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diracer_PC\github\Mod-1\Challenge\"/>
    </mc:Choice>
  </mc:AlternateContent>
  <xr:revisionPtr revIDLastSave="0" documentId="13_ncr:1_{E2EE3DF9-F61B-4781-812C-80320CC1C288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Kickstarter" sheetId="1" r:id="rId1"/>
    <sheet name="Outcomes Based on Goals" sheetId="3" r:id="rId2"/>
    <sheet name="Theater Outcomes by Launch Date" sheetId="2" r:id="rId3"/>
    <sheet name="Descriptive Statistics" sheetId="4" r:id="rId4"/>
    <sheet name="Successful Spaces" sheetId="5" r:id="rId5"/>
    <sheet name="Failed Spaces" sheetId="6" r:id="rId6"/>
    <sheet name="Successful Film" sheetId="7" r:id="rId7"/>
    <sheet name="Failed Film" sheetId="8" r:id="rId8"/>
    <sheet name="Edinburgh Research" sheetId="9" r:id="rId9"/>
    <sheet name="Outcomes Based on Launch Date" sheetId="10" r:id="rId10"/>
    <sheet name="Parent Category Outcomes" sheetId="11" r:id="rId11"/>
    <sheet name="Subcategory Statistics" sheetId="12" r:id="rId12"/>
  </sheets>
  <externalReferences>
    <externalReference r:id="rId13"/>
  </externalReferences>
  <definedNames>
    <definedName name="_xlnm._FilterDatabase" localSheetId="0" hidden="1">Kickstarter!$A$1:$T$4115</definedName>
  </definedNames>
  <calcPr calcId="191029"/>
  <pivotCaches>
    <pivotCache cacheId="5" r:id="rId14"/>
    <pivotCache cacheId="7" r:id="rId15"/>
    <pivotCache cacheId="6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9" l="1"/>
  <c r="E6" i="9"/>
  <c r="D6" i="9"/>
  <c r="C6" i="9"/>
  <c r="B6" i="9"/>
  <c r="F5" i="9"/>
  <c r="E5" i="9"/>
  <c r="D5" i="9"/>
  <c r="C5" i="9"/>
  <c r="B5" i="9"/>
  <c r="F4" i="9"/>
  <c r="E4" i="9"/>
  <c r="D4" i="9"/>
  <c r="C4" i="9"/>
  <c r="B4" i="9"/>
  <c r="F3" i="9"/>
  <c r="E3" i="9"/>
  <c r="D3" i="9"/>
  <c r="C3" i="9"/>
  <c r="B3" i="9"/>
  <c r="F2" i="9"/>
  <c r="E2" i="9"/>
  <c r="D2" i="9"/>
  <c r="C2" i="9"/>
  <c r="B2" i="9"/>
  <c r="I15" i="4"/>
  <c r="H15" i="4"/>
  <c r="F15" i="4"/>
  <c r="E15" i="4"/>
  <c r="C15" i="4"/>
  <c r="B15" i="4"/>
  <c r="I14" i="4"/>
  <c r="I16" i="4" s="1"/>
  <c r="H14" i="4"/>
  <c r="H16" i="4" s="1"/>
  <c r="F14" i="4"/>
  <c r="F16" i="4" s="1"/>
  <c r="E14" i="4"/>
  <c r="E16" i="4" s="1"/>
  <c r="C14" i="4"/>
  <c r="C16" i="4" s="1"/>
  <c r="B14" i="4"/>
  <c r="B16" i="4" s="1"/>
  <c r="I13" i="4"/>
  <c r="H13" i="4"/>
  <c r="F13" i="4"/>
  <c r="E13" i="4"/>
  <c r="C13" i="4"/>
  <c r="B13" i="4"/>
  <c r="I12" i="4"/>
  <c r="H12" i="4"/>
  <c r="F12" i="4"/>
  <c r="E12" i="4"/>
  <c r="C12" i="4"/>
  <c r="B12" i="4"/>
  <c r="I11" i="4"/>
  <c r="H11" i="4"/>
  <c r="F11" i="4"/>
  <c r="E11" i="4"/>
  <c r="C11" i="4"/>
  <c r="B11" i="4"/>
  <c r="B9" i="4"/>
  <c r="I8" i="4"/>
  <c r="H8" i="4"/>
  <c r="F8" i="4"/>
  <c r="E8" i="4"/>
  <c r="C8" i="4"/>
  <c r="B8" i="4"/>
  <c r="I7" i="4"/>
  <c r="I9" i="4" s="1"/>
  <c r="H7" i="4"/>
  <c r="H9" i="4" s="1"/>
  <c r="F7" i="4"/>
  <c r="F9" i="4" s="1"/>
  <c r="E7" i="4"/>
  <c r="E9" i="4" s="1"/>
  <c r="C7" i="4"/>
  <c r="C9" i="4" s="1"/>
  <c r="B7" i="4"/>
  <c r="I6" i="4"/>
  <c r="H6" i="4"/>
  <c r="F6" i="4"/>
  <c r="E6" i="4"/>
  <c r="C6" i="4"/>
  <c r="B6" i="4"/>
  <c r="I5" i="4"/>
  <c r="H5" i="4"/>
  <c r="F5" i="4"/>
  <c r="E5" i="4"/>
  <c r="C5" i="4"/>
  <c r="B5" i="4"/>
  <c r="I4" i="4"/>
  <c r="H4" i="4"/>
  <c r="F4" i="4"/>
  <c r="E4" i="4"/>
  <c r="C4" i="4"/>
  <c r="B4" i="4"/>
  <c r="D13" i="3" l="1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8" i="3" l="1"/>
  <c r="F8" i="3" s="1"/>
  <c r="E7" i="3"/>
  <c r="G7" i="3" s="1"/>
  <c r="E6" i="3"/>
  <c r="E4" i="3"/>
  <c r="G4" i="3" s="1"/>
  <c r="E3" i="3"/>
  <c r="G3" i="3" s="1"/>
  <c r="E2" i="3"/>
  <c r="G2" i="3" s="1"/>
  <c r="E13" i="3"/>
  <c r="E12" i="3"/>
  <c r="E11" i="3"/>
  <c r="E10" i="3"/>
  <c r="F10" i="3" s="1"/>
  <c r="E9" i="3"/>
  <c r="H6" i="3"/>
  <c r="G6" i="3"/>
  <c r="F6" i="3"/>
  <c r="E5" i="3"/>
  <c r="H4" i="3"/>
  <c r="F4" i="3"/>
  <c r="H8" i="3" l="1"/>
  <c r="G8" i="3"/>
  <c r="F7" i="3"/>
  <c r="H7" i="3"/>
  <c r="F3" i="3"/>
  <c r="H3" i="3"/>
  <c r="F2" i="3"/>
  <c r="H2" i="3"/>
  <c r="G13" i="3"/>
  <c r="H13" i="3"/>
  <c r="F13" i="3"/>
  <c r="G12" i="3"/>
  <c r="H12" i="3"/>
  <c r="F12" i="3"/>
  <c r="G11" i="3"/>
  <c r="H11" i="3"/>
  <c r="F11" i="3"/>
  <c r="H10" i="3"/>
  <c r="G10" i="3"/>
  <c r="G9" i="3"/>
  <c r="H9" i="3"/>
  <c r="F9" i="3"/>
  <c r="G5" i="3"/>
  <c r="H5" i="3"/>
  <c r="F5" i="3"/>
</calcChain>
</file>

<file path=xl/sharedStrings.xml><?xml version="1.0" encoding="utf-8"?>
<sst xmlns="http://schemas.openxmlformats.org/spreadsheetml/2006/main" count="37280" uniqueCount="8421">
  <si>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</si>
  <si>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</si>
  <si>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</si>
  <si>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</si>
  <si>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</si>
  <si>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</si>
  <si>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</si>
  <si>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</si>
  <si>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</si>
  <si>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</si>
  <si>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</si>
  <si>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</si>
  <si>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</si>
  <si>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</si>
  <si>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</si>
  <si>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</si>
  <si>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</si>
  <si>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</si>
  <si>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</si>
  <si>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</si>
  <si>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</si>
  <si>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</si>
  <si>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</si>
  <si>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</si>
  <si>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</si>
  <si>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</si>
  <si>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</si>
  <si>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</si>
  <si>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</si>
  <si>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</si>
  <si>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</si>
  <si>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</si>
  <si>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</si>
  <si>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</si>
  <si>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</si>
  <si>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</si>
  <si>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</si>
  <si>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</si>
  <si>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</si>
  <si>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</si>
  <si>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</si>
  <si>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</si>
  <si>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</si>
  <si>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</si>
  <si>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</si>
  <si>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</si>
  <si>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</si>
  <si>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</si>
  <si>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</si>
  <si>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</si>
  <si>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</si>
  <si>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</si>
  <si>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</si>
  <si>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</si>
  <si>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</si>
  <si>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</si>
  <si>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</si>
  <si>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</si>
  <si>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</si>
  <si>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</si>
  <si>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</si>
  <si>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</si>
  <si>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</si>
  <si>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</si>
  <si>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</si>
  <si>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</si>
  <si>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</si>
  <si>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</si>
  <si>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</si>
  <si>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</si>
  <si>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</si>
  <si>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</si>
  <si>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</si>
  <si>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</si>
  <si>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</si>
  <si>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</si>
  <si>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</si>
  <si>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</si>
  <si>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</si>
  <si>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</si>
  <si>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</si>
  <si>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</si>
  <si>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</si>
  <si>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</si>
  <si>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</si>
  <si>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</si>
  <si>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</si>
  <si>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</si>
  <si>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</si>
  <si>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</si>
  <si>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</si>
  <si>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</si>
  <si>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</si>
  <si>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</si>
  <si>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</si>
  <si>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</si>
  <si>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</si>
  <si>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</si>
  <si>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</si>
  <si>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</si>
  <si>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</si>
  <si>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</si>
  <si>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</si>
  <si>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</si>
  <si>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</si>
  <si>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</si>
  <si>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</si>
  <si>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</si>
  <si>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</si>
  <si>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</si>
  <si>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</si>
  <si>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</si>
  <si>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</si>
  <si>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</si>
  <si>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</si>
  <si>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</si>
  <si>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</si>
  <si>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</si>
  <si>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</si>
  <si>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</si>
  <si>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</si>
  <si>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</si>
  <si>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</si>
  <si>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</si>
  <si>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</si>
  <si>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</si>
  <si>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</si>
  <si>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</si>
  <si>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</si>
  <si>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</si>
  <si>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</si>
  <si>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</si>
  <si>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</si>
  <si>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</si>
  <si>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</si>
  <si>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</si>
  <si>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</si>
  <si>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</si>
  <si>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</si>
  <si>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</si>
  <si>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</si>
  <si>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</si>
  <si>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</si>
  <si>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</si>
  <si>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</si>
  <si>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</si>
  <si>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</si>
  <si>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</si>
  <si>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</si>
  <si>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</si>
  <si>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</si>
  <si>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</si>
  <si>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</si>
  <si>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</si>
  <si>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</si>
  <si>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</si>
  <si>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</si>
  <si>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</si>
  <si>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</si>
  <si>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</si>
  <si>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</si>
  <si>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</si>
  <si>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</si>
  <si>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</si>
  <si>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</si>
  <si>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</si>
  <si>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</si>
  <si>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</si>
  <si>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</si>
  <si>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</si>
  <si>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</si>
  <si>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</si>
  <si>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</si>
  <si>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</si>
  <si>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</si>
  <si>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</si>
  <si>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</si>
  <si>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</si>
  <si>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</si>
  <si>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</si>
  <si>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</si>
  <si>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</si>
  <si>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</si>
  <si>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</si>
  <si>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</si>
  <si>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</si>
  <si>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</si>
  <si>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</si>
  <si>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</si>
  <si>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</si>
  <si>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</si>
  <si>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</si>
  <si>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</si>
  <si>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</si>
  <si>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</si>
  <si>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</si>
  <si>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</si>
  <si>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</si>
  <si>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</si>
  <si>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</si>
  <si>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</si>
  <si>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</si>
  <si>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</si>
  <si>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</si>
  <si>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</si>
  <si>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</si>
  <si>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</si>
  <si>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</si>
  <si>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</si>
  <si>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</si>
  <si>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</si>
  <si>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</si>
  <si>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</si>
  <si>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</si>
  <si>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</si>
  <si>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</si>
  <si>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</si>
  <si>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</si>
  <si>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</si>
  <si>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</si>
  <si>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</si>
  <si>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</si>
  <si>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</si>
  <si>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</si>
  <si>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</si>
  <si>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</si>
  <si>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</si>
  <si>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</si>
  <si>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</si>
  <si>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</si>
  <si>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</si>
  <si>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</si>
  <si>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</si>
  <si>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</si>
  <si>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</si>
  <si>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</si>
  <si>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</si>
  <si>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</si>
  <si>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</si>
  <si>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</si>
  <si>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</si>
  <si>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</si>
  <si>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</si>
  <si>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</si>
  <si>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</si>
  <si>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</si>
  <si>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</si>
  <si>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</si>
  <si>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</si>
  <si>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</si>
  <si>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</si>
  <si>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</si>
  <si>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</si>
  <si>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</si>
  <si>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</si>
  <si>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</si>
  <si>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</si>
  <si>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</si>
  <si>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</si>
  <si>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</si>
  <si>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</si>
  <si>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</si>
  <si>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</si>
  <si>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</si>
  <si>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</si>
  <si>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</si>
  <si>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</si>
  <si>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</si>
  <si>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</si>
  <si>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</si>
  <si>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</si>
  <si>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</si>
  <si>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</si>
  <si>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</si>
  <si>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</si>
  <si>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</si>
  <si>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</si>
  <si>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</si>
  <si>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</si>
  <si>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</si>
  <si>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</si>
  <si>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</si>
  <si>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</si>
  <si>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</si>
  <si>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</si>
  <si>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</si>
  <si>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</si>
  <si>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</si>
  <si>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</si>
  <si>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</si>
  <si>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</si>
  <si>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</si>
  <si>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</si>
  <si>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</si>
  <si>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</si>
  <si>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</si>
  <si>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</si>
  <si>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</si>
  <si>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</si>
  <si>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</si>
  <si>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</si>
  <si>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</si>
  <si>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</si>
  <si>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</si>
  <si>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</si>
  <si>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</si>
  <si>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</si>
  <si>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</si>
  <si>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</si>
  <si>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</si>
  <si>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</si>
  <si>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</si>
  <si>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</si>
  <si>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</si>
  <si>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</si>
  <si>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</si>
  <si>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</si>
  <si>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</si>
  <si>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</si>
  <si>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</si>
  <si>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</si>
  <si>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</si>
  <si>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</si>
  <si>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</si>
  <si>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</si>
  <si>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</si>
  <si>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</si>
  <si>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</si>
  <si>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</si>
  <si>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</si>
  <si>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</si>
  <si>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</si>
  <si>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</si>
  <si>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</si>
  <si>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</si>
  <si>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</si>
  <si>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</si>
  <si>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</si>
  <si>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</si>
  <si>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</si>
  <si>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</si>
  <si>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</si>
  <si>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</si>
  <si>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</si>
  <si>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</si>
  <si>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</si>
  <si>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</si>
  <si>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</si>
  <si>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</si>
  <si>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</si>
  <si>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</si>
  <si>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</si>
  <si>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</si>
  <si>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</si>
  <si>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</si>
  <si>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</si>
  <si>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</si>
  <si>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</si>
  <si>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</si>
  <si>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</si>
  <si>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</si>
  <si>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</si>
  <si>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</si>
  <si>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</si>
  <si>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</si>
  <si>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</si>
  <si>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</si>
  <si>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</si>
  <si>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</si>
  <si>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</si>
  <si>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</si>
  <si>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</si>
  <si>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</si>
  <si>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</si>
  <si>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</si>
  <si>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</si>
  <si>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</si>
  <si>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</si>
  <si>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</si>
  <si>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</si>
  <si>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</si>
  <si>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</si>
  <si>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</si>
  <si>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</si>
  <si>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</si>
  <si>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</si>
  <si>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</si>
  <si>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</si>
  <si>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</si>
  <si>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</si>
  <si>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</si>
  <si>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</si>
  <si>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</si>
  <si>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</si>
  <si>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</si>
  <si>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</si>
  <si>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</si>
  <si>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</si>
  <si>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</si>
  <si>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</si>
  <si>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</si>
  <si>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</si>
  <si>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</si>
  <si>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</si>
  <si>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</si>
  <si>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</si>
  <si>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</si>
  <si>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</si>
  <si>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</si>
  <si>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</si>
  <si>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</si>
  <si>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</si>
  <si>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</si>
  <si>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</si>
  <si>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</si>
  <si>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</si>
  <si>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</si>
  <si>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</si>
  <si>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</si>
  <si>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</si>
  <si>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</si>
  <si>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</si>
  <si>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</si>
  <si>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</si>
  <si>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</si>
  <si>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</si>
  <si>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</si>
  <si>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</si>
  <si>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</si>
  <si>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</si>
  <si>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</si>
  <si>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</si>
  <si>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</si>
  <si>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</si>
  <si>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</si>
  <si>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</si>
  <si>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</si>
  <si>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</si>
  <si>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</si>
  <si>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</si>
  <si>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</si>
  <si>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</si>
  <si>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</si>
  <si>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</si>
  <si>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</si>
  <si>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</si>
  <si>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</si>
  <si>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</si>
  <si>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</si>
  <si>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</si>
  <si>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</si>
  <si>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</si>
  <si>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</si>
  <si>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</si>
  <si>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</si>
  <si>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</si>
  <si>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</si>
  <si>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</si>
  <si>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</si>
  <si>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</si>
  <si>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</si>
  <si>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</si>
  <si>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</si>
  <si>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</si>
  <si>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</si>
  <si>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</si>
  <si>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</si>
  <si>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</si>
  <si>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</si>
  <si>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</si>
  <si>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</si>
  <si>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</si>
  <si>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</si>
  <si>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</si>
  <si>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</si>
  <si>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</si>
  <si>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</si>
  <si>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</si>
  <si>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</si>
  <si>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</si>
  <si>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</si>
  <si>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</si>
  <si>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</si>
  <si>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</si>
  <si>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</si>
  <si>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</si>
  <si>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</si>
  <si>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</si>
  <si>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</si>
  <si>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</si>
  <si>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</si>
  <si>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</si>
  <si>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</si>
  <si>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</si>
  <si>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</si>
  <si>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</si>
  <si>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</si>
  <si>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</si>
  <si>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</si>
  <si>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</si>
  <si>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</si>
  <si>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</si>
  <si>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</si>
  <si>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</si>
  <si>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</si>
  <si>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</si>
  <si>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</si>
  <si>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</si>
  <si>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</si>
  <si>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</si>
  <si>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</si>
  <si>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</si>
  <si>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</si>
  <si>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</si>
  <si>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</si>
  <si>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</si>
  <si>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</si>
  <si>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</si>
  <si>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</si>
  <si>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</si>
  <si>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</si>
  <si>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</si>
  <si>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</si>
  <si>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</si>
  <si>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</si>
  <si>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</si>
  <si>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</si>
  <si>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</si>
  <si>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</si>
  <si>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</si>
  <si>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</si>
  <si>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</si>
  <si>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</si>
  <si>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</si>
  <si>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</si>
  <si>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</si>
  <si>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</si>
  <si>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</si>
  <si>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</si>
  <si>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</si>
  <si>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</si>
  <si>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</si>
  <si>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</si>
  <si>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</si>
  <si>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</si>
  <si>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</si>
  <si>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</si>
  <si>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</si>
  <si>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</si>
  <si>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</si>
  <si>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</si>
  <si>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</si>
  <si>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</si>
  <si>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</si>
  <si>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</si>
  <si>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</si>
  <si>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</si>
  <si>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</si>
  <si>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</si>
  <si>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</si>
  <si>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</si>
  <si>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</si>
  <si>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</si>
  <si>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</si>
  <si>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</si>
  <si>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</si>
  <si>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</si>
  <si>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</si>
  <si>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</si>
  <si>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</si>
  <si>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</si>
  <si>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</si>
  <si>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</si>
  <si>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</si>
  <si>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</si>
  <si>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</si>
  <si>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</si>
  <si>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</si>
  <si>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</si>
  <si>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</si>
  <si>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</si>
  <si>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</si>
  <si>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</si>
  <si>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</si>
  <si>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</si>
  <si>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</si>
  <si>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</si>
  <si>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</si>
  <si>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</si>
  <si>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</si>
  <si>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</si>
  <si>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</si>
  <si>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</si>
  <si>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</si>
  <si>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</si>
  <si>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</si>
  <si>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</si>
  <si>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</si>
  <si>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</si>
  <si>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</si>
  <si>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</si>
  <si>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</si>
  <si>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</si>
  <si>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</si>
  <si>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</si>
  <si>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</si>
  <si>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</si>
  <si>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</si>
  <si>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</si>
  <si>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</si>
  <si>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</si>
  <si>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</si>
  <si>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</si>
  <si>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</si>
  <si>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</si>
  <si>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</si>
  <si>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</si>
  <si>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</si>
  <si>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</si>
  <si>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</si>
  <si>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</si>
  <si>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</si>
  <si>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</si>
  <si>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</si>
  <si>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</si>
  <si>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</si>
  <si>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</si>
  <si>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</si>
  <si>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</si>
  <si>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</si>
  <si>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</si>
  <si>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</si>
  <si>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</si>
  <si>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</si>
  <si>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</si>
  <si>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</si>
  <si>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</si>
  <si>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</si>
  <si>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</si>
  <si>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</si>
  <si>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</si>
  <si>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</si>
  <si>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</si>
  <si>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</si>
  <si>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</si>
  <si>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</si>
  <si>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</si>
  <si>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</si>
  <si>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</si>
  <si>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</si>
  <si>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</si>
  <si>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</si>
  <si>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</si>
  <si>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</si>
  <si>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</si>
  <si>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</si>
  <si>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</si>
  <si>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</si>
  <si>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</si>
  <si>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</si>
  <si>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</si>
  <si>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</si>
  <si>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</si>
  <si>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</si>
  <si>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</si>
  <si>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</si>
  <si>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</si>
  <si>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</si>
  <si>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</si>
  <si>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</si>
  <si>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</si>
  <si>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</si>
  <si>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</si>
  <si>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</si>
  <si>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</si>
  <si>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</si>
  <si>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</si>
  <si>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</si>
  <si>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</si>
  <si>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</si>
  <si>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</si>
  <si>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</si>
  <si>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</si>
  <si>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</si>
  <si>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</si>
  <si>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</si>
  <si>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</si>
  <si>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</si>
  <si>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</si>
  <si>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</si>
  <si>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</si>
  <si>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</si>
  <si>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</si>
  <si>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</si>
  <si>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</si>
  <si>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</si>
  <si>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</si>
  <si>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</si>
  <si>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</si>
  <si>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</si>
  <si>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</si>
  <si>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</si>
  <si>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</si>
  <si>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</si>
  <si>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</si>
  <si>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</si>
  <si>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</si>
  <si>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</si>
  <si>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</si>
  <si>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</si>
  <si>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</si>
  <si>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</si>
  <si>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</si>
  <si>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</si>
  <si>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</si>
  <si>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</si>
  <si>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</si>
  <si>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</si>
  <si>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</si>
  <si>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</si>
  <si>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</si>
  <si>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</si>
  <si>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</si>
  <si>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</si>
  <si>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</si>
  <si>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</si>
  <si>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</si>
  <si>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</si>
  <si>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</si>
  <si>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</si>
  <si>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</si>
  <si>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</si>
  <si>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</si>
  <si>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</si>
  <si>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</si>
  <si>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</si>
  <si>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</si>
  <si>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</si>
  <si>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</si>
  <si>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</si>
  <si>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</si>
  <si>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</si>
  <si>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</si>
  <si>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</si>
  <si>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</si>
  <si>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</si>
  <si>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</si>
  <si>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</si>
  <si>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</si>
  <si>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</si>
  <si>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</si>
  <si>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</si>
  <si>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</si>
  <si>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</si>
  <si>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</si>
  <si>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</si>
  <si>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</si>
  <si>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</si>
  <si>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</si>
  <si>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</si>
  <si>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</si>
  <si>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</si>
  <si>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</si>
  <si>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</si>
  <si>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</si>
  <si>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</si>
  <si>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</si>
  <si>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</si>
  <si>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</si>
  <si>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</si>
  <si>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</si>
  <si>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</si>
  <si>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</si>
  <si>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</si>
  <si>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</si>
  <si>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</si>
  <si>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</si>
  <si>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</si>
  <si>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</si>
  <si>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</si>
  <si>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</si>
  <si>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</si>
  <si>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</si>
  <si>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</si>
  <si>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</si>
  <si>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</si>
  <si>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</si>
  <si>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</si>
  <si>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</si>
  <si>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</si>
  <si>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</si>
  <si>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</si>
  <si>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</si>
  <si>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</si>
  <si>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</si>
  <si>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</si>
  <si>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</si>
  <si>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</si>
  <si>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</si>
  <si>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</si>
  <si>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</si>
  <si>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</si>
  <si>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</si>
  <si>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</si>
  <si>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</si>
  <si>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</si>
  <si>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</si>
  <si>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</si>
  <si>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</si>
  <si>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</si>
  <si>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</si>
  <si>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</si>
  <si>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</si>
  <si>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</si>
  <si>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</si>
  <si>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</si>
  <si>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</si>
  <si>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</si>
  <si>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</si>
  <si>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</si>
  <si>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</si>
  <si>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</si>
  <si>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</si>
  <si>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</si>
  <si>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</si>
  <si>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</si>
  <si>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</si>
  <si>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</si>
  <si>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</si>
  <si>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</si>
  <si>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</si>
  <si>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</si>
  <si>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</si>
  <si>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</si>
  <si>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</si>
  <si>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</si>
  <si>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</si>
  <si>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</si>
  <si>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</si>
  <si>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</si>
  <si>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</si>
  <si>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</si>
  <si>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</si>
  <si>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</si>
  <si>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</si>
  <si>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</si>
  <si>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</si>
  <si>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</si>
  <si>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</si>
  <si>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</si>
  <si>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</si>
  <si>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</si>
  <si>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</si>
  <si>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</si>
  <si>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</si>
  <si>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</si>
  <si>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</si>
  <si>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</si>
  <si>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</si>
  <si>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</si>
  <si>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</si>
  <si>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</si>
  <si>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</si>
  <si>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</si>
  <si>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</si>
  <si>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</si>
  <si>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</si>
  <si>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</si>
  <si>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</si>
  <si>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</si>
  <si>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</si>
  <si>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</si>
  <si>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</si>
  <si>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</si>
  <si>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</si>
  <si>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</si>
  <si>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</si>
  <si>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</si>
  <si>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</si>
  <si>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</si>
  <si>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</si>
  <si>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</si>
  <si>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</si>
  <si>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</si>
  <si>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</si>
  <si>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</si>
  <si>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</si>
  <si>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</si>
  <si>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</si>
  <si>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</si>
  <si>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</si>
  <si>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</si>
  <si>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</si>
  <si>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</si>
  <si>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</si>
  <si>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</si>
  <si>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</si>
  <si>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</si>
  <si>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</si>
  <si>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</si>
  <si>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</si>
  <si>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</si>
  <si>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</si>
  <si>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</si>
  <si>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</si>
  <si>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</si>
  <si>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</si>
  <si>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</si>
  <si>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</si>
  <si>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</si>
  <si>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</si>
  <si>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</si>
  <si>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</si>
  <si>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</si>
  <si>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</si>
  <si>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</si>
  <si>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</si>
  <si>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</si>
  <si>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</si>
  <si>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</si>
  <si>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</si>
  <si>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</si>
  <si>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</si>
  <si>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</si>
  <si>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</si>
  <si>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</si>
  <si>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</si>
  <si>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</si>
  <si>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</si>
  <si>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</si>
  <si>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</si>
  <si>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</si>
  <si>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</si>
  <si>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</si>
  <si>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</si>
  <si>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</si>
  <si>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</si>
  <si>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</si>
  <si>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</si>
  <si>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</si>
  <si>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</si>
  <si>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</si>
  <si>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</si>
  <si>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</si>
  <si>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</si>
  <si>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</si>
  <si>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</si>
  <si>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</si>
  <si>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</si>
  <si>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</si>
  <si>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</si>
  <si>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</si>
  <si>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</si>
  <si>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</si>
  <si>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</si>
  <si>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</si>
  <si>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</si>
  <si>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</si>
  <si>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</si>
  <si>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</si>
  <si>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</si>
  <si>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</si>
  <si>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</si>
  <si>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</si>
  <si>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</si>
  <si>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</si>
  <si>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</si>
  <si>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</si>
  <si>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</si>
  <si>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</si>
  <si>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</si>
  <si>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</si>
  <si>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</si>
  <si>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</si>
  <si>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</si>
  <si>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</si>
  <si>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</si>
  <si>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</si>
  <si>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</si>
  <si>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</si>
  <si>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</si>
  <si>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</si>
  <si>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</si>
  <si>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</si>
  <si>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</si>
  <si>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</si>
  <si>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</si>
  <si>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</si>
  <si>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</si>
  <si>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</si>
  <si>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</si>
  <si>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</si>
  <si>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</si>
  <si>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</si>
  <si>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</si>
  <si>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</si>
  <si>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</si>
  <si>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</si>
  <si>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</si>
  <si>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</si>
  <si>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</si>
  <si>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</si>
  <si>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</si>
  <si>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</si>
  <si>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</si>
  <si>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</si>
  <si>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</si>
  <si>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</si>
  <si>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</si>
  <si>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</si>
  <si>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</si>
  <si>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</si>
  <si>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</si>
  <si>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</si>
  <si>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</si>
  <si>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</si>
  <si>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</si>
  <si>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</si>
  <si>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</si>
  <si>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</si>
  <si>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</si>
  <si>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</si>
  <si>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</si>
  <si>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</si>
  <si>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</si>
  <si>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</si>
  <si>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</si>
  <si>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</si>
  <si>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</si>
  <si>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</si>
  <si>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</si>
  <si>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</si>
  <si>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</si>
  <si>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</si>
  <si>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</si>
  <si>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</si>
  <si>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</si>
  <si>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</si>
  <si>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</si>
  <si>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</si>
  <si>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</si>
  <si>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</si>
  <si>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</si>
  <si>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</si>
  <si>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</si>
  <si>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</si>
  <si>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</si>
  <si>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</si>
  <si>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</si>
  <si>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</si>
  <si>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</si>
  <si>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</si>
  <si>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</si>
  <si>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</si>
  <si>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</si>
  <si>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</si>
  <si>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</si>
  <si>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</si>
  <si>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</si>
  <si>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</si>
  <si>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</si>
  <si>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</si>
  <si>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</si>
  <si>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</si>
  <si>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</si>
  <si>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</si>
  <si>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</si>
  <si>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</si>
  <si>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</si>
  <si>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</si>
  <si>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</si>
  <si>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</si>
  <si>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</si>
  <si>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</si>
  <si>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</si>
  <si>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</si>
  <si>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</si>
  <si>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</si>
  <si>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</si>
  <si>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</si>
  <si>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</si>
  <si>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</si>
  <si>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</si>
  <si>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</si>
  <si>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</si>
  <si>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</si>
  <si>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</si>
  <si>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</si>
  <si>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</si>
  <si>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</si>
  <si>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</si>
  <si>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</si>
  <si>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</si>
  <si>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</si>
  <si>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</si>
  <si>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</si>
  <si>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</si>
  <si>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</si>
  <si>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</si>
  <si>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</si>
  <si>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</si>
  <si>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</si>
  <si>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</si>
  <si>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</si>
  <si>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</si>
  <si>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</si>
  <si>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</si>
  <si>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</si>
  <si>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</si>
  <si>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</si>
  <si>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</si>
  <si>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</si>
  <si>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</si>
  <si>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</si>
  <si>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</si>
  <si>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</si>
  <si>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</si>
  <si>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</si>
  <si>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</si>
  <si>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</si>
  <si>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</si>
  <si>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</si>
  <si>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</si>
  <si>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</si>
  <si>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</si>
  <si>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</si>
  <si>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</si>
  <si>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</si>
  <si>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</si>
  <si>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</si>
  <si>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</si>
  <si>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</si>
  <si>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</si>
  <si>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</si>
  <si>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</si>
  <si>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</si>
  <si>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</si>
  <si>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</si>
  <si>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</si>
  <si>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</si>
  <si>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</si>
  <si>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</si>
  <si>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</si>
  <si>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</si>
  <si>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</si>
  <si>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</si>
  <si>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</si>
  <si>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</si>
  <si>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</si>
  <si>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</si>
  <si>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</si>
  <si>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</si>
  <si>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</si>
  <si>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</si>
  <si>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</si>
  <si>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</si>
  <si>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</si>
  <si>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</si>
  <si>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</si>
  <si>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</si>
  <si>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</si>
  <si>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</si>
  <si>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</si>
  <si>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</si>
  <si>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</si>
  <si>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</si>
  <si>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</si>
  <si>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</si>
  <si>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</si>
  <si>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</si>
  <si>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</si>
  <si>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</si>
  <si>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</si>
  <si>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</si>
  <si>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</si>
  <si>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</si>
  <si>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</si>
  <si>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</si>
  <si>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</si>
  <si>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</si>
  <si>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</si>
  <si>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</si>
  <si>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</si>
  <si>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</si>
  <si>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</si>
  <si>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</si>
  <si>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</si>
  <si>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</si>
  <si>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</si>
  <si>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</si>
  <si>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</si>
  <si>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</si>
  <si>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</si>
  <si>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</si>
  <si>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</si>
  <si>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</si>
  <si>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</si>
  <si>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</si>
  <si>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</si>
  <si>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</si>
  <si>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</si>
  <si>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</si>
  <si>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</si>
  <si>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</si>
  <si>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</si>
  <si>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</si>
  <si>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</si>
  <si>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</si>
  <si>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</si>
  <si>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</si>
  <si>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</si>
  <si>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</si>
  <si>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</si>
  <si>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</si>
  <si>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</si>
  <si>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</si>
  <si>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</si>
  <si>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</si>
  <si>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</si>
  <si>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</si>
  <si>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</si>
  <si>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</si>
  <si>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</si>
  <si>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</si>
  <si>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</si>
  <si>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</si>
  <si>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</si>
  <si>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</si>
  <si>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</si>
  <si>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</si>
  <si>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</si>
  <si>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</si>
  <si>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</si>
  <si>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</si>
  <si>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</si>
  <si>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</si>
  <si>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</si>
  <si>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</si>
  <si>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</si>
  <si>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</si>
  <si>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</si>
  <si>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</si>
  <si>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</si>
  <si>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</si>
  <si>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</si>
  <si>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</si>
  <si>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</si>
  <si>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</si>
  <si>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</si>
  <si>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</si>
  <si>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</si>
  <si>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</si>
  <si>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</si>
  <si>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</si>
  <si>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</si>
  <si>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</si>
  <si>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</si>
  <si>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</si>
  <si>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</si>
  <si>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</si>
  <si>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</si>
  <si>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</si>
  <si>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</si>
  <si>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</si>
  <si>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</si>
  <si>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</si>
  <si>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</si>
  <si>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</si>
  <si>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</si>
  <si>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</si>
  <si>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</si>
  <si>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</si>
  <si>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</si>
  <si>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</si>
  <si>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</si>
  <si>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</si>
  <si>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</si>
  <si>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</si>
  <si>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</si>
  <si>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</si>
  <si>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</si>
  <si>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</si>
  <si>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</si>
  <si>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</si>
  <si>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</si>
  <si>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</si>
  <si>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</si>
  <si>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</si>
  <si>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</si>
  <si>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</si>
  <si>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</si>
  <si>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</si>
  <si>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</si>
  <si>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</si>
  <si>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</si>
  <si>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</si>
  <si>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</si>
  <si>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</si>
  <si>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</si>
  <si>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</si>
  <si>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</si>
  <si>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</si>
  <si>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</si>
  <si>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</si>
  <si>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</si>
  <si>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</si>
  <si>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</si>
  <si>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</si>
  <si>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</si>
  <si>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</si>
  <si>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</si>
  <si>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</si>
  <si>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</si>
  <si>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</si>
  <si>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</si>
  <si>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</si>
  <si>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</si>
  <si>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</si>
  <si>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</si>
  <si>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</si>
  <si>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</si>
  <si>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</si>
  <si>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</si>
  <si>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</si>
  <si>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</si>
  <si>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</si>
  <si>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</si>
  <si>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</si>
  <si>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</si>
  <si>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</si>
  <si>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</si>
  <si>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</si>
  <si>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</si>
  <si>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</si>
  <si>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</si>
  <si>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</si>
  <si>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</si>
  <si>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</si>
  <si>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</si>
  <si>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</si>
  <si>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</si>
  <si>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</si>
  <si>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</si>
  <si>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</si>
  <si>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</si>
  <si>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</si>
  <si>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</si>
  <si>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</si>
  <si>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</si>
  <si>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</si>
  <si>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</si>
  <si>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</si>
  <si>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</si>
  <si>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</si>
  <si>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</si>
  <si>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</si>
  <si>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</si>
  <si>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</si>
  <si>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</si>
  <si>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</si>
  <si>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</si>
  <si>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</si>
  <si>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</si>
  <si>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</si>
  <si>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</si>
  <si>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</si>
  <si>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</si>
  <si>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</si>
  <si>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</si>
  <si>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</si>
  <si>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</si>
  <si>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</si>
  <si>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</si>
  <si>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</si>
  <si>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</si>
  <si>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</si>
  <si>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</si>
  <si>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</si>
  <si>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</si>
  <si>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</si>
  <si>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</si>
  <si>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</si>
  <si>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</si>
  <si>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</si>
  <si>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</si>
  <si>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</si>
  <si>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</si>
  <si>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</si>
  <si>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</si>
  <si>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</si>
  <si>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</si>
  <si>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</si>
  <si>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</si>
  <si>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</si>
  <si>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</si>
  <si>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</si>
  <si>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</si>
  <si>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</si>
  <si>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</si>
  <si>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</si>
  <si>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</si>
  <si>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</si>
  <si>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</si>
  <si>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</si>
  <si>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</si>
  <si>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</si>
  <si>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</si>
  <si>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</si>
  <si>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</si>
  <si>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</si>
  <si>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</si>
  <si>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</si>
  <si>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</si>
  <si>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</si>
  <si>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</si>
  <si>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</si>
  <si>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</si>
  <si>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</si>
  <si>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</si>
  <si>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</si>
  <si>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</si>
  <si>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</si>
  <si>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</si>
  <si>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</si>
  <si>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</si>
  <si>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</si>
  <si>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</si>
  <si>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</si>
  <si>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</si>
  <si>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</si>
  <si>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</si>
  <si>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</si>
  <si>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</si>
  <si>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</si>
  <si>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</si>
  <si>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</si>
  <si>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</si>
  <si>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</si>
  <si>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</si>
  <si>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</si>
  <si>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</si>
  <si>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</si>
  <si>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</si>
  <si>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</si>
  <si>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</si>
  <si>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</si>
  <si>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</si>
  <si>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</si>
  <si>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</si>
  <si>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</si>
  <si>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</si>
  <si>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</si>
  <si>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</si>
  <si>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</si>
  <si>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</si>
  <si>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</si>
  <si>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</si>
  <si>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</si>
  <si>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</si>
  <si>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</si>
  <si>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</si>
  <si>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</si>
  <si>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</si>
  <si>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</si>
  <si>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</si>
  <si>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</si>
  <si>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</si>
  <si>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</si>
  <si>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</si>
  <si>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</si>
  <si>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</si>
  <si>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</si>
  <si>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</si>
  <si>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</si>
  <si>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</si>
  <si>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</si>
  <si>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</si>
  <si>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</si>
  <si>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</si>
  <si>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</si>
  <si>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</si>
  <si>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</si>
  <si>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</si>
  <si>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</si>
  <si>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</si>
  <si>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</si>
  <si>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</si>
  <si>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</si>
  <si>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</si>
  <si>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</si>
  <si>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</si>
  <si>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</si>
  <si>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</si>
  <si>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</si>
  <si>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</si>
  <si>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</si>
  <si>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</si>
  <si>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</si>
  <si>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</si>
  <si>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</si>
  <si>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</si>
  <si>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</si>
  <si>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</si>
  <si>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</si>
  <si>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</si>
  <si>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</si>
  <si>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</si>
  <si>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</si>
  <si>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</si>
  <si>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</si>
  <si>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</si>
  <si>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</si>
  <si>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</si>
  <si>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</si>
  <si>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</si>
  <si>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</si>
  <si>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</si>
  <si>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</si>
  <si>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</si>
  <si>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</si>
  <si>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</si>
  <si>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</si>
  <si>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</si>
  <si>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</si>
  <si>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</si>
  <si>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</si>
  <si>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</si>
  <si>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</si>
  <si>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</si>
  <si>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</si>
  <si>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</si>
  <si>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</si>
  <si>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</si>
  <si>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</si>
  <si>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</si>
  <si>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</si>
  <si>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</si>
  <si>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</si>
  <si>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</si>
  <si>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</si>
  <si>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</si>
  <si>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</si>
  <si>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</si>
  <si>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</si>
  <si>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</si>
  <si>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</si>
  <si>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</si>
  <si>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</si>
  <si>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</si>
  <si>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</si>
  <si>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</si>
  <si>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</si>
  <si>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</si>
  <si>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</si>
  <si>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</si>
  <si>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</si>
  <si>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</si>
  <si>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</si>
  <si>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</si>
  <si>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</si>
  <si>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</si>
  <si>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</si>
  <si>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</si>
  <si>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</si>
  <si>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</si>
  <si>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</si>
  <si>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</si>
  <si>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</si>
  <si>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</si>
  <si>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</si>
  <si>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</si>
  <si>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</si>
  <si>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</si>
  <si>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</si>
  <si>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</si>
  <si>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</si>
  <si>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</si>
  <si>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</si>
  <si>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</si>
  <si>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</si>
  <si>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</si>
  <si>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</si>
  <si>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</si>
  <si>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</si>
  <si>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</si>
  <si>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</si>
  <si>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</si>
  <si>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</si>
  <si>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</si>
  <si>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</si>
  <si>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</si>
  <si>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</si>
  <si>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</si>
  <si>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</si>
  <si>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</si>
  <si>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</si>
  <si>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</si>
  <si>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</si>
  <si>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</si>
  <si>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</si>
  <si>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</si>
  <si>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</si>
  <si>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</si>
  <si>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</si>
  <si>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</si>
  <si>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</si>
  <si>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</si>
  <si>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</si>
  <si>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</si>
  <si>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</si>
  <si>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</si>
  <si>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</si>
  <si>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</si>
  <si>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</si>
  <si>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</si>
  <si>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</si>
  <si>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</si>
  <si>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</si>
  <si>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</si>
  <si>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</si>
  <si>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</si>
  <si>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</si>
  <si>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</si>
  <si>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</si>
  <si>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</si>
  <si>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</si>
  <si>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</si>
  <si>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</si>
  <si>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</si>
  <si>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</si>
  <si>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</si>
  <si>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</si>
  <si>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</si>
  <si>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</si>
  <si>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</si>
  <si>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</si>
  <si>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</si>
  <si>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</si>
  <si>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</si>
  <si>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</si>
  <si>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</si>
  <si>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</si>
  <si>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</si>
  <si>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</si>
  <si>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</si>
  <si>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</si>
  <si>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</si>
  <si>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</si>
  <si>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</si>
  <si>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</si>
  <si>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</si>
  <si>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</si>
  <si>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</si>
  <si>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</si>
  <si>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</si>
  <si>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</si>
  <si>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</si>
  <si>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</si>
  <si>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</si>
  <si>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</si>
  <si>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</si>
  <si>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</si>
  <si>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</si>
  <si>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</si>
  <si>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</si>
  <si>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</si>
  <si>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</si>
  <si>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</si>
  <si>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</si>
  <si>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</si>
  <si>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</si>
  <si>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</si>
  <si>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</si>
  <si>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</si>
  <si>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</si>
  <si>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</si>
  <si>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</si>
  <si>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</si>
  <si>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</si>
  <si>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</si>
  <si>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</si>
  <si>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</si>
  <si>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</si>
  <si>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</si>
  <si>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</si>
  <si>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</si>
  <si>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</si>
  <si>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</si>
  <si>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</si>
  <si>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</si>
  <si>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</si>
  <si>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</si>
  <si>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</si>
  <si>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</si>
  <si>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</si>
  <si>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</si>
  <si>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</si>
  <si>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</si>
  <si>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</si>
  <si>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</si>
  <si>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</si>
  <si>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</si>
  <si>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</si>
  <si>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</si>
  <si>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</si>
  <si>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</si>
  <si>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</si>
  <si>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</si>
  <si>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</si>
  <si>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</si>
  <si>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</si>
  <si>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</si>
  <si>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</si>
  <si>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</si>
  <si>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</si>
  <si>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</si>
  <si>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</si>
  <si>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</si>
  <si>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</si>
  <si>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</si>
  <si>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</si>
  <si>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</si>
  <si>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</si>
  <si>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</si>
  <si>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</si>
  <si>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</si>
  <si>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</si>
  <si>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</si>
  <si>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</si>
  <si>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</si>
  <si>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</si>
  <si>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</si>
  <si>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</si>
  <si>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</si>
  <si>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</si>
  <si>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</si>
  <si>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</si>
  <si>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</si>
  <si>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</si>
  <si>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</si>
  <si>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</si>
  <si>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</si>
  <si>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</si>
  <si>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</si>
  <si>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</si>
  <si>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</si>
  <si>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</si>
  <si>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</si>
  <si>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</si>
  <si>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</si>
  <si>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</si>
  <si>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</si>
  <si>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</si>
  <si>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</si>
  <si>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</si>
  <si>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</si>
  <si>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</si>
  <si>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</si>
  <si>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</si>
  <si>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</si>
  <si>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</si>
  <si>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</si>
  <si>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</si>
  <si>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</si>
  <si>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</si>
  <si>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</si>
  <si>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</si>
  <si>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</si>
  <si>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</si>
  <si>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</si>
  <si>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</si>
  <si>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</si>
  <si>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</si>
  <si>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</si>
  <si>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</si>
  <si>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</si>
  <si>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</si>
  <si>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</si>
  <si>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</si>
  <si>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</si>
  <si>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</si>
  <si>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</si>
  <si>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</si>
  <si>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</si>
  <si>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</si>
  <si>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</si>
  <si>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</si>
  <si>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</si>
  <si>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</si>
  <si>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</si>
  <si>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</si>
  <si>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</si>
  <si>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</si>
  <si>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</si>
  <si>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</si>
  <si>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</si>
  <si>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</si>
  <si>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</si>
  <si>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</si>
  <si>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</si>
  <si>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</si>
  <si>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</si>
  <si>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</si>
  <si>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</si>
  <si>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</si>
  <si>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</si>
  <si>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</si>
  <si>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</si>
  <si>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</si>
  <si>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</si>
  <si>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</si>
  <si>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</si>
  <si>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</si>
  <si>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</si>
  <si>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</si>
  <si>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</si>
  <si>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</si>
  <si>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</si>
  <si>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</si>
  <si>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</si>
  <si>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</si>
  <si>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</si>
  <si>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</si>
  <si>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</si>
  <si>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</si>
  <si>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</si>
  <si>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</si>
  <si>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</si>
  <si>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</si>
  <si>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</si>
  <si>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</si>
  <si>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</si>
  <si>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</si>
  <si>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</si>
  <si>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</si>
  <si>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</si>
  <si>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</si>
  <si>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</si>
  <si>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</si>
  <si>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</si>
  <si>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</si>
  <si>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</si>
  <si>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</si>
  <si>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</si>
  <si>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</si>
  <si>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</si>
  <si>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</si>
  <si>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</si>
  <si>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</si>
  <si>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</si>
  <si>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</si>
  <si>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</si>
  <si>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</si>
  <si>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</si>
  <si>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</si>
  <si>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</si>
  <si>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</si>
  <si>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</si>
  <si>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</si>
  <si>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</si>
  <si>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</si>
  <si>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</si>
  <si>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</si>
  <si>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</si>
  <si>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</si>
  <si>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</si>
  <si>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</si>
  <si>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</si>
  <si>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</si>
  <si>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</si>
  <si>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</si>
  <si>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</si>
  <si>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</si>
  <si>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</si>
  <si>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</si>
  <si>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</si>
  <si>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</si>
  <si>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</si>
  <si>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</si>
  <si>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</si>
  <si>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</si>
  <si>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</si>
  <si>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</si>
  <si>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</si>
  <si>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</si>
  <si>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</si>
  <si>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</si>
  <si>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</si>
  <si>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</si>
  <si>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</si>
  <si>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</si>
  <si>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</si>
  <si>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</si>
  <si>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</si>
  <si>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</si>
  <si>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</si>
  <si>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</si>
  <si>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</si>
  <si>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</si>
  <si>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</si>
  <si>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</si>
  <si>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</si>
  <si>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</si>
  <si>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</si>
  <si>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</si>
  <si>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</si>
  <si>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</si>
  <si>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</si>
  <si>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</si>
  <si>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</si>
  <si>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</si>
  <si>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</si>
  <si>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</si>
  <si>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</si>
  <si>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</si>
  <si>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</si>
  <si>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</si>
  <si>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</si>
  <si>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</si>
  <si>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</si>
  <si>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</si>
  <si>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</si>
  <si>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</si>
  <si>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</si>
  <si>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</si>
  <si>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</si>
  <si>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</si>
  <si>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</si>
  <si>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</si>
  <si>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</si>
  <si>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</si>
  <si>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</si>
  <si>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</si>
  <si>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</si>
  <si>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</si>
  <si>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</si>
  <si>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</si>
  <si>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</si>
  <si>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</si>
  <si>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</si>
  <si>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</si>
  <si>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</si>
  <si>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</si>
  <si>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</si>
  <si>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</si>
  <si>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</si>
  <si>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</si>
  <si>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</si>
  <si>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</si>
  <si>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</si>
  <si>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</si>
  <si>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</si>
  <si>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</si>
  <si>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</si>
  <si>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</si>
  <si>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</si>
  <si>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</si>
  <si>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</si>
  <si>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</si>
  <si>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</si>
  <si>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</si>
  <si>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</si>
  <si>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</si>
  <si>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</si>
  <si>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</si>
  <si>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</si>
  <si>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</si>
  <si>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</si>
  <si>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</si>
  <si>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</si>
  <si>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</si>
  <si>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</si>
  <si>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</si>
  <si>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</si>
  <si>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</si>
  <si>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</si>
  <si>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</si>
  <si>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</si>
  <si>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</si>
  <si>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</si>
  <si>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</si>
  <si>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</si>
  <si>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</si>
  <si>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</si>
  <si>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</si>
  <si>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</si>
  <si>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</si>
  <si>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</si>
  <si>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</si>
  <si>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</si>
  <si>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</si>
  <si>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</si>
  <si>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</si>
  <si>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</si>
  <si>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</si>
  <si>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</si>
  <si>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</si>
  <si>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</si>
  <si>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</si>
  <si>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</si>
  <si>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</si>
  <si>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</si>
  <si>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</si>
  <si>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</si>
  <si>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</si>
  <si>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</si>
  <si>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</si>
  <si>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</si>
  <si>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</si>
  <si>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</si>
  <si>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</si>
  <si>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</si>
  <si>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</si>
  <si>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</si>
  <si>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</si>
  <si>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</si>
  <si>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</si>
  <si>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</si>
  <si>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</si>
  <si>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</si>
  <si>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</si>
  <si>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</si>
  <si>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</si>
  <si>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</si>
  <si>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</si>
  <si>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</si>
  <si>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</si>
  <si>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</si>
  <si>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</si>
  <si>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</si>
  <si>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</si>
  <si>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</si>
  <si>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</si>
  <si>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</si>
  <si>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</si>
  <si>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</si>
  <si>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</si>
  <si>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</si>
  <si>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</si>
  <si>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</si>
  <si>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</si>
  <si>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</si>
  <si>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</si>
  <si>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</si>
  <si>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</si>
  <si>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</si>
  <si>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</si>
  <si>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</si>
  <si>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</si>
  <si>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</si>
  <si>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</si>
  <si>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</si>
  <si>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</si>
  <si>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</si>
  <si>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</si>
  <si>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</si>
  <si>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</si>
  <si>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</si>
  <si>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</si>
  <si>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</si>
  <si>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</si>
  <si>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</si>
  <si>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</si>
  <si>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</si>
  <si>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</si>
  <si>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</si>
  <si>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</si>
  <si>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</si>
  <si>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</si>
  <si>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</si>
  <si>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</si>
  <si>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</si>
  <si>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</si>
  <si>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</si>
  <si>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</si>
  <si>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</si>
  <si>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</si>
  <si>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</si>
  <si>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</si>
  <si>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</si>
  <si>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</si>
  <si>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</si>
  <si>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</si>
  <si>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</si>
  <si>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</si>
  <si>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</si>
  <si>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</si>
  <si>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</si>
  <si>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</si>
  <si>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</si>
  <si>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</si>
  <si>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</si>
  <si>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</si>
  <si>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</si>
  <si>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</si>
  <si>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</si>
  <si>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</si>
  <si>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</si>
  <si>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</si>
  <si>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</si>
  <si>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</si>
  <si>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</si>
  <si>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</si>
  <si>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</si>
  <si>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</si>
  <si>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</si>
  <si>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</si>
  <si>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</si>
  <si>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</si>
  <si>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</si>
  <si>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</si>
  <si>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</si>
  <si>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</si>
  <si>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</si>
  <si>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</si>
  <si>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</si>
  <si>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</si>
  <si>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</si>
  <si>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</si>
  <si>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</si>
  <si>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</si>
  <si>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</si>
  <si>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</si>
  <si>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</si>
  <si>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</si>
  <si>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</si>
  <si>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</si>
  <si>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</si>
  <si>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</si>
  <si>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</si>
  <si>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</si>
  <si>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</si>
  <si>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</si>
  <si>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</si>
  <si>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</si>
  <si>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</si>
  <si>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</si>
  <si>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</si>
  <si>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</si>
  <si>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</si>
  <si>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</si>
  <si>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</si>
  <si>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</si>
  <si>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</si>
  <si>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</si>
  <si>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</si>
  <si>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</si>
  <si>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</si>
  <si>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</si>
  <si>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</si>
  <si>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</si>
  <si>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</si>
  <si>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</si>
  <si>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</si>
  <si>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</si>
  <si>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</si>
  <si>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</si>
  <si>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</si>
  <si>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</si>
  <si>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</si>
  <si>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</si>
  <si>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</si>
  <si>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</si>
  <si>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</si>
  <si>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</si>
  <si>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</si>
  <si>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</si>
  <si>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</si>
  <si>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</si>
  <si>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</si>
  <si>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</si>
  <si>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</si>
  <si>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</si>
  <si>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</si>
  <si>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</si>
  <si>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</si>
  <si>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</si>
  <si>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</si>
  <si>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</si>
  <si>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</si>
  <si>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</si>
  <si>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</si>
  <si>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</si>
  <si>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</si>
  <si>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</si>
  <si>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</si>
  <si>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</si>
  <si>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</si>
  <si>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</si>
  <si>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</si>
  <si>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</si>
  <si>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</si>
  <si>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</si>
  <si>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</si>
  <si>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</si>
  <si>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</si>
  <si>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</si>
  <si>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</si>
  <si>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</si>
  <si>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</si>
  <si>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</si>
  <si>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</si>
  <si>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</si>
  <si>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</si>
  <si>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</si>
  <si>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</si>
  <si>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</si>
  <si>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</si>
  <si>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</si>
  <si>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</si>
  <si>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</si>
  <si>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</si>
  <si>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</si>
  <si>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</si>
  <si>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</si>
  <si>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</si>
  <si>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</si>
  <si>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</si>
  <si>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</si>
  <si>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</si>
  <si>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</si>
  <si>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</si>
  <si>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</si>
  <si>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</si>
  <si>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</si>
  <si>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</si>
  <si>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</si>
  <si>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</si>
  <si>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</si>
  <si>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</si>
  <si>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</si>
  <si>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</si>
  <si>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</si>
  <si>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</si>
  <si>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</si>
  <si>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</si>
  <si>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</si>
  <si>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</si>
  <si>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</si>
  <si>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</si>
  <si>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</si>
  <si>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</si>
  <si>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</si>
  <si>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</si>
  <si>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</si>
  <si>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</si>
  <si>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</si>
  <si>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</si>
  <si>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</si>
  <si>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</si>
  <si>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</si>
  <si>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</si>
  <si>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</si>
  <si>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</si>
  <si>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</si>
  <si>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</si>
  <si>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</si>
  <si>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</si>
  <si>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</si>
  <si>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</si>
  <si>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</si>
  <si>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</si>
  <si>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</si>
  <si>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</si>
  <si>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</si>
  <si>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</si>
  <si>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</si>
  <si>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</si>
  <si>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</si>
  <si>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</si>
  <si>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</si>
  <si>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</si>
  <si>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</si>
  <si>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</si>
  <si>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</si>
  <si>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</si>
  <si>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</si>
  <si>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</si>
  <si>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</si>
  <si>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</si>
  <si>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</si>
  <si>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</si>
  <si>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</si>
  <si>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</si>
  <si>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</si>
  <si>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</si>
  <si>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</si>
  <si>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</si>
  <si>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</si>
  <si>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</si>
  <si>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</si>
  <si>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</si>
  <si>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</si>
  <si>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</si>
  <si>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</si>
  <si>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</si>
  <si>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</si>
  <si>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</si>
  <si>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</si>
  <si>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</si>
  <si>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</si>
  <si>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</si>
  <si>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</si>
  <si>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</si>
  <si>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</si>
  <si>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</si>
  <si>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</si>
  <si>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</si>
  <si>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</si>
  <si>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</si>
  <si>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</si>
  <si>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</si>
  <si>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</si>
  <si>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</si>
  <si>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</si>
  <si>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</si>
  <si>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</si>
  <si>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</si>
  <si>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</si>
  <si>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</si>
  <si>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</si>
  <si>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</si>
  <si>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</si>
  <si>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</si>
  <si>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</si>
  <si>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</si>
  <si>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</si>
  <si>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</si>
  <si>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</si>
  <si>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</si>
  <si>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</si>
  <si>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</si>
  <si>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</si>
  <si>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</si>
  <si>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</si>
  <si>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</si>
  <si>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</si>
  <si>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</si>
  <si>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</si>
  <si>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</si>
  <si>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</si>
  <si>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</si>
  <si>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</si>
  <si>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</si>
  <si>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</si>
  <si>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</si>
  <si>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</si>
  <si>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</si>
  <si>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</si>
  <si>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</si>
  <si>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</si>
  <si>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</si>
  <si>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</si>
  <si>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</si>
  <si>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</si>
  <si>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</si>
  <si>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</si>
  <si>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</si>
  <si>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</si>
  <si>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</si>
  <si>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</si>
  <si>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</si>
  <si>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</si>
  <si>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</si>
  <si>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</si>
  <si>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</si>
  <si>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</si>
  <si>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</si>
  <si>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</si>
  <si>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</si>
  <si>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</si>
  <si>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</si>
  <si>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</si>
  <si>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</si>
  <si>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</si>
  <si>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</si>
  <si>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</si>
  <si>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</si>
  <si>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</si>
  <si>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</si>
  <si>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</si>
  <si>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</si>
  <si>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</si>
  <si>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</si>
  <si>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</si>
  <si>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</si>
  <si>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</si>
  <si>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</si>
  <si>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</si>
  <si>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</si>
  <si>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</si>
  <si>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</si>
  <si>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</si>
  <si>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</si>
  <si>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</si>
  <si>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</si>
  <si>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</si>
  <si>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</si>
  <si>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</si>
  <si>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</si>
  <si>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</si>
  <si>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</si>
  <si>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</si>
  <si>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</si>
  <si>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</si>
  <si>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</si>
  <si>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</si>
  <si>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</si>
  <si>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</si>
  <si>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</si>
  <si>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</si>
  <si>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</si>
  <si>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</si>
  <si>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</si>
  <si>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</si>
  <si>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</si>
  <si>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</si>
  <si>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</si>
  <si>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</si>
  <si>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</si>
  <si>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</si>
  <si>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</si>
  <si>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</si>
  <si>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</si>
  <si>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</si>
  <si>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</si>
  <si>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</si>
  <si>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</si>
  <si>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</si>
  <si>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</si>
  <si>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</si>
  <si>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</si>
  <si>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</si>
  <si>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</si>
  <si>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</si>
  <si>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</si>
  <si>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</si>
  <si>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</si>
  <si>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</si>
  <si>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</si>
  <si>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</si>
  <si>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</si>
  <si>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</si>
  <si>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</si>
  <si>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</si>
  <si>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</si>
  <si>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</si>
  <si>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</si>
  <si>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</si>
  <si>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</si>
  <si>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</si>
  <si>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</si>
  <si>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</si>
  <si>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</si>
  <si>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</si>
  <si>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</si>
  <si>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</si>
  <si>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</si>
  <si>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</si>
  <si>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</si>
  <si>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</si>
  <si>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</si>
  <si>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</si>
  <si>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</si>
  <si>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</si>
  <si>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</si>
  <si>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</si>
  <si>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</si>
  <si>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</si>
  <si>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</si>
  <si>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</si>
  <si>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</si>
  <si>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</si>
  <si>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</si>
  <si>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</si>
  <si>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</si>
  <si>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</si>
  <si>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</si>
  <si>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</si>
  <si>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</si>
  <si>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</si>
  <si>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</si>
  <si>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</si>
  <si>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</si>
  <si>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</si>
  <si>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</si>
  <si>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</si>
  <si>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</si>
  <si>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</si>
  <si>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</si>
  <si>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</si>
  <si>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</si>
  <si>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</si>
  <si>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</si>
  <si>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</si>
  <si>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</si>
  <si>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</si>
  <si>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</si>
  <si>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</si>
  <si>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</si>
  <si>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</si>
  <si>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</si>
  <si>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</si>
  <si>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</si>
  <si>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</si>
  <si>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</si>
  <si>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</si>
  <si>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</si>
  <si>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</si>
  <si>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</si>
  <si>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</si>
  <si>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</si>
  <si>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</si>
  <si>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</si>
  <si>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</si>
  <si>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</si>
  <si>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</si>
  <si>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</si>
  <si>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</si>
  <si>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</si>
  <si>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</si>
  <si>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</si>
  <si>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</si>
  <si>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</si>
  <si>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</si>
  <si>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</si>
  <si>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</si>
  <si>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</si>
  <si>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</si>
  <si>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</si>
  <si>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</si>
  <si>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</si>
  <si>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</si>
  <si>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</si>
  <si>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</si>
  <si>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</si>
  <si>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</si>
  <si>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</si>
  <si>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</si>
  <si>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</si>
  <si>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</si>
  <si>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</si>
  <si>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</si>
  <si>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</si>
  <si>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</si>
  <si>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</si>
  <si>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</si>
  <si>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</si>
  <si>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</si>
  <si>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</si>
  <si>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</si>
  <si>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</si>
  <si>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</si>
  <si>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</si>
  <si>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</si>
  <si>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</si>
  <si>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</si>
  <si>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</si>
  <si>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</si>
  <si>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</si>
  <si>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</si>
  <si>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</si>
  <si>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</si>
  <si>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</si>
  <si>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</si>
  <si>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</si>
  <si>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</si>
  <si>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</si>
  <si>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</si>
  <si>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</si>
  <si>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</si>
  <si>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</si>
  <si>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</si>
  <si>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</si>
  <si>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</si>
  <si>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</si>
  <si>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</si>
  <si>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</si>
  <si>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</si>
  <si>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</si>
  <si>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</si>
  <si>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</si>
  <si>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</si>
  <si>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</si>
  <si>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</si>
  <si>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</si>
  <si>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</si>
  <si>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</si>
  <si>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</si>
  <si>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</si>
  <si>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</si>
  <si>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</si>
  <si>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</si>
  <si>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</si>
  <si>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</si>
  <si>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</si>
  <si>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</si>
  <si>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</si>
  <si>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</si>
  <si>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</si>
  <si>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</si>
  <si>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</si>
  <si>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</si>
  <si>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</si>
  <si>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</si>
  <si>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</si>
  <si>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</si>
  <si>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</si>
  <si>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</si>
  <si>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</si>
  <si>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</si>
  <si>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</si>
  <si>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</si>
  <si>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</si>
  <si>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</si>
  <si>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</si>
  <si>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</si>
  <si>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</si>
  <si>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</si>
  <si>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</si>
  <si>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</si>
  <si>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</si>
  <si>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</si>
  <si>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</si>
  <si>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</si>
  <si>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</si>
  <si>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</si>
  <si>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</si>
  <si>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</si>
  <si>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</si>
  <si>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</si>
  <si>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</si>
  <si>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</si>
  <si>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</si>
  <si>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</si>
  <si>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</si>
  <si>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</si>
  <si>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</si>
  <si>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</si>
  <si>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</si>
  <si>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</si>
  <si>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</si>
  <si>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</si>
  <si>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</si>
  <si>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</si>
  <si>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</si>
  <si>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</si>
  <si>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</si>
  <si>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</si>
  <si>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</si>
  <si>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</si>
  <si>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</si>
  <si>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</si>
  <si>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</si>
  <si>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</si>
  <si>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</si>
  <si>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</si>
  <si>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</si>
  <si>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</si>
  <si>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</si>
  <si>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</si>
  <si>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</si>
  <si>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</si>
  <si>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</si>
  <si>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</si>
  <si>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</si>
  <si>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</si>
  <si>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</si>
  <si>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</si>
  <si>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</si>
  <si>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</si>
  <si>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</si>
  <si>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</si>
  <si>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</si>
  <si>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</si>
  <si>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</si>
  <si>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</si>
  <si>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</si>
  <si>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</si>
  <si>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</si>
  <si>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</si>
  <si>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</si>
  <si>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</si>
  <si>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</si>
  <si>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</si>
  <si>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</si>
  <si>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</si>
  <si>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</si>
  <si>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</si>
  <si>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</si>
  <si>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</si>
  <si>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</si>
  <si>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</si>
  <si>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</si>
  <si>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</si>
  <si>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</si>
  <si>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</si>
  <si>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</si>
  <si>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</si>
  <si>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</si>
  <si>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</si>
  <si>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</si>
  <si>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</si>
  <si>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</si>
  <si>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</si>
  <si>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</si>
  <si>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</si>
  <si>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</si>
  <si>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</si>
  <si>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</si>
  <si>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</si>
  <si>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</si>
  <si>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</si>
  <si>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</si>
  <si>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</si>
  <si>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</si>
  <si>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</si>
  <si>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</si>
  <si>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</si>
  <si>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</si>
  <si>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</si>
  <si>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</si>
  <si>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</si>
  <si>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</si>
  <si>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</si>
  <si>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</si>
  <si>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</si>
  <si>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</si>
  <si>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</si>
  <si>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</si>
  <si>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</si>
  <si>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</si>
  <si>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</si>
  <si>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</si>
  <si>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</si>
  <si>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</si>
  <si>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</si>
  <si>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</si>
  <si>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</si>
  <si>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</si>
  <si>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</si>
  <si>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</si>
  <si>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</si>
  <si>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</si>
  <si>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</si>
  <si>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</si>
  <si>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</si>
  <si>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</si>
  <si>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</si>
  <si>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</si>
  <si>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</si>
  <si>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</si>
  <si>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</si>
  <si>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</si>
  <si>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</si>
  <si>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</si>
  <si>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</si>
  <si>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</si>
  <si>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</si>
  <si>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</si>
  <si>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</si>
  <si>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</si>
  <si>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</si>
  <si>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</si>
  <si>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</si>
  <si>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</si>
  <si>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</si>
  <si>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</si>
  <si>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</si>
  <si>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</si>
  <si>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</si>
  <si>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</si>
  <si>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</si>
  <si>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</si>
  <si>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</si>
  <si>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</si>
  <si>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</si>
  <si>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</si>
  <si>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</si>
  <si>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</si>
  <si>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</si>
  <si>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</si>
  <si>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</si>
  <si>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</si>
  <si>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</si>
  <si>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</si>
  <si>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</si>
  <si>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</si>
  <si>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</si>
  <si>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</si>
  <si>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</si>
  <si>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</si>
  <si>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</si>
  <si>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</si>
  <si>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</si>
  <si>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</si>
  <si>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</si>
  <si>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</si>
  <si>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</si>
  <si>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</si>
  <si>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</si>
  <si>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</si>
  <si>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</si>
  <si>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</si>
  <si>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</si>
  <si>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</si>
  <si>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</si>
  <si>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</si>
  <si>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</si>
  <si>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</si>
  <si>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</si>
  <si>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</si>
  <si>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</si>
  <si>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</si>
  <si>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</si>
  <si>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</si>
  <si>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</si>
  <si>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</si>
  <si>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</si>
  <si>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</si>
  <si>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</si>
  <si>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</si>
  <si>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</si>
  <si>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</si>
  <si>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</si>
  <si>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</si>
  <si>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</si>
  <si>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</si>
  <si>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</si>
  <si>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</si>
  <si>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</si>
  <si>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</si>
  <si>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</si>
  <si>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</si>
  <si>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</si>
  <si>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</si>
  <si>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</si>
  <si>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</si>
  <si>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</si>
  <si>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</si>
  <si>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</si>
  <si>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</si>
  <si>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</si>
  <si>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</si>
  <si>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</si>
  <si>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</si>
  <si>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</si>
  <si>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</si>
  <si>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</si>
  <si>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</si>
  <si>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</si>
  <si>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</si>
  <si>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</si>
  <si>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</si>
  <si>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</si>
  <si>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</si>
  <si>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</si>
  <si>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</si>
  <si>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</si>
  <si>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</si>
  <si>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</si>
  <si>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</si>
  <si>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</si>
  <si>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</si>
  <si>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</si>
  <si>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</si>
  <si>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</si>
  <si>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</si>
  <si>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</si>
  <si>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</si>
  <si>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</si>
  <si>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</si>
  <si>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</si>
  <si>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</si>
  <si>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</si>
  <si>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</si>
  <si>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</si>
  <si>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</si>
  <si>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</si>
  <si>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</si>
  <si>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</si>
  <si>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</si>
  <si>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</si>
  <si>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</si>
  <si>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</si>
  <si>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</si>
  <si>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</si>
  <si>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</si>
  <si>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</si>
  <si>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</si>
  <si>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</si>
  <si>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</si>
  <si>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</si>
  <si>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</si>
  <si>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</si>
  <si>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</si>
  <si>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</si>
  <si>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</si>
  <si>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</si>
  <si>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</si>
  <si>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</si>
  <si>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</si>
  <si>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</si>
  <si>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</si>
  <si>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</si>
  <si>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</si>
  <si>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</si>
  <si>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</si>
  <si>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</si>
  <si>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</si>
  <si>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</si>
  <si>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</si>
  <si>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</si>
  <si>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</si>
  <si>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</si>
  <si>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</si>
  <si>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</si>
  <si>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</si>
  <si>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</si>
  <si>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</si>
  <si>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</si>
  <si>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</si>
  <si>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</si>
  <si>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</si>
  <si>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</si>
  <si>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</si>
  <si>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</si>
  <si>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</si>
  <si>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</si>
  <si>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</si>
  <si>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</si>
  <si>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</si>
  <si>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</si>
  <si>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</si>
  <si>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</si>
  <si>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</si>
  <si>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</si>
  <si>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</si>
  <si>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</si>
  <si>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</si>
  <si>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</si>
  <si>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</si>
  <si>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</si>
  <si>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</si>
  <si>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</si>
  <si>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</si>
  <si>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</si>
  <si>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</si>
  <si>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</si>
  <si>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</si>
  <si>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</si>
  <si>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</si>
  <si>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</si>
  <si>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</si>
  <si>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</si>
  <si>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</si>
  <si>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</si>
  <si>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</si>
  <si>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</si>
  <si>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</si>
  <si>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</si>
  <si>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</si>
  <si>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</si>
  <si>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</si>
  <si>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</si>
  <si>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</si>
  <si>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</si>
  <si>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</si>
  <si>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</si>
  <si>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</si>
  <si>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</si>
  <si>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</si>
  <si>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</si>
  <si>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</si>
  <si>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</si>
  <si>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</si>
  <si>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</si>
  <si>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</si>
  <si>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</si>
  <si>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</si>
  <si>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</si>
  <si>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</si>
  <si>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</si>
  <si>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</si>
  <si>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</si>
  <si>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</si>
  <si>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</si>
  <si>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</si>
  <si>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</si>
  <si>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</si>
  <si>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</si>
  <si>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</si>
  <si>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</si>
  <si>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</si>
  <si>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</si>
  <si>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</si>
  <si>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</si>
  <si>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</si>
  <si>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</si>
  <si>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</si>
  <si>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</si>
  <si>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</si>
  <si>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</si>
  <si>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</si>
  <si>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</si>
  <si>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</si>
  <si>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</si>
  <si>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</si>
  <si>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</si>
  <si>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</si>
  <si>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</si>
  <si>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</si>
  <si>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</si>
  <si>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</si>
  <si>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</si>
  <si>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</si>
  <si>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</si>
  <si>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</si>
  <si>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</si>
  <si>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</si>
  <si>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</si>
  <si>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</si>
  <si>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</si>
  <si>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</si>
  <si>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</si>
  <si>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</si>
  <si>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</si>
  <si>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</si>
  <si>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</si>
  <si>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</si>
  <si>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</si>
  <si>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</si>
  <si>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</si>
  <si>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</si>
  <si>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</si>
  <si>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</si>
  <si>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</si>
  <si>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</si>
  <si>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</si>
  <si>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</si>
  <si>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</si>
  <si>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</si>
  <si>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</si>
  <si>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</si>
  <si>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</si>
  <si>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</si>
  <si>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</si>
  <si>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</si>
  <si>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</si>
  <si>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</si>
  <si>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</si>
  <si>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</si>
  <si>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</si>
  <si>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</si>
  <si>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</si>
  <si>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</si>
  <si>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</si>
  <si>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</si>
  <si>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</si>
  <si>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</si>
  <si>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</si>
  <si>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</si>
  <si>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</si>
  <si>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</si>
  <si>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</si>
  <si>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</si>
  <si>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</si>
  <si>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</si>
  <si>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</si>
  <si>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</si>
  <si>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</si>
  <si>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</si>
  <si>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</si>
  <si>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</si>
  <si>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</si>
  <si>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</si>
  <si>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</si>
  <si>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</si>
  <si>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</si>
  <si>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</si>
  <si>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</si>
  <si>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</si>
  <si>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</si>
  <si>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</si>
  <si>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</si>
  <si>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</si>
  <si>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</si>
  <si>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</si>
  <si>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</si>
  <si>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</si>
  <si>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</si>
  <si>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</si>
  <si>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</si>
  <si>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</si>
  <si>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</si>
  <si>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</si>
  <si>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</si>
  <si>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</si>
  <si>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</si>
  <si>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</si>
  <si>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</si>
  <si>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</si>
  <si>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</si>
  <si>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</si>
  <si>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</si>
  <si>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</si>
  <si>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</si>
  <si>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</si>
  <si>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</si>
  <si>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</si>
  <si>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</si>
  <si>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</si>
  <si>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</si>
  <si>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</si>
  <si>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</si>
  <si>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</si>
  <si>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</si>
  <si>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</si>
  <si>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</si>
  <si>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</si>
  <si>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</si>
  <si>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</si>
  <si>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</si>
  <si>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</si>
  <si>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</si>
  <si>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</si>
  <si>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</si>
  <si>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</si>
  <si>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</si>
  <si>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</si>
  <si>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</si>
  <si>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</si>
  <si>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</si>
  <si>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</si>
  <si>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</si>
  <si>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</si>
  <si>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</si>
  <si>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</si>
  <si>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</si>
  <si>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</si>
  <si>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</si>
  <si>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</si>
  <si>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</si>
  <si>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</si>
  <si>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</si>
  <si>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</si>
  <si>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</si>
  <si>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</si>
  <si>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</si>
  <si>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</si>
  <si>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</si>
  <si>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</si>
  <si>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</si>
  <si>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</si>
  <si>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</si>
  <si>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</si>
  <si>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</si>
  <si>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</si>
  <si>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</si>
  <si>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</si>
  <si>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</si>
  <si>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</si>
  <si>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</si>
  <si>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</si>
  <si>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</si>
  <si>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</si>
  <si>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</si>
  <si>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</si>
  <si>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</si>
  <si>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</si>
  <si>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</si>
  <si>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</si>
  <si>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</si>
  <si>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</si>
  <si>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</si>
  <si>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</si>
  <si>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</si>
  <si>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</si>
  <si>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</si>
  <si>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</si>
  <si>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</si>
  <si>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</si>
  <si>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</si>
  <si>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</si>
  <si>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</si>
  <si>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</si>
  <si>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</si>
  <si>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</si>
  <si>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</si>
  <si>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</si>
  <si>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</si>
  <si>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</si>
  <si>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</si>
  <si>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</si>
  <si>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</si>
  <si>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</si>
  <si>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</si>
  <si>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</si>
  <si>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</si>
  <si>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</si>
  <si>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</si>
  <si>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</si>
  <si>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</si>
  <si>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</si>
  <si>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</si>
  <si>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</si>
  <si>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</si>
  <si>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</si>
  <si>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</si>
  <si>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</si>
  <si>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</si>
  <si>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</si>
  <si>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</si>
  <si>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</si>
  <si>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</si>
  <si>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</si>
  <si>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</si>
  <si>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</si>
  <si>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</si>
  <si>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</si>
  <si>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</si>
  <si>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</si>
  <si>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</si>
  <si>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</si>
  <si>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</si>
  <si>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</si>
  <si>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</si>
  <si>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</si>
  <si>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</si>
  <si>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</si>
  <si>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</si>
  <si>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</si>
  <si>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</si>
  <si>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</si>
  <si>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</si>
  <si>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</si>
  <si>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</si>
  <si>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</si>
  <si>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</si>
  <si>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</si>
  <si>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</si>
  <si>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</si>
  <si>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</si>
  <si>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</si>
  <si>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</si>
  <si>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</si>
  <si>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</si>
  <si>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</si>
  <si>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</si>
  <si>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</si>
  <si>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</si>
  <si>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</si>
  <si>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</si>
  <si>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</si>
  <si>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</si>
  <si>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</si>
  <si>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</si>
  <si>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</si>
  <si>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</si>
  <si>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</si>
  <si>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</si>
  <si>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</si>
  <si>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</si>
  <si>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</si>
  <si>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</si>
  <si>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</si>
  <si>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</si>
  <si>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</si>
  <si>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</si>
  <si>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</si>
  <si>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</si>
  <si>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</si>
  <si>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</si>
  <si>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</si>
  <si>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</si>
  <si>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</si>
  <si>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</si>
  <si>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</si>
  <si>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</si>
  <si>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</si>
  <si>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</si>
  <si>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</si>
  <si>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</si>
  <si>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</si>
  <si>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</si>
  <si>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</si>
  <si>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</si>
  <si>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</si>
  <si>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</si>
  <si>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</si>
  <si>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</si>
  <si>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</si>
  <si>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</si>
  <si>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</si>
  <si>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</si>
  <si>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</si>
  <si>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</si>
  <si>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</si>
  <si>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</si>
  <si>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</si>
  <si>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</si>
  <si>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</si>
  <si>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</si>
  <si>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</si>
  <si>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</si>
  <si>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</si>
  <si>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</si>
  <si>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</si>
  <si>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</si>
  <si>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</si>
  <si>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</si>
  <si>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</si>
  <si>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</si>
  <si>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</si>
  <si>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</si>
  <si>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</si>
  <si>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</si>
  <si>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</si>
  <si>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</si>
  <si>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</si>
  <si>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</si>
  <si>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</si>
  <si>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</si>
  <si>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</si>
  <si>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</si>
  <si>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</si>
  <si>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</si>
  <si>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</si>
  <si>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</si>
  <si>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</si>
  <si>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</si>
  <si>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</si>
  <si>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</si>
  <si>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</si>
  <si>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</si>
  <si>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</si>
  <si>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</si>
  <si>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</si>
  <si>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</si>
  <si>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</si>
  <si>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</si>
  <si>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</si>
  <si>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</si>
  <si>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</si>
  <si>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</si>
  <si>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</si>
  <si>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</si>
  <si>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</si>
  <si>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</si>
  <si>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</si>
  <si>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</si>
  <si>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</si>
  <si>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</si>
  <si>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</si>
  <si>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</si>
  <si>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</si>
  <si>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</si>
  <si>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</si>
  <si>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</si>
  <si>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</si>
  <si>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</si>
  <si>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</si>
  <si>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</si>
  <si>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</si>
  <si>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</si>
  <si>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</si>
  <si>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</si>
  <si>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</si>
  <si>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</si>
  <si>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</si>
  <si>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</si>
  <si>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</si>
  <si>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</si>
  <si>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</si>
  <si>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</si>
  <si>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</si>
  <si>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</si>
  <si>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</si>
  <si>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</si>
  <si>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</si>
  <si>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</si>
  <si>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</si>
  <si>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</si>
  <si>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</si>
  <si>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</si>
  <si>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</si>
  <si>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</si>
  <si>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</si>
  <si>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</si>
  <si>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</si>
  <si>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</si>
  <si>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</si>
  <si>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</si>
  <si>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</si>
  <si>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</si>
  <si>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</si>
  <si>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</si>
  <si>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</si>
  <si>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</si>
  <si>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</si>
  <si>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</si>
  <si>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</si>
  <si>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</si>
  <si>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</si>
  <si>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</si>
  <si>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</si>
  <si>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</si>
  <si>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</si>
  <si>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</si>
  <si>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</si>
  <si>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</si>
  <si>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</si>
  <si>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</si>
  <si>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</si>
  <si>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</si>
  <si>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</si>
  <si>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</si>
  <si>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</si>
  <si>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</si>
  <si>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</si>
  <si>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</si>
  <si>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</si>
  <si>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</si>
  <si>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</si>
  <si>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</si>
  <si>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</si>
  <si>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</si>
  <si>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</si>
  <si>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</si>
  <si>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</si>
  <si>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</si>
  <si>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</si>
  <si>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</si>
  <si>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</si>
  <si>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</si>
  <si>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</si>
  <si>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</si>
  <si>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</si>
  <si>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</si>
  <si>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</si>
  <si>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</si>
  <si>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</si>
  <si>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</si>
  <si>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</si>
  <si>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</si>
  <si>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</si>
  <si>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</si>
  <si>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</si>
  <si>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</si>
  <si>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</si>
  <si>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</si>
  <si>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</si>
  <si>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</si>
  <si>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</si>
  <si>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</si>
  <si>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</si>
  <si>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</si>
  <si>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</si>
  <si>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</si>
  <si>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</si>
  <si>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</si>
  <si>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</si>
  <si>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</si>
  <si>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</si>
  <si>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</si>
  <si>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</si>
  <si>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</si>
  <si>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</si>
  <si>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</si>
  <si>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</si>
  <si>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</si>
  <si>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</si>
  <si>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</si>
  <si>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</si>
  <si>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</si>
  <si>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</si>
  <si>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</si>
  <si>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</si>
  <si>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</si>
  <si>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</si>
  <si>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</si>
  <si>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</si>
  <si>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</si>
  <si>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</si>
  <si>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</si>
  <si>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</si>
  <si>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</si>
  <si>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</si>
  <si>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</si>
  <si>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</si>
  <si>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</si>
  <si>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</si>
  <si>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</si>
  <si>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</si>
  <si>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</si>
  <si>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</si>
  <si>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</si>
  <si>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</si>
  <si>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</si>
  <si>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</si>
  <si>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</si>
  <si>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</si>
  <si>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</si>
  <si>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</si>
  <si>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</si>
  <si>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</si>
  <si>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</si>
  <si>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</si>
  <si>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</si>
  <si>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</si>
  <si>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</si>
  <si>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</si>
  <si>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</si>
  <si>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</si>
  <si>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</si>
  <si>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</si>
  <si>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</si>
  <si>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</si>
  <si>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</si>
  <si>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</si>
  <si>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</si>
  <si>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</si>
  <si>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</si>
  <si>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</si>
  <si>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</si>
  <si>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</si>
  <si>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</si>
  <si>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</si>
  <si>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</si>
  <si>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</si>
  <si>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</si>
  <si>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</si>
  <si>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</si>
  <si>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</si>
  <si>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</si>
  <si>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</si>
  <si>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</si>
  <si>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</si>
  <si>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</si>
  <si>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</si>
  <si>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</si>
  <si>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</si>
  <si>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</si>
  <si>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</si>
  <si>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</si>
  <si>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</si>
  <si>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</si>
  <si>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</si>
  <si>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</si>
  <si>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</si>
  <si>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</si>
  <si>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</si>
  <si>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</si>
  <si>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</si>
  <si>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</si>
  <si>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</si>
  <si>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</si>
  <si>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</si>
  <si>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</si>
  <si>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</si>
  <si>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</si>
  <si>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</si>
  <si>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</si>
  <si>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</si>
  <si>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</si>
  <si>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</si>
  <si>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</si>
  <si>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</si>
  <si>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</si>
  <si>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</si>
  <si>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</si>
  <si>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</si>
  <si>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</si>
  <si>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</si>
  <si>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</si>
  <si>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</si>
  <si>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</si>
  <si>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</si>
  <si>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</si>
  <si>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</si>
  <si>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</si>
  <si>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</si>
  <si>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</si>
  <si>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</si>
  <si>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</si>
  <si>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</si>
  <si>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</si>
  <si>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</si>
  <si>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</si>
  <si>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</si>
  <si>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</si>
  <si>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</si>
  <si>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</si>
  <si>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</si>
  <si>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</si>
  <si>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</si>
  <si>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</si>
  <si>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</si>
  <si>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</si>
  <si>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</si>
  <si>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</si>
  <si>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</si>
  <si>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</si>
  <si>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</si>
  <si>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</si>
  <si>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</si>
  <si>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</si>
  <si>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</si>
  <si>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</si>
  <si>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</si>
  <si>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</si>
  <si>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</si>
  <si>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</si>
  <si>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</si>
  <si>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</si>
  <si>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</si>
  <si>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</si>
  <si>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</si>
  <si>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</si>
  <si>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</si>
  <si>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</si>
  <si>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</si>
  <si>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</si>
  <si>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</si>
  <si>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</si>
  <si>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</si>
  <si>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</si>
  <si>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</si>
  <si>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</si>
  <si>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</si>
  <si>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</si>
  <si>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</si>
  <si>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</si>
  <si>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</si>
  <si>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</si>
  <si>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</si>
  <si>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</si>
  <si>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</si>
  <si>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</si>
  <si>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</si>
  <si>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</si>
  <si>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</si>
  <si>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</si>
  <si>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</si>
  <si>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</si>
  <si>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</si>
  <si>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</si>
  <si>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</si>
  <si>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</si>
  <si>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</si>
  <si>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</si>
  <si>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</si>
  <si>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</si>
  <si>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</si>
  <si>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</si>
  <si>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</si>
  <si>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</si>
  <si>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</si>
  <si>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</si>
  <si>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</si>
  <si>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</si>
  <si>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</si>
  <si>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</si>
  <si>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</si>
  <si>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</si>
  <si>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</si>
  <si>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</si>
  <si>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</si>
  <si>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</si>
  <si>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</si>
  <si>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</si>
  <si>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</si>
  <si>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</si>
  <si>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</si>
  <si>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</si>
  <si>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</si>
  <si>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</si>
  <si>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</si>
  <si>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</si>
  <si>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</si>
  <si>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</si>
  <si>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</si>
  <si>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</si>
  <si>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</si>
  <si>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</si>
  <si>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</si>
  <si>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</si>
  <si>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</si>
  <si>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</si>
  <si>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</si>
  <si>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</si>
  <si>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</si>
  <si>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</si>
  <si>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</si>
  <si>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</si>
  <si>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</si>
  <si>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</si>
  <si>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</si>
  <si>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</si>
  <si>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</si>
  <si>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</si>
  <si>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</si>
  <si>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</si>
  <si>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</si>
  <si>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</si>
  <si>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</si>
  <si>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</si>
  <si>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</si>
  <si>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</si>
  <si>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</si>
  <si>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</si>
  <si>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</si>
  <si>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</si>
  <si>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</si>
  <si>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</si>
  <si>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</si>
  <si>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</si>
  <si>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</si>
  <si>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</si>
  <si>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</si>
  <si>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</si>
  <si>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</si>
  <si>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</si>
  <si>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</si>
  <si>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</si>
  <si>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</si>
  <si>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</si>
  <si>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</si>
  <si>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</si>
  <si>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</si>
  <si>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</si>
  <si>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</si>
  <si>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</si>
  <si>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</si>
  <si>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</si>
  <si>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</si>
  <si>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</si>
  <si>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</si>
  <si>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</si>
  <si>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</si>
  <si>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</si>
  <si>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</si>
  <si>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</si>
  <si>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</si>
  <si>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</si>
  <si>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</si>
  <si>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</si>
  <si>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</si>
  <si>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</si>
  <si>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</si>
  <si>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</si>
  <si>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</si>
  <si>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</si>
  <si>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</si>
  <si>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</si>
  <si>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</si>
  <si>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</si>
  <si>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</si>
  <si>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</si>
  <si>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</si>
  <si>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</si>
  <si>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</si>
  <si>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</si>
  <si>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</si>
  <si>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</si>
  <si>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</si>
  <si>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</si>
  <si>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</si>
  <si>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</si>
  <si>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</si>
  <si>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</si>
  <si>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</si>
  <si>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</si>
  <si>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</si>
  <si>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</si>
  <si>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</si>
  <si>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</si>
  <si>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</si>
  <si>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</si>
  <si>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</si>
  <si>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</si>
  <si>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</si>
  <si>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</si>
  <si>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</si>
  <si>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</si>
  <si>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</si>
  <si>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</si>
  <si>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</si>
  <si>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</si>
  <si>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</si>
  <si>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</si>
  <si>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</si>
  <si>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</si>
  <si>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</si>
  <si>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</si>
  <si>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</si>
  <si>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</si>
  <si>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</si>
  <si>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</si>
  <si>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</si>
  <si>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</si>
  <si>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</si>
  <si>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</si>
  <si>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</si>
  <si>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</si>
  <si>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</si>
  <si>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</si>
  <si>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</si>
  <si>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</si>
  <si>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</si>
  <si>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</si>
  <si>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</si>
  <si>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</si>
  <si>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</si>
  <si>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</si>
  <si>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</si>
  <si>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</si>
  <si>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</si>
  <si>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</si>
  <si>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</si>
  <si>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</si>
  <si>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</si>
  <si>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</si>
  <si>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</si>
  <si>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</si>
  <si>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</si>
  <si>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</si>
  <si>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</si>
  <si>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</si>
  <si>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</si>
  <si>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</si>
  <si>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</si>
  <si>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</si>
  <si>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</si>
  <si>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</si>
  <si>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</si>
  <si>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</si>
  <si>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</si>
  <si>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</si>
  <si>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</si>
  <si>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</si>
  <si>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</si>
  <si>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</si>
  <si>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</si>
  <si>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</si>
  <si>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</si>
  <si>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</si>
  <si>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</si>
  <si>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</si>
  <si>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</si>
  <si>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</si>
  <si>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</si>
  <si>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</si>
  <si>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</si>
  <si>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</si>
  <si>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</si>
  <si>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</si>
  <si>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</si>
  <si>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</si>
  <si>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</si>
  <si>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</si>
  <si>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</si>
  <si>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</si>
  <si>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</si>
  <si>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</si>
  <si>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</si>
  <si>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</si>
  <si>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</si>
  <si>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</si>
  <si>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</si>
  <si>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</si>
  <si>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</si>
  <si>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</si>
  <si>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</si>
  <si>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</si>
  <si>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</si>
  <si>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</si>
  <si>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</si>
  <si>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</si>
  <si>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</si>
  <si>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</si>
  <si>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</si>
  <si>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</si>
  <si>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</si>
  <si>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</si>
  <si>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</si>
  <si>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</si>
  <si>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</si>
  <si>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</si>
  <si>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</si>
  <si>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</si>
  <si>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</si>
  <si>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</si>
  <si>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</si>
  <si>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</si>
  <si>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</si>
  <si>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</si>
  <si>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</si>
  <si>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</si>
  <si>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</si>
  <si>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</si>
  <si>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</si>
  <si>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</si>
  <si>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</si>
  <si>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</si>
  <si>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</si>
  <si>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</si>
  <si>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</si>
  <si>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</si>
  <si>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</si>
  <si>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</si>
  <si>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</si>
  <si>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</si>
  <si>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</si>
  <si>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</si>
  <si>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</si>
  <si>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</si>
  <si>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</si>
  <si>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</si>
  <si>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</si>
  <si>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</si>
  <si>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</si>
  <si>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</si>
  <si>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</si>
  <si>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</si>
  <si>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</si>
  <si>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</si>
  <si>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</si>
  <si>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</si>
  <si>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</si>
  <si>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</si>
  <si>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</si>
  <si>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</si>
  <si>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</si>
  <si>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</si>
  <si>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</si>
  <si>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</si>
  <si>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</si>
  <si>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</si>
  <si>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</si>
  <si>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</si>
  <si>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</si>
  <si>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</si>
  <si>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</si>
  <si>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</si>
  <si>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</si>
  <si>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</si>
  <si>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</si>
  <si>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</si>
  <si>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</si>
  <si>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</si>
  <si>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</si>
  <si>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</si>
  <si>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</si>
  <si>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</si>
  <si>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</si>
  <si>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</si>
  <si>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</si>
  <si>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</si>
  <si>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</si>
  <si>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</si>
  <si>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</si>
  <si>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</si>
  <si>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</si>
  <si>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</si>
  <si>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</si>
  <si>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</si>
  <si>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</si>
  <si>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</si>
  <si>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</si>
  <si>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</si>
  <si>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</si>
  <si>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</si>
  <si>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</si>
  <si>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</si>
  <si>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</si>
  <si>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</si>
  <si>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</si>
  <si>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</si>
  <si>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</si>
  <si>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</si>
  <si>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</si>
  <si>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</si>
  <si>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</si>
  <si>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</si>
  <si>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</si>
  <si>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</si>
  <si>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</si>
  <si>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</si>
  <si>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</si>
  <si>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</si>
  <si>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</si>
  <si>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</si>
  <si>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</si>
  <si>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</si>
  <si>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</si>
  <si>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</si>
  <si>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</si>
  <si>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</si>
  <si>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</si>
  <si>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</si>
  <si>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</si>
  <si>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</si>
  <si>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</si>
  <si>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</si>
  <si>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</si>
  <si>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</si>
  <si>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</si>
  <si>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</si>
  <si>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</si>
  <si>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</si>
  <si>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</si>
  <si>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</si>
  <si>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</si>
  <si>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</si>
  <si>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</si>
  <si>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</si>
  <si>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</si>
  <si>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</si>
  <si>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</si>
  <si>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</si>
  <si>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</si>
  <si>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</si>
  <si>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</si>
  <si>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</si>
  <si>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</si>
  <si>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</si>
  <si>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</si>
  <si>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</si>
  <si>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</si>
  <si>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</si>
  <si>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</si>
  <si>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</si>
  <si>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</si>
  <si>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</si>
  <si>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</si>
  <si>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</si>
  <si>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</si>
  <si>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</si>
  <si>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</si>
  <si>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</si>
  <si>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</si>
  <si>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</si>
  <si>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</si>
  <si>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</si>
  <si>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</si>
  <si>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</si>
  <si>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</si>
  <si>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</si>
  <si>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</si>
  <si>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</si>
  <si>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</si>
  <si>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</si>
  <si>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</si>
  <si>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</si>
  <si>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</si>
  <si>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</si>
  <si>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</si>
  <si>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</si>
  <si>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</si>
  <si>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</si>
  <si>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</si>
  <si>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</si>
  <si>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</si>
  <si>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</si>
  <si>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</si>
  <si>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</si>
  <si>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</si>
  <si>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</si>
  <si>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</si>
  <si>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</si>
  <si>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</si>
  <si>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</si>
  <si>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</si>
  <si>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</si>
  <si>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</si>
  <si>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</si>
  <si>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</si>
  <si>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</si>
  <si>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</si>
  <si>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</si>
  <si>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</si>
  <si>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</si>
  <si>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</si>
  <si>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</si>
  <si>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</si>
  <si>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</si>
  <si>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</si>
  <si>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</si>
  <si>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</si>
  <si>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</si>
  <si>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</si>
  <si>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</si>
  <si>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</si>
  <si>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</si>
  <si>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</si>
  <si>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</si>
  <si>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</si>
  <si>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</si>
  <si>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</si>
  <si>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</si>
  <si>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</si>
  <si>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</si>
  <si>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</si>
  <si>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</si>
  <si>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</si>
  <si>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</si>
  <si>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</si>
  <si>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</si>
  <si>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</si>
  <si>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</si>
  <si>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</si>
  <si>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</si>
  <si>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</si>
  <si>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</si>
  <si>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</si>
  <si>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</si>
  <si>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</si>
  <si>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</si>
  <si>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</si>
  <si>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</si>
  <si>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</si>
  <si>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</si>
  <si>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</si>
  <si>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</si>
  <si>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</si>
  <si>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</si>
  <si>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</si>
  <si>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</si>
  <si>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</si>
  <si>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</si>
  <si>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</si>
  <si>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</si>
  <si>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</si>
  <si>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</si>
  <si>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</si>
  <si>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</si>
  <si>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</si>
  <si>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</si>
  <si>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</si>
  <si>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</si>
  <si>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</si>
  <si>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</si>
  <si>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</si>
  <si>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</si>
  <si>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</si>
  <si>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</si>
  <si>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</si>
  <si>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</si>
  <si>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</si>
  <si>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</si>
  <si>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</si>
  <si>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</si>
  <si>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</si>
  <si>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</si>
  <si>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</si>
  <si>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</si>
  <si>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</si>
  <si>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</si>
  <si>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</si>
  <si>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</si>
  <si>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</si>
  <si>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</si>
  <si>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</si>
  <si>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</si>
  <si>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</si>
  <si>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</si>
  <si>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</si>
  <si>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</si>
  <si>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</si>
  <si>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</si>
  <si>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</si>
  <si>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</si>
  <si>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</si>
  <si>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</si>
  <si>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</si>
  <si>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</si>
  <si>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</si>
  <si>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</si>
  <si>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</si>
  <si>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</si>
  <si>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</si>
  <si>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</si>
  <si>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</si>
  <si>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</si>
  <si>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</si>
  <si>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</si>
  <si>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</si>
  <si>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</si>
  <si>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</si>
  <si>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</si>
  <si>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</si>
  <si>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</si>
  <si>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</si>
  <si>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</si>
  <si>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</si>
  <si>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</si>
  <si>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</si>
  <si>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</si>
  <si>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</si>
  <si>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</si>
  <si>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</si>
  <si>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</si>
  <si>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</si>
  <si>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</si>
  <si>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</si>
  <si>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</si>
  <si>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</si>
  <si>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</si>
  <si>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</si>
  <si>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</si>
  <si>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</si>
  <si>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</si>
  <si>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</si>
  <si>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</si>
  <si>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</si>
  <si>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</si>
  <si>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</si>
  <si>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</si>
  <si>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</si>
  <si>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</si>
  <si>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</si>
  <si>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</si>
  <si>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</si>
  <si>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</si>
  <si>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</si>
  <si>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</si>
  <si>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</si>
  <si>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</si>
  <si>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</si>
  <si>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</si>
  <si>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</si>
  <si>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</si>
  <si>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</si>
  <si>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</si>
  <si>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</si>
  <si>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</si>
  <si>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</si>
  <si>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</si>
  <si>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</si>
  <si>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</si>
  <si>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</si>
  <si>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</si>
  <si>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</si>
  <si>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</si>
  <si>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</si>
  <si>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</si>
  <si>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</si>
  <si>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</si>
  <si>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</si>
  <si>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</si>
  <si>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</si>
  <si>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</si>
  <si>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</si>
  <si>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</si>
  <si>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</si>
  <si>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</si>
  <si>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</si>
  <si>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</si>
  <si>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</si>
  <si>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</si>
  <si>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</si>
  <si>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</si>
  <si>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</si>
  <si>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</si>
  <si>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</si>
  <si>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</si>
  <si>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</si>
  <si>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</si>
  <si>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</si>
  <si>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</si>
  <si>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</si>
  <si>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</si>
  <si>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</si>
  <si>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</si>
  <si>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</si>
  <si>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</si>
  <si>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</si>
  <si>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</si>
  <si>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</si>
  <si>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</si>
  <si>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</si>
  <si>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</si>
  <si>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</si>
  <si>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</si>
  <si>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</si>
  <si>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</si>
  <si>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</si>
  <si>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</si>
  <si>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</si>
  <si>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</si>
  <si>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</si>
  <si>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</si>
  <si>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</si>
  <si>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</si>
  <si>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</si>
  <si>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</si>
  <si>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</si>
  <si>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</si>
  <si>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</si>
  <si>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</si>
  <si>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</si>
  <si>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</si>
  <si>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</si>
  <si>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</si>
  <si>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</si>
  <si>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</si>
  <si>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</si>
  <si>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</si>
  <si>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</si>
  <si>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</si>
  <si>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</si>
  <si>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</si>
  <si>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</si>
  <si>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</si>
  <si>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</si>
  <si>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</si>
  <si>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</si>
  <si>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</si>
  <si>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</si>
  <si>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</si>
  <si>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</si>
  <si>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</si>
  <si>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</si>
  <si>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</si>
  <si>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</si>
  <si>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</si>
  <si>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</si>
  <si>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</si>
  <si>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</si>
  <si>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</si>
  <si>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</si>
  <si>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</si>
  <si>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</si>
  <si>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</si>
  <si>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</si>
  <si>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</si>
  <si>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</si>
  <si>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</si>
  <si>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</si>
  <si>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</si>
  <si>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</si>
  <si>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</si>
  <si>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</si>
  <si>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</si>
  <si>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</si>
  <si>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</si>
  <si>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</si>
  <si>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</si>
  <si>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</si>
  <si>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</si>
  <si>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</si>
  <si>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</si>
  <si>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</si>
  <si>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</si>
  <si>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</si>
  <si>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</si>
  <si>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</si>
  <si>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</si>
  <si>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</si>
  <si>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</si>
  <si>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</si>
  <si>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</si>
  <si>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</si>
  <si>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</si>
  <si>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</si>
  <si>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</si>
  <si>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</si>
  <si>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</si>
  <si>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</si>
  <si>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</si>
  <si>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</si>
  <si>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</si>
  <si>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</si>
  <si>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</si>
  <si>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</si>
  <si>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</si>
  <si>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</si>
  <si>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</si>
  <si>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</si>
  <si>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</si>
  <si>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</si>
  <si>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</si>
  <si>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</si>
  <si>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</si>
  <si>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</si>
  <si>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</si>
  <si>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</si>
  <si>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</si>
  <si>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</si>
  <si>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</si>
  <si>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</si>
  <si>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</si>
  <si>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</si>
  <si>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</si>
  <si>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</si>
  <si>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</si>
  <si>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</si>
  <si>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</si>
  <si>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</si>
  <si>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</si>
  <si>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</si>
  <si>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</si>
  <si>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</si>
  <si>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</si>
  <si>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</si>
  <si>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</si>
  <si>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</si>
  <si>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</si>
  <si>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</si>
  <si>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</si>
  <si>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</si>
  <si>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</si>
  <si>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</si>
  <si>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</si>
  <si>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</si>
  <si>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</si>
  <si>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</si>
  <si>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</si>
  <si>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</si>
  <si>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</si>
  <si>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</si>
  <si>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</si>
  <si>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</si>
  <si>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</si>
  <si>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</si>
  <si>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</si>
  <si>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</si>
  <si>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</si>
  <si>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</si>
  <si>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</si>
  <si>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</si>
  <si>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</si>
  <si>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</si>
  <si>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</si>
  <si>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</si>
  <si>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</si>
  <si>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</si>
  <si>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</si>
  <si>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</si>
  <si>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</si>
  <si>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</si>
  <si>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</si>
  <si>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</si>
  <si>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</si>
  <si>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</si>
  <si>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</si>
  <si>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</si>
  <si>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</si>
  <si>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</si>
  <si>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</si>
  <si>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</si>
  <si>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</si>
  <si>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</si>
  <si>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</si>
  <si>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</si>
  <si>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</si>
  <si>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</si>
  <si>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</si>
  <si>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</si>
  <si>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</si>
  <si>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</si>
  <si>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</si>
  <si>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</si>
  <si>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</si>
  <si>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</si>
  <si>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</si>
  <si>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</si>
  <si>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</si>
  <si>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</si>
  <si>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</si>
  <si>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</si>
  <si>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</si>
  <si>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</si>
  <si>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</si>
  <si>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</si>
  <si>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</si>
  <si>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</si>
  <si>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</si>
  <si>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</si>
  <si>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</si>
  <si>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</si>
  <si>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</si>
  <si>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</si>
  <si>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</si>
  <si>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</si>
  <si>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</si>
  <si>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</si>
  <si>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</si>
  <si>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</si>
  <si>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</si>
  <si>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</si>
  <si>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</si>
  <si>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</si>
  <si>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</si>
  <si>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</si>
  <si>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</si>
  <si>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</si>
  <si>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</si>
  <si>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</si>
  <si>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</si>
  <si>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</si>
  <si>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</si>
  <si>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</si>
  <si>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</si>
  <si>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</si>
  <si>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</si>
  <si>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</si>
  <si>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</si>
  <si>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</si>
  <si>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</si>
  <si>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</si>
  <si>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</si>
  <si>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</si>
  <si>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</si>
  <si>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</si>
  <si>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</si>
  <si>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</si>
  <si>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</si>
  <si>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</si>
  <si>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</si>
  <si>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</si>
  <si>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</si>
  <si>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</si>
  <si>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</si>
  <si>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</si>
  <si>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</si>
  <si>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</si>
  <si>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</si>
  <si>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</si>
  <si>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</si>
  <si>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</si>
  <si>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</si>
  <si>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</si>
  <si>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</si>
  <si>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</si>
  <si>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</si>
  <si>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</si>
  <si>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</si>
  <si>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</si>
  <si>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</si>
  <si>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</si>
  <si>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</si>
  <si>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</si>
  <si>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</si>
  <si>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</si>
  <si>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</si>
  <si>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</si>
  <si>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</si>
  <si>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</si>
  <si>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</si>
  <si>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</si>
  <si>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</si>
  <si>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</si>
  <si>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</si>
  <si>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</si>
  <si>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</si>
  <si>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</si>
  <si>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</si>
  <si>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</si>
  <si>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</si>
  <si>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</si>
  <si>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</si>
  <si>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</si>
  <si>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</si>
  <si>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</si>
  <si>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</si>
  <si>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</si>
  <si>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</si>
  <si>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</si>
  <si>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</si>
  <si>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</si>
  <si>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</si>
  <si>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</si>
  <si>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</si>
  <si>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</si>
  <si>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</si>
  <si>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</si>
  <si>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</si>
  <si>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</si>
  <si>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</si>
  <si>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</si>
  <si>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</si>
  <si>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</si>
  <si>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</si>
  <si>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</si>
  <si>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</si>
  <si>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</si>
  <si>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</si>
  <si>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</si>
  <si>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</si>
  <si>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</si>
  <si>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</si>
  <si>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</si>
  <si>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</si>
  <si>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</si>
  <si>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</si>
  <si>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</si>
  <si>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</si>
  <si>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</si>
  <si>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</si>
  <si>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</si>
  <si>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</si>
  <si>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</si>
  <si>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</si>
  <si>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</si>
  <si>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</si>
  <si>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</si>
  <si>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</si>
  <si>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</si>
  <si>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</si>
  <si>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</si>
  <si>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</si>
  <si>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</si>
  <si>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</si>
  <si>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</si>
  <si>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</si>
  <si>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</si>
  <si>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</si>
  <si>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</si>
  <si>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</si>
  <si>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</si>
  <si>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</si>
  <si>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</si>
  <si>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</si>
  <si>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</si>
  <si>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</si>
  <si>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</si>
  <si>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</si>
  <si>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</si>
  <si>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</si>
  <si>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</si>
  <si>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</si>
  <si>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</si>
  <si>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</si>
  <si>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</si>
  <si>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</si>
  <si>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</si>
  <si>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</si>
  <si>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</si>
  <si>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</si>
  <si>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</si>
  <si>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</si>
  <si>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</si>
  <si>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</si>
  <si>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</si>
  <si>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</si>
  <si>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</si>
  <si>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</si>
  <si>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</si>
  <si>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</si>
  <si>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</si>
  <si>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</si>
  <si>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</si>
  <si>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</si>
  <si>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</si>
  <si>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</si>
  <si>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</si>
  <si>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</si>
  <si>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</si>
  <si>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</si>
  <si>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</si>
  <si>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</si>
  <si>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</si>
  <si>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</si>
  <si>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</si>
  <si>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</si>
  <si>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</si>
  <si>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</si>
  <si>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</si>
  <si>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</si>
  <si>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</si>
  <si>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</si>
  <si>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</si>
  <si>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</si>
  <si>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</si>
  <si>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</si>
  <si>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</si>
  <si>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</si>
  <si>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</si>
  <si>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</si>
  <si>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</si>
  <si>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</si>
  <si>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</si>
  <si>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</si>
  <si>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</si>
  <si>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</si>
  <si>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</si>
  <si>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</si>
  <si>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</si>
  <si>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</si>
  <si>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</si>
  <si>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</si>
  <si>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</si>
  <si>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</si>
  <si>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</si>
  <si>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</si>
  <si>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</si>
  <si>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</si>
  <si>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</si>
  <si>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</si>
  <si>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</si>
  <si>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</si>
  <si>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</si>
  <si>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</si>
  <si>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</si>
  <si>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</si>
  <si>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</si>
  <si>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</si>
  <si>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</si>
  <si>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</si>
  <si>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</si>
  <si>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</si>
  <si>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</si>
  <si>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</si>
  <si>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</si>
  <si>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</si>
  <si>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</si>
  <si>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</si>
  <si>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</si>
  <si>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</si>
  <si>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</si>
  <si>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</si>
  <si>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</si>
  <si>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</si>
  <si>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</si>
  <si>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</si>
  <si>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</si>
  <si>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</si>
  <si>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</si>
  <si>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</si>
  <si>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</si>
  <si>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</si>
  <si>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</si>
  <si>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</si>
  <si>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</si>
  <si>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</si>
  <si>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</si>
  <si>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</si>
  <si>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</si>
  <si>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</si>
  <si>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</si>
  <si>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</si>
  <si>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</si>
  <si>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</si>
  <si>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</si>
  <si>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</si>
  <si>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</si>
  <si>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</si>
  <si>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</si>
  <si>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</si>
  <si>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</si>
  <si>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</si>
  <si>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</si>
  <si>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</si>
  <si>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</si>
  <si>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</si>
  <si>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</si>
  <si>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</si>
  <si>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</si>
  <si>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</si>
  <si>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</si>
  <si>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</si>
  <si>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</si>
  <si>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</si>
  <si>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</si>
  <si>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</si>
  <si>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</si>
  <si>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</si>
  <si>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</si>
  <si>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</si>
  <si>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</si>
  <si>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</si>
  <si>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</si>
  <si>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</si>
  <si>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</si>
  <si>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</si>
  <si>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</si>
  <si>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</si>
  <si>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</si>
  <si>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</si>
  <si>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</si>
  <si>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</si>
  <si>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</si>
  <si>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</si>
  <si>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</si>
  <si>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</si>
  <si>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</si>
  <si>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</si>
  <si>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</si>
  <si>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</si>
  <si>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</si>
  <si>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</si>
  <si>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</si>
  <si>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</si>
  <si>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</si>
  <si>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</si>
  <si>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</si>
  <si>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</si>
  <si>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</si>
  <si>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</si>
  <si>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</si>
  <si>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</si>
  <si>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</si>
  <si>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</si>
  <si>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</si>
  <si>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</si>
  <si>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</si>
  <si>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</si>
  <si>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</si>
  <si>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</si>
  <si>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</si>
  <si>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</si>
  <si>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</si>
  <si>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</si>
  <si>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</si>
  <si>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</si>
  <si>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</si>
  <si>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</si>
  <si>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</si>
  <si>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</si>
  <si>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</si>
  <si>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</si>
  <si>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</si>
  <si>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</si>
  <si>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</si>
  <si>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</si>
  <si>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</si>
  <si>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</si>
  <si>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</si>
  <si>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</si>
  <si>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</si>
  <si>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</si>
  <si>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</si>
  <si>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</si>
  <si>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</si>
  <si>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</si>
  <si>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</si>
  <si>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</si>
  <si>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</si>
  <si>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</si>
  <si>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</si>
  <si>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</si>
  <si>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</si>
  <si>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</si>
  <si>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</si>
  <si>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</si>
  <si>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</si>
  <si>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</si>
  <si>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</si>
  <si>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</si>
  <si>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</si>
  <si>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</si>
  <si>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</si>
  <si>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</si>
  <si>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</si>
  <si>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</si>
  <si>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</si>
  <si>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</si>
  <si>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</si>
  <si>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</si>
  <si>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</si>
  <si>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</si>
  <si>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</si>
  <si>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</si>
  <si>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</si>
  <si>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</si>
  <si>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</si>
  <si>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</si>
  <si>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</si>
  <si>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</si>
  <si>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</si>
  <si>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</si>
  <si>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</si>
  <si>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</si>
  <si>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</si>
  <si>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</si>
  <si>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</si>
  <si>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</si>
  <si>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</si>
  <si>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</si>
  <si>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</si>
  <si>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</si>
  <si>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</si>
  <si>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</si>
  <si>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</si>
  <si>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</si>
  <si>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</si>
  <si>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</si>
  <si>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</si>
  <si>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</si>
  <si>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</si>
  <si>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</si>
  <si>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</si>
  <si>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</si>
  <si>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</si>
  <si>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</si>
  <si>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</si>
  <si>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</si>
  <si>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</si>
  <si>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</si>
  <si>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</si>
  <si>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</si>
  <si>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</si>
  <si>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</si>
  <si>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</si>
  <si>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</si>
  <si>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</si>
  <si>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</si>
  <si>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</si>
  <si>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</si>
  <si>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</si>
  <si>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</si>
  <si>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</si>
  <si>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</si>
  <si>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</si>
  <si>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</si>
  <si>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</si>
  <si>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</si>
  <si>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</si>
  <si>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</si>
  <si>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</si>
  <si>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</si>
  <si>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</si>
  <si>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</si>
  <si>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</si>
  <si>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</si>
  <si>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</si>
  <si>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</si>
  <si>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</si>
  <si>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</si>
  <si>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</si>
  <si>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</si>
  <si>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</si>
  <si>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</si>
  <si>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</si>
  <si>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</si>
  <si>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</si>
  <si>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</si>
  <si>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</si>
  <si>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</si>
  <si>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</si>
  <si>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</si>
  <si>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</si>
  <si>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</si>
  <si>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</si>
  <si>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</si>
  <si>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</si>
  <si>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</si>
  <si>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</si>
  <si>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</si>
  <si>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</si>
  <si>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</si>
  <si>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</si>
  <si>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</si>
  <si>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</si>
  <si>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</si>
  <si>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</si>
  <si>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</si>
  <si>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</si>
  <si>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</si>
  <si>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</si>
  <si>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</si>
  <si>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</si>
  <si>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</si>
  <si>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</si>
  <si>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</si>
  <si>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</si>
  <si>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</si>
  <si>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</si>
  <si>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</si>
  <si>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</si>
  <si>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</si>
  <si>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</si>
  <si>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</si>
  <si>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</si>
  <si>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</si>
  <si>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</si>
  <si>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</si>
  <si>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</si>
  <si>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</si>
  <si>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</si>
  <si>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</si>
  <si>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</si>
  <si>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</si>
  <si>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</si>
  <si>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</si>
  <si>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</si>
  <si>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</si>
  <si>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</si>
  <si>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</si>
  <si>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</si>
  <si>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</si>
  <si>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</si>
  <si>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</si>
  <si>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</si>
  <si>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</si>
  <si>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</si>
  <si>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</si>
  <si>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</si>
  <si>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</si>
  <si>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</si>
  <si>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</si>
  <si>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</si>
  <si>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</si>
  <si>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</si>
  <si>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</si>
  <si>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</si>
  <si>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</si>
  <si>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</si>
  <si>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</si>
  <si>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</si>
  <si>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</si>
  <si>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</si>
  <si>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</si>
  <si>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</si>
  <si>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</si>
  <si>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</si>
  <si>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</si>
  <si>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</si>
  <si>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</si>
  <si>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</si>
  <si>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</si>
  <si>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</si>
  <si>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</si>
  <si>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</si>
  <si>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</si>
  <si>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</si>
  <si>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</si>
  <si>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</si>
  <si>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</si>
  <si>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</si>
  <si>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</si>
  <si>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</si>
  <si>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</si>
  <si>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</si>
  <si>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</si>
  <si>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</si>
  <si>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</si>
  <si>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</si>
  <si>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</si>
  <si>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</si>
  <si>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</si>
  <si>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</si>
  <si>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</si>
  <si>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</si>
  <si>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</si>
  <si>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</si>
  <si>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</si>
  <si>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</si>
  <si>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</si>
  <si>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</si>
  <si>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</si>
  <si>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</si>
  <si>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</si>
  <si>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</si>
  <si>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</si>
  <si>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</si>
  <si>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</si>
  <si>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</si>
  <si>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</si>
  <si>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</si>
  <si>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</si>
  <si>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</si>
  <si>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</si>
  <si>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</si>
  <si>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</si>
  <si>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</si>
  <si>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</si>
  <si>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</si>
  <si>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</si>
  <si>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</si>
  <si>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</si>
  <si>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</si>
  <si>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</si>
  <si>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</si>
  <si>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</si>
  <si>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</si>
  <si>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</si>
  <si>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</si>
  <si>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</si>
  <si>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</si>
  <si>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</si>
  <si>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</si>
  <si>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</si>
  <si>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</si>
  <si>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</si>
  <si>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</si>
  <si>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</si>
  <si>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</si>
  <si>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</si>
  <si>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</si>
  <si>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</si>
  <si>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</si>
  <si>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</si>
  <si>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</si>
  <si>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</si>
  <si>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</si>
  <si>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</si>
  <si>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</si>
  <si>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</si>
  <si>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</si>
  <si>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</si>
  <si>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</si>
  <si>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</si>
  <si>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</si>
  <si>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</si>
  <si>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</si>
  <si>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</si>
  <si>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</si>
  <si>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</si>
  <si>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</si>
  <si>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</si>
  <si>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</si>
  <si>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</si>
  <si>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</si>
  <si>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</si>
  <si>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</si>
  <si>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</si>
  <si>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</si>
  <si>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</si>
  <si>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</si>
  <si>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</si>
  <si>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</si>
  <si>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</si>
  <si>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</si>
  <si>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</si>
  <si>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</si>
  <si>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</si>
  <si>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</si>
  <si>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</si>
  <si>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</si>
  <si>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</si>
  <si>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</si>
  <si>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</si>
  <si>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</si>
  <si>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</si>
  <si>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</si>
  <si>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</si>
  <si>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</si>
  <si>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</si>
  <si>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</si>
  <si>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</si>
  <si>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</si>
  <si>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</si>
  <si>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</si>
  <si>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</si>
  <si>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</si>
  <si>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</si>
  <si>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</si>
  <si>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</si>
  <si>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</si>
  <si>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</si>
  <si>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</si>
  <si>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</si>
  <si>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</si>
  <si>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</si>
  <si>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</si>
  <si>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</si>
  <si>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</si>
  <si>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</si>
  <si>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</si>
  <si>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</si>
  <si>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</si>
  <si>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</si>
  <si>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</si>
  <si>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</si>
  <si>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</si>
  <si>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</si>
  <si>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</si>
  <si>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</si>
  <si>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</si>
  <si>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</si>
  <si>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</si>
  <si>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</si>
  <si>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</si>
  <si>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</si>
  <si>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</si>
  <si>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</si>
  <si>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</si>
  <si>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</si>
  <si>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</si>
  <si>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</si>
  <si>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</si>
  <si>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</si>
  <si>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</si>
  <si>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</si>
  <si>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</si>
  <si>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</si>
  <si>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</si>
  <si>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</si>
  <si>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</si>
  <si>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</si>
  <si>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</si>
  <si>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</si>
  <si>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</si>
  <si>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</si>
  <si>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</si>
  <si>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</si>
  <si>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</si>
  <si>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</si>
  <si>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</si>
  <si>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</si>
  <si>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</si>
  <si>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</si>
  <si>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</si>
  <si>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</si>
  <si>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</si>
  <si>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</si>
  <si>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</si>
  <si>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</si>
  <si>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</si>
  <si>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</si>
  <si>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</si>
  <si>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</si>
  <si>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</si>
  <si>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</si>
  <si>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</si>
  <si>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</si>
  <si>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</si>
  <si>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</si>
  <si>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</si>
  <si>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</si>
  <si>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</si>
  <si>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</si>
  <si>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</si>
  <si>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</si>
  <si>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</si>
  <si>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</si>
  <si>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</si>
  <si>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</si>
  <si>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</si>
  <si>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</si>
  <si>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</si>
  <si>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</si>
  <si>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</si>
  <si>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</si>
  <si>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</si>
  <si>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</si>
  <si>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</si>
  <si>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</si>
  <si>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</si>
  <si>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</si>
  <si>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</si>
  <si>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</si>
  <si>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</si>
  <si>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</si>
  <si>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</si>
  <si>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</si>
  <si>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</si>
  <si>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</si>
  <si>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</si>
  <si>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</si>
  <si>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</si>
  <si>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</si>
  <si>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</si>
  <si>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</si>
  <si>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</si>
  <si>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</si>
  <si>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</si>
  <si>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</si>
  <si>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</si>
  <si>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</si>
  <si>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</si>
  <si>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</si>
  <si>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</si>
  <si>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</si>
  <si>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</si>
  <si>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</si>
  <si>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</si>
  <si>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</si>
  <si>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</si>
  <si>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</si>
  <si>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</si>
  <si>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</si>
  <si>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</si>
  <si>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</si>
  <si>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</si>
  <si>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</si>
  <si>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</si>
  <si>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</si>
  <si>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</si>
  <si>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</si>
  <si>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</si>
  <si>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</si>
  <si>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</si>
  <si>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</si>
  <si>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</si>
  <si>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</si>
  <si>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</si>
  <si>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</si>
  <si>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</si>
  <si>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</si>
  <si>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</si>
  <si>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</si>
  <si>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</si>
  <si>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</si>
  <si>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</si>
  <si>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</si>
  <si>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</si>
  <si>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</si>
  <si>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</si>
  <si>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</si>
  <si>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</si>
  <si>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</si>
  <si>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</si>
  <si>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</si>
  <si>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</si>
  <si>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</si>
  <si>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</si>
  <si>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</si>
  <si>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</si>
  <si>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</si>
  <si>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</si>
  <si>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</si>
  <si>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</si>
  <si>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</si>
  <si>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</si>
  <si>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</si>
  <si>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</si>
  <si>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</si>
  <si>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</si>
  <si>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</si>
  <si>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</si>
  <si>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</si>
  <si>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</si>
  <si>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</si>
  <si>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</si>
  <si>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</si>
  <si>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</si>
  <si>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</si>
  <si>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</si>
  <si>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</si>
  <si>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</si>
  <si>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</si>
  <si>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</si>
  <si>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</si>
  <si>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</si>
  <si>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</si>
  <si>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</si>
  <si>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</si>
  <si>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</si>
  <si>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</si>
  <si>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</si>
  <si>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</si>
  <si>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</si>
  <si>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</si>
  <si>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</si>
  <si>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</si>
  <si>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</si>
  <si>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</si>
  <si>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</si>
  <si>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</si>
  <si>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</si>
  <si>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</si>
  <si>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</si>
  <si>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</si>
  <si>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</si>
  <si>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</si>
  <si>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</si>
  <si>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</si>
  <si>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</si>
  <si>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</si>
  <si>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</si>
  <si>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</si>
  <si>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</si>
  <si>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</si>
  <si>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</si>
  <si>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</si>
  <si>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</si>
  <si>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</si>
  <si>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</si>
  <si>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</si>
  <si>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</si>
  <si>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</si>
  <si>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</si>
  <si>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</si>
  <si>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</si>
  <si>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</si>
  <si>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</si>
  <si>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</si>
  <si>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</si>
  <si>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</si>
  <si>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</si>
  <si>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</si>
  <si>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</si>
  <si>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</si>
  <si>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</si>
  <si>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</si>
  <si>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</si>
  <si>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</si>
  <si>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</si>
  <si>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</si>
  <si>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</si>
  <si>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</si>
  <si>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</si>
  <si>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</si>
  <si>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</si>
  <si>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</si>
  <si>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</si>
  <si>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</si>
  <si>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</si>
  <si>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</si>
  <si>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</si>
  <si>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</si>
  <si>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</si>
  <si>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</si>
  <si>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</si>
  <si>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</si>
  <si>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</si>
  <si>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</si>
  <si>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</si>
  <si>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</si>
  <si>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</si>
  <si>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</si>
  <si>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</si>
  <si>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</si>
  <si>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</si>
  <si>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</si>
  <si>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</si>
  <si>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</si>
  <si>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</si>
  <si>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</si>
  <si>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</si>
  <si>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</si>
  <si>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</si>
  <si>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</si>
  <si>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</si>
  <si>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</si>
  <si>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</si>
  <si>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</si>
  <si>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</si>
  <si>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</si>
  <si>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</si>
  <si>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</si>
  <si>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</si>
  <si>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</si>
  <si>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</si>
  <si>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</si>
  <si>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</si>
  <si>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</si>
  <si>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</si>
  <si>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</si>
  <si>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</si>
  <si>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</si>
  <si>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</si>
  <si>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</si>
  <si>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</si>
  <si>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</si>
  <si>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</si>
  <si>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</si>
  <si>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</si>
  <si>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</si>
  <si>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</si>
  <si>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</si>
  <si>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</si>
  <si>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</si>
  <si>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</si>
  <si>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</si>
  <si>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</si>
  <si>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</si>
  <si>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</si>
  <si>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</si>
  <si>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</si>
  <si>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</si>
  <si>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</si>
  <si>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</si>
  <si>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</si>
  <si>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</si>
  <si>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</si>
  <si>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</si>
  <si>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</si>
  <si>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</si>
  <si>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</si>
  <si>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</si>
  <si>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</si>
  <si>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</si>
  <si>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</si>
  <si>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</si>
  <si>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</si>
  <si>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</si>
  <si>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</si>
  <si>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</si>
  <si>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</si>
  <si>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</si>
  <si>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</si>
  <si>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</si>
  <si>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</si>
  <si>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</si>
  <si>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</si>
  <si>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</si>
  <si>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</si>
  <si>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</si>
  <si>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</si>
  <si>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</si>
  <si>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</si>
  <si>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</si>
  <si>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</si>
  <si>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</si>
  <si>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</si>
  <si>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</si>
  <si>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</si>
  <si>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</si>
  <si>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</si>
  <si>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</si>
  <si>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</si>
  <si>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</si>
  <si>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</si>
  <si>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</si>
  <si>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</si>
  <si>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</si>
  <si>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</si>
  <si>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</si>
  <si>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</si>
  <si>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</si>
  <si>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</si>
  <si>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</si>
  <si>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</si>
  <si>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</si>
  <si>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</si>
  <si>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</si>
  <si>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</si>
  <si>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</si>
  <si>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</si>
  <si>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</si>
  <si>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</si>
  <si>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</si>
  <si>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</si>
  <si>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</si>
  <si>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</si>
  <si>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</si>
  <si>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</si>
  <si>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</si>
  <si>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</si>
  <si>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</si>
  <si>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</si>
  <si>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</si>
  <si>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</si>
  <si>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</si>
  <si>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</si>
  <si>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</si>
  <si>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</si>
  <si>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</si>
  <si>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</si>
  <si>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</si>
  <si>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</si>
  <si>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</si>
  <si>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</si>
  <si>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</si>
  <si>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</si>
  <si>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</si>
  <si>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</si>
  <si>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</si>
  <si>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</si>
  <si>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</si>
  <si>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</si>
  <si>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</si>
  <si>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</si>
  <si>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</si>
  <si>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</si>
  <si>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</si>
  <si>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</si>
  <si>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</si>
  <si>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</si>
  <si>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</si>
  <si>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</si>
  <si>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</si>
  <si>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</si>
  <si>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</si>
  <si>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</si>
  <si>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</si>
  <si>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</si>
  <si>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</si>
  <si>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</si>
  <si>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</si>
  <si>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</si>
  <si>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</si>
  <si>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</si>
  <si>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</si>
  <si>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</si>
  <si>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</si>
  <si>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</si>
  <si>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</si>
  <si>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</si>
  <si>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</si>
  <si>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</si>
  <si>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</si>
  <si>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</si>
  <si>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</si>
  <si>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</si>
  <si>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</si>
  <si>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</si>
  <si>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</si>
  <si>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</si>
  <si>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</si>
  <si>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</si>
  <si>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</si>
  <si>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</si>
  <si>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</si>
  <si>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</si>
  <si>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</si>
  <si>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</si>
  <si>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</si>
  <si>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</si>
  <si>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</si>
  <si>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</si>
  <si>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</si>
  <si>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</si>
  <si>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</si>
  <si>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</si>
  <si>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</si>
  <si>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</si>
  <si>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</si>
  <si>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</si>
  <si>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</si>
  <si>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</si>
  <si>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</si>
  <si>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</si>
  <si>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</si>
  <si>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</si>
  <si>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</si>
  <si>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</si>
  <si>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</si>
  <si>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</si>
  <si>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</si>
  <si>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</si>
  <si>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</si>
  <si>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</si>
  <si>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</si>
  <si>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</si>
  <si>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</si>
  <si>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</si>
  <si>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</si>
  <si>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</si>
  <si>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</si>
  <si>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</si>
  <si>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</si>
  <si>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</si>
  <si>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</si>
  <si>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</si>
  <si>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</si>
  <si>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</si>
  <si>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</si>
  <si>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</si>
  <si>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</si>
  <si>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</si>
  <si>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</si>
  <si>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</si>
  <si>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</si>
  <si>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</si>
  <si>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</si>
  <si>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</si>
  <si>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</si>
  <si>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</si>
  <si>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</si>
  <si>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</si>
  <si>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</si>
  <si>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</si>
  <si>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</si>
  <si>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</si>
  <si>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</si>
  <si>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</si>
  <si>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</si>
  <si>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</si>
  <si>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</si>
  <si>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</si>
  <si>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</si>
  <si>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</si>
  <si>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</si>
  <si>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</si>
  <si>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</si>
  <si>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</si>
  <si>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</si>
  <si>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</si>
  <si>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</si>
  <si>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</si>
  <si>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</si>
  <si>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</si>
  <si>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</si>
  <si>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</si>
  <si>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</si>
  <si>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</si>
  <si>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</si>
  <si>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</si>
  <si>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</si>
  <si>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</si>
  <si>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</si>
  <si>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</si>
  <si>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</si>
  <si>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</si>
  <si>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</si>
  <si>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</si>
  <si>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</si>
  <si>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</si>
  <si>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</si>
  <si>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</si>
  <si>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</si>
  <si>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</si>
  <si>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</si>
  <si>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</si>
  <si>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</si>
  <si>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</si>
  <si>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</si>
  <si>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</si>
  <si>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</si>
  <si>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</si>
  <si>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</si>
  <si>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</si>
  <si>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</si>
  <si>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</si>
  <si>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</si>
  <si>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</si>
  <si>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</si>
  <si>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</si>
  <si>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</si>
  <si>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</si>
  <si>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</si>
  <si>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</si>
  <si>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</si>
  <si>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</si>
  <si>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</si>
  <si>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</si>
  <si>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</si>
  <si>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</si>
  <si>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</si>
  <si>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</si>
  <si>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</si>
  <si>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</si>
  <si>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</si>
  <si>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</si>
  <si>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</si>
  <si>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</si>
  <si>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</si>
  <si>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</si>
  <si>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</si>
  <si>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</si>
  <si>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</si>
  <si>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</si>
  <si>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</si>
  <si>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</si>
  <si>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</si>
  <si>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</si>
  <si>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</si>
  <si>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</si>
  <si>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</si>
  <si>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</si>
  <si>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</si>
  <si>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</si>
  <si>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</si>
  <si>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</si>
  <si>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</si>
  <si>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</si>
  <si>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</si>
  <si>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</si>
  <si>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</si>
  <si>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</si>
  <si>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</si>
  <si>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</si>
  <si>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</si>
  <si>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</si>
  <si>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</si>
  <si>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</si>
  <si>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</si>
  <si>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</si>
  <si>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</si>
  <si>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</si>
  <si>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</si>
  <si>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</si>
  <si>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</si>
  <si>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</si>
  <si>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</si>
  <si>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</si>
  <si>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</si>
  <si>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</si>
  <si>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</si>
  <si>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</si>
  <si>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</si>
  <si>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</si>
  <si>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</si>
  <si>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</si>
  <si>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</si>
  <si>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</si>
  <si>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</si>
  <si>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</si>
  <si>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</si>
  <si>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</si>
  <si>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</si>
  <si>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</si>
  <si>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</si>
  <si>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</si>
  <si>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</si>
  <si>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</si>
  <si>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</si>
  <si>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</si>
  <si>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</si>
  <si>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</si>
  <si>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</si>
  <si>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</si>
  <si>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</si>
  <si>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</si>
  <si>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</si>
  <si>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</si>
  <si>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</si>
  <si>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</si>
  <si>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</si>
  <si>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</si>
  <si>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</si>
  <si>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</si>
  <si>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</si>
  <si>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</si>
  <si>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</si>
  <si>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</si>
  <si>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</si>
  <si>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</si>
  <si>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</si>
  <si>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</si>
  <si>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</si>
  <si>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</si>
  <si>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</si>
  <si>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</si>
  <si>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</si>
  <si>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</si>
  <si>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</si>
  <si>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</si>
  <si>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</si>
  <si>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</si>
  <si>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</si>
  <si>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</si>
  <si>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</si>
  <si>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</si>
  <si>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</si>
  <si>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</si>
  <si>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</si>
  <si>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</si>
  <si>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</si>
  <si>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</si>
  <si>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</si>
  <si>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</si>
  <si>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</si>
  <si>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</si>
  <si>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</si>
  <si>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</si>
  <si>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</si>
  <si>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</si>
  <si>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</si>
  <si>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</si>
  <si>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</si>
  <si>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</si>
  <si>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</si>
  <si>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</si>
  <si>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</si>
  <si>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</si>
  <si>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</si>
  <si>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</si>
  <si>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</si>
  <si>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</si>
  <si>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</si>
  <si>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</si>
  <si>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</si>
  <si>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</si>
  <si>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</si>
  <si>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</si>
  <si>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</si>
  <si>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</si>
  <si>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</si>
  <si>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</si>
  <si>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</si>
  <si>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</si>
  <si>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</si>
  <si>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</si>
  <si>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</si>
  <si>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</si>
  <si>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</si>
  <si>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</si>
  <si>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</si>
  <si>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</si>
  <si>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</si>
  <si>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</si>
  <si>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</si>
  <si>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</si>
  <si>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</si>
  <si>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</si>
  <si>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</si>
  <si>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</si>
  <si>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</si>
  <si>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</si>
  <si>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</si>
  <si>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</si>
  <si>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</si>
  <si>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</si>
  <si>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</si>
  <si>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</si>
  <si>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</si>
  <si>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</si>
  <si>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</si>
  <si>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</si>
  <si>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</si>
  <si>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</si>
  <si>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</si>
  <si>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</si>
  <si>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</si>
  <si>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</si>
  <si>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</si>
  <si>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</si>
  <si>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</si>
  <si>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</si>
  <si>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</si>
  <si>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</si>
  <si>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</si>
  <si>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</si>
  <si>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</si>
  <si>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</si>
  <si>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</si>
  <si>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</si>
  <si>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</si>
  <si>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</si>
  <si>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</si>
  <si>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</si>
  <si>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</si>
  <si>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</si>
  <si>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</si>
  <si>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</si>
  <si>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</si>
  <si>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</si>
  <si>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</si>
  <si>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</si>
  <si>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</si>
  <si>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</si>
  <si>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</si>
  <si>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</si>
  <si>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</si>
  <si>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</si>
  <si>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</si>
  <si>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</si>
  <si>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</si>
  <si>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</si>
  <si>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</si>
  <si>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</si>
  <si>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</si>
  <si>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</si>
  <si>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</si>
  <si>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</si>
  <si>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</si>
  <si>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</si>
  <si>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</si>
  <si>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</si>
  <si>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</si>
  <si>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</si>
  <si>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</si>
  <si>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</si>
  <si>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</si>
  <si>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</si>
  <si>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</si>
  <si>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</si>
  <si>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</si>
  <si>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</si>
  <si>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</si>
  <si>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</si>
  <si>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</si>
  <si>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</si>
  <si>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</si>
  <si>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</si>
  <si>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</si>
  <si>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</si>
  <si>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</si>
  <si>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</si>
  <si>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</si>
  <si>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</si>
  <si>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</si>
  <si>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</si>
  <si>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</si>
  <si>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</si>
  <si>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</si>
  <si>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</si>
  <si>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</si>
  <si>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</si>
  <si>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</si>
  <si>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</si>
  <si>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</si>
  <si>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</si>
  <si>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</si>
  <si>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</si>
  <si>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</si>
  <si>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</si>
  <si>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</si>
  <si>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</si>
  <si>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</si>
  <si>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</si>
  <si>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</si>
  <si>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</si>
  <si>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</si>
  <si>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</si>
  <si>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</si>
  <si>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</si>
  <si>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</si>
  <si>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</si>
  <si>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</si>
  <si>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</si>
  <si>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</si>
  <si>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</si>
  <si>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</si>
  <si>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</si>
  <si>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</si>
  <si>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</si>
  <si>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</si>
  <si>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</si>
  <si>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</si>
  <si>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</si>
  <si>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</si>
  <si>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</si>
  <si>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</si>
  <si>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</si>
  <si>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</si>
  <si>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</si>
  <si>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</si>
  <si>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</si>
  <si>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</si>
  <si>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</si>
  <si>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</si>
  <si>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</si>
  <si>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</si>
  <si>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</si>
  <si>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</si>
  <si>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</si>
  <si>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</si>
  <si>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</si>
  <si>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</si>
  <si>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</si>
  <si>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</si>
  <si>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</si>
  <si>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</si>
  <si>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</si>
  <si>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</si>
  <si>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</si>
  <si>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</si>
  <si>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</si>
  <si>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</si>
  <si>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</si>
  <si>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</si>
  <si>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</si>
  <si>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</si>
  <si>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</si>
  <si>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</si>
  <si>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</si>
  <si>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</si>
  <si>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</si>
  <si>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</si>
  <si>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</si>
  <si>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</si>
  <si>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</si>
  <si>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</si>
  <si>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</si>
  <si>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</si>
  <si>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</si>
  <si>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</si>
  <si>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</si>
  <si>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</si>
  <si>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</si>
  <si>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</si>
  <si>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</si>
  <si>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</si>
  <si>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</si>
  <si>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</si>
  <si>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</si>
  <si>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</si>
  <si>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</si>
  <si>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</si>
  <si>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</si>
  <si>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</si>
  <si>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</si>
  <si>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</si>
  <si>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</si>
  <si>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</si>
  <si>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</si>
  <si>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</si>
  <si>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</si>
  <si>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</si>
  <si>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</si>
  <si>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</si>
  <si>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</si>
  <si>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</si>
  <si>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</si>
  <si>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</si>
  <si>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</si>
  <si>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</si>
  <si>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</si>
  <si>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</si>
  <si>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</si>
  <si>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</si>
  <si>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</si>
  <si>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</si>
  <si>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</si>
  <si>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</si>
  <si>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</si>
  <si>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</si>
  <si>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</si>
  <si>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</si>
  <si>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</si>
  <si>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</si>
  <si>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</si>
  <si>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</si>
  <si>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</si>
  <si>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</si>
  <si>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</si>
  <si>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</si>
  <si>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</si>
  <si>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</si>
  <si>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</si>
  <si>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</si>
  <si>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</si>
  <si>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</si>
  <si>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</si>
  <si>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</si>
  <si>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</si>
  <si>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</si>
  <si>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</si>
  <si>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</si>
  <si>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</si>
  <si>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</si>
  <si>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</si>
  <si>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</si>
  <si>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</si>
  <si>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</si>
  <si>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</si>
  <si>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</si>
  <si>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</si>
  <si>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</si>
  <si>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</si>
  <si>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</si>
  <si>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</si>
  <si>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</si>
  <si>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</si>
  <si>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</si>
  <si>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</si>
  <si>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</si>
  <si>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</si>
  <si>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</si>
  <si>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</si>
  <si>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</si>
  <si>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</si>
  <si>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</si>
  <si>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</si>
  <si>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</si>
  <si>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</si>
  <si>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</si>
  <si>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</si>
  <si>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</si>
  <si>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</si>
  <si>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</si>
  <si>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</si>
  <si>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</si>
  <si>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</si>
  <si>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</si>
  <si>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</si>
  <si>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</si>
  <si>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</si>
  <si>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</si>
  <si>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</si>
  <si>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</si>
  <si>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</si>
  <si>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</si>
  <si>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</si>
  <si>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</si>
  <si>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</si>
  <si>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</si>
  <si>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</si>
  <si>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</si>
  <si>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</si>
  <si>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</si>
  <si>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</si>
  <si>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</si>
  <si>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</si>
  <si>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</si>
  <si>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</si>
  <si>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</si>
  <si>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</si>
  <si>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</si>
  <si>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</si>
  <si>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</si>
  <si>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</si>
  <si>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</si>
  <si>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</si>
  <si>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</si>
  <si>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</si>
  <si>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</si>
  <si>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</si>
  <si>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</si>
  <si>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</si>
  <si>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</si>
  <si>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</si>
  <si>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</si>
  <si>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</si>
  <si>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</si>
  <si>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</si>
  <si>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</si>
  <si>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</si>
  <si>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</si>
  <si>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</si>
  <si>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</si>
  <si>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</si>
  <si>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</si>
  <si>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</si>
  <si>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</si>
  <si>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</si>
  <si>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</si>
  <si>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</si>
  <si>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</si>
  <si>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</si>
  <si>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</si>
  <si>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</si>
  <si>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</si>
  <si>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</si>
  <si>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</si>
  <si>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</si>
  <si>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</si>
  <si>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</si>
  <si>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</si>
  <si>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</si>
  <si>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</si>
  <si>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</si>
  <si>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</si>
  <si>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</si>
  <si>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</si>
  <si>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</si>
  <si>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</si>
  <si>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</si>
  <si>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</si>
  <si>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</si>
  <si>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</si>
  <si>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</si>
  <si>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</si>
  <si>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</si>
  <si>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</si>
  <si>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</si>
  <si>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</si>
  <si>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</si>
  <si>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</si>
  <si>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</si>
  <si>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</si>
  <si>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</si>
  <si>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</si>
  <si>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</si>
  <si>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</si>
  <si>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</si>
  <si>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</si>
  <si>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</si>
  <si>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</si>
  <si>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</si>
  <si>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</si>
  <si>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</si>
  <si>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</si>
  <si>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</si>
  <si>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</si>
  <si>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</si>
  <si>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</si>
  <si>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</si>
  <si>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</si>
  <si>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</si>
  <si>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</si>
  <si>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</si>
  <si>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</si>
  <si>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</si>
  <si>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</si>
  <si>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</si>
  <si>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</si>
  <si>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</si>
  <si>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</si>
  <si>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</si>
  <si>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</si>
  <si>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</si>
  <si>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</si>
  <si>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</si>
  <si>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</si>
  <si>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</si>
  <si>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</si>
  <si>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</si>
  <si>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</si>
  <si>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</si>
  <si>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</si>
  <si>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</si>
  <si>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</si>
  <si>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</si>
  <si>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</si>
  <si>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</si>
  <si>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</si>
  <si>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</si>
  <si>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</si>
  <si>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</si>
  <si>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</si>
  <si>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</si>
  <si>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</si>
  <si>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</si>
  <si>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</si>
  <si>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</si>
  <si>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</si>
  <si>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</si>
  <si>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</si>
  <si>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</si>
  <si>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</si>
  <si>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</si>
  <si>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</si>
  <si>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</si>
  <si>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</si>
  <si>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</si>
  <si>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</si>
  <si>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</si>
  <si>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</si>
  <si>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</si>
  <si>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</si>
  <si>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</si>
  <si>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</si>
  <si>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</si>
  <si>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</si>
  <si>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</si>
  <si>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</si>
  <si>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</si>
  <si>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</si>
  <si>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</si>
  <si>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</si>
  <si>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</si>
  <si>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</si>
  <si>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</si>
  <si>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</si>
  <si>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</si>
  <si>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</si>
  <si>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</si>
  <si>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</si>
  <si>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</si>
  <si>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</si>
  <si>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</si>
  <si>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</si>
  <si>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</si>
  <si>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</si>
  <si>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</si>
  <si>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</si>
  <si>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</si>
  <si>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</si>
  <si>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</si>
  <si>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</si>
  <si>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</si>
  <si>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</si>
  <si>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</si>
  <si>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</si>
  <si>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</si>
  <si>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</si>
  <si>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</si>
  <si>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</si>
  <si>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</si>
  <si>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</si>
  <si>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</si>
  <si>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</si>
  <si>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</si>
  <si>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</si>
  <si>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</si>
  <si>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</si>
  <si>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</si>
  <si>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</si>
  <si>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</si>
  <si>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</si>
  <si>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</si>
  <si>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</si>
  <si>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</si>
  <si>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</si>
  <si>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</si>
  <si>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</si>
  <si>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</si>
  <si>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</si>
  <si>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</si>
  <si>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</si>
  <si>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</si>
  <si>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</si>
  <si>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</si>
  <si>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</si>
  <si>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</si>
  <si>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</si>
  <si>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</si>
  <si>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</si>
  <si>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</si>
  <si>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</si>
  <si>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</si>
  <si>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</si>
  <si>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</si>
  <si>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</si>
  <si>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</si>
  <si>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</si>
  <si>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</si>
  <si>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</si>
  <si>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</si>
  <si>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</si>
  <si>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</si>
  <si>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</si>
  <si>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</si>
  <si>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</si>
  <si>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</si>
  <si>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</si>
  <si>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</si>
  <si>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</si>
  <si>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</si>
  <si>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</si>
  <si>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</si>
  <si>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</si>
  <si>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</si>
  <si>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</si>
  <si>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</si>
  <si>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</si>
  <si>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</si>
  <si>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</si>
  <si>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</si>
  <si>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</si>
  <si>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</si>
  <si>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</si>
  <si>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</si>
  <si>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</si>
  <si>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</si>
  <si>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</si>
  <si>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</si>
  <si>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</si>
  <si>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</si>
  <si>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</si>
  <si>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</si>
  <si>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</si>
  <si>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</si>
  <si>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</si>
  <si>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</si>
  <si>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</si>
  <si>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</si>
  <si>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</si>
  <si>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</si>
  <si>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</si>
  <si>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</si>
  <si>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</si>
  <si>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</si>
  <si>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</si>
  <si>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</si>
  <si>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</si>
  <si>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</si>
  <si>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</si>
  <si>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</si>
  <si>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</si>
  <si>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</si>
  <si>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</si>
  <si>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</si>
  <si>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</si>
  <si>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</si>
  <si>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</si>
  <si>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</si>
  <si>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</si>
  <si>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</si>
  <si>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</si>
  <si>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</si>
  <si>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</si>
  <si>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</si>
  <si>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</si>
  <si>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</si>
  <si>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</si>
  <si>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</si>
  <si>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</si>
  <si>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</si>
  <si>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</si>
  <si>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</si>
  <si>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</si>
  <si>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</si>
  <si>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</si>
  <si>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</si>
  <si>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</si>
  <si>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</si>
  <si>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</si>
  <si>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</si>
  <si>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</si>
  <si>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</si>
  <si>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</si>
  <si>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</si>
  <si>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</si>
  <si>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</si>
  <si>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</si>
  <si>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</si>
  <si>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</si>
  <si>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</si>
  <si>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</si>
  <si>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</si>
  <si>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</si>
  <si>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</si>
  <si>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</si>
  <si>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</si>
  <si>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</si>
  <si>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</si>
  <si>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</si>
  <si>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</si>
  <si>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</si>
  <si>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</si>
  <si>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</si>
  <si>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</si>
  <si>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</si>
  <si>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</si>
  <si>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</si>
  <si>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</si>
  <si>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</si>
  <si>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</si>
  <si>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</si>
  <si>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</si>
  <si>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</si>
  <si>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</si>
  <si>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</si>
  <si>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</si>
  <si>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</si>
  <si>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</si>
  <si>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</si>
  <si>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</si>
  <si>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</si>
  <si>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</si>
  <si>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</si>
  <si>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</si>
  <si>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</si>
  <si>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</si>
  <si>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</si>
  <si>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</si>
  <si>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</si>
  <si>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</si>
  <si>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</si>
  <si>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</si>
  <si>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</si>
  <si>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</si>
  <si>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</si>
  <si>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</si>
  <si>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</si>
  <si>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</si>
  <si>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</si>
  <si>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</si>
  <si>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</si>
  <si>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</si>
  <si>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</si>
  <si>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</si>
  <si>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</si>
  <si>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</si>
  <si>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</si>
  <si>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</si>
  <si>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</si>
  <si>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</si>
  <si>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</si>
  <si>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</si>
  <si>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</si>
  <si>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</si>
  <si>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</si>
  <si>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</si>
  <si>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</si>
  <si>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</si>
  <si>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</si>
  <si>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</si>
  <si>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</si>
  <si>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</si>
  <si>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</si>
  <si>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</si>
  <si>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</si>
  <si>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</si>
  <si>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</si>
  <si>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</si>
  <si>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</si>
  <si>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</si>
  <si>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</si>
  <si>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</si>
  <si>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</si>
  <si>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</si>
  <si>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</si>
  <si>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</si>
  <si>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</si>
  <si>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</si>
  <si>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</si>
  <si>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</si>
  <si>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</si>
  <si>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</si>
  <si>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</si>
  <si>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</si>
  <si>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</si>
  <si>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</si>
  <si>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</si>
  <si>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</si>
  <si>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</si>
  <si>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</si>
  <si>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</si>
  <si>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</si>
  <si>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</si>
  <si>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</si>
  <si>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</si>
  <si>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</si>
  <si>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</si>
  <si>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</si>
  <si>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</si>
  <si>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</si>
  <si>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</si>
  <si>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</si>
  <si>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</si>
  <si>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</si>
  <si>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</si>
  <si>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</si>
  <si>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</si>
  <si>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</si>
  <si>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</si>
  <si>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</si>
  <si>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</si>
  <si>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</si>
  <si>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</si>
  <si>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</si>
  <si>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</si>
  <si>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</si>
  <si>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</si>
  <si>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</si>
  <si>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</si>
  <si>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</si>
  <si>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</si>
  <si>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</si>
  <si>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</si>
  <si>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</si>
  <si>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</si>
  <si>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</si>
  <si>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</si>
  <si>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</si>
  <si>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</si>
  <si>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</si>
  <si>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</si>
  <si>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</si>
  <si>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</si>
  <si>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</si>
  <si>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</si>
  <si>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</si>
  <si>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</si>
  <si>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</si>
  <si>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</si>
  <si>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</si>
  <si>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</si>
  <si>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</si>
  <si>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</si>
  <si>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</si>
  <si>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</si>
  <si>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</si>
  <si>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</si>
  <si>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</si>
  <si>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</si>
  <si>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</si>
  <si>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</si>
  <si>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</si>
  <si>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</si>
  <si>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</si>
  <si>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</si>
  <si>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</si>
  <si>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</si>
  <si>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</si>
  <si>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</si>
  <si>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</si>
  <si>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</si>
  <si>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</si>
  <si>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</si>
  <si>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</si>
  <si>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</si>
  <si>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</si>
  <si>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</si>
  <si>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</si>
  <si>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</si>
  <si>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</si>
  <si>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</si>
  <si>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</si>
  <si>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</si>
  <si>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</si>
  <si>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</si>
  <si>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</si>
  <si>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</si>
  <si>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</si>
  <si>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</si>
  <si>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</si>
  <si>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</si>
  <si>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</si>
  <si>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</si>
  <si>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</si>
  <si>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</si>
  <si>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</si>
  <si>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</si>
  <si>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</si>
  <si>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</si>
  <si>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</si>
  <si>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</si>
  <si>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</si>
  <si>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</si>
  <si>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</si>
  <si>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</si>
  <si>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</si>
  <si>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</si>
  <si>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</si>
  <si>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</si>
  <si>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</si>
  <si>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</si>
  <si>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</si>
  <si>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</si>
  <si>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</si>
  <si>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</si>
  <si>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</si>
  <si>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</si>
  <si>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</si>
  <si>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</si>
  <si>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</si>
  <si>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</si>
  <si>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</si>
  <si>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</si>
  <si>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</si>
  <si>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</si>
  <si>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</si>
  <si>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</si>
  <si>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</si>
  <si>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</si>
  <si>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</si>
  <si>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</si>
  <si>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</si>
  <si>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</si>
  <si>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</si>
  <si>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</si>
  <si>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</si>
  <si>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</si>
  <si>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</si>
  <si>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</si>
  <si>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</si>
  <si>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</si>
  <si>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</si>
  <si>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</si>
  <si>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</si>
  <si>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</si>
  <si>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</si>
  <si>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</si>
  <si>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</si>
  <si>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</si>
  <si>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</si>
  <si>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</si>
  <si>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</si>
  <si>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</si>
  <si>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</si>
  <si>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</si>
  <si>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</si>
  <si>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</si>
  <si>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</si>
  <si>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</si>
  <si>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</si>
  <si>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</si>
  <si>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</si>
  <si>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</si>
  <si>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</si>
  <si>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</si>
  <si>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</si>
  <si>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</si>
  <si>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</si>
  <si>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</si>
  <si>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</si>
  <si>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</si>
  <si>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</si>
  <si>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</si>
  <si>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</si>
  <si>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</si>
  <si>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</si>
  <si>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</si>
  <si>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</si>
  <si>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</si>
  <si>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</si>
  <si>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</si>
  <si>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</si>
  <si>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</si>
  <si>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</si>
  <si>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</si>
  <si>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</si>
  <si>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</si>
  <si>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</si>
  <si>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</si>
  <si>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</si>
  <si>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</si>
  <si>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</si>
  <si>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</si>
  <si>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</si>
  <si>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</si>
  <si>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</si>
  <si>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</si>
  <si>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</si>
  <si>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</si>
  <si>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</si>
  <si>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</si>
  <si>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</si>
  <si>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</si>
  <si>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</si>
  <si>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</si>
  <si>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</si>
  <si>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</si>
  <si>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</si>
  <si>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</si>
  <si>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</si>
  <si>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</si>
  <si>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</si>
  <si>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</si>
  <si>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</si>
  <si>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</si>
  <si>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</si>
  <si>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</si>
  <si>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</si>
  <si>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</si>
  <si>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</si>
  <si>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</si>
  <si>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</si>
  <si>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</si>
  <si>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</si>
  <si>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</si>
  <si>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</si>
  <si>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</si>
  <si>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</si>
  <si>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</si>
  <si>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</si>
  <si>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</si>
  <si>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</si>
  <si>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</si>
  <si>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</si>
  <si>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</si>
  <si>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</si>
  <si>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</si>
  <si>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</si>
  <si>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</si>
  <si>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</si>
  <si>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</si>
  <si>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</si>
  <si>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</si>
  <si>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</si>
  <si>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</si>
  <si>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</si>
  <si>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</si>
  <si>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</si>
  <si>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</si>
  <si>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</si>
  <si>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</si>
  <si>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</si>
  <si>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</si>
  <si>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</si>
  <si>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</si>
  <si>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</si>
  <si>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</si>
  <si>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</si>
  <si>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</si>
  <si>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</si>
  <si>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</si>
  <si>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</si>
  <si>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</si>
  <si>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</si>
  <si>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</si>
  <si>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</si>
  <si>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</si>
  <si>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</si>
  <si>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</si>
  <si>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</si>
  <si>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</si>
  <si>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</si>
  <si>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</si>
  <si>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</si>
  <si>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</si>
  <si>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</si>
  <si>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</si>
  <si>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</si>
  <si>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</si>
  <si>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</si>
  <si>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</si>
  <si>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</si>
  <si>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</si>
  <si>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</si>
  <si>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</si>
  <si>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</si>
  <si>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</si>
  <si>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</si>
  <si>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</si>
  <si>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</si>
  <si>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</si>
  <si>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</si>
  <si>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</si>
  <si>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</si>
  <si>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</si>
  <si>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</si>
  <si>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</si>
  <si>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</si>
  <si>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</si>
  <si>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</si>
  <si>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</si>
  <si>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</si>
  <si>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</si>
  <si>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</si>
  <si>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</si>
  <si>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</si>
  <si>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</si>
  <si>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</si>
  <si>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</si>
  <si>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</si>
  <si>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</si>
  <si>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</si>
  <si>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</si>
  <si>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</si>
  <si>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</si>
  <si>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</si>
  <si>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</si>
  <si>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</si>
  <si>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</si>
  <si>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</si>
  <si>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</si>
  <si>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</si>
  <si>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</si>
  <si>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</si>
  <si>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</si>
  <si>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</si>
  <si>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</si>
  <si>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</si>
  <si>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</si>
  <si>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</si>
  <si>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</si>
  <si>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</si>
  <si>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</si>
  <si>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</si>
  <si>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</si>
  <si>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</si>
  <si>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</si>
  <si>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</si>
  <si>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</si>
  <si>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</si>
  <si>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</si>
  <si>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</si>
  <si>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</si>
  <si>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</si>
  <si>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</si>
  <si>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</si>
  <si>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</si>
  <si>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</si>
  <si>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</si>
  <si>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</si>
  <si>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</si>
  <si>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</si>
  <si>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</si>
  <si>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</si>
  <si>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</si>
  <si>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</si>
  <si>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</si>
  <si>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</si>
  <si>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</si>
  <si>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</si>
  <si>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</si>
  <si>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</si>
  <si>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</si>
  <si>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</si>
  <si>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</si>
  <si>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</si>
  <si>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</si>
  <si>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</si>
  <si>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</si>
  <si>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</si>
  <si>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</si>
  <si>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</si>
  <si>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</si>
  <si>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</si>
  <si>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</si>
  <si>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</si>
  <si>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</si>
  <si>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</si>
  <si>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</si>
  <si>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</si>
  <si>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</si>
  <si>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</si>
  <si>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</si>
  <si>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</si>
  <si>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</si>
  <si>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</si>
  <si>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</si>
  <si>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</si>
  <si>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</si>
  <si>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</si>
  <si>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</si>
  <si>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</si>
  <si>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</si>
  <si>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</si>
  <si>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</si>
  <si>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</si>
  <si>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</si>
  <si>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</si>
  <si>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</si>
  <si>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</si>
  <si>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</si>
  <si>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</si>
  <si>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</si>
  <si>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</si>
  <si>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</si>
  <si>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</si>
  <si>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</si>
  <si>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</si>
  <si>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</si>
  <si>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</si>
  <si>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</si>
  <si>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</si>
  <si>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</si>
  <si>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</si>
  <si>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</si>
  <si>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</si>
  <si>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</si>
  <si>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</si>
  <si>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</si>
  <si>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</si>
  <si>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</si>
  <si>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</si>
  <si>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</si>
  <si>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</si>
  <si>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</si>
  <si>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</si>
  <si>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</si>
  <si>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</si>
  <si>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</si>
  <si>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</si>
  <si>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</si>
  <si>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</si>
  <si>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</si>
  <si>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</si>
  <si>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</si>
  <si>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</si>
  <si>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</si>
  <si>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</si>
  <si>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</si>
  <si>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</si>
  <si>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</si>
  <si>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</si>
  <si>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</si>
  <si>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</si>
  <si>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</si>
  <si>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</si>
  <si>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</si>
  <si>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</si>
  <si>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</si>
  <si>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</si>
  <si>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</si>
  <si>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</si>
  <si>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</si>
  <si>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</si>
  <si>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</si>
  <si>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</si>
  <si>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</si>
  <si>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</si>
  <si>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</si>
  <si>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</si>
  <si>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</si>
  <si>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</si>
  <si>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</si>
  <si>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</si>
  <si>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</si>
  <si>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</si>
  <si>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</si>
  <si>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</si>
  <si>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</si>
  <si>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</si>
  <si>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</si>
  <si>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</si>
  <si>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</si>
  <si>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</si>
  <si>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</si>
  <si>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</si>
  <si>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</si>
  <si>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</si>
  <si>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</si>
  <si>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</si>
  <si>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</si>
  <si>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</si>
  <si>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</si>
  <si>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</si>
  <si>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</si>
  <si>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</si>
  <si>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</si>
  <si>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</si>
  <si>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</si>
  <si>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</si>
  <si>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</si>
  <si>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</si>
  <si>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</si>
  <si>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</si>
  <si>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</si>
  <si>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</si>
  <si>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</si>
  <si>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</si>
  <si>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</si>
  <si>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</si>
  <si>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</si>
  <si>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</si>
  <si>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</si>
  <si>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</si>
  <si>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</si>
  <si>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</si>
  <si>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</si>
  <si>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</si>
  <si>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</si>
  <si>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</si>
  <si>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</si>
  <si>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</si>
  <si>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</si>
  <si>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</si>
  <si>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</si>
  <si>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</si>
  <si>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</si>
  <si>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</si>
  <si>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</si>
  <si>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</si>
  <si>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</si>
  <si>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</si>
  <si>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</si>
  <si>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</si>
  <si>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</si>
  <si>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</si>
  <si>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</si>
  <si>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</si>
  <si>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</si>
  <si>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</si>
  <si>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</si>
  <si>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</si>
  <si>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</si>
  <si>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</si>
  <si>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</si>
  <si>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</si>
  <si>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</si>
  <si>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</si>
  <si>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</si>
  <si>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</si>
  <si>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</si>
  <si>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</si>
  <si>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</si>
  <si>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</si>
  <si>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</si>
  <si>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</si>
  <si>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</si>
  <si>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</si>
  <si>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</si>
  <si>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</si>
  <si>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</si>
  <si>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</si>
  <si>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</si>
  <si>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</si>
  <si>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</si>
  <si>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</si>
  <si>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</si>
  <si>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</si>
  <si>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</si>
  <si>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</si>
  <si>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</si>
  <si>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</si>
  <si>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</si>
  <si>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</si>
  <si>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</si>
  <si>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</si>
  <si>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</si>
  <si>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</si>
  <si>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</si>
  <si>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</si>
  <si>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</si>
  <si>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</si>
  <si>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</si>
  <si>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</si>
  <si>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</si>
  <si>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</si>
  <si>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</si>
  <si>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</si>
  <si>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</si>
  <si>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</si>
  <si>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</si>
  <si>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</si>
  <si>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</si>
  <si>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</si>
  <si>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</si>
  <si>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</si>
  <si>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</si>
  <si>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</si>
  <si>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</si>
  <si>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</si>
  <si>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</si>
  <si>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</si>
  <si>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</si>
  <si>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</si>
  <si>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</si>
  <si>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</si>
  <si>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</si>
  <si>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</si>
  <si>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</si>
  <si>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</si>
  <si>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</si>
  <si>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</si>
  <si>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</si>
  <si>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</si>
  <si>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</si>
  <si>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</si>
  <si>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</si>
  <si>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</si>
  <si>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</si>
  <si>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</si>
  <si>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</si>
  <si>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</si>
  <si>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</si>
  <si>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</si>
  <si>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</si>
  <si>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</si>
  <si>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</si>
  <si>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</si>
  <si>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</si>
  <si>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</si>
  <si>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</si>
  <si>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</si>
  <si>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</si>
  <si>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</si>
  <si>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</si>
  <si>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</si>
  <si>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</si>
  <si>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</si>
  <si>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</si>
  <si>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</si>
  <si>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</si>
  <si>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</si>
  <si>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</si>
  <si>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</si>
  <si>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</si>
  <si>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</si>
  <si>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</si>
  <si>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</si>
  <si>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</si>
  <si>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</si>
  <si>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</si>
  <si>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</si>
  <si>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</si>
  <si>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</si>
  <si>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</si>
  <si>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</si>
  <si>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</si>
  <si>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</si>
  <si>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</si>
  <si>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</si>
  <si>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</si>
  <si>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</si>
  <si>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</si>
  <si>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</si>
  <si>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</si>
  <si>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</si>
  <si>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</si>
  <si>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</si>
  <si>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</si>
  <si>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</si>
  <si>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</si>
  <si>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</si>
  <si>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</si>
  <si>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</si>
  <si>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</si>
  <si>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</si>
  <si>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</si>
  <si>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</si>
  <si>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</si>
  <si>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</si>
  <si>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</si>
  <si>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</si>
  <si>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</si>
  <si>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</si>
  <si>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</si>
  <si>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</si>
  <si>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</si>
  <si>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</si>
  <si>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</si>
  <si>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</si>
  <si>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</si>
  <si>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</si>
  <si>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</si>
  <si>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</si>
  <si>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</si>
  <si>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</si>
  <si>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</si>
  <si>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</si>
  <si>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</si>
  <si>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</si>
  <si>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</si>
  <si>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</si>
  <si>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</si>
  <si>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</si>
  <si>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</si>
  <si>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</si>
  <si>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</si>
  <si>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</si>
  <si>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</si>
  <si>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</si>
  <si>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</si>
  <si>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</si>
  <si>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</si>
  <si>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</si>
  <si>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</si>
  <si>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</si>
  <si>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</si>
  <si>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</si>
  <si>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</si>
  <si>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</si>
  <si>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</si>
  <si>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</si>
  <si>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</si>
  <si>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</si>
  <si>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</si>
  <si>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</si>
  <si>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</si>
  <si>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</si>
  <si>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</si>
  <si>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</si>
  <si>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</si>
  <si>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</si>
  <si>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</si>
  <si>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</si>
  <si>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</si>
  <si>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</si>
  <si>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</si>
  <si>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</si>
  <si>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</si>
  <si>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</si>
  <si>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</si>
  <si>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</si>
  <si>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</si>
  <si>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</si>
  <si>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</si>
  <si>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</si>
  <si>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</si>
  <si>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</si>
  <si>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</si>
  <si>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</si>
  <si>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</si>
  <si>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</si>
  <si>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</si>
  <si>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</si>
  <si>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</si>
  <si>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</si>
  <si>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</si>
  <si>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</si>
  <si>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</si>
  <si>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</si>
  <si>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</si>
  <si>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</si>
  <si>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</si>
  <si>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</si>
  <si>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</si>
  <si>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</si>
  <si>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</si>
  <si>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</si>
  <si>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</si>
  <si>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</si>
  <si>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</si>
  <si>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</si>
  <si>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</si>
  <si>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</si>
  <si>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</si>
  <si>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</si>
  <si>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</si>
  <si>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</si>
  <si>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</si>
  <si>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</si>
  <si>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</si>
  <si>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</si>
  <si>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</si>
  <si>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</si>
  <si>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</si>
  <si>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</si>
  <si>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</si>
  <si>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</si>
  <si>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</si>
  <si>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</si>
  <si>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</si>
  <si>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</si>
  <si>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</si>
  <si>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</si>
  <si>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</si>
  <si>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</si>
  <si>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</si>
  <si>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</si>
  <si>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</si>
  <si>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</si>
  <si>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</si>
  <si>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</si>
  <si>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</si>
  <si>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</si>
  <si>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</si>
  <si>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</si>
  <si>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</si>
  <si>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</si>
  <si>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</si>
  <si>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</si>
  <si>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</si>
  <si>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</si>
  <si>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</si>
  <si>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</si>
  <si>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</si>
  <si>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</si>
  <si>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</si>
  <si>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</si>
  <si>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</si>
  <si>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</si>
  <si>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</si>
  <si>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</si>
  <si>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</si>
  <si>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</si>
  <si>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</si>
  <si>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</si>
  <si>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</si>
  <si>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</si>
  <si>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</si>
  <si>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</si>
  <si>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</si>
  <si>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</si>
  <si>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</si>
  <si>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</si>
  <si>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</si>
  <si>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</si>
  <si>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</si>
  <si>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</si>
  <si>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</si>
  <si>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</si>
  <si>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</si>
  <si>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</si>
  <si>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</si>
  <si>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</si>
  <si>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</si>
  <si>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</si>
  <si>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</si>
  <si>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</si>
  <si>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</si>
  <si>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</si>
  <si>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</si>
  <si>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</si>
  <si>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</si>
  <si>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</si>
  <si>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</si>
  <si>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</si>
  <si>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</si>
  <si>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</si>
  <si>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</si>
  <si>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</si>
  <si>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</si>
  <si>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</si>
  <si>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</si>
  <si>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</si>
  <si>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</si>
  <si>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</si>
  <si>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</si>
  <si>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</si>
  <si>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</si>
  <si>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</si>
  <si>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</si>
  <si>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</si>
  <si>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</si>
  <si>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</si>
  <si>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</si>
  <si>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</si>
  <si>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</si>
  <si>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</si>
  <si>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</si>
  <si>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</si>
  <si>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</si>
  <si>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</si>
  <si>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</si>
  <si>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</si>
  <si>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</si>
  <si>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</si>
  <si>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</si>
  <si>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</si>
  <si>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</si>
  <si>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</si>
  <si>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</si>
  <si>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</si>
  <si>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</si>
  <si>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</si>
  <si>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</si>
  <si>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</si>
  <si>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</si>
  <si>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</si>
  <si>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</si>
  <si>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</si>
  <si>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</si>
  <si>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</si>
  <si>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</si>
  <si>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</si>
  <si>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</si>
  <si>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</si>
  <si>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</si>
  <si>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</si>
  <si>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</si>
  <si>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</si>
  <si>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</si>
  <si>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</si>
  <si>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</si>
  <si>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</si>
  <si>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</si>
  <si>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</si>
  <si>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</si>
  <si>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</si>
  <si>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</si>
  <si>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</si>
  <si>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</si>
  <si>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</si>
  <si>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</si>
  <si>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</si>
  <si>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</si>
  <si>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</si>
  <si>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</si>
  <si>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</si>
  <si>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</si>
  <si>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</si>
  <si>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</si>
  <si>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</si>
  <si>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</si>
  <si>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</si>
  <si>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</si>
  <si>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</si>
  <si>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</si>
  <si>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</si>
  <si>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</si>
  <si>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</si>
  <si>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</si>
  <si>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</si>
  <si>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</si>
  <si>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</si>
  <si>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</si>
  <si>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</si>
  <si>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</si>
  <si>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</si>
  <si>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</si>
  <si>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</si>
  <si>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</si>
  <si>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</si>
  <si>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</si>
  <si>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</si>
  <si>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</si>
  <si>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</si>
  <si>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</si>
  <si>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</si>
  <si>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</si>
  <si>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</si>
  <si>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</si>
  <si>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</si>
  <si>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</si>
  <si>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</si>
  <si>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</si>
  <si>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</si>
  <si>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</si>
  <si>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</si>
  <si>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</si>
  <si>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</si>
  <si>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</si>
  <si>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</si>
  <si>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</si>
  <si>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</si>
  <si>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</si>
  <si>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</si>
  <si>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</si>
  <si>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</si>
  <si>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</si>
  <si>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</si>
  <si>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</si>
  <si>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</si>
  <si>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</si>
  <si>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</si>
  <si>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</si>
  <si>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</si>
  <si>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</si>
  <si>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</si>
  <si>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</si>
  <si>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</si>
  <si>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</si>
  <si>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</si>
  <si>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</si>
  <si>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</si>
  <si>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</si>
  <si>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</si>
  <si>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</si>
  <si>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</si>
  <si>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</si>
  <si>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</si>
  <si>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</si>
  <si>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</si>
  <si>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</si>
  <si>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</si>
  <si>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</si>
  <si>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</si>
  <si>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</si>
  <si>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</si>
  <si>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</si>
  <si>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</si>
  <si>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</si>
  <si>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</si>
  <si>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</si>
  <si>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</si>
  <si>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</si>
  <si>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</si>
  <si>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</si>
  <si>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</si>
  <si>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</si>
  <si>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</si>
  <si>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</si>
  <si>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</si>
  <si>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</si>
  <si>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</si>
  <si>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</si>
  <si>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</si>
  <si>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</si>
  <si>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</si>
  <si>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</si>
  <si>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</si>
  <si>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</si>
  <si>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</si>
  <si>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</si>
  <si>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</si>
  <si>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</si>
  <si>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</si>
  <si>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</si>
  <si>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</si>
  <si>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</si>
  <si>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</si>
  <si>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</si>
  <si>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</si>
  <si>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</si>
  <si>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</si>
  <si>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</si>
  <si>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</si>
  <si>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</si>
  <si>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</si>
  <si>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</si>
  <si>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</si>
  <si>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</si>
  <si>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</si>
  <si>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</si>
  <si>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</si>
  <si>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</si>
  <si>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</si>
  <si>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</si>
  <si>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</si>
  <si>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</si>
  <si>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</si>
  <si>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</si>
  <si>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</si>
  <si>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</si>
  <si>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</si>
  <si>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</si>
  <si>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</si>
  <si>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</si>
  <si>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</si>
  <si>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</si>
  <si>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</si>
  <si>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</si>
  <si>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</si>
  <si>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</si>
  <si>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</si>
  <si>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</si>
  <si>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</si>
  <si>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</si>
  <si>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</si>
  <si>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</si>
  <si>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</si>
  <si>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</si>
  <si>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</si>
  <si>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</si>
  <si>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</si>
  <si>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</si>
  <si>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</si>
  <si>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</si>
  <si>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</si>
  <si>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</si>
  <si>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</si>
  <si>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</si>
  <si>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</si>
  <si>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</si>
  <si>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</si>
  <si>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</si>
  <si>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</si>
  <si>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</si>
  <si>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</si>
  <si>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</si>
  <si>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</si>
  <si>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</si>
  <si>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</si>
  <si>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</si>
  <si>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</si>
  <si>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</si>
  <si>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</si>
  <si>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</si>
  <si>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</si>
  <si>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</si>
  <si>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</si>
  <si>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</si>
  <si>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</si>
  <si>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</si>
  <si>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</si>
  <si>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</si>
  <si>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</si>
  <si>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</si>
  <si>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</si>
  <si>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</si>
  <si>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</si>
  <si>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</si>
  <si>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</si>
  <si>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</si>
  <si>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</si>
  <si>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</si>
  <si>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</si>
  <si>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</si>
  <si>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</si>
  <si>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</si>
  <si>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</si>
  <si>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</si>
  <si>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</si>
  <si>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</si>
  <si>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</si>
  <si>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</si>
  <si>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</si>
  <si>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</si>
  <si>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</si>
  <si>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</si>
  <si>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</si>
  <si>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</si>
  <si>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</si>
  <si>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</si>
  <si>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</si>
  <si>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</si>
  <si>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</si>
  <si>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</si>
  <si>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</si>
  <si>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</si>
  <si>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</si>
  <si>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</si>
  <si>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</si>
  <si>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</si>
  <si>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</si>
  <si>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</si>
  <si>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</si>
  <si>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</si>
  <si>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</si>
  <si>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</si>
  <si>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</si>
  <si>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</si>
  <si>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</si>
  <si>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</si>
  <si>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</si>
  <si>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</si>
  <si>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</si>
  <si>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</si>
  <si>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</si>
  <si>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</si>
  <si>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</si>
  <si>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</si>
  <si>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</si>
  <si>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</si>
  <si>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</si>
  <si>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</si>
  <si>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</si>
  <si>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</si>
  <si>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</si>
  <si>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</si>
  <si>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</si>
  <si>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</si>
  <si>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</si>
  <si>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</si>
  <si>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</si>
  <si>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</si>
  <si>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</si>
  <si>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</si>
  <si>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</si>
  <si>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</si>
  <si>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</si>
  <si>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</si>
  <si>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</si>
  <si>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</si>
  <si>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</si>
  <si>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</si>
  <si>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</si>
  <si>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</si>
  <si>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</si>
  <si>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</si>
  <si>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</si>
  <si>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</si>
  <si>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</si>
  <si>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</si>
  <si>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</si>
  <si>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</si>
  <si>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</si>
  <si>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</si>
  <si>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</si>
  <si>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</si>
  <si>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</si>
  <si>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</si>
  <si>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</si>
  <si>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</si>
  <si>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</si>
  <si>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</si>
  <si>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</si>
  <si>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</si>
  <si>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</si>
  <si>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</si>
  <si>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</si>
  <si>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</si>
  <si>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</si>
  <si>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</si>
  <si>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</si>
  <si>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</si>
  <si>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</si>
  <si>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</si>
  <si>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</si>
  <si>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</si>
  <si>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</si>
  <si>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</si>
  <si>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</si>
  <si>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</si>
  <si>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</si>
  <si>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</si>
  <si>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</si>
  <si>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</si>
  <si>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</si>
  <si>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</si>
  <si>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</si>
  <si>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</si>
  <si>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</si>
  <si>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</si>
  <si>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</si>
  <si>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</si>
  <si>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</si>
  <si>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</si>
  <si>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</si>
  <si>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</si>
  <si>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</si>
  <si>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</si>
  <si>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</si>
  <si>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</si>
  <si>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</si>
  <si>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</si>
  <si>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</si>
  <si>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</si>
  <si>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</si>
  <si>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</si>
  <si>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</si>
  <si>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</si>
  <si>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</si>
  <si>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</si>
  <si>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</si>
  <si>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</si>
  <si>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</si>
  <si>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</si>
  <si>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</si>
  <si>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</si>
  <si>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</si>
  <si>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</si>
  <si>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</si>
  <si>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</si>
  <si>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</si>
  <si>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</si>
  <si>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</si>
  <si>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</si>
  <si>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</si>
  <si>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</si>
  <si>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</si>
  <si>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</si>
  <si>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</si>
  <si>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</si>
  <si>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</si>
  <si>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</si>
  <si>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</si>
  <si>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</si>
  <si>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</si>
  <si>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</si>
  <si>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</si>
  <si>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</si>
  <si>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</si>
  <si>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</si>
  <si>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</si>
  <si>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</si>
  <si>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</si>
  <si>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</si>
  <si>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</si>
  <si>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</si>
  <si>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</si>
  <si>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</si>
  <si>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</si>
  <si>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</si>
  <si>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</si>
  <si>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</si>
  <si>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</si>
  <si>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</si>
  <si>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</si>
  <si>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</si>
  <si>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</si>
  <si>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</si>
  <si>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</si>
  <si>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</si>
  <si>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</si>
  <si>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</si>
  <si>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</si>
  <si>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</si>
  <si>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</si>
  <si>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</si>
  <si>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</si>
  <si>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</si>
  <si>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</si>
  <si>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</si>
  <si>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</si>
  <si>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</si>
  <si>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</si>
  <si>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</si>
  <si>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</si>
  <si>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</si>
  <si>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</si>
  <si>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</si>
  <si>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</si>
  <si>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</si>
  <si>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</si>
  <si>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</si>
  <si>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</si>
  <si>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</si>
  <si>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</si>
  <si>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</si>
  <si>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</si>
  <si>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</si>
  <si>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</si>
  <si>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</si>
  <si>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</si>
  <si>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</si>
  <si>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</si>
  <si>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</si>
  <si>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</si>
  <si>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</si>
  <si>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</si>
  <si>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</si>
  <si>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</si>
  <si>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</si>
  <si>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</si>
  <si>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</si>
  <si>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</si>
  <si>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</si>
  <si>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</si>
  <si>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</si>
  <si>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</si>
  <si>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</si>
  <si>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</si>
  <si>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</si>
  <si>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</si>
  <si>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</si>
  <si>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</si>
  <si>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</si>
  <si>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</si>
  <si>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</si>
  <si>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</si>
  <si>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</si>
  <si>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</si>
  <si>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</si>
  <si>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</si>
  <si>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</si>
  <si>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</si>
  <si>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</si>
  <si>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</si>
  <si>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</si>
  <si>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</si>
  <si>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</si>
  <si>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</si>
  <si>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</si>
  <si>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</si>
  <si>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</si>
  <si>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</si>
  <si>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</si>
  <si>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</si>
  <si>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</si>
  <si>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</si>
  <si>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</si>
  <si>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</si>
  <si>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</si>
  <si>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</si>
  <si>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</si>
  <si>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</si>
  <si>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</si>
  <si>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</si>
  <si>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</si>
  <si>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</si>
  <si>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</si>
  <si>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</si>
  <si>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</si>
  <si>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</si>
  <si>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</si>
  <si>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</si>
  <si>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</si>
  <si>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</si>
  <si>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</si>
  <si>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</si>
  <si>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</si>
  <si>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</si>
  <si>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</si>
  <si>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</si>
  <si>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</si>
  <si>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</si>
  <si>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</si>
  <si>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</si>
  <si>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</si>
  <si>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</si>
  <si>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</si>
  <si>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</si>
  <si>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</si>
  <si>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</si>
  <si>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</si>
  <si>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</si>
  <si>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</si>
  <si>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</si>
  <si>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</si>
  <si>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</si>
  <si>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</si>
  <si>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</si>
  <si>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</si>
  <si>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</si>
  <si>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</si>
  <si>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</si>
  <si>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</si>
  <si>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</si>
  <si>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</si>
  <si>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</si>
  <si>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</si>
  <si>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</si>
  <si>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</si>
  <si>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</si>
  <si>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</si>
  <si>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</si>
  <si>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</si>
  <si>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</si>
  <si>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</si>
  <si>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</si>
  <si>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</si>
  <si>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</si>
  <si>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</si>
  <si>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</si>
  <si>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</si>
  <si>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</si>
  <si>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</si>
  <si>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</si>
  <si>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</si>
  <si>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</si>
  <si>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</si>
  <si>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</si>
  <si>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</si>
  <si>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</si>
  <si>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</si>
  <si>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</si>
  <si>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</si>
  <si>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</si>
  <si>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</si>
  <si>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</si>
  <si>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</si>
  <si>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</si>
  <si>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</si>
  <si>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</si>
  <si>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</si>
  <si>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</si>
  <si>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</si>
  <si>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</si>
  <si>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</si>
  <si>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</si>
  <si>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</si>
  <si>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</si>
  <si>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</si>
  <si>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</si>
  <si>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</si>
  <si>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</si>
  <si>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</si>
  <si>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</si>
  <si>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</si>
  <si>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</si>
  <si>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</si>
  <si>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</si>
  <si>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</si>
  <si>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</si>
  <si>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</si>
  <si>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</si>
  <si>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</si>
  <si>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</si>
  <si>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</si>
  <si>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</si>
  <si>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</si>
  <si>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</si>
  <si>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</si>
  <si>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</si>
  <si>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</si>
  <si>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</si>
  <si>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</si>
  <si>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</si>
  <si>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</si>
  <si>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</si>
  <si>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</si>
  <si>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</si>
  <si>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</si>
  <si>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</si>
  <si>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</si>
  <si>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</si>
  <si>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</si>
  <si>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</si>
  <si>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</si>
  <si>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</si>
  <si>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</si>
  <si>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</si>
  <si>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</si>
  <si>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</si>
  <si>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</si>
  <si>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</si>
  <si>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</si>
  <si>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</si>
  <si>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</si>
  <si>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</si>
  <si>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</si>
  <si>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</si>
  <si>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</si>
  <si>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</si>
  <si>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</si>
  <si>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</si>
  <si>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</si>
  <si>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</si>
  <si>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</si>
  <si>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</si>
  <si>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</si>
  <si>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</si>
  <si>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</si>
  <si>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</si>
  <si>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</si>
  <si>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</si>
  <si>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</si>
  <si>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</si>
  <si>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</si>
  <si>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</si>
  <si>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</si>
  <si>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</si>
  <si>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</si>
  <si>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</si>
  <si>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</si>
  <si>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</si>
  <si>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</si>
  <si>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</si>
  <si>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</si>
  <si>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</si>
  <si>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</si>
  <si>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</si>
  <si>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</si>
  <si>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</si>
  <si>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</si>
  <si>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</si>
  <si>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</si>
  <si>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</si>
  <si>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</si>
  <si>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</si>
  <si>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</si>
  <si>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</si>
  <si>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</si>
  <si>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</si>
  <si>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</si>
  <si>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</si>
  <si>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</si>
  <si>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</si>
  <si>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</si>
  <si>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</si>
  <si>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</si>
  <si>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</si>
  <si>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</si>
  <si>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</si>
  <si>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</si>
  <si>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</si>
  <si>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</si>
  <si>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</si>
  <si>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</si>
  <si>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</si>
  <si>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</si>
  <si>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</si>
  <si>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</si>
  <si>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</si>
  <si>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</si>
  <si>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</si>
  <si>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</si>
  <si>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</si>
  <si>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</si>
  <si>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</si>
  <si>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</si>
  <si>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</si>
  <si>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</si>
  <si>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</si>
  <si>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</si>
  <si>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</si>
  <si>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</si>
  <si>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</si>
  <si>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</si>
  <si>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</si>
  <si>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</si>
  <si>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</si>
  <si>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</si>
  <si>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</si>
  <si>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</si>
  <si>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</si>
  <si>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</si>
  <si>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</si>
  <si>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</si>
  <si>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</si>
  <si>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</si>
  <si>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</si>
  <si>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</si>
  <si>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</si>
  <si>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</si>
  <si>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</si>
  <si>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</si>
  <si>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</si>
  <si>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</si>
  <si>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</si>
  <si>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</si>
  <si>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</si>
  <si>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</si>
  <si>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</si>
  <si>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</si>
  <si>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</si>
  <si>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</si>
  <si>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</si>
  <si>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</si>
  <si>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</si>
  <si>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</si>
  <si>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</si>
  <si>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</si>
  <si>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</si>
  <si>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</si>
  <si>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</si>
  <si>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</si>
  <si>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</si>
  <si>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</si>
  <si>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</si>
  <si>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</si>
  <si>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</si>
  <si>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</si>
  <si>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</si>
  <si>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</si>
  <si>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</si>
  <si>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</si>
  <si>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</si>
  <si>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</si>
  <si>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</si>
  <si>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</si>
  <si>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</si>
  <si>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</si>
  <si>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</si>
  <si>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</si>
  <si>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</si>
  <si>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</si>
  <si>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</si>
  <si>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</si>
  <si>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</si>
  <si>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</si>
  <si>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</si>
  <si>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</si>
  <si>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</si>
  <si>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</si>
  <si>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</si>
  <si>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</si>
  <si>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</si>
  <si>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</si>
  <si>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</si>
  <si>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</si>
  <si>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</si>
  <si>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</si>
  <si>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</si>
  <si>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</si>
  <si>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</si>
  <si>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</si>
  <si>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</si>
  <si>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</si>
  <si>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</si>
  <si>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</si>
  <si>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</si>
  <si>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</si>
  <si>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</si>
  <si>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</si>
  <si>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</si>
  <si>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</si>
  <si>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</si>
  <si>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</si>
  <si>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</si>
  <si>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</si>
  <si>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</si>
  <si>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</si>
  <si>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</si>
  <si>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</si>
  <si>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</si>
  <si>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</si>
  <si>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</si>
  <si>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</si>
  <si>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</si>
  <si>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</si>
  <si>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</si>
  <si>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</si>
  <si>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</si>
  <si>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</si>
  <si>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</si>
  <si>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</si>
  <si>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</si>
  <si>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</si>
  <si>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</si>
  <si>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</si>
  <si>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</si>
  <si>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</si>
  <si>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</si>
  <si>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</si>
  <si>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</si>
  <si>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</si>
  <si>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</si>
  <si>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</si>
  <si>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</si>
  <si>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</si>
  <si>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</si>
  <si>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</si>
  <si>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</si>
  <si>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</si>
  <si>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</si>
  <si>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</si>
  <si>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</si>
  <si>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</si>
  <si>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</si>
  <si>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</si>
  <si>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</si>
  <si>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</si>
  <si>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</si>
  <si>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</si>
  <si>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</si>
  <si>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</si>
  <si>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</si>
  <si>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</si>
  <si>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</si>
  <si>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</si>
  <si>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</si>
  <si>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</si>
  <si>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</si>
  <si>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</si>
  <si>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</si>
  <si>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</si>
  <si>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</si>
  <si>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</si>
  <si>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</si>
  <si>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</si>
  <si>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</si>
  <si>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</si>
  <si>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</si>
  <si>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</si>
  <si>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</si>
  <si>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</si>
  <si>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</si>
  <si>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</si>
  <si>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</si>
  <si>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</si>
  <si>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</si>
  <si>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</si>
  <si>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</si>
  <si>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</si>
  <si>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</si>
  <si>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</si>
  <si>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</si>
  <si>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</si>
  <si>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</si>
  <si>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</si>
  <si>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</si>
  <si>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</si>
  <si>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</si>
  <si>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</si>
  <si>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</si>
  <si>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</si>
  <si>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</si>
  <si>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</si>
  <si>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</si>
  <si>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</si>
  <si>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</si>
  <si>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</si>
  <si>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</si>
  <si>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</si>
  <si>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</si>
  <si>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</si>
  <si>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</si>
  <si>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</si>
  <si>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</si>
  <si>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</si>
  <si>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</si>
  <si>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</si>
  <si>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</si>
  <si>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</si>
  <si>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</si>
  <si>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</si>
  <si>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</si>
  <si>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</si>
  <si>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</si>
  <si>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</si>
  <si>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</si>
  <si>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</si>
  <si>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</si>
  <si>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</si>
  <si>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</si>
  <si>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</si>
  <si>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</si>
  <si>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</si>
  <si>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</si>
  <si>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</si>
  <si>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</si>
  <si>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</si>
  <si>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</si>
  <si>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</si>
  <si>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</si>
  <si>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</si>
  <si>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</si>
  <si>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</si>
  <si>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</si>
  <si>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</si>
  <si>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</si>
  <si>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US Theater Kickstarters</t>
  </si>
  <si>
    <t>US Film Kickstarters</t>
  </si>
  <si>
    <t>US Spaces Kickstarters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</si>
  <si>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</si>
  <si>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</si>
  <si>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</si>
  <si>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</si>
  <si>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</si>
  <si>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</si>
  <si>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</si>
  <si>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</si>
  <si>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</si>
  <si>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</si>
  <si>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</si>
  <si>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</si>
  <si>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</si>
  <si>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</si>
  <si>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Name</t>
  </si>
  <si>
    <t>Pledge</t>
  </si>
  <si>
    <t>Average Donantion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</si>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</sst>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B6-4CE1-A879-8B5594BC70F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B6-4CE1-A879-8B5594BC70F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B6-4CE1-A879-8B5594BC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259408"/>
        <c:axId val="10282619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3B6-4CE1-A879-8B5594BC70F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3B6-4CE1-A879-8B5594BC70F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3B6-4CE1-A879-8B5594BC70F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3B6-4CE1-A879-8B5594BC70F5}"/>
                  </c:ext>
                </c:extLst>
              </c15:ser>
            </c15:filteredLineSeries>
          </c:ext>
        </c:extLst>
      </c:lineChart>
      <c:catAx>
        <c:axId val="102825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261904"/>
        <c:crosses val="autoZero"/>
        <c:auto val="1"/>
        <c:lblAlgn val="ctr"/>
        <c:lblOffset val="100"/>
        <c:noMultiLvlLbl val="0"/>
      </c:catAx>
      <c:valAx>
        <c:axId val="102826190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2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t" anchorCtr="0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0441319835020614"/>
          <c:y val="2.98067893242349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B-49B3-B798-0A98A98AAB1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6B-49B3-B798-0A98A98AAB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B-49B3-B798-0A98A98AA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082704"/>
        <c:axId val="903081456"/>
      </c:lineChart>
      <c:catAx>
        <c:axId val="9030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081456"/>
        <c:crosses val="autoZero"/>
        <c:auto val="1"/>
        <c:lblAlgn val="ctr"/>
        <c:lblOffset val="100"/>
        <c:noMultiLvlLbl val="0"/>
      </c:catAx>
      <c:valAx>
        <c:axId val="9030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0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65000"/>
          <a:lumOff val="3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047885748856482E-2"/>
          <c:y val="0.10413811558828061"/>
          <c:w val="0.86734657585729602"/>
          <c:h val="0.8073391341015432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8-4A77-9449-01A411BB9B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8-4A77-9449-01A411BB9B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88-4A77-9449-01A411BB9B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88-4A77-9449-01A411BB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504671"/>
        <c:axId val="754505503"/>
      </c:lineChart>
      <c:catAx>
        <c:axId val="75450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05503"/>
        <c:crosses val="autoZero"/>
        <c:auto val="1"/>
        <c:lblAlgn val="ctr"/>
        <c:lblOffset val="100"/>
        <c:noMultiLvlLbl val="0"/>
      </c:catAx>
      <c:valAx>
        <c:axId val="75450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C-4124-8D67-01B18F0DC67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C-4124-8D67-01B18F0DC67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7C-4124-8D67-01B18F0DC67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7C-4124-8D67-01B18F0D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171039"/>
        <c:axId val="416172287"/>
      </c:barChart>
      <c:catAx>
        <c:axId val="41617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72287"/>
        <c:crosses val="autoZero"/>
        <c:auto val="1"/>
        <c:lblAlgn val="ctr"/>
        <c:lblOffset val="100"/>
        <c:noMultiLvlLbl val="0"/>
      </c:catAx>
      <c:valAx>
        <c:axId val="41617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7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5-4530-9AA1-99F62CD25A8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A5-4530-9AA1-99F62CD25A8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A5-4530-9AA1-99F62CD25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148799"/>
        <c:axId val="1176197215"/>
      </c:barChart>
      <c:catAx>
        <c:axId val="41614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197215"/>
        <c:crosses val="autoZero"/>
        <c:auto val="1"/>
        <c:lblAlgn val="ctr"/>
        <c:lblOffset val="100"/>
        <c:noMultiLvlLbl val="0"/>
      </c:catAx>
      <c:valAx>
        <c:axId val="117619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4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14</xdr:row>
      <xdr:rowOff>139700</xdr:rowOff>
    </xdr:from>
    <xdr:to>
      <xdr:col>7</xdr:col>
      <xdr:colOff>1238250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9FF6E-38B6-4319-8AE0-6D7816C50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12</xdr:row>
      <xdr:rowOff>57150</xdr:rowOff>
    </xdr:from>
    <xdr:to>
      <xdr:col>18</xdr:col>
      <xdr:colOff>571500</xdr:colOff>
      <xdr:row>36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6C3AC-BDB3-4077-9171-FDD051F26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6</xdr:row>
      <xdr:rowOff>107950</xdr:rowOff>
    </xdr:from>
    <xdr:to>
      <xdr:col>26</xdr:col>
      <xdr:colOff>76200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5E9CC-93C0-4BE3-A1B0-F2B79DA74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4</xdr:row>
      <xdr:rowOff>168274</xdr:rowOff>
    </xdr:from>
    <xdr:to>
      <xdr:col>21</xdr:col>
      <xdr:colOff>254000</xdr:colOff>
      <xdr:row>28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994DD-B9C9-479A-971E-8699308267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273050</xdr:colOff>
      <xdr:row>5</xdr:row>
      <xdr:rowOff>111124</xdr:rowOff>
    </xdr:from>
    <xdr:to>
      <xdr:col>26</xdr:col>
      <xdr:colOff>241300</xdr:colOff>
      <xdr:row>38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31324-49CB-4388-A905-C688089AB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diracer_PC/github/Mod-1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Descriptive Statistics"/>
      <sheetName val="Successful Spaces"/>
      <sheetName val="Failed Spaces"/>
      <sheetName val="Successful Film"/>
      <sheetName val="Failed Film"/>
      <sheetName val="Edinburgh Research"/>
      <sheetName val="Outcomes Based on Launch Date"/>
      <sheetName val="Parent Category Outcomes"/>
      <sheetName val="Subcategory Statistic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diracer_PC/github/Mod-1/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diracer_PC/github/Mod-1/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Behler" refreshedDate="44357.86905277778" createdVersion="7" refreshedVersion="7" minRefreshableVersion="3" recordCount="4114" xr:uid="{6F6FF7CE-5A93-40AC-8C38-05035A1A3F1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Behler" refreshedDate="44354.997158333332" createdVersion="7" refreshedVersion="7" minRefreshableVersion="3" recordCount="4114" xr:uid="{3AEE405E-F1C0-4022-99C7-07F943E33FB2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Behler" refreshedDate="44354.984505787033" createdVersion="7" refreshedVersion="7" minRefreshableVersion="3" recordCount="4114" xr:uid="{6BC38ECA-4EAE-4291-9E4C-9CF5E06AE3E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939467-2005-4AF0-AAB9-1B1272C4AE09}" name="PivotTable1" cacheId="5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3899F-2E54-4F45-8850-3DD72C81BAA2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A91F4-9026-459A-AC2C-466A0EB5CB2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2B27D-6515-46D7-888C-596C126469A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453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style="12" bestFit="1" customWidth="1"/>
    <col min="20" max="20" width="20.54296875" style="12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1" t="s">
        <v>8360</v>
      </c>
      <c r="T1" s="11" t="s">
        <v>8361</v>
      </c>
      <c r="U1" t="s">
        <v>8362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2">
        <f>((J2/60)/60)/24+DATE(1970,1,1)</f>
        <v>42177.007071759261</v>
      </c>
      <c r="T2" s="12">
        <f>((I2/60)/60)/24+DATE(1970,1,1)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2">
        <f t="shared" ref="S3:S66" si="2">((J3/60)/60)/24+DATE(1970,1,1)</f>
        <v>42766.600497685184</v>
      </c>
      <c r="T3" s="12">
        <f t="shared" ref="T3:T66" si="3">((I3/60)/60)/24+DATE(1970,1,1)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s="10" t="s">
        <v>8310</v>
      </c>
      <c r="S67" s="12">
        <f t="shared" ref="S67:S130" si="7">((J67/60)/60)/24+DATE(1970,1,1)</f>
        <v>41835.821226851855</v>
      </c>
      <c r="T67" s="12">
        <f t="shared" ref="T67:T130" si="8">((I67/60)/60)/24+DATE(1970,1,1)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s="1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s="10" t="s">
        <v>8311</v>
      </c>
      <c r="S131" s="12">
        <f t="shared" ref="S131:S194" si="12">((J131/60)/60)/24+DATE(1970,1,1)</f>
        <v>41882.937303240738</v>
      </c>
      <c r="T131" s="12">
        <f t="shared" ref="T131:T194" si="13">((I131/60)/60)/24+DATE(1970,1,1)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s="10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s="10" t="s">
        <v>8312</v>
      </c>
      <c r="S195" s="12">
        <f t="shared" ref="S195:S258" si="17">((J195/60)/60)/24+DATE(1970,1,1)</f>
        <v>41911.934791666667</v>
      </c>
      <c r="T195" s="12">
        <f t="shared" ref="T195:T258" si="18">((I195/60)/60)/24+DATE(1970,1,1)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s="10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s="10" t="s">
        <v>8313</v>
      </c>
      <c r="S259" s="12">
        <f t="shared" ref="S259:S322" si="22">((J259/60)/60)/24+DATE(1970,1,1)</f>
        <v>42479.626875000002</v>
      </c>
      <c r="T259" s="12">
        <f t="shared" ref="T259:T322" si="23">((I259/60)/60)/24+DATE(1970,1,1)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s="10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s="10" t="s">
        <v>8313</v>
      </c>
      <c r="S323" s="12">
        <f t="shared" ref="S323:S386" si="27">((J323/60)/60)/24+DATE(1970,1,1)</f>
        <v>42647.446597222224</v>
      </c>
      <c r="T323" s="12">
        <f t="shared" ref="T323:T386" si="28">((I323/60)/60)/24+DATE(1970,1,1)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s="10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s="10" t="s">
        <v>8313</v>
      </c>
      <c r="S387" s="12">
        <f t="shared" ref="S387:S450" si="32">((J387/60)/60)/24+DATE(1970,1,1)</f>
        <v>41934.584502314814</v>
      </c>
      <c r="T387" s="12">
        <f t="shared" ref="T387:T450" si="33">((I387/60)/60)/24+DATE(1970,1,1)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s="1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s="10" t="s">
        <v>8314</v>
      </c>
      <c r="S451" s="12">
        <f t="shared" ref="S451:S514" si="37">((J451/60)/60)/24+DATE(1970,1,1)</f>
        <v>41534.568113425928</v>
      </c>
      <c r="T451" s="12">
        <f t="shared" ref="T451:T514" si="38">((I451/60)/60)/24+DATE(1970,1,1)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s="10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s="10" t="s">
        <v>8314</v>
      </c>
      <c r="S515" s="12">
        <f t="shared" ref="S515:S578" si="42">((J515/60)/60)/24+DATE(1970,1,1)</f>
        <v>42552.653993055559</v>
      </c>
      <c r="T515" s="12">
        <f t="shared" ref="T515:T578" si="43">((I515/60)/60)/24+DATE(1970,1,1)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s="10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s="10" t="s">
        <v>8318</v>
      </c>
      <c r="S579" s="12">
        <f t="shared" ref="S579:S642" si="47">((J579/60)/60)/24+DATE(1970,1,1)</f>
        <v>42450.589143518519</v>
      </c>
      <c r="T579" s="12">
        <f t="shared" ref="T579:T642" si="48">((I579/60)/60)/24+DATE(1970,1,1)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s="10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s="10" t="s">
        <v>8319</v>
      </c>
      <c r="S643" s="12">
        <f t="shared" ref="S643:S706" si="52">((J643/60)/60)/24+DATE(1970,1,1)</f>
        <v>42199.57</v>
      </c>
      <c r="T643" s="12">
        <f t="shared" ref="T643:T706" si="53">((I643/60)/60)/24+DATE(1970,1,1)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s="10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s="10" t="s">
        <v>8319</v>
      </c>
      <c r="S707" s="12">
        <f t="shared" ref="S707:S770" si="57">((J707/60)/60)/24+DATE(1970,1,1)</f>
        <v>42726.491643518515</v>
      </c>
      <c r="T707" s="12">
        <f t="shared" ref="T707:T770" si="58">((I707/60)/60)/24+DATE(1970,1,1)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s="1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s="10" t="s">
        <v>8322</v>
      </c>
      <c r="S771" s="12">
        <f t="shared" ref="S771:S834" si="62">((J771/60)/60)/24+DATE(1970,1,1)</f>
        <v>41604.996458333335</v>
      </c>
      <c r="T771" s="12">
        <f t="shared" ref="T771:T834" si="63">((I771/60)/60)/24+DATE(1970,1,1)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s="10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s="10" t="s">
        <v>8324</v>
      </c>
      <c r="S835" s="12">
        <f t="shared" ref="S835:S898" si="67">((J835/60)/60)/24+DATE(1970,1,1)</f>
        <v>41718.878182870372</v>
      </c>
      <c r="T835" s="12">
        <f t="shared" ref="T835:T898" si="68">((I835/60)/60)/24+DATE(1970,1,1)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s="10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s="10" t="s">
        <v>8327</v>
      </c>
      <c r="S899" s="12">
        <f t="shared" ref="S899:S962" si="72">((J899/60)/60)/24+DATE(1970,1,1)</f>
        <v>41211.688750000001</v>
      </c>
      <c r="T899" s="12">
        <f t="shared" ref="T899:T962" si="73">((I899/60)/60)/24+DATE(1970,1,1)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s="10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s="10" t="s">
        <v>8319</v>
      </c>
      <c r="S963" s="12">
        <f t="shared" ref="S963:S1026" si="77">((J963/60)/60)/24+DATE(1970,1,1)</f>
        <v>42740.693692129629</v>
      </c>
      <c r="T963" s="12">
        <f t="shared" ref="T963:T1026" si="78">((I963/60)/60)/24+DATE(1970,1,1)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s="10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s="10" t="s">
        <v>8328</v>
      </c>
      <c r="S1027" s="12">
        <f t="shared" ref="S1027:S1090" si="82">((J1027/60)/60)/24+DATE(1970,1,1)</f>
        <v>42049.833761574075</v>
      </c>
      <c r="T1027" s="12">
        <f t="shared" ref="T1027:T1090" si="83">((I1027/60)/60)/24+DATE(1970,1,1)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s="1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s="10" t="s">
        <v>8332</v>
      </c>
      <c r="S1091" s="12">
        <f t="shared" ref="S1091:S1154" si="87">((J1091/60)/60)/24+DATE(1970,1,1)</f>
        <v>42151.189525462964</v>
      </c>
      <c r="T1091" s="12">
        <f t="shared" ref="T1091:T1154" si="88">((I1091/60)/60)/24+DATE(1970,1,1)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s="10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s="10" t="s">
        <v>8335</v>
      </c>
      <c r="S1155" s="12">
        <f t="shared" ref="S1155:S1218" si="92">((J1155/60)/60)/24+DATE(1970,1,1)</f>
        <v>42143.714178240742</v>
      </c>
      <c r="T1155" s="12">
        <f t="shared" ref="T1155:T1218" si="93">((I1155/60)/60)/24+DATE(1970,1,1)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s="10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s="10" t="s">
        <v>8337</v>
      </c>
      <c r="S1219" s="12">
        <f t="shared" ref="S1219:S1282" si="97">((J1219/60)/60)/24+DATE(1970,1,1)</f>
        <v>42535.809490740736</v>
      </c>
      <c r="T1219" s="12">
        <f t="shared" ref="T1219:T1282" si="98">((I1219/60)/60)/24+DATE(1970,1,1)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s="10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s="10" t="s">
        <v>8324</v>
      </c>
      <c r="S1283" s="12">
        <f t="shared" ref="S1283:S1346" si="102">((J1283/60)/60)/24+DATE(1970,1,1)</f>
        <v>41463.743472222224</v>
      </c>
      <c r="T1283" s="12">
        <f t="shared" ref="T1283:T1346" si="103">((I1283/60)/60)/24+DATE(1970,1,1)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s="10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s="10" t="s">
        <v>8321</v>
      </c>
      <c r="S1347" s="12">
        <f t="shared" ref="S1347:S1410" si="107">((J1347/60)/60)/24+DATE(1970,1,1)</f>
        <v>41799.814340277779</v>
      </c>
      <c r="T1347" s="12">
        <f t="shared" ref="T1347:T1410" si="108">((I1347/60)/60)/24+DATE(1970,1,1)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s="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s="10" t="s">
        <v>8339</v>
      </c>
      <c r="S1411" s="12">
        <f t="shared" ref="S1411:S1474" si="112">((J1411/60)/60)/24+DATE(1970,1,1)</f>
        <v>41945.133506944447</v>
      </c>
      <c r="T1411" s="12">
        <f t="shared" ref="T1411:T1474" si="113">((I1411/60)/60)/24+DATE(1970,1,1)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s="10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s="10" t="s">
        <v>8340</v>
      </c>
      <c r="S1475" s="12">
        <f t="shared" ref="S1475:S1538" si="117">((J1475/60)/60)/24+DATE(1970,1,1)</f>
        <v>40939.979618055557</v>
      </c>
      <c r="T1475" s="12">
        <f t="shared" ref="T1475:T1538" si="118">((I1475/60)/60)/24+DATE(1970,1,1)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s="10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s="10" t="s">
        <v>8337</v>
      </c>
      <c r="S1539" s="12">
        <f t="shared" ref="S1539:S1602" si="122">((J1539/60)/60)/24+DATE(1970,1,1)</f>
        <v>42552.315127314811</v>
      </c>
      <c r="T1539" s="12">
        <f t="shared" ref="T1539:T1602" si="123">((I1539/60)/60)/24+DATE(1970,1,1)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s="10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s="10" t="s">
        <v>8324</v>
      </c>
      <c r="S1603" s="12">
        <f t="shared" ref="S1603:S1666" si="127">((J1603/60)/60)/24+DATE(1970,1,1)</f>
        <v>40638.092974537038</v>
      </c>
      <c r="T1603" s="12">
        <f t="shared" ref="T1603:T1666" si="128">((I1603/60)/60)/24+DATE(1970,1,1)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s="10" t="s">
        <v>8344</v>
      </c>
      <c r="S1667" s="12">
        <f t="shared" ref="S1667:S1730" si="132">((J1667/60)/60)/24+DATE(1970,1,1)</f>
        <v>40564.649456018517</v>
      </c>
      <c r="T1667" s="12">
        <f t="shared" ref="T1667:T1730" si="133">((I1667/60)/60)/24+DATE(1970,1,1)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s="1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s="10" t="s">
        <v>8345</v>
      </c>
      <c r="S1731" s="12">
        <f t="shared" ref="S1731:S1794" si="137">((J1731/60)/60)/24+DATE(1970,1,1)</f>
        <v>42471.052152777775</v>
      </c>
      <c r="T1731" s="12">
        <f t="shared" ref="T1731:T1794" si="138">((I1731/60)/60)/24+DATE(1970,1,1)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s="10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s="10" t="s">
        <v>8337</v>
      </c>
      <c r="S1795" s="12">
        <f t="shared" ref="S1795:S1858" si="142">((J1795/60)/60)/24+DATE(1970,1,1)</f>
        <v>41940.89166666667</v>
      </c>
      <c r="T1795" s="12">
        <f t="shared" ref="T1795:T1858" si="143">((I1795/60)/60)/24+DATE(1970,1,1)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s="10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s="10" t="s">
        <v>8324</v>
      </c>
      <c r="S1859" s="12">
        <f t="shared" ref="S1859:S1922" si="147">((J1859/60)/60)/24+DATE(1970,1,1)</f>
        <v>41864.76866898148</v>
      </c>
      <c r="T1859" s="12">
        <f t="shared" ref="T1859:T1922" si="148">((I1859/60)/60)/24+DATE(1970,1,1)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s="10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s="10" t="s">
        <v>8327</v>
      </c>
      <c r="S1923" s="12">
        <f t="shared" ref="S1923:S1986" si="152">((J1923/60)/60)/24+DATE(1970,1,1)</f>
        <v>41074.221562500003</v>
      </c>
      <c r="T1923" s="12">
        <f t="shared" ref="T1923:T1986" si="153">((I1923/60)/60)/24+DATE(1970,1,1)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s="10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s="10" t="s">
        <v>8348</v>
      </c>
      <c r="S1987" s="12">
        <f t="shared" ref="S1987:S2050" si="157">((J1987/60)/60)/24+DATE(1970,1,1)</f>
        <v>42555.698738425926</v>
      </c>
      <c r="T1987" s="12">
        <f t="shared" ref="T1987:T2050" si="158">((I1987/60)/60)/24+DATE(1970,1,1)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s="1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s="10" t="s">
        <v>8347</v>
      </c>
      <c r="S2051" s="12">
        <f t="shared" ref="S2051:S2114" si="162">((J2051/60)/60)/24+DATE(1970,1,1)</f>
        <v>41575.527349537035</v>
      </c>
      <c r="T2051" s="12">
        <f t="shared" ref="T2051:T2114" si="163">((I2051/60)/60)/24+DATE(1970,1,1)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s="10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s="10" t="s">
        <v>8327</v>
      </c>
      <c r="S2115" s="12">
        <f t="shared" ref="S2115:S2178" si="167">((J2115/60)/60)/24+DATE(1970,1,1)</f>
        <v>41870.86546296296</v>
      </c>
      <c r="T2115" s="12">
        <f t="shared" ref="T2115:T2178" si="168">((I2115/60)/60)/24+DATE(1970,1,1)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s="10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s="10" t="s">
        <v>8324</v>
      </c>
      <c r="S2179" s="12">
        <f t="shared" ref="S2179:S2242" si="172">((J2179/60)/60)/24+DATE(1970,1,1)</f>
        <v>42502.250775462962</v>
      </c>
      <c r="T2179" s="12">
        <f t="shared" ref="T2179:T2242" si="173">((I2179/60)/60)/24+DATE(1970,1,1)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s="10" t="s">
        <v>8349</v>
      </c>
      <c r="S2243" s="12">
        <f t="shared" ref="S2243:S2306" si="177">((J2243/60)/60)/24+DATE(1970,1,1)</f>
        <v>42766.827546296292</v>
      </c>
      <c r="T2243" s="12">
        <f t="shared" ref="T2243:T2306" si="178">((I2243/60)/60)/24+DATE(1970,1,1)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s="10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s="10" t="s">
        <v>8327</v>
      </c>
      <c r="S2307" s="12">
        <f t="shared" ref="S2307:S2370" si="182">((J2307/60)/60)/24+DATE(1970,1,1)</f>
        <v>41834.695277777777</v>
      </c>
      <c r="T2307" s="12">
        <f t="shared" ref="T2307:T2370" si="183">((I2307/60)/60)/24+DATE(1970,1,1)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s="1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s="10" t="s">
        <v>8318</v>
      </c>
      <c r="S2371" s="12">
        <f t="shared" ref="S2371:S2434" si="187">((J2371/60)/60)/24+DATE(1970,1,1)</f>
        <v>42380.812627314815</v>
      </c>
      <c r="T2371" s="12">
        <f t="shared" ref="T2371:T2434" si="188">((I2371/60)/60)/24+DATE(1970,1,1)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s="10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s="10" t="s">
        <v>8335</v>
      </c>
      <c r="S2435" s="12">
        <f t="shared" ref="S2435:S2498" si="192">((J2435/60)/60)/24+DATE(1970,1,1)</f>
        <v>42397.89980324074</v>
      </c>
      <c r="T2435" s="12">
        <f t="shared" ref="T2435:T2498" si="193">((I2435/60)/60)/24+DATE(1970,1,1)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s="10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s="10" t="s">
        <v>8327</v>
      </c>
      <c r="S2499" s="12">
        <f t="shared" ref="S2499:S2562" si="197">((J2499/60)/60)/24+DATE(1970,1,1)</f>
        <v>40730.878912037035</v>
      </c>
      <c r="T2499" s="12">
        <f t="shared" ref="T2499:T2562" si="198">((I2499/60)/60)/24+DATE(1970,1,1)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s="10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s="10" t="s">
        <v>8335</v>
      </c>
      <c r="S2563" s="12">
        <f t="shared" ref="S2563:S2626" si="202">((J2563/60)/60)/24+DATE(1970,1,1)</f>
        <v>42260.528807870374</v>
      </c>
      <c r="T2563" s="12">
        <f t="shared" ref="T2563:T2626" si="203">((I2563/60)/60)/24+DATE(1970,1,1)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s="10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s="10" t="s">
        <v>8353</v>
      </c>
      <c r="S2627" s="12">
        <f t="shared" ref="S2627:S2690" si="207">((J2627/60)/60)/24+DATE(1970,1,1)</f>
        <v>42658.810277777782</v>
      </c>
      <c r="T2627" s="12">
        <f t="shared" ref="T2627:T2690" si="208">((I2627/60)/60)/24+DATE(1970,1,1)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s="1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s="10" t="s">
        <v>8335</v>
      </c>
      <c r="S2691" s="12">
        <f t="shared" ref="S2691:S2754" si="212">((J2691/60)/60)/24+DATE(1970,1,1)</f>
        <v>42551.961689814809</v>
      </c>
      <c r="T2691" s="12">
        <f t="shared" ref="T2691:T2754" si="213">((I2691/60)/60)/24+DATE(1970,1,1)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s="10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s="10" t="s">
        <v>8356</v>
      </c>
      <c r="S2755" s="12">
        <f t="shared" ref="S2755:S2818" si="217">((J2755/60)/60)/24+DATE(1970,1,1)</f>
        <v>41117.900729166664</v>
      </c>
      <c r="T2755" s="12">
        <f t="shared" ref="T2755:T2818" si="218">((I2755/60)/60)/24+DATE(1970,1,1)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s="10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s="10" t="s">
        <v>8316</v>
      </c>
      <c r="S2819" s="12">
        <f t="shared" ref="S2819:S2882" si="222">((J2819/60)/60)/24+DATE(1970,1,1)</f>
        <v>42023.634976851856</v>
      </c>
      <c r="T2819" s="12">
        <f t="shared" ref="T2819:T2882" si="223">((I2819/60)/60)/24+DATE(1970,1,1)</f>
        <v>42063.634976851856</v>
      </c>
      <c r="U2819">
        <f t="shared" ref="U2819:U2882" si="224">YEAR(S2819)</f>
        <v>2015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s="10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s="10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s="10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s="10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s="10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s="10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s="1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s="10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s="10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s="10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s="10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s="10" t="s">
        <v>8316</v>
      </c>
      <c r="S2883" s="12">
        <f t="shared" ref="S2883:S2946" si="227">((J2883/60)/60)/24+DATE(1970,1,1)</f>
        <v>41916.597638888888</v>
      </c>
      <c r="T2883" s="12">
        <f t="shared" ref="T2883:T2946" si="228">((I2883/60)/60)/24+DATE(1970,1,1)</f>
        <v>41976.639305555553</v>
      </c>
      <c r="U2883">
        <f t="shared" ref="U2883:U2946" si="229">YEAR(S2883)</f>
        <v>2014</v>
      </c>
    </row>
    <row r="2884" spans="1:21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s="1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s="10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s="10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s="10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s="10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s="10" t="s">
        <v>8355</v>
      </c>
      <c r="S2947" s="12">
        <f t="shared" ref="S2947:S3010" si="232">((J2947/60)/60)/24+DATE(1970,1,1)</f>
        <v>42118.139583333337</v>
      </c>
      <c r="T2947" s="12">
        <f t="shared" ref="T2947:T3010" si="233">((I2947/60)/60)/24+DATE(1970,1,1)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s="10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s="10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s="1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s="10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s="10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s="10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s="10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s="10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s="10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s="10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s="10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s="10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s="1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s="10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s="10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s="10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s="10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s="10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s="10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s="10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s="10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s="10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s="1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s="10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s="10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s="10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s="10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s="10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s="10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s="10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s="10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s="10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s="1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s="10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s="10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s="10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s="10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s="10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s="10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s="10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s="10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s="10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s="1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s="10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s="10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s="10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s="10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s="10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s="10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s="10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s="10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s="10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s="1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s="10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s="10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s="10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s="10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s="10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s="10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s="10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s="10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s="10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s="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s="10" t="s">
        <v>8355</v>
      </c>
      <c r="S3011" s="12">
        <f t="shared" ref="S3011:S3074" si="237">((J3011/60)/60)/24+DATE(1970,1,1)</f>
        <v>41939.569907407407</v>
      </c>
      <c r="T3011" s="12">
        <f t="shared" ref="T3011:T3074" si="238">((I3011/60)/60)/24+DATE(1970,1,1)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s="10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s="10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s="10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s="10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s="10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s="10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s="10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s="10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s="1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s="10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s="10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s="10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s="10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s="10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s="10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s="10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s="10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s="10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s="1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s="10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s="10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s="10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s="10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s="10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s="10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s="10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s="10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s="10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s="1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s="10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s="10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s="10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s="10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s="10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s="10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s="10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s="10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s="10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s="1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s="10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s="10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s="10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s="10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s="10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s="10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s="10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s="10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s="10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s="1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s="10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s="10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s="10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s="10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s="10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s="10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s="10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s="10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s="10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s="1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s="10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s="10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s="10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s="10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s="10" t="s">
        <v>8355</v>
      </c>
      <c r="S3075" s="12">
        <f t="shared" ref="S3075:S3138" si="242">((J3075/60)/60)/24+DATE(1970,1,1)</f>
        <v>42111.684027777781</v>
      </c>
      <c r="T3075" s="12">
        <f t="shared" ref="T3075:T3138" si="243">((I3075/60)/60)/24+DATE(1970,1,1)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s="10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s="10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s="10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s="10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s="1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s="10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s="10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s="10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s="10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s="10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s="10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s="10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s="10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s="10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s="1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s="10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s="10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s="10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s="10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s="10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s="10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s="10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s="10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s="10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s="1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s="10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s="10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s="10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s="10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s="10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s="10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s="10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s="10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s="10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s="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s="10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s="10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s="10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s="10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s="10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s="10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s="10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s="10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s="10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s="1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s="10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s="10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s="10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s="10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s="10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s="10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s="10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s="10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s="10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s="1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s="10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s="10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s="10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s="10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s="10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s="10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s="10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s="10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s="10" t="s">
        <v>8316</v>
      </c>
      <c r="S3139" s="12">
        <f t="shared" ref="S3139:S3202" si="247">((J3139/60)/60)/24+DATE(1970,1,1)</f>
        <v>42807.885057870371</v>
      </c>
      <c r="T3139" s="12">
        <f t="shared" ref="T3139:T3202" si="248">((I3139/60)/60)/24+DATE(1970,1,1)</f>
        <v>42858.8</v>
      </c>
      <c r="U3139">
        <f t="shared" ref="U3139:U3202" si="249">YEAR(S3139)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s="1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s="10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s="10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s="10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s="10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s="10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s="10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s="10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s="10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s="10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s="1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s="10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s="10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s="10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s="10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s="10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s="10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s="10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s="10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s="10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s="1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s="10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s="10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s="10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s="10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s="10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s="10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s="10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s="10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s="10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s="1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s="10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s="10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s="10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s="10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s="10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s="10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s="10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s="10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s="10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s="1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s="10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s="10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s="10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s="10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s="10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s="10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s="10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s="10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s="10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s="1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s="10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s="10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s="10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s="10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s="10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s="10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s="10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s="10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s="10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s="1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s="10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s="10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s="10" t="s">
        <v>8357</v>
      </c>
      <c r="S3203" s="12">
        <f t="shared" ref="S3203:S3266" si="252">((J3203/60)/60)/24+DATE(1970,1,1)</f>
        <v>41861.767094907409</v>
      </c>
      <c r="T3203" s="12">
        <f t="shared" ref="T3203:T3266" si="253">((I3203/60)/60)/24+DATE(1970,1,1)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s="10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s="10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s="10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s="10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s="10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s="10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s="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s="10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s="10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s="10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s="10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s="10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s="10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s="10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s="10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s="10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s="1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s="10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s="10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s="10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s="10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s="10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s="10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s="10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s="10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s="10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s="1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s="10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s="10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s="10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s="10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s="10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s="10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s="10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s="10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s="10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s="1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s="10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s="10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s="10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s="10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s="10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s="10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s="10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s="10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s="10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s="1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s="10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s="10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s="10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s="10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s="10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s="10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s="10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s="10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s="10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s="1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s="10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s="10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s="10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s="10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s="10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s="10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s="10" t="s">
        <v>8316</v>
      </c>
      <c r="S3267" s="12">
        <f t="shared" ref="S3267:S3330" si="257">((J3267/60)/60)/24+DATE(1970,1,1)</f>
        <v>42311.711979166663</v>
      </c>
      <c r="T3267" s="12">
        <f t="shared" ref="T3267:T3330" si="258">((I3267/60)/60)/24+DATE(1970,1,1)</f>
        <v>42341.708333333328</v>
      </c>
      <c r="U3267">
        <f t="shared" ref="U3267:U3330" si="259">YEAR(S3267)</f>
        <v>2015</v>
      </c>
    </row>
    <row r="3268" spans="1:21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s="10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s="10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s="1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s="10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s="10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s="10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s="10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s="10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s="10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s="10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s="10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s="10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s="1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s="10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s="10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s="10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s="10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s="10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s="10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s="10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s="10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s="10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s="1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s="10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s="10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s="10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s="10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s="10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s="10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s="10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s="10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s="10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s="1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s="10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s="10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s="10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s="10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s="10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s="10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s="10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s="10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s="10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s="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s="10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s="10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s="10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s="10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s="10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s="10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s="10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s="10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s="10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s="1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s="10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s="10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s="10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s="10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s="10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s="10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s="10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s="10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s="10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s="1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s="10" t="s">
        <v>8316</v>
      </c>
      <c r="S3331" s="12">
        <f t="shared" ref="S3331:S3394" si="262">((J3331/60)/60)/24+DATE(1970,1,1)</f>
        <v>41837.323009259257</v>
      </c>
      <c r="T3331" s="12">
        <f t="shared" ref="T3331:T3394" si="263">((I3331/60)/60)/24+DATE(1970,1,1)</f>
        <v>41847.958333333336</v>
      </c>
      <c r="U3331">
        <f t="shared" ref="U3331:U3394" si="264">YEAR(S3331)</f>
        <v>2014</v>
      </c>
    </row>
    <row r="3332" spans="1:21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s="10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s="10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s="10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s="10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s="10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s="10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s="10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s="10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s="1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s="10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s="10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s="10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s="10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s="10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s="10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s="10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s="10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s="10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s="1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s="10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s="10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s="10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s="10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s="10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s="10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s="10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s="10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s="10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s="1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s="10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s="10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s="10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s="10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s="10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s="10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s="10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s="10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s="10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s="1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s="10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s="10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s="10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s="10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s="10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s="10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s="10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s="10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s="10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s="1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s="10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s="10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s="10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s="10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s="10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s="10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s="10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s="10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s="10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s="1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s="10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s="10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s="10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s="10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s="10" t="s">
        <v>8316</v>
      </c>
      <c r="S3395" s="12">
        <f t="shared" ref="S3395:S3458" si="267">((J3395/60)/60)/24+DATE(1970,1,1)</f>
        <v>41923.921643518523</v>
      </c>
      <c r="T3395" s="12">
        <f t="shared" ref="T3395:T3458" si="268">((I3395/60)/60)/24+DATE(1970,1,1)</f>
        <v>41949.031944444447</v>
      </c>
      <c r="U3395">
        <f t="shared" ref="U3395:U3458" si="269">YEAR(S3395)</f>
        <v>2014</v>
      </c>
    </row>
    <row r="3396" spans="1:21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s="10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s="10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s="10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s="10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s="1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s="10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s="10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s="10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s="10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s="10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s="10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s="10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s="10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s="10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s="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s="10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s="10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s="10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s="10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s="10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s="10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s="10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s="10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s="10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s="1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s="10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s="10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s="10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s="10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s="10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s="10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s="10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s="10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s="10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s="1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s="10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s="10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s="10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s="10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s="10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s="10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s="10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s="10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s="10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s="1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s="10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s="10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s="10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s="10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s="10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s="10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s="10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s="10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s="10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s="1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s="10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s="10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s="10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s="10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s="10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s="10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s="10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s="10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s="10" t="s">
        <v>8316</v>
      </c>
      <c r="S3459" s="12">
        <f t="shared" ref="S3459:S3522" si="272">((J3459/60)/60)/24+DATE(1970,1,1)</f>
        <v>42016.706678240742</v>
      </c>
      <c r="T3459" s="12">
        <f t="shared" ref="T3459:T3522" si="273">((I3459/60)/60)/24+DATE(1970,1,1)</f>
        <v>42047.249305555553</v>
      </c>
      <c r="U3459">
        <f t="shared" ref="U3459:U3522" si="274">YEAR(S3459)</f>
        <v>2015</v>
      </c>
    </row>
    <row r="3460" spans="1:21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s="1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s="10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s="10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s="10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s="10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s="10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s="10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s="10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s="10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s="10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s="1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s="10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s="10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s="10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s="10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s="10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s="10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s="10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s="10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s="10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s="1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s="10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s="10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s="10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s="10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s="10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s="10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s="10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s="10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s="10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s="1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s="10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s="10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s="10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s="10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s="10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s="10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s="10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s="10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s="10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s="1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s="10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s="10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s="10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s="10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s="10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s="10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s="10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s="10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s="10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s="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s="10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s="10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s="10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s="10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s="10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s="10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s="10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s="10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s="10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s="1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s="10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s="10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s="10" t="s">
        <v>8316</v>
      </c>
      <c r="S3523" s="12">
        <f t="shared" ref="S3523:S3586" si="277">((J3523/60)/60)/24+DATE(1970,1,1)</f>
        <v>41881.361342592594</v>
      </c>
      <c r="T3523" s="12">
        <f t="shared" ref="T3523:T3586" si="278">((I3523/60)/60)/24+DATE(1970,1,1)</f>
        <v>41911.361342592594</v>
      </c>
      <c r="U3523">
        <f t="shared" ref="U3523:U3586" si="279">YEAR(S3523)</f>
        <v>2014</v>
      </c>
    </row>
    <row r="3524" spans="1:21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s="10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s="10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s="10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s="10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s="10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s="10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s="1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s="10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s="10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s="10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s="10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s="10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s="10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s="10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s="10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s="10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s="1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s="10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s="10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s="10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s="10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s="10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s="10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s="10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s="10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s="10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s="1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s="10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s="10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s="10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s="10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s="10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s="10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s="10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s="10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s="10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s="1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s="10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s="10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s="10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s="10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s="10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s="10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s="10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s="10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s="10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s="1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s="10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s="10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s="10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s="10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s="10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s="10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s="10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s="10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s="10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s="1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s="10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s="10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s="10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s="10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s="10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s="10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s="10" t="s">
        <v>8316</v>
      </c>
      <c r="S3587" s="12">
        <f t="shared" ref="S3587:S3650" si="282">((J3587/60)/60)/24+DATE(1970,1,1)</f>
        <v>41964.716319444444</v>
      </c>
      <c r="T3587" s="12">
        <f t="shared" ref="T3587:T3650" si="283">((I3587/60)/60)/24+DATE(1970,1,1)</f>
        <v>41994.716319444444</v>
      </c>
      <c r="U3587">
        <f t="shared" ref="U3587:U3650" si="284">YEAR(S3587)</f>
        <v>2014</v>
      </c>
    </row>
    <row r="3588" spans="1:21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s="10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s="10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s="1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s="10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s="10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s="10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s="10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s="10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s="10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s="10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s="10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s="10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s="1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s="10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s="10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s="10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s="10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s="10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s="10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s="10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s="10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s="10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s="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s="10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s="10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s="10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s="10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s="10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s="10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s="10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s="10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s="10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s="1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s="10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s="10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s="10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s="10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s="10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s="10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s="10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s="10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s="10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s="1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s="10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s="10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s="10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s="10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s="10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s="10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s="10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s="10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s="10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s="1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s="10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s="10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s="10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s="10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s="10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s="10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s="10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s="10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s="10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s="1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s="10" t="s">
        <v>8316</v>
      </c>
      <c r="S3651" s="12">
        <f t="shared" ref="S3651:S3714" si="287">((J3651/60)/60)/24+DATE(1970,1,1)</f>
        <v>41780.712893518517</v>
      </c>
      <c r="T3651" s="12">
        <f t="shared" ref="T3651:T3714" si="288">((I3651/60)/60)/24+DATE(1970,1,1)</f>
        <v>41806.712893518517</v>
      </c>
      <c r="U3651">
        <f t="shared" ref="U3651:U3714" si="289">YEAR(S3651)</f>
        <v>2014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s="10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s="10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s="10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s="10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s="10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s="10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s="10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s="10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s="1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s="10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s="10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s="10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s="10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s="10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s="10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s="10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s="10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s="10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s="1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s="10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s="10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s="10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s="10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s="10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s="10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s="10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s="10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s="10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s="1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s="10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s="10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s="10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s="10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s="10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s="10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s="10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s="10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s="10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s="1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s="10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s="10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s="10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s="10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s="10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s="10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s="10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s="10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s="10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s="1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s="10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s="10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s="10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s="10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s="10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s="10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s="10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s="10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s="10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s="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s="10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s="10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s="10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s="10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s="10" t="s">
        <v>8316</v>
      </c>
      <c r="S3715" s="12">
        <f t="shared" ref="S3715:S3778" si="292">((J3715/60)/60)/24+DATE(1970,1,1)</f>
        <v>42505.738032407404</v>
      </c>
      <c r="T3715" s="12">
        <f t="shared" ref="T3715:T3778" si="293">((I3715/60)/60)/24+DATE(1970,1,1)</f>
        <v>42525.738032407404</v>
      </c>
      <c r="U3715">
        <f t="shared" ref="U3715:U3778" si="294">YEAR(S3715)</f>
        <v>2016</v>
      </c>
    </row>
    <row r="3716" spans="1:21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s="10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s="10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s="10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s="10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s="1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s="10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s="10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s="10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s="10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s="10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s="10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s="10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s="10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s="10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s="1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s="10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s="10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s="10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s="10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s="10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s="10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s="10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s="10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s="10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s="1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s="10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s="10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s="10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s="10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s="10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s="10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s="10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s="10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s="10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s="1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s="10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s="10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s="10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s="10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s="10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s="10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s="10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s="10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s="10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s="1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s="10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s="10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s="10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s="10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s="10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s="10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s="10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s="10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s="10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s="1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s="10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s="10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s="10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s="10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s="10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s="10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s="10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s="10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s="10" t="s">
        <v>8357</v>
      </c>
      <c r="S3779" s="12">
        <f t="shared" ref="S3779:S3842" si="297">((J3779/60)/60)/24+DATE(1970,1,1)</f>
        <v>41887.111354166671</v>
      </c>
      <c r="T3779" s="12">
        <f t="shared" ref="T3779:T3842" si="298">((I3779/60)/60)/24+DATE(1970,1,1)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s="1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s="10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s="10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s="10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s="10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s="10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s="10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s="10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s="10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s="10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s="1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s="10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s="10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s="10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s="10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s="10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s="10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s="10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s="10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s="10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s="1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s="10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s="10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s="10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s="10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s="10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s="10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s="10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s="10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s="10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s="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s="10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s="10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s="10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s="10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s="10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s="10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s="10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s="10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s="10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s="1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s="10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s="10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s="10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s="10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s="10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s="10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s="10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s="10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s="10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s="1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s="10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s="10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s="10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s="10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s="10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s="10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s="10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s="10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s="10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s="1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s="10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s="10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s="10" t="s">
        <v>8316</v>
      </c>
      <c r="S3843" s="12">
        <f t="shared" ref="S3843:S3906" si="302">((J3843/60)/60)/24+DATE(1970,1,1)</f>
        <v>41780.785729166666</v>
      </c>
      <c r="T3843" s="12">
        <f t="shared" ref="T3843:T3906" si="303">((I3843/60)/60)/24+DATE(1970,1,1)</f>
        <v>41840.785729166666</v>
      </c>
      <c r="U3843">
        <f t="shared" ref="U3843:U3906" si="304">YEAR(S3843)</f>
        <v>2014</v>
      </c>
    </row>
    <row r="3844" spans="1:21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s="10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s="10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s="10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s="10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s="10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s="10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s="1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s="10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s="10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s="10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s="10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s="10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s="10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s="10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s="10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s="10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s="1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s="10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s="10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s="10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s="10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s="10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s="10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s="10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s="10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s="10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s="1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s="10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s="10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s="10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s="10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s="10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s="10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s="10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s="10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s="10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s="1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s="10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s="10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s="10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s="10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s="10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s="10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s="10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s="10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s="10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s="1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s="10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s="10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s="10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s="10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s="10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s="10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s="10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s="10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s="10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s="1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s="10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s="10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s="10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s="10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s="10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s="10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s="10" t="s">
        <v>8316</v>
      </c>
      <c r="S3907" s="12">
        <f t="shared" ref="S3907:S3970" si="307">((J3907/60)/60)/24+DATE(1970,1,1)</f>
        <v>42124.623877314814</v>
      </c>
      <c r="T3907" s="12">
        <f t="shared" ref="T3907:T3970" si="308">((I3907/60)/60)/24+DATE(1970,1,1)</f>
        <v>42166.958333333328</v>
      </c>
      <c r="U3907">
        <f t="shared" ref="U3907:U3970" si="309">YEAR(S3907)</f>
        <v>2015</v>
      </c>
    </row>
    <row r="3908" spans="1:21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s="10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s="10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s="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s="10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s="10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s="10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s="10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s="10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s="10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s="10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s="10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s="10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s="1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s="10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s="10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s="10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s="10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s="10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s="10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s="10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s="10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s="10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s="1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s="10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s="10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s="10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s="10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s="10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s="10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s="10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s="10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s="10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s="1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s="10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s="10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s="10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s="10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s="10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s="10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s="10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s="10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s="10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s="1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s="10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s="10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s="10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s="10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s="10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s="10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s="10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s="10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s="10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s="1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s="10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s="10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s="10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s="10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s="10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s="10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s="10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s="10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s="10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s="1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s="10" t="s">
        <v>8316</v>
      </c>
      <c r="S3971" s="12">
        <f t="shared" ref="S3971:S4034" si="312">((J3971/60)/60)/24+DATE(1970,1,1)</f>
        <v>42601.854699074072</v>
      </c>
      <c r="T3971" s="12">
        <f t="shared" ref="T3971:T4034" si="313">((I3971/60)/60)/24+DATE(1970,1,1)</f>
        <v>42611.163194444445</v>
      </c>
      <c r="U3971">
        <f t="shared" ref="U3971:U4034" si="314">YEAR(S3971)</f>
        <v>2016</v>
      </c>
    </row>
    <row r="3972" spans="1:21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s="10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s="10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s="10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s="10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s="10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s="10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s="10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s="10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s="1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s="10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s="10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s="10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s="10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s="10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s="10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s="10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s="10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s="10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s="1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s="10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s="10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s="10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s="10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s="10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s="10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s="10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s="10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s="10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s="1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s="10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s="10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s="10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s="10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s="10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s="10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s="10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s="10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s="10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s="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s="10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s="10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s="10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s="10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s="10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s="10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s="10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s="10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s="10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s="1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s="10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s="10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s="10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s="10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s="10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s="10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s="10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s="10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s="10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s="1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s="10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s="10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s="10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s="10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s="10" t="s">
        <v>8316</v>
      </c>
      <c r="S4035" s="12">
        <f t="shared" ref="S4035:S4098" si="317">((J4035/60)/60)/24+DATE(1970,1,1)</f>
        <v>42614.268796296295</v>
      </c>
      <c r="T4035" s="12">
        <f t="shared" ref="T4035:T4098" si="318">((I4035/60)/60)/24+DATE(1970,1,1)</f>
        <v>42645.375</v>
      </c>
      <c r="U4035">
        <f t="shared" ref="U4035:U4098" si="319">YEAR(S4035)</f>
        <v>2016</v>
      </c>
    </row>
    <row r="4036" spans="1:21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s="10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s="10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s="10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s="10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s="1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s="10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s="10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s="10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s="10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s="10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s="10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s="10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s="10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s="10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s="1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s="10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s="10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s="10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s="10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s="10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s="10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s="10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s="10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s="10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s="1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s="10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s="10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s="10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s="10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s="10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s="10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s="10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s="10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s="10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s="1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s="10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s="10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s="10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s="10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s="10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s="10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s="10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s="10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s="10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s="1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s="10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s="10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s="10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s="10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s="10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s="10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s="10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s="10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s="10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s="1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s="10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s="10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s="10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s="10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s="10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s="10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s="10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s="10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s="10" t="s">
        <v>8316</v>
      </c>
      <c r="S4099" s="12">
        <f t="shared" ref="S4099:S4115" si="322">((J4099/60)/60)/24+DATE(1970,1,1)</f>
        <v>42344.824502314819</v>
      </c>
      <c r="T4099" s="12">
        <f t="shared" ref="T4099:T4115" si="323">((I4099/60)/60)/24+DATE(1970,1,1)</f>
        <v>42400.996527777781</v>
      </c>
      <c r="U4099">
        <f t="shared" ref="U4099:U4115" si="324">YEAR(S4099)</f>
        <v>2015</v>
      </c>
    </row>
    <row r="4100" spans="1:21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s="1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s="10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s="10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s="10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s="10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s="10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s="10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s="10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s="10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s="10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s="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s="10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s="10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s="10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s="10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s="10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2C7D7-D5DA-4D84-85C3-B384252636F4}">
  <dimension ref="A1:H13"/>
  <sheetViews>
    <sheetView tabSelected="1" workbookViewId="0">
      <selection activeCell="E12" sqref="E12"/>
    </sheetView>
  </sheetViews>
  <sheetFormatPr defaultColWidth="30.90625" defaultRowHeight="14.5" x14ac:dyDescent="0.35"/>
  <cols>
    <col min="1" max="1" width="17.08984375" bestFit="1" customWidth="1"/>
    <col min="2" max="2" width="16.63281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5">
      <c r="A3" t="s">
        <v>8389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SUM(B3,C3,D3)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5">
      <c r="A4" t="s">
        <v>8390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8391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8392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8393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>SUM(B7,C7,D7)</f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8394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8395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8396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8397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8398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5A142-7FE4-41A7-933C-B733C23EE3D3}">
  <dimension ref="A1:E18"/>
  <sheetViews>
    <sheetView workbookViewId="0">
      <selection activeCell="X34" sqref="X3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8362</v>
      </c>
      <c r="B2" t="s">
        <v>8363</v>
      </c>
    </row>
    <row r="4" spans="1:5" x14ac:dyDescent="0.35">
      <c r="A4" s="13" t="s">
        <v>8366</v>
      </c>
      <c r="B4" s="13" t="s">
        <v>8364</v>
      </c>
    </row>
    <row r="5" spans="1:5" x14ac:dyDescent="0.35">
      <c r="A5" s="13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35">
      <c r="A6" s="15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5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5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5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5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5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5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5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5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5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5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5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5" t="s">
        <v>8365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28B2E-7F61-4FF1-9997-3E42BBE1ED53}">
  <dimension ref="A1:I16"/>
  <sheetViews>
    <sheetView topLeftCell="A4" workbookViewId="0">
      <selection activeCell="I21" sqref="I21"/>
    </sheetView>
  </sheetViews>
  <sheetFormatPr defaultRowHeight="14.5" x14ac:dyDescent="0.35"/>
  <cols>
    <col min="1" max="1" width="26.26953125" bestFit="1" customWidth="1"/>
    <col min="2" max="2" width="9.26953125" bestFit="1" customWidth="1"/>
    <col min="3" max="3" width="11.08984375" bestFit="1" customWidth="1"/>
    <col min="5" max="5" width="17.1796875" bestFit="1" customWidth="1"/>
    <col min="6" max="6" width="11.08984375" bestFit="1" customWidth="1"/>
    <col min="8" max="8" width="11.08984375" bestFit="1" customWidth="1"/>
    <col min="9" max="9" width="12.08984375" bestFit="1" customWidth="1"/>
  </cols>
  <sheetData>
    <row r="1" spans="1:9" x14ac:dyDescent="0.35">
      <c r="B1" s="18" t="s">
        <v>8400</v>
      </c>
      <c r="C1" s="18"/>
      <c r="E1" s="18" t="s">
        <v>8401</v>
      </c>
      <c r="F1" s="18"/>
      <c r="H1" s="18" t="s">
        <v>8402</v>
      </c>
      <c r="I1" s="18"/>
    </row>
    <row r="3" spans="1:9" x14ac:dyDescent="0.35">
      <c r="B3" t="s">
        <v>8403</v>
      </c>
      <c r="C3" t="s">
        <v>8404</v>
      </c>
      <c r="E3" t="s">
        <v>8403</v>
      </c>
      <c r="F3" t="s">
        <v>8404</v>
      </c>
      <c r="H3" t="s">
        <v>8403</v>
      </c>
      <c r="I3" t="s">
        <v>8404</v>
      </c>
    </row>
    <row r="4" spans="1:9" x14ac:dyDescent="0.35">
      <c r="A4" t="s">
        <v>8405</v>
      </c>
      <c r="B4" s="19" t="e">
        <f>AVERAGE(#REF!)</f>
        <v>#REF!</v>
      </c>
      <c r="C4" s="19" t="e">
        <f>AVERAGE(#REF!)</f>
        <v>#REF!</v>
      </c>
      <c r="D4" s="19"/>
      <c r="E4" s="19">
        <f>AVERAGE('Successful Film'!$D:$D)</f>
        <v>15766.570881226053</v>
      </c>
      <c r="F4" s="19">
        <f>AVERAGE('Failed Film'!$D:$D)</f>
        <v>93128.738461538465</v>
      </c>
      <c r="G4" s="19"/>
      <c r="H4" s="19">
        <f>AVERAGE('Successful Spaces'!$D:$D)</f>
        <v>18396.529411764706</v>
      </c>
      <c r="I4" s="19">
        <f>AVERAGE('Failed Spaces'!$D:$D)</f>
        <v>264984.57627118647</v>
      </c>
    </row>
    <row r="5" spans="1:9" x14ac:dyDescent="0.35">
      <c r="A5" t="s">
        <v>8406</v>
      </c>
      <c r="B5" s="19" t="e">
        <f>MEDIAN(#REF!)</f>
        <v>#REF!</v>
      </c>
      <c r="C5" s="19" t="e">
        <f>MEDIAN(#REF!)</f>
        <v>#REF!</v>
      </c>
      <c r="D5" s="19"/>
      <c r="E5" s="19">
        <f>MEDIAN('Successful Film'!$D:$D)</f>
        <v>8000</v>
      </c>
      <c r="F5" s="19">
        <f>MEDIAN('Failed Film'!$D:$D)</f>
        <v>12000</v>
      </c>
      <c r="G5" s="19"/>
      <c r="H5" s="19">
        <f>MEDIAN('Successful Spaces'!$D:$D)</f>
        <v>8500</v>
      </c>
      <c r="I5" s="19">
        <f>MEDIAN('Failed Spaces'!$D:$D)</f>
        <v>25000</v>
      </c>
    </row>
    <row r="6" spans="1:9" x14ac:dyDescent="0.35">
      <c r="A6" t="s">
        <v>8407</v>
      </c>
      <c r="B6" s="19" t="e">
        <f>_xlfn.STDEV.P(#REF!)</f>
        <v>#REF!</v>
      </c>
      <c r="C6" s="19" t="e">
        <f>_xlfn.STDEV.P(#REF!)</f>
        <v>#REF!</v>
      </c>
      <c r="D6" s="19"/>
      <c r="E6" s="19">
        <f>_xlfn.STDEV.P('Successful Film'!$D:$D)</f>
        <v>21750.541301049361</v>
      </c>
      <c r="F6" s="19">
        <f>_xlfn.STDEV.P('Failed Film'!$D:$D)</f>
        <v>316286.20583804144</v>
      </c>
      <c r="G6" s="19"/>
      <c r="H6" s="19">
        <f>_xlfn.STDEV.P('Successful Film'!$D:$D)</f>
        <v>21750.541301049361</v>
      </c>
      <c r="I6" s="19">
        <f>_xlfn.STDEV.P('Failed Film'!$D:$D)</f>
        <v>316286.20583804144</v>
      </c>
    </row>
    <row r="7" spans="1:9" x14ac:dyDescent="0.35">
      <c r="A7" t="s">
        <v>8408</v>
      </c>
      <c r="B7" s="19" t="e">
        <f>_xlfn.QUARTILE.EXC(#REF!,3)</f>
        <v>#REF!</v>
      </c>
      <c r="C7" s="19" t="e">
        <f>_xlfn.QUARTILE.EXC(#REF!,3)</f>
        <v>#REF!</v>
      </c>
      <c r="D7" s="19"/>
      <c r="E7" s="19">
        <f>_xlfn.QUARTILE.EXC('Successful Film'!$D:$D,3)</f>
        <v>20000</v>
      </c>
      <c r="F7" s="19">
        <f>_xlfn.QUARTILE.EXC('Failed Film'!$D:$D,3)</f>
        <v>50000</v>
      </c>
      <c r="G7" s="19"/>
      <c r="H7" s="19">
        <f>_xlfn.QUARTILE.EXC('Successful Spaces'!$D:$D,3)</f>
        <v>25000</v>
      </c>
      <c r="I7" s="19">
        <f>_xlfn.QUARTILE.EXC('Failed Spaces'!$D:$D,3)</f>
        <v>75000</v>
      </c>
    </row>
    <row r="8" spans="1:9" x14ac:dyDescent="0.35">
      <c r="A8" t="s">
        <v>8409</v>
      </c>
      <c r="B8" s="19" t="e">
        <f>_xlfn.QUARTILE.EXC(#REF!,1)</f>
        <v>#REF!</v>
      </c>
      <c r="C8" s="19" t="e">
        <f>_xlfn.QUARTILE.EXC(#REF!,1)</f>
        <v>#REF!</v>
      </c>
      <c r="D8" s="19"/>
      <c r="E8" s="19">
        <f>_xlfn.QUARTILE.EXC('Successful Film'!$D:$D,1)</f>
        <v>3000</v>
      </c>
      <c r="F8" s="19">
        <f>_xlfn.QUARTILE.EXC('Failed Film'!$D:$D,1)</f>
        <v>5000</v>
      </c>
      <c r="G8" s="19"/>
      <c r="H8" s="19">
        <f>_xlfn.QUARTILE.EXC('Successful Spaces'!$D:$D,1)</f>
        <v>3100</v>
      </c>
      <c r="I8" s="19">
        <f>_xlfn.QUARTILE.EXC('Failed Spaces'!$D:$D,1)</f>
        <v>10000</v>
      </c>
    </row>
    <row r="9" spans="1:9" x14ac:dyDescent="0.35">
      <c r="A9" t="s">
        <v>8410</v>
      </c>
      <c r="B9" s="19" t="e">
        <f>B7-B8</f>
        <v>#REF!</v>
      </c>
      <c r="C9" s="19" t="e">
        <f>C7-C8</f>
        <v>#REF!</v>
      </c>
      <c r="D9" s="19"/>
      <c r="E9" s="19">
        <f>E7-E8</f>
        <v>17000</v>
      </c>
      <c r="F9" s="19">
        <f>F7-F8</f>
        <v>45000</v>
      </c>
      <c r="G9" s="19"/>
      <c r="H9" s="19">
        <f>H7-H8</f>
        <v>21900</v>
      </c>
      <c r="I9" s="19">
        <f>I7-I8</f>
        <v>65000</v>
      </c>
    </row>
    <row r="10" spans="1:9" x14ac:dyDescent="0.35">
      <c r="B10" s="19"/>
      <c r="C10" s="19"/>
      <c r="D10" s="19"/>
      <c r="E10" s="19"/>
      <c r="F10" s="19"/>
      <c r="G10" s="19"/>
      <c r="H10" s="19"/>
      <c r="I10" s="19"/>
    </row>
    <row r="11" spans="1:9" x14ac:dyDescent="0.35">
      <c r="A11" t="s">
        <v>8411</v>
      </c>
      <c r="B11" s="19" t="e">
        <f>AVERAGE(#REF!)</f>
        <v>#REF!</v>
      </c>
      <c r="C11" s="19" t="e">
        <f>AVERAGE(#REF!)</f>
        <v>#REF!</v>
      </c>
      <c r="D11" s="19"/>
      <c r="E11" s="19">
        <f>AVERAGE('Successful Film'!$E:$E)</f>
        <v>18557.884712643678</v>
      </c>
      <c r="F11" s="19">
        <f>AVERAGE('Failed Film'!$E:$E)</f>
        <v>1084.3059230769231</v>
      </c>
      <c r="G11" s="19"/>
      <c r="H11" s="19">
        <f>AVERAGE('Successful Spaces'!$E:$E)</f>
        <v>22944.292205882353</v>
      </c>
      <c r="I11" s="19">
        <f>AVERAGE('Failed Spaces'!$E:$E)</f>
        <v>1626.3591525423728</v>
      </c>
    </row>
    <row r="12" spans="1:9" x14ac:dyDescent="0.35">
      <c r="A12" t="s">
        <v>8412</v>
      </c>
      <c r="B12" s="19" t="e">
        <f>MEDIAN(#REF!)</f>
        <v>#REF!</v>
      </c>
      <c r="C12" s="19" t="e">
        <f>MEDIAN(#REF!)</f>
        <v>#REF!</v>
      </c>
      <c r="D12" s="19"/>
      <c r="E12" s="19">
        <f>MEDIAN('Successful Film'!$E:$E)</f>
        <v>9228</v>
      </c>
      <c r="F12" s="19">
        <f>MEDIAN('Failed Film'!$E:$E)</f>
        <v>50.5</v>
      </c>
      <c r="G12" s="19"/>
      <c r="H12" s="19">
        <f>MEDIAN('Successful Spaces'!$E:$E)</f>
        <v>11347</v>
      </c>
      <c r="I12" s="19">
        <f>MEDIAN('Failed Spaces'!$E:$E)</f>
        <v>278</v>
      </c>
    </row>
    <row r="13" spans="1:9" x14ac:dyDescent="0.35">
      <c r="A13" t="s">
        <v>8413</v>
      </c>
      <c r="B13" s="19" t="e">
        <f>_xlfn.STDEV.P(#REF!)</f>
        <v>#REF!</v>
      </c>
      <c r="C13" s="19" t="e">
        <f>_xlfn.STDEV.P(#REF!)</f>
        <v>#REF!</v>
      </c>
      <c r="D13" s="19"/>
      <c r="E13" s="19">
        <f>_xlfn.STDEV.P('Successful Film'!$E:$E)</f>
        <v>25605.022626010519</v>
      </c>
      <c r="F13" s="19">
        <f>_xlfn.STDEV.P('Failed Film'!$E:$E)</f>
        <v>3544.1733255633699</v>
      </c>
      <c r="G13" s="19"/>
      <c r="H13" s="19">
        <f>_xlfn.STDEV.P('Successful Spaces'!$E:$E)</f>
        <v>31875.07841873679</v>
      </c>
      <c r="I13" s="19">
        <f>_xlfn.STDEV.P('Failed Spaces'!$E:$E)</f>
        <v>2871.1559152347363</v>
      </c>
    </row>
    <row r="14" spans="1:9" x14ac:dyDescent="0.35">
      <c r="A14" t="s">
        <v>8414</v>
      </c>
      <c r="B14" s="19" t="e">
        <f>_xlfn.QUARTILE.EXC(#REF!,3)</f>
        <v>#REF!</v>
      </c>
      <c r="C14" s="19" t="e">
        <f>_xlfn.QUARTILE.EXC(#REF!,3)</f>
        <v>#REF!</v>
      </c>
      <c r="D14" s="19"/>
      <c r="E14" s="19">
        <f>_xlfn.QUARTILE.EXC('Successful Film'!$E:$E,3)</f>
        <v>25343.5</v>
      </c>
      <c r="F14" s="19">
        <f>_xlfn.QUARTILE.EXC('Failed Film'!$E:$E,3)</f>
        <v>400.25</v>
      </c>
      <c r="G14" s="19"/>
      <c r="H14" s="19">
        <f>_xlfn.QUARTILE.EXC('Successful Spaces'!$E:$E,3)</f>
        <v>29420.5</v>
      </c>
      <c r="I14" s="19">
        <f>_xlfn.QUARTILE.EXC('Failed Spaces'!$E:$E,3)</f>
        <v>1506</v>
      </c>
    </row>
    <row r="15" spans="1:9" x14ac:dyDescent="0.35">
      <c r="A15" t="s">
        <v>8415</v>
      </c>
      <c r="B15" s="19" t="e">
        <f>_xlfn.QUARTILE.EXC(#REF!,1)</f>
        <v>#REF!</v>
      </c>
      <c r="C15" s="19" t="e">
        <f>_xlfn.QUARTILE.EXC(#REF!,1)</f>
        <v>#REF!</v>
      </c>
      <c r="D15" s="19"/>
      <c r="E15" s="19">
        <f>_xlfn.QUARTILE.EXC('Successful Film'!$E:$E,1)</f>
        <v>3619</v>
      </c>
      <c r="F15" s="19">
        <f>_xlfn.QUARTILE.EXC('Failed Film'!$E:$E,1)</f>
        <v>0</v>
      </c>
      <c r="G15" s="19"/>
      <c r="H15" s="19">
        <f>_xlfn.QUARTILE.EXC('Successful Spaces'!$E:$E,1)</f>
        <v>3631</v>
      </c>
      <c r="I15" s="19">
        <f>_xlfn.QUARTILE.EXC('Failed Spaces'!$E:$E,1)</f>
        <v>11</v>
      </c>
    </row>
    <row r="16" spans="1:9" x14ac:dyDescent="0.35">
      <c r="A16" t="s">
        <v>8416</v>
      </c>
      <c r="B16" s="19" t="e">
        <f>B14-B15</f>
        <v>#REF!</v>
      </c>
      <c r="C16" s="19" t="e">
        <f>C14-C15</f>
        <v>#REF!</v>
      </c>
      <c r="D16" s="19"/>
      <c r="E16" s="19">
        <f>E14-E15</f>
        <v>21724.5</v>
      </c>
      <c r="F16" s="19">
        <f>F14-F15</f>
        <v>400.25</v>
      </c>
      <c r="G16" s="19"/>
      <c r="H16" s="19">
        <f>H14-H15</f>
        <v>25789.5</v>
      </c>
      <c r="I16" s="19">
        <f>I14-I15</f>
        <v>1495</v>
      </c>
    </row>
  </sheetData>
  <mergeCells count="3">
    <mergeCell ref="B1:C1"/>
    <mergeCell ref="E1:F1"/>
    <mergeCell ref="H1:I1"/>
  </mergeCell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655C-D27B-4A09-9CA1-761752A16AFA}">
  <dimension ref="A1:T69"/>
  <sheetViews>
    <sheetView workbookViewId="0">
      <selection activeCell="I21" sqref="I21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1" t="s">
        <v>8360</v>
      </c>
      <c r="T1" s="11" t="s">
        <v>8361</v>
      </c>
    </row>
    <row r="2" spans="1:20" ht="217.5" x14ac:dyDescent="0.35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0" t="s">
        <v>8315</v>
      </c>
      <c r="R2" s="10" t="s">
        <v>8355</v>
      </c>
      <c r="S2" s="12">
        <v>41899.294942129629</v>
      </c>
      <c r="T2" s="12">
        <v>41928.290972222225</v>
      </c>
    </row>
    <row r="3" spans="1:20" ht="203" x14ac:dyDescent="0.35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0" t="s">
        <v>8315</v>
      </c>
      <c r="R3" s="10" t="s">
        <v>8355</v>
      </c>
      <c r="S3" s="12">
        <v>41391.782905092594</v>
      </c>
      <c r="T3" s="12">
        <v>41421.290972222225</v>
      </c>
    </row>
    <row r="4" spans="1:20" ht="261" x14ac:dyDescent="0.35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10" t="s">
        <v>8315</v>
      </c>
      <c r="R4" s="10" t="s">
        <v>8355</v>
      </c>
      <c r="S4" s="12">
        <v>42612.149780092594</v>
      </c>
      <c r="T4" s="12">
        <v>42647.165972222225</v>
      </c>
    </row>
    <row r="5" spans="1:20" ht="159.5" x14ac:dyDescent="0.3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0" t="s">
        <v>8315</v>
      </c>
      <c r="R5" s="10" t="s">
        <v>8355</v>
      </c>
      <c r="S5" s="12">
        <v>41828.229490740741</v>
      </c>
      <c r="T5" s="12">
        <v>41860.083333333336</v>
      </c>
    </row>
    <row r="6" spans="1:20" ht="275.5" x14ac:dyDescent="0.35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10" t="s">
        <v>8315</v>
      </c>
      <c r="R6" s="10" t="s">
        <v>8355</v>
      </c>
      <c r="S6" s="12">
        <v>41432.062037037038</v>
      </c>
      <c r="T6" s="12">
        <v>41468.75</v>
      </c>
    </row>
    <row r="7" spans="1:20" ht="275.5" x14ac:dyDescent="0.35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10" t="s">
        <v>8315</v>
      </c>
      <c r="R7" s="10" t="s">
        <v>8355</v>
      </c>
      <c r="S7" s="12">
        <v>42322.653749999998</v>
      </c>
      <c r="T7" s="12">
        <v>42362.653749999998</v>
      </c>
    </row>
    <row r="8" spans="1:20" ht="188.5" x14ac:dyDescent="0.35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10" t="s">
        <v>8315</v>
      </c>
      <c r="R8" s="10" t="s">
        <v>8355</v>
      </c>
      <c r="S8" s="12">
        <v>42629.655046296291</v>
      </c>
      <c r="T8" s="12">
        <v>42657.958333333328</v>
      </c>
    </row>
    <row r="9" spans="1:20" ht="275.5" x14ac:dyDescent="0.35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10" t="s">
        <v>8315</v>
      </c>
      <c r="R9" s="10" t="s">
        <v>8355</v>
      </c>
      <c r="S9" s="12">
        <v>42387.398472222223</v>
      </c>
      <c r="T9" s="12">
        <v>42421.398472222223</v>
      </c>
    </row>
    <row r="10" spans="1:20" ht="246.5" x14ac:dyDescent="0.35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10" t="s">
        <v>8315</v>
      </c>
      <c r="R10" s="10" t="s">
        <v>8355</v>
      </c>
      <c r="S10" s="12">
        <v>41934.914918981485</v>
      </c>
      <c r="T10" s="12">
        <v>41979.956585648149</v>
      </c>
    </row>
    <row r="11" spans="1:20" ht="232" x14ac:dyDescent="0.35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10" t="s">
        <v>8315</v>
      </c>
      <c r="R11" s="10" t="s">
        <v>8355</v>
      </c>
      <c r="S11" s="12">
        <v>42465.596585648149</v>
      </c>
      <c r="T11" s="12">
        <v>42493.958333333328</v>
      </c>
    </row>
    <row r="12" spans="1:20" ht="261" x14ac:dyDescent="0.35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10" t="s">
        <v>8315</v>
      </c>
      <c r="R12" s="10" t="s">
        <v>8355</v>
      </c>
      <c r="S12" s="12">
        <v>42418.031180555554</v>
      </c>
      <c r="T12" s="12">
        <v>42477.989513888882</v>
      </c>
    </row>
    <row r="13" spans="1:20" ht="203" x14ac:dyDescent="0.35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10" t="s">
        <v>8315</v>
      </c>
      <c r="R13" s="10" t="s">
        <v>8355</v>
      </c>
      <c r="S13" s="12">
        <v>42655.465891203698</v>
      </c>
      <c r="T13" s="12">
        <v>42685.507557870369</v>
      </c>
    </row>
    <row r="14" spans="1:20" ht="217.5" x14ac:dyDescent="0.35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>
        <v>147</v>
      </c>
      <c r="P14">
        <v>155.24</v>
      </c>
      <c r="Q14" s="10" t="s">
        <v>8315</v>
      </c>
      <c r="R14" s="10" t="s">
        <v>8355</v>
      </c>
      <c r="S14" s="12">
        <v>41894.632361111115</v>
      </c>
      <c r="T14" s="12">
        <v>41954.674027777779</v>
      </c>
    </row>
    <row r="15" spans="1:20" ht="261" x14ac:dyDescent="0.35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>
        <v>100</v>
      </c>
      <c r="P15">
        <v>115.08</v>
      </c>
      <c r="Q15" s="10" t="s">
        <v>8315</v>
      </c>
      <c r="R15" s="10" t="s">
        <v>8355</v>
      </c>
      <c r="S15" s="12">
        <v>42576.278715277775</v>
      </c>
      <c r="T15" s="12">
        <v>42606.278715277775</v>
      </c>
    </row>
    <row r="16" spans="1:20" ht="261" x14ac:dyDescent="0.35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>
        <v>110</v>
      </c>
      <c r="P16">
        <v>104.15</v>
      </c>
      <c r="Q16" s="10" t="s">
        <v>8315</v>
      </c>
      <c r="R16" s="10" t="s">
        <v>8355</v>
      </c>
      <c r="S16" s="12">
        <v>42627.307303240741</v>
      </c>
      <c r="T16" s="12">
        <v>42656</v>
      </c>
    </row>
    <row r="17" spans="1:20" ht="72.5" x14ac:dyDescent="0.35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>
        <v>177</v>
      </c>
      <c r="P17">
        <v>97</v>
      </c>
      <c r="Q17" s="10" t="s">
        <v>8315</v>
      </c>
      <c r="R17" s="10" t="s">
        <v>8355</v>
      </c>
      <c r="S17" s="12">
        <v>42337.02039351852</v>
      </c>
      <c r="T17" s="12">
        <v>42359.207638888889</v>
      </c>
    </row>
    <row r="18" spans="1:20" ht="246.5" x14ac:dyDescent="0.35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>
        <v>100</v>
      </c>
      <c r="P18">
        <v>370.37</v>
      </c>
      <c r="Q18" s="10" t="s">
        <v>8315</v>
      </c>
      <c r="R18" s="10" t="s">
        <v>8355</v>
      </c>
      <c r="S18" s="12">
        <v>42341.57430555555</v>
      </c>
      <c r="T18" s="12">
        <v>42376.57430555555</v>
      </c>
    </row>
    <row r="19" spans="1:20" ht="261" x14ac:dyDescent="0.35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>
        <v>103</v>
      </c>
      <c r="P19">
        <v>94.41</v>
      </c>
      <c r="Q19" s="10" t="s">
        <v>8315</v>
      </c>
      <c r="R19" s="10" t="s">
        <v>8355</v>
      </c>
      <c r="S19" s="12">
        <v>42740.837152777778</v>
      </c>
      <c r="T19" s="12">
        <v>42762.837152777778</v>
      </c>
    </row>
    <row r="20" spans="1:20" ht="232" x14ac:dyDescent="0.35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10" t="s">
        <v>8315</v>
      </c>
      <c r="R20" s="10" t="s">
        <v>8355</v>
      </c>
      <c r="S20" s="12">
        <v>42622.767476851848</v>
      </c>
      <c r="T20" s="12">
        <v>42652.767476851848</v>
      </c>
    </row>
    <row r="21" spans="1:20" ht="87" x14ac:dyDescent="0.35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>
        <v>100</v>
      </c>
      <c r="P21">
        <v>45.59</v>
      </c>
      <c r="Q21" s="10" t="s">
        <v>8315</v>
      </c>
      <c r="R21" s="10" t="s">
        <v>8355</v>
      </c>
      <c r="S21" s="12">
        <v>42390.838738425926</v>
      </c>
      <c r="T21" s="12">
        <v>42420.838738425926</v>
      </c>
    </row>
    <row r="22" spans="1:20" ht="232" x14ac:dyDescent="0.35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>
        <v>105</v>
      </c>
      <c r="P22">
        <v>63.23</v>
      </c>
      <c r="Q22" s="10" t="s">
        <v>8315</v>
      </c>
      <c r="R22" s="10" t="s">
        <v>8355</v>
      </c>
      <c r="S22" s="12">
        <v>42724.665173611109</v>
      </c>
      <c r="T22" s="12">
        <v>42754.665173611109</v>
      </c>
    </row>
    <row r="23" spans="1:20" ht="174" x14ac:dyDescent="0.35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>
        <v>172</v>
      </c>
      <c r="P23">
        <v>153.52000000000001</v>
      </c>
      <c r="Q23" s="10" t="s">
        <v>8315</v>
      </c>
      <c r="R23" s="10" t="s">
        <v>8355</v>
      </c>
      <c r="S23" s="12">
        <v>42090.912500000006</v>
      </c>
      <c r="T23" s="12">
        <v>42150.912500000006</v>
      </c>
    </row>
    <row r="24" spans="1:20" ht="261" x14ac:dyDescent="0.35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>
        <v>104</v>
      </c>
      <c r="P24">
        <v>90.2</v>
      </c>
      <c r="Q24" s="10" t="s">
        <v>8315</v>
      </c>
      <c r="R24" s="10" t="s">
        <v>8355</v>
      </c>
      <c r="S24" s="12">
        <v>42775.733715277776</v>
      </c>
      <c r="T24" s="12">
        <v>42793.207638888889</v>
      </c>
    </row>
    <row r="25" spans="1:20" ht="275.5" x14ac:dyDescent="0.35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>
        <v>103</v>
      </c>
      <c r="P25">
        <v>118.97</v>
      </c>
      <c r="Q25" s="10" t="s">
        <v>8315</v>
      </c>
      <c r="R25" s="10" t="s">
        <v>8355</v>
      </c>
      <c r="S25" s="12">
        <v>41778.193622685183</v>
      </c>
      <c r="T25" s="12">
        <v>41806.184027777781</v>
      </c>
    </row>
    <row r="26" spans="1:20" ht="261" x14ac:dyDescent="0.35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>
        <v>119</v>
      </c>
      <c r="P26">
        <v>80.25</v>
      </c>
      <c r="Q26" s="10" t="s">
        <v>8315</v>
      </c>
      <c r="R26" s="10" t="s">
        <v>8355</v>
      </c>
      <c r="S26" s="12">
        <v>42780.740277777775</v>
      </c>
      <c r="T26" s="12">
        <v>42795.083333333328</v>
      </c>
    </row>
    <row r="27" spans="1:20" ht="246.5" x14ac:dyDescent="0.35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>
        <v>100</v>
      </c>
      <c r="P27">
        <v>62.5</v>
      </c>
      <c r="Q27" s="10" t="s">
        <v>8315</v>
      </c>
      <c r="R27" s="10" t="s">
        <v>8355</v>
      </c>
      <c r="S27" s="12">
        <v>42752.827199074076</v>
      </c>
      <c r="T27" s="12">
        <v>42766.75</v>
      </c>
    </row>
    <row r="28" spans="1:20" ht="275.5" x14ac:dyDescent="0.35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>
        <v>319</v>
      </c>
      <c r="P28">
        <v>131.38</v>
      </c>
      <c r="Q28" s="10" t="s">
        <v>8315</v>
      </c>
      <c r="R28" s="10" t="s">
        <v>8355</v>
      </c>
      <c r="S28" s="12">
        <v>42534.895625000005</v>
      </c>
      <c r="T28" s="12">
        <v>42564.895625000005</v>
      </c>
    </row>
    <row r="29" spans="1:20" ht="159.5" x14ac:dyDescent="0.35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>
        <v>109</v>
      </c>
      <c r="P29">
        <v>73.03</v>
      </c>
      <c r="Q29" s="10" t="s">
        <v>8315</v>
      </c>
      <c r="R29" s="10" t="s">
        <v>8355</v>
      </c>
      <c r="S29" s="12">
        <v>41239.83625</v>
      </c>
      <c r="T29" s="12">
        <v>41269.83625</v>
      </c>
    </row>
    <row r="30" spans="1:20" ht="261" x14ac:dyDescent="0.35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>
        <v>101</v>
      </c>
      <c r="P30">
        <v>178.53</v>
      </c>
      <c r="Q30" s="10" t="s">
        <v>8315</v>
      </c>
      <c r="R30" s="10" t="s">
        <v>8355</v>
      </c>
      <c r="S30" s="12">
        <v>42398.849259259259</v>
      </c>
      <c r="T30" s="12">
        <v>42430.249305555553</v>
      </c>
    </row>
    <row r="31" spans="1:20" ht="261" x14ac:dyDescent="0.35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>
        <v>113</v>
      </c>
      <c r="P31">
        <v>162.91</v>
      </c>
      <c r="Q31" s="10" t="s">
        <v>8315</v>
      </c>
      <c r="R31" s="10" t="s">
        <v>8355</v>
      </c>
      <c r="S31" s="12">
        <v>41928.881064814814</v>
      </c>
      <c r="T31" s="12">
        <v>41958.922731481478</v>
      </c>
    </row>
    <row r="32" spans="1:20" ht="261" x14ac:dyDescent="0.35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>
        <v>120</v>
      </c>
      <c r="P32">
        <v>108.24</v>
      </c>
      <c r="Q32" s="10" t="s">
        <v>8315</v>
      </c>
      <c r="R32" s="10" t="s">
        <v>8355</v>
      </c>
      <c r="S32" s="12">
        <v>41888.674826388888</v>
      </c>
      <c r="T32" s="12">
        <v>41918.674826388888</v>
      </c>
    </row>
    <row r="33" spans="1:20" ht="101.5" x14ac:dyDescent="0.35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>
        <v>180</v>
      </c>
      <c r="P33">
        <v>54</v>
      </c>
      <c r="Q33" s="10" t="s">
        <v>8315</v>
      </c>
      <c r="R33" s="10" t="s">
        <v>8355</v>
      </c>
      <c r="S33" s="12">
        <v>42098.216238425928</v>
      </c>
      <c r="T33" s="12">
        <v>42119.216238425928</v>
      </c>
    </row>
    <row r="34" spans="1:20" ht="246.5" x14ac:dyDescent="0.35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>
        <v>101</v>
      </c>
      <c r="P34">
        <v>116.73</v>
      </c>
      <c r="Q34" s="10" t="s">
        <v>8315</v>
      </c>
      <c r="R34" s="10" t="s">
        <v>8355</v>
      </c>
      <c r="S34" s="12">
        <v>42360.212025462963</v>
      </c>
      <c r="T34" s="12">
        <v>42390.212025462963</v>
      </c>
    </row>
    <row r="35" spans="1:20" ht="275.5" x14ac:dyDescent="0.35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>
        <v>120</v>
      </c>
      <c r="P35">
        <v>233.9</v>
      </c>
      <c r="Q35" s="10" t="s">
        <v>8315</v>
      </c>
      <c r="R35" s="10" t="s">
        <v>8355</v>
      </c>
      <c r="S35" s="12">
        <v>41939.569907407407</v>
      </c>
      <c r="T35" s="12">
        <v>41969.611574074079</v>
      </c>
    </row>
    <row r="36" spans="1:20" ht="275.5" x14ac:dyDescent="0.35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>
        <v>158</v>
      </c>
      <c r="P36">
        <v>158</v>
      </c>
      <c r="Q36" s="10" t="s">
        <v>8315</v>
      </c>
      <c r="R36" s="10" t="s">
        <v>8355</v>
      </c>
      <c r="S36" s="12">
        <v>41996.832395833335</v>
      </c>
      <c r="T36" s="12">
        <v>42056.832395833335</v>
      </c>
    </row>
    <row r="37" spans="1:20" ht="232" x14ac:dyDescent="0.35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>
        <v>117</v>
      </c>
      <c r="P37">
        <v>85.18</v>
      </c>
      <c r="Q37" s="10" t="s">
        <v>8315</v>
      </c>
      <c r="R37" s="10" t="s">
        <v>8355</v>
      </c>
      <c r="S37" s="12">
        <v>42024.702893518523</v>
      </c>
      <c r="T37" s="12">
        <v>42045.702893518523</v>
      </c>
    </row>
    <row r="38" spans="1:20" ht="232" x14ac:dyDescent="0.35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>
        <v>157</v>
      </c>
      <c r="P38">
        <v>146.69</v>
      </c>
      <c r="Q38" s="10" t="s">
        <v>8315</v>
      </c>
      <c r="R38" s="10" t="s">
        <v>8355</v>
      </c>
      <c r="S38" s="12">
        <v>42146.836215277777</v>
      </c>
      <c r="T38" s="12">
        <v>42176.836215277777</v>
      </c>
    </row>
    <row r="39" spans="1:20" ht="261" x14ac:dyDescent="0.35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>
        <v>113</v>
      </c>
      <c r="P39">
        <v>50.76</v>
      </c>
      <c r="Q39" s="10" t="s">
        <v>8315</v>
      </c>
      <c r="R39" s="10" t="s">
        <v>8355</v>
      </c>
      <c r="S39" s="12">
        <v>41920.123611111114</v>
      </c>
      <c r="T39" s="12">
        <v>41948.208333333336</v>
      </c>
    </row>
    <row r="40" spans="1:20" ht="232" x14ac:dyDescent="0.35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>
        <v>103</v>
      </c>
      <c r="P40">
        <v>87.7</v>
      </c>
      <c r="Q40" s="10" t="s">
        <v>8315</v>
      </c>
      <c r="R40" s="10" t="s">
        <v>8355</v>
      </c>
      <c r="S40" s="12">
        <v>41785.72729166667</v>
      </c>
      <c r="T40" s="12">
        <v>41801.166666666664</v>
      </c>
    </row>
    <row r="41" spans="1:20" ht="290" x14ac:dyDescent="0.35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10" t="s">
        <v>8315</v>
      </c>
      <c r="R41" s="10" t="s">
        <v>8355</v>
      </c>
      <c r="S41" s="12">
        <v>41778.548055555555</v>
      </c>
      <c r="T41" s="12">
        <v>41838.548055555555</v>
      </c>
    </row>
    <row r="42" spans="1:20" ht="232" x14ac:dyDescent="0.35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>
        <v>106</v>
      </c>
      <c r="P42">
        <v>146.44999999999999</v>
      </c>
      <c r="Q42" s="10" t="s">
        <v>8315</v>
      </c>
      <c r="R42" s="10" t="s">
        <v>8355</v>
      </c>
      <c r="S42" s="12">
        <v>41841.850034722222</v>
      </c>
      <c r="T42" s="12">
        <v>41871.850034722222</v>
      </c>
    </row>
    <row r="43" spans="1:20" ht="261" x14ac:dyDescent="0.35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>
        <v>121</v>
      </c>
      <c r="P43">
        <v>80.459999999999994</v>
      </c>
      <c r="Q43" s="10" t="s">
        <v>8315</v>
      </c>
      <c r="R43" s="10" t="s">
        <v>8355</v>
      </c>
      <c r="S43" s="12">
        <v>41758.833564814813</v>
      </c>
      <c r="T43" s="12">
        <v>41786.125</v>
      </c>
    </row>
    <row r="44" spans="1:20" ht="275.5" x14ac:dyDescent="0.35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>
        <v>101</v>
      </c>
      <c r="P44">
        <v>234.67</v>
      </c>
      <c r="Q44" s="10" t="s">
        <v>8315</v>
      </c>
      <c r="R44" s="10" t="s">
        <v>8355</v>
      </c>
      <c r="S44" s="12">
        <v>42170.846446759257</v>
      </c>
      <c r="T44" s="12">
        <v>42230.846446759257</v>
      </c>
    </row>
    <row r="45" spans="1:20" ht="261" x14ac:dyDescent="0.35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>
        <v>116</v>
      </c>
      <c r="P45">
        <v>50.69</v>
      </c>
      <c r="Q45" s="10" t="s">
        <v>8315</v>
      </c>
      <c r="R45" s="10" t="s">
        <v>8355</v>
      </c>
      <c r="S45" s="12">
        <v>42660.618854166663</v>
      </c>
      <c r="T45" s="12">
        <v>42696.249305555553</v>
      </c>
    </row>
    <row r="46" spans="1:20" ht="261" x14ac:dyDescent="0.35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>
        <v>101</v>
      </c>
      <c r="P46">
        <v>162.71</v>
      </c>
      <c r="Q46" s="10" t="s">
        <v>8315</v>
      </c>
      <c r="R46" s="10" t="s">
        <v>8355</v>
      </c>
      <c r="S46" s="12">
        <v>42564.95380787037</v>
      </c>
      <c r="T46" s="12">
        <v>42609.95380787037</v>
      </c>
    </row>
    <row r="47" spans="1:20" ht="261" x14ac:dyDescent="0.35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>
        <v>246</v>
      </c>
      <c r="P47">
        <v>67.7</v>
      </c>
      <c r="Q47" s="10" t="s">
        <v>8315</v>
      </c>
      <c r="R47" s="10" t="s">
        <v>8355</v>
      </c>
      <c r="S47" s="12">
        <v>41158.993923611109</v>
      </c>
      <c r="T47" s="12">
        <v>41188.993923611109</v>
      </c>
    </row>
    <row r="48" spans="1:20" ht="203" x14ac:dyDescent="0.35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>
        <v>131</v>
      </c>
      <c r="P48">
        <v>164.3</v>
      </c>
      <c r="Q48" s="10" t="s">
        <v>8315</v>
      </c>
      <c r="R48" s="10" t="s">
        <v>8355</v>
      </c>
      <c r="S48" s="12">
        <v>42053.704293981486</v>
      </c>
      <c r="T48" s="12">
        <v>42083.662627314814</v>
      </c>
    </row>
    <row r="49" spans="1:20" ht="145" x14ac:dyDescent="0.35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>
        <v>168</v>
      </c>
      <c r="P49">
        <v>84.86</v>
      </c>
      <c r="Q49" s="10" t="s">
        <v>8315</v>
      </c>
      <c r="R49" s="10" t="s">
        <v>8355</v>
      </c>
      <c r="S49" s="12">
        <v>42567.264178240745</v>
      </c>
      <c r="T49" s="12">
        <v>42597.264178240745</v>
      </c>
    </row>
    <row r="50" spans="1:20" ht="261" x14ac:dyDescent="0.35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>
        <v>110</v>
      </c>
      <c r="P50">
        <v>94.55</v>
      </c>
      <c r="Q50" s="10" t="s">
        <v>8315</v>
      </c>
      <c r="R50" s="10" t="s">
        <v>8355</v>
      </c>
      <c r="S50" s="12">
        <v>41932.708877314813</v>
      </c>
      <c r="T50" s="12">
        <v>41961.190972222219</v>
      </c>
    </row>
    <row r="51" spans="1:20" ht="261" x14ac:dyDescent="0.35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>
        <v>107</v>
      </c>
      <c r="P51">
        <v>45.54</v>
      </c>
      <c r="Q51" s="10" t="s">
        <v>8315</v>
      </c>
      <c r="R51" s="10" t="s">
        <v>8355</v>
      </c>
      <c r="S51" s="12">
        <v>42233.747349537036</v>
      </c>
      <c r="T51" s="12">
        <v>42263.747349537036</v>
      </c>
    </row>
    <row r="52" spans="1:20" ht="275.5" x14ac:dyDescent="0.35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>
        <v>100</v>
      </c>
      <c r="P52">
        <v>51.72</v>
      </c>
      <c r="Q52" s="10" t="s">
        <v>8315</v>
      </c>
      <c r="R52" s="10" t="s">
        <v>8355</v>
      </c>
      <c r="S52" s="12">
        <v>42597.882488425923</v>
      </c>
      <c r="T52" s="12">
        <v>42657.882488425923</v>
      </c>
    </row>
    <row r="53" spans="1:20" ht="246.5" x14ac:dyDescent="0.35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>
        <v>127</v>
      </c>
      <c r="P53">
        <v>50.88</v>
      </c>
      <c r="Q53" s="10" t="s">
        <v>8315</v>
      </c>
      <c r="R53" s="10" t="s">
        <v>8355</v>
      </c>
      <c r="S53" s="12">
        <v>42228.044664351852</v>
      </c>
      <c r="T53" s="12">
        <v>42258.044664351852</v>
      </c>
    </row>
    <row r="54" spans="1:20" ht="217.5" x14ac:dyDescent="0.35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10" t="s">
        <v>8315</v>
      </c>
      <c r="R54" s="10" t="s">
        <v>8355</v>
      </c>
      <c r="S54" s="12">
        <v>42570.110243055555</v>
      </c>
      <c r="T54" s="12">
        <v>42600.110243055555</v>
      </c>
    </row>
    <row r="55" spans="1:20" ht="304.5" x14ac:dyDescent="0.35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>
        <v>113</v>
      </c>
      <c r="P55">
        <v>89.31</v>
      </c>
      <c r="Q55" s="10" t="s">
        <v>8315</v>
      </c>
      <c r="R55" s="10" t="s">
        <v>8355</v>
      </c>
      <c r="S55" s="12">
        <v>42644.535358796296</v>
      </c>
      <c r="T55" s="12">
        <v>42675.165972222225</v>
      </c>
    </row>
    <row r="56" spans="1:20" ht="159.5" x14ac:dyDescent="0.35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>
        <v>109</v>
      </c>
      <c r="P56">
        <v>88.59</v>
      </c>
      <c r="Q56" s="10" t="s">
        <v>8315</v>
      </c>
      <c r="R56" s="10" t="s">
        <v>8355</v>
      </c>
      <c r="S56" s="12">
        <v>41368.560289351852</v>
      </c>
      <c r="T56" s="12">
        <v>41398.560289351852</v>
      </c>
    </row>
    <row r="57" spans="1:20" ht="246.5" x14ac:dyDescent="0.35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>
        <v>127</v>
      </c>
      <c r="P57">
        <v>96.3</v>
      </c>
      <c r="Q57" s="10" t="s">
        <v>8315</v>
      </c>
      <c r="R57" s="10" t="s">
        <v>8355</v>
      </c>
      <c r="S57" s="12">
        <v>41466.785231481481</v>
      </c>
      <c r="T57" s="12">
        <v>41502.499305555553</v>
      </c>
    </row>
    <row r="58" spans="1:20" ht="319" x14ac:dyDescent="0.35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>
        <v>213</v>
      </c>
      <c r="P58">
        <v>33.31</v>
      </c>
      <c r="Q58" s="10" t="s">
        <v>8315</v>
      </c>
      <c r="R58" s="10" t="s">
        <v>8355</v>
      </c>
      <c r="S58" s="12">
        <v>40378.893206018518</v>
      </c>
      <c r="T58" s="12">
        <v>40453.207638888889</v>
      </c>
    </row>
    <row r="59" spans="1:20" ht="232" x14ac:dyDescent="0.35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>
        <v>101</v>
      </c>
      <c r="P59">
        <v>37.22</v>
      </c>
      <c r="Q59" s="10" t="s">
        <v>8315</v>
      </c>
      <c r="R59" s="10" t="s">
        <v>8355</v>
      </c>
      <c r="S59" s="12">
        <v>42373.252280092594</v>
      </c>
      <c r="T59" s="12">
        <v>42433.252280092594</v>
      </c>
    </row>
    <row r="60" spans="1:20" ht="232" x14ac:dyDescent="0.35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>
        <v>109</v>
      </c>
      <c r="P60">
        <v>92.13</v>
      </c>
      <c r="Q60" s="10" t="s">
        <v>8315</v>
      </c>
      <c r="R60" s="10" t="s">
        <v>8355</v>
      </c>
      <c r="S60" s="12">
        <v>41610.794421296298</v>
      </c>
      <c r="T60" s="12">
        <v>41637.332638888889</v>
      </c>
    </row>
    <row r="61" spans="1:20" ht="203" x14ac:dyDescent="0.35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>
        <v>108</v>
      </c>
      <c r="P61">
        <v>76.790000000000006</v>
      </c>
      <c r="Q61" s="10" t="s">
        <v>8315</v>
      </c>
      <c r="R61" s="10" t="s">
        <v>8355</v>
      </c>
      <c r="S61" s="12">
        <v>42177.791909722218</v>
      </c>
      <c r="T61" s="12">
        <v>42181.958333333328</v>
      </c>
    </row>
    <row r="62" spans="1:20" ht="159.5" x14ac:dyDescent="0.35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>
        <v>110</v>
      </c>
      <c r="P62">
        <v>96.53</v>
      </c>
      <c r="Q62" s="10" t="s">
        <v>8315</v>
      </c>
      <c r="R62" s="10" t="s">
        <v>8355</v>
      </c>
      <c r="S62" s="12">
        <v>42359.868611111116</v>
      </c>
      <c r="T62" s="12">
        <v>42389.868611111116</v>
      </c>
    </row>
    <row r="63" spans="1:20" ht="246.5" x14ac:dyDescent="0.35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>
        <v>109</v>
      </c>
      <c r="P63">
        <v>84.11</v>
      </c>
      <c r="Q63" s="10" t="s">
        <v>8315</v>
      </c>
      <c r="R63" s="10" t="s">
        <v>8355</v>
      </c>
      <c r="S63" s="12">
        <v>42387.7268287037</v>
      </c>
      <c r="T63" s="12">
        <v>42402.7268287037</v>
      </c>
    </row>
    <row r="64" spans="1:20" ht="275.5" x14ac:dyDescent="0.35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>
        <v>133</v>
      </c>
      <c r="P64">
        <v>82.94</v>
      </c>
      <c r="Q64" s="10" t="s">
        <v>8315</v>
      </c>
      <c r="R64" s="10" t="s">
        <v>8355</v>
      </c>
      <c r="S64" s="12">
        <v>41843.155729166669</v>
      </c>
      <c r="T64" s="12">
        <v>41873.155729166669</v>
      </c>
    </row>
    <row r="65" spans="1:20" ht="319" x14ac:dyDescent="0.35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v>191</v>
      </c>
      <c r="P65">
        <v>259.95</v>
      </c>
      <c r="Q65" s="10" t="s">
        <v>8315</v>
      </c>
      <c r="R65" s="10" t="s">
        <v>8355</v>
      </c>
      <c r="S65" s="12">
        <v>41862.803078703706</v>
      </c>
      <c r="T65" s="12">
        <v>41892.202777777777</v>
      </c>
    </row>
    <row r="66" spans="1:20" ht="232" x14ac:dyDescent="0.35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>
        <v>149</v>
      </c>
      <c r="P66">
        <v>37.25</v>
      </c>
      <c r="Q66" s="10" t="s">
        <v>8315</v>
      </c>
      <c r="R66" s="10" t="s">
        <v>8355</v>
      </c>
      <c r="S66" s="12">
        <v>42443.989050925928</v>
      </c>
      <c r="T66" s="12">
        <v>42487.552777777775</v>
      </c>
    </row>
    <row r="67" spans="1:20" ht="290" x14ac:dyDescent="0.35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>
        <v>166</v>
      </c>
      <c r="P67">
        <v>177.02</v>
      </c>
      <c r="Q67" s="10" t="s">
        <v>8315</v>
      </c>
      <c r="R67" s="10" t="s">
        <v>8355</v>
      </c>
      <c r="S67" s="12">
        <v>41975.901180555549</v>
      </c>
      <c r="T67" s="12">
        <v>42004.890277777777</v>
      </c>
    </row>
    <row r="68" spans="1:20" ht="261" x14ac:dyDescent="0.35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>
        <v>107</v>
      </c>
      <c r="P68">
        <v>74.069999999999993</v>
      </c>
      <c r="Q68" s="10" t="s">
        <v>8315</v>
      </c>
      <c r="R68" s="10" t="s">
        <v>8355</v>
      </c>
      <c r="S68" s="12">
        <v>42139.014525462961</v>
      </c>
      <c r="T68" s="12">
        <v>42169.014525462961</v>
      </c>
    </row>
    <row r="69" spans="1:20" ht="145" x14ac:dyDescent="0.35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>
        <v>106</v>
      </c>
      <c r="P69">
        <v>70.67</v>
      </c>
      <c r="Q69" s="10" t="s">
        <v>8315</v>
      </c>
      <c r="R69" s="10" t="s">
        <v>8355</v>
      </c>
      <c r="S69" s="12">
        <v>42465.16851851852</v>
      </c>
      <c r="T69" s="12">
        <v>42495.16851851852</v>
      </c>
    </row>
  </sheetData>
  <conditionalFormatting sqref="F1:F69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69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99001-82CF-47DE-904A-852558166C79}">
  <dimension ref="A1:T60"/>
  <sheetViews>
    <sheetView workbookViewId="0">
      <selection activeCell="I21" sqref="I21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1" t="s">
        <v>8360</v>
      </c>
      <c r="T1" s="11" t="s">
        <v>8361</v>
      </c>
    </row>
    <row r="2" spans="1:20" ht="246.5" x14ac:dyDescent="0.35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0" t="s">
        <v>8315</v>
      </c>
      <c r="R2" s="10" t="s">
        <v>8355</v>
      </c>
      <c r="S2" s="12">
        <v>42034.960127314815</v>
      </c>
      <c r="T2" s="12">
        <v>42064.960127314815</v>
      </c>
    </row>
    <row r="3" spans="1:20" ht="246.5" x14ac:dyDescent="0.35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0" t="s">
        <v>8315</v>
      </c>
      <c r="R3" s="10" t="s">
        <v>8355</v>
      </c>
      <c r="S3" s="12">
        <v>42077.129398148143</v>
      </c>
      <c r="T3" s="12">
        <v>42107.129398148143</v>
      </c>
    </row>
    <row r="4" spans="1:20" ht="203" x14ac:dyDescent="0.35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0" t="s">
        <v>8315</v>
      </c>
      <c r="R4" s="10" t="s">
        <v>8355</v>
      </c>
      <c r="S4" s="12">
        <v>42132.9143287037</v>
      </c>
      <c r="T4" s="12">
        <v>42162.9143287037</v>
      </c>
    </row>
    <row r="5" spans="1:20" ht="275.5" x14ac:dyDescent="0.35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10" t="s">
        <v>8315</v>
      </c>
      <c r="R5" s="10" t="s">
        <v>8355</v>
      </c>
      <c r="S5" s="12">
        <v>42118.139583333337</v>
      </c>
      <c r="T5" s="12">
        <v>42148.139583333337</v>
      </c>
    </row>
    <row r="6" spans="1:20" ht="246.5" x14ac:dyDescent="0.35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0" t="s">
        <v>8315</v>
      </c>
      <c r="R6" s="10" t="s">
        <v>8355</v>
      </c>
      <c r="S6" s="12">
        <v>42649.562118055561</v>
      </c>
      <c r="T6" s="12">
        <v>42698.715972222228</v>
      </c>
    </row>
    <row r="7" spans="1:20" ht="261" x14ac:dyDescent="0.35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0" t="s">
        <v>8315</v>
      </c>
      <c r="R7" s="10" t="s">
        <v>8355</v>
      </c>
      <c r="S7" s="12">
        <v>42097.649224537032</v>
      </c>
      <c r="T7" s="12">
        <v>42157.649224537032</v>
      </c>
    </row>
    <row r="8" spans="1:20" ht="275.5" x14ac:dyDescent="0.35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0" t="s">
        <v>8315</v>
      </c>
      <c r="R8" s="10" t="s">
        <v>8355</v>
      </c>
      <c r="S8" s="12">
        <v>42297.823113425926</v>
      </c>
      <c r="T8" s="12">
        <v>42327.864780092597</v>
      </c>
    </row>
    <row r="9" spans="1:20" ht="232" x14ac:dyDescent="0.35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0" t="s">
        <v>8315</v>
      </c>
      <c r="R9" s="10" t="s">
        <v>8355</v>
      </c>
      <c r="S9" s="12">
        <v>42362.36518518519</v>
      </c>
      <c r="T9" s="12">
        <v>42392.36518518519</v>
      </c>
    </row>
    <row r="10" spans="1:20" ht="174" x14ac:dyDescent="0.35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0" t="s">
        <v>8315</v>
      </c>
      <c r="R10" s="10" t="s">
        <v>8355</v>
      </c>
      <c r="S10" s="12">
        <v>42122.670069444444</v>
      </c>
      <c r="T10" s="12">
        <v>42152.665972222225</v>
      </c>
    </row>
    <row r="11" spans="1:20" ht="261" x14ac:dyDescent="0.35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0" t="s">
        <v>8315</v>
      </c>
      <c r="R11" s="10" t="s">
        <v>8355</v>
      </c>
      <c r="S11" s="12">
        <v>41862.761724537035</v>
      </c>
      <c r="T11" s="12">
        <v>41914.165972222225</v>
      </c>
    </row>
    <row r="12" spans="1:20" ht="275.5" x14ac:dyDescent="0.35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0" t="s">
        <v>8315</v>
      </c>
      <c r="R12" s="10" t="s">
        <v>8355</v>
      </c>
      <c r="S12" s="12">
        <v>42027.832800925928</v>
      </c>
      <c r="T12" s="12">
        <v>42065.044444444444</v>
      </c>
    </row>
    <row r="13" spans="1:20" ht="246.5" x14ac:dyDescent="0.35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0" t="s">
        <v>8315</v>
      </c>
      <c r="R13" s="10" t="s">
        <v>8355</v>
      </c>
      <c r="S13" s="12">
        <v>41953.95821759259</v>
      </c>
      <c r="T13" s="12">
        <v>42013.95821759259</v>
      </c>
    </row>
    <row r="14" spans="1:20" ht="246.5" x14ac:dyDescent="0.35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10" t="s">
        <v>8315</v>
      </c>
      <c r="R14" s="10" t="s">
        <v>8355</v>
      </c>
      <c r="S14" s="12">
        <v>41851.636388888888</v>
      </c>
      <c r="T14" s="12">
        <v>41911.636388888888</v>
      </c>
    </row>
    <row r="15" spans="1:20" ht="261" x14ac:dyDescent="0.35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0" t="s">
        <v>8315</v>
      </c>
      <c r="R15" s="10" t="s">
        <v>8355</v>
      </c>
      <c r="S15" s="12">
        <v>41829.935717592591</v>
      </c>
      <c r="T15" s="12">
        <v>41859.935717592591</v>
      </c>
    </row>
    <row r="16" spans="1:20" ht="188.5" x14ac:dyDescent="0.35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0" t="s">
        <v>8315</v>
      </c>
      <c r="R16" s="10" t="s">
        <v>8355</v>
      </c>
      <c r="S16" s="12">
        <v>42245.274699074071</v>
      </c>
      <c r="T16" s="12">
        <v>42275.274699074071</v>
      </c>
    </row>
    <row r="17" spans="1:20" ht="58" x14ac:dyDescent="0.35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0" t="s">
        <v>8315</v>
      </c>
      <c r="R17" s="10" t="s">
        <v>8355</v>
      </c>
      <c r="S17" s="12">
        <v>41834.784120370372</v>
      </c>
      <c r="T17" s="12">
        <v>41864.784120370372</v>
      </c>
    </row>
    <row r="18" spans="1:20" ht="261" x14ac:dyDescent="0.35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0" t="s">
        <v>8315</v>
      </c>
      <c r="R18" s="10" t="s">
        <v>8355</v>
      </c>
      <c r="S18" s="12">
        <v>42248.535787037035</v>
      </c>
      <c r="T18" s="12">
        <v>42277.75</v>
      </c>
    </row>
    <row r="19" spans="1:20" ht="188.5" x14ac:dyDescent="0.35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0" t="s">
        <v>8315</v>
      </c>
      <c r="R19" s="10" t="s">
        <v>8355</v>
      </c>
      <c r="S19" s="12">
        <v>42630.922893518517</v>
      </c>
      <c r="T19" s="12">
        <v>42665.922893518517</v>
      </c>
    </row>
    <row r="20" spans="1:20" ht="159.5" x14ac:dyDescent="0.35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0" t="s">
        <v>8315</v>
      </c>
      <c r="R20" s="10" t="s">
        <v>8355</v>
      </c>
      <c r="S20" s="12">
        <v>42299.130162037036</v>
      </c>
      <c r="T20" s="12">
        <v>42330.290972222225</v>
      </c>
    </row>
    <row r="21" spans="1:20" ht="261" x14ac:dyDescent="0.35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0" t="s">
        <v>8315</v>
      </c>
      <c r="R21" s="10" t="s">
        <v>8355</v>
      </c>
      <c r="S21" s="12">
        <v>41825.055231481485</v>
      </c>
      <c r="T21" s="12">
        <v>41850.055231481485</v>
      </c>
    </row>
    <row r="22" spans="1:20" ht="275.5" x14ac:dyDescent="0.35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0" t="s">
        <v>8315</v>
      </c>
      <c r="R22" s="10" t="s">
        <v>8355</v>
      </c>
      <c r="S22" s="12">
        <v>42263.691574074073</v>
      </c>
      <c r="T22" s="12">
        <v>42293.691574074073</v>
      </c>
    </row>
    <row r="23" spans="1:20" ht="261" x14ac:dyDescent="0.35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0" t="s">
        <v>8315</v>
      </c>
      <c r="R23" s="10" t="s">
        <v>8355</v>
      </c>
      <c r="S23" s="12">
        <v>41957.833726851852</v>
      </c>
      <c r="T23" s="12">
        <v>41987.833726851852</v>
      </c>
    </row>
    <row r="24" spans="1:20" ht="232" x14ac:dyDescent="0.35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0" t="s">
        <v>8315</v>
      </c>
      <c r="R24" s="10" t="s">
        <v>8355</v>
      </c>
      <c r="S24" s="12">
        <v>42097.732418981483</v>
      </c>
      <c r="T24" s="12">
        <v>42115.249305555553</v>
      </c>
    </row>
    <row r="25" spans="1:20" ht="261" x14ac:dyDescent="0.35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0" t="s">
        <v>8315</v>
      </c>
      <c r="R25" s="10" t="s">
        <v>8355</v>
      </c>
      <c r="S25" s="12">
        <v>42658.690532407403</v>
      </c>
      <c r="T25" s="12">
        <v>42673.073611111111</v>
      </c>
    </row>
    <row r="26" spans="1:20" ht="232" x14ac:dyDescent="0.35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0" t="s">
        <v>8315</v>
      </c>
      <c r="R26" s="10" t="s">
        <v>8355</v>
      </c>
      <c r="S26" s="12">
        <v>42111.684027777781</v>
      </c>
      <c r="T26" s="12">
        <v>42169.804861111115</v>
      </c>
    </row>
    <row r="27" spans="1:20" ht="203" x14ac:dyDescent="0.35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0" t="s">
        <v>8315</v>
      </c>
      <c r="R27" s="10" t="s">
        <v>8355</v>
      </c>
      <c r="S27" s="12">
        <v>42551.102314814809</v>
      </c>
      <c r="T27" s="12">
        <v>42601.102314814809</v>
      </c>
    </row>
    <row r="28" spans="1:20" ht="116" x14ac:dyDescent="0.35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0" t="s">
        <v>8315</v>
      </c>
      <c r="R28" s="10" t="s">
        <v>8355</v>
      </c>
      <c r="S28" s="12">
        <v>42226.651886574073</v>
      </c>
      <c r="T28" s="12">
        <v>42286.651886574073</v>
      </c>
    </row>
    <row r="29" spans="1:20" ht="261" x14ac:dyDescent="0.35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0" t="s">
        <v>8315</v>
      </c>
      <c r="R29" s="10" t="s">
        <v>8355</v>
      </c>
      <c r="S29" s="12">
        <v>42031.138831018514</v>
      </c>
      <c r="T29" s="12">
        <v>42061.138831018514</v>
      </c>
    </row>
    <row r="30" spans="1:20" ht="246.5" x14ac:dyDescent="0.35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0" t="s">
        <v>8315</v>
      </c>
      <c r="R30" s="10" t="s">
        <v>8355</v>
      </c>
      <c r="S30" s="12">
        <v>42055.713368055556</v>
      </c>
      <c r="T30" s="12">
        <v>42085.671701388885</v>
      </c>
    </row>
    <row r="31" spans="1:20" ht="246.5" x14ac:dyDescent="0.35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0" t="s">
        <v>8315</v>
      </c>
      <c r="R31" s="10" t="s">
        <v>8355</v>
      </c>
      <c r="S31" s="12">
        <v>41940.028287037036</v>
      </c>
      <c r="T31" s="12">
        <v>42000.0699537037</v>
      </c>
    </row>
    <row r="32" spans="1:20" ht="232" x14ac:dyDescent="0.35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0" t="s">
        <v>8315</v>
      </c>
      <c r="R32" s="10" t="s">
        <v>8355</v>
      </c>
      <c r="S32" s="12">
        <v>42237.181608796294</v>
      </c>
      <c r="T32" s="12">
        <v>42267.181608796294</v>
      </c>
    </row>
    <row r="33" spans="1:20" ht="232" x14ac:dyDescent="0.35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10" t="s">
        <v>8315</v>
      </c>
      <c r="R33" s="10" t="s">
        <v>8355</v>
      </c>
      <c r="S33" s="12">
        <v>42293.922986111109</v>
      </c>
      <c r="T33" s="12">
        <v>42323.96465277778</v>
      </c>
    </row>
    <row r="34" spans="1:20" ht="261" x14ac:dyDescent="0.35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0" t="s">
        <v>8315</v>
      </c>
      <c r="R34" s="10" t="s">
        <v>8355</v>
      </c>
      <c r="S34" s="12">
        <v>41853.563402777778</v>
      </c>
      <c r="T34" s="12">
        <v>41883.208333333336</v>
      </c>
    </row>
    <row r="35" spans="1:20" ht="261" x14ac:dyDescent="0.35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0" t="s">
        <v>8315</v>
      </c>
      <c r="R35" s="10" t="s">
        <v>8355</v>
      </c>
      <c r="S35" s="12">
        <v>42100.723738425921</v>
      </c>
      <c r="T35" s="12">
        <v>42129.783333333333</v>
      </c>
    </row>
    <row r="36" spans="1:20" ht="275.5" x14ac:dyDescent="0.35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0" t="s">
        <v>8315</v>
      </c>
      <c r="R36" s="10" t="s">
        <v>8355</v>
      </c>
      <c r="S36" s="12">
        <v>42246.883784722217</v>
      </c>
      <c r="T36" s="12">
        <v>42276.883784722217</v>
      </c>
    </row>
    <row r="37" spans="1:20" ht="246.5" x14ac:dyDescent="0.35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0" t="s">
        <v>8315</v>
      </c>
      <c r="R37" s="10" t="s">
        <v>8355</v>
      </c>
      <c r="S37" s="12">
        <v>42665.150347222225</v>
      </c>
      <c r="T37" s="12">
        <v>42725.192013888889</v>
      </c>
    </row>
    <row r="38" spans="1:20" ht="188.5" x14ac:dyDescent="0.35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0" t="s">
        <v>8315</v>
      </c>
      <c r="R38" s="10" t="s">
        <v>8355</v>
      </c>
      <c r="S38" s="12">
        <v>41981.57230324074</v>
      </c>
      <c r="T38" s="12">
        <v>42012.570138888885</v>
      </c>
    </row>
    <row r="39" spans="1:20" ht="217.5" x14ac:dyDescent="0.35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0" t="s">
        <v>8315</v>
      </c>
      <c r="R39" s="10" t="s">
        <v>8355</v>
      </c>
      <c r="S39" s="12">
        <v>42528.542627314819</v>
      </c>
      <c r="T39" s="12">
        <v>42560.082638888889</v>
      </c>
    </row>
    <row r="40" spans="1:20" ht="275.5" x14ac:dyDescent="0.35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0" t="s">
        <v>8315</v>
      </c>
      <c r="R40" s="10" t="s">
        <v>8355</v>
      </c>
      <c r="S40" s="12">
        <v>42065.818807870368</v>
      </c>
      <c r="T40" s="12">
        <v>42125.777141203704</v>
      </c>
    </row>
    <row r="41" spans="1:20" ht="246.5" x14ac:dyDescent="0.35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0" t="s">
        <v>8315</v>
      </c>
      <c r="R41" s="10" t="s">
        <v>8355</v>
      </c>
      <c r="S41" s="12">
        <v>42566.948414351849</v>
      </c>
      <c r="T41" s="12">
        <v>42596.948414351849</v>
      </c>
    </row>
    <row r="42" spans="1:20" ht="246.5" x14ac:dyDescent="0.35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0" t="s">
        <v>8315</v>
      </c>
      <c r="R42" s="10" t="s">
        <v>8355</v>
      </c>
      <c r="S42" s="12">
        <v>42255.619351851856</v>
      </c>
      <c r="T42" s="12">
        <v>42292.916666666672</v>
      </c>
    </row>
    <row r="43" spans="1:20" ht="188.5" x14ac:dyDescent="0.35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0" t="s">
        <v>8315</v>
      </c>
      <c r="R43" s="10" t="s">
        <v>8355</v>
      </c>
      <c r="S43" s="12">
        <v>42207.795787037037</v>
      </c>
      <c r="T43" s="12">
        <v>42267.795787037037</v>
      </c>
    </row>
    <row r="44" spans="1:20" ht="246.5" x14ac:dyDescent="0.35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0" t="s">
        <v>8315</v>
      </c>
      <c r="R44" s="10" t="s">
        <v>8355</v>
      </c>
      <c r="S44" s="12">
        <v>42523.025231481486</v>
      </c>
      <c r="T44" s="12">
        <v>42583.025231481486</v>
      </c>
    </row>
    <row r="45" spans="1:20" ht="232" x14ac:dyDescent="0.35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0" t="s">
        <v>8315</v>
      </c>
      <c r="R45" s="10" t="s">
        <v>8355</v>
      </c>
      <c r="S45" s="12">
        <v>42114.825532407413</v>
      </c>
      <c r="T45" s="12">
        <v>42144.825532407413</v>
      </c>
    </row>
    <row r="46" spans="1:20" ht="246.5" x14ac:dyDescent="0.35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0" t="s">
        <v>8315</v>
      </c>
      <c r="R46" s="10" t="s">
        <v>8355</v>
      </c>
      <c r="S46" s="12">
        <v>42359.792233796295</v>
      </c>
      <c r="T46" s="12">
        <v>42408.01180555555</v>
      </c>
    </row>
    <row r="47" spans="1:20" ht="275.5" x14ac:dyDescent="0.35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0" t="s">
        <v>8315</v>
      </c>
      <c r="R47" s="10" t="s">
        <v>8355</v>
      </c>
      <c r="S47" s="12">
        <v>42382.189710648148</v>
      </c>
      <c r="T47" s="12">
        <v>42412.189710648148</v>
      </c>
    </row>
    <row r="48" spans="1:20" ht="261" x14ac:dyDescent="0.35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0" t="s">
        <v>8315</v>
      </c>
      <c r="R48" s="10" t="s">
        <v>8355</v>
      </c>
      <c r="S48" s="12">
        <v>41902.622395833336</v>
      </c>
      <c r="T48" s="12">
        <v>41932.622395833336</v>
      </c>
    </row>
    <row r="49" spans="1:20" ht="145" x14ac:dyDescent="0.35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0" t="s">
        <v>8315</v>
      </c>
      <c r="R49" s="10" t="s">
        <v>8355</v>
      </c>
      <c r="S49" s="12">
        <v>42107.156319444446</v>
      </c>
      <c r="T49" s="12">
        <v>42167.156319444446</v>
      </c>
    </row>
    <row r="50" spans="1:20" ht="246.5" x14ac:dyDescent="0.35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0" t="s">
        <v>8315</v>
      </c>
      <c r="R50" s="10" t="s">
        <v>8355</v>
      </c>
      <c r="S50" s="12">
        <v>41876.718935185185</v>
      </c>
      <c r="T50" s="12">
        <v>41931.208333333336</v>
      </c>
    </row>
    <row r="51" spans="1:20" ht="275.5" x14ac:dyDescent="0.35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0" t="s">
        <v>8315</v>
      </c>
      <c r="R51" s="10" t="s">
        <v>8355</v>
      </c>
      <c r="S51" s="12">
        <v>42128.814247685179</v>
      </c>
      <c r="T51" s="12">
        <v>42135.814247685179</v>
      </c>
    </row>
    <row r="52" spans="1:20" ht="87" x14ac:dyDescent="0.35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0" t="s">
        <v>8315</v>
      </c>
      <c r="R52" s="10" t="s">
        <v>8355</v>
      </c>
      <c r="S52" s="12">
        <v>42062.680486111116</v>
      </c>
      <c r="T52" s="12">
        <v>42122.638819444444</v>
      </c>
    </row>
    <row r="53" spans="1:20" ht="275.5" x14ac:dyDescent="0.35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0" t="s">
        <v>8315</v>
      </c>
      <c r="R53" s="10" t="s">
        <v>8355</v>
      </c>
      <c r="S53" s="12">
        <v>41844.125115740739</v>
      </c>
      <c r="T53" s="12">
        <v>41879.125115740739</v>
      </c>
    </row>
    <row r="54" spans="1:20" ht="203" x14ac:dyDescent="0.35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0" t="s">
        <v>8315</v>
      </c>
      <c r="R54" s="10" t="s">
        <v>8355</v>
      </c>
      <c r="S54" s="12">
        <v>42745.031469907408</v>
      </c>
      <c r="T54" s="12">
        <v>42785.031469907408</v>
      </c>
    </row>
    <row r="55" spans="1:20" ht="188.5" x14ac:dyDescent="0.35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0" t="s">
        <v>8315</v>
      </c>
      <c r="R55" s="10" t="s">
        <v>8355</v>
      </c>
      <c r="S55" s="12">
        <v>41885.595138888886</v>
      </c>
      <c r="T55" s="12">
        <v>41916.595138888886</v>
      </c>
    </row>
    <row r="56" spans="1:20" ht="261" x14ac:dyDescent="0.35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0" t="s">
        <v>8315</v>
      </c>
      <c r="R56" s="10" t="s">
        <v>8355</v>
      </c>
      <c r="S56" s="12">
        <v>42615.121921296297</v>
      </c>
      <c r="T56" s="12">
        <v>42675.121921296297</v>
      </c>
    </row>
    <row r="57" spans="1:20" ht="217.5" x14ac:dyDescent="0.35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0" t="s">
        <v>8315</v>
      </c>
      <c r="R57" s="10" t="s">
        <v>8355</v>
      </c>
      <c r="S57" s="12">
        <v>42081.731273148151</v>
      </c>
      <c r="T57" s="12">
        <v>42111.731273148151</v>
      </c>
    </row>
    <row r="58" spans="1:20" ht="275.5" x14ac:dyDescent="0.35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10" t="s">
        <v>8315</v>
      </c>
      <c r="R58" s="10" t="s">
        <v>8355</v>
      </c>
      <c r="S58" s="12">
        <v>41843.632523148146</v>
      </c>
      <c r="T58" s="12">
        <v>41903.632523148146</v>
      </c>
    </row>
    <row r="59" spans="1:20" ht="217.5" x14ac:dyDescent="0.35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0" t="s">
        <v>8315</v>
      </c>
      <c r="R59" s="10" t="s">
        <v>8355</v>
      </c>
      <c r="S59" s="12">
        <v>42081.515335648146</v>
      </c>
      <c r="T59" s="12">
        <v>42095.515335648146</v>
      </c>
    </row>
    <row r="60" spans="1:20" ht="261" x14ac:dyDescent="0.35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0" t="s">
        <v>8315</v>
      </c>
      <c r="R60" s="10" t="s">
        <v>8355</v>
      </c>
      <c r="S60" s="12">
        <v>42060.04550925926</v>
      </c>
      <c r="T60" s="12">
        <v>42090.003842592589</v>
      </c>
    </row>
  </sheetData>
  <conditionalFormatting sqref="F1:F60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60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F1852-E4DE-474E-BF88-7AB031ADA995}">
  <dimension ref="A1:T262"/>
  <sheetViews>
    <sheetView workbookViewId="0">
      <selection activeCell="I21" sqref="I21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1" t="s">
        <v>8360</v>
      </c>
      <c r="T1" s="11" t="s">
        <v>8361</v>
      </c>
    </row>
    <row r="2" spans="1:20" ht="26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0" t="s">
        <v>8308</v>
      </c>
      <c r="R2" s="10" t="s">
        <v>8309</v>
      </c>
      <c r="S2" s="12">
        <v>42177.007071759261</v>
      </c>
      <c r="T2" s="12">
        <v>42208.125</v>
      </c>
    </row>
    <row r="3" spans="1:20" ht="116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0" t="s">
        <v>8308</v>
      </c>
      <c r="R3" s="10" t="s">
        <v>8309</v>
      </c>
      <c r="S3" s="12">
        <v>42766.600497685184</v>
      </c>
      <c r="T3" s="12">
        <v>42796.600497685184</v>
      </c>
    </row>
    <row r="4" spans="1:20" ht="159.5" x14ac:dyDescent="0.35">
      <c r="A4">
        <v>3</v>
      </c>
      <c r="B4" s="3" t="s">
        <v>5</v>
      </c>
      <c r="C4" s="3" t="s">
        <v>4114</v>
      </c>
      <c r="D4" s="6">
        <v>10000</v>
      </c>
      <c r="E4" s="8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s="10" t="s">
        <v>8308</v>
      </c>
      <c r="R4" s="10" t="s">
        <v>8309</v>
      </c>
      <c r="S4" s="12">
        <v>41828.515127314815</v>
      </c>
      <c r="T4" s="12">
        <v>41858.515127314815</v>
      </c>
    </row>
    <row r="5" spans="1:20" ht="261" x14ac:dyDescent="0.35">
      <c r="A5">
        <v>4</v>
      </c>
      <c r="B5" s="3" t="s">
        <v>6</v>
      </c>
      <c r="C5" s="3" t="s">
        <v>4115</v>
      </c>
      <c r="D5" s="6">
        <v>44000</v>
      </c>
      <c r="E5" s="8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s="10" t="s">
        <v>8308</v>
      </c>
      <c r="R5" s="10" t="s">
        <v>8309</v>
      </c>
      <c r="S5" s="12">
        <v>42327.834247685183</v>
      </c>
      <c r="T5" s="12">
        <v>42357.834247685183</v>
      </c>
    </row>
    <row r="6" spans="1:20" ht="232" x14ac:dyDescent="0.35">
      <c r="A6">
        <v>5</v>
      </c>
      <c r="B6" s="3" t="s">
        <v>7</v>
      </c>
      <c r="C6" s="3" t="s">
        <v>4116</v>
      </c>
      <c r="D6" s="6">
        <v>3999</v>
      </c>
      <c r="E6" s="8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s="10" t="s">
        <v>8308</v>
      </c>
      <c r="R6" s="10" t="s">
        <v>8309</v>
      </c>
      <c r="S6" s="12">
        <v>42563.932951388888</v>
      </c>
      <c r="T6" s="12">
        <v>42580.232638888891</v>
      </c>
    </row>
    <row r="7" spans="1:20" ht="261" x14ac:dyDescent="0.35">
      <c r="A7">
        <v>6</v>
      </c>
      <c r="B7" s="3" t="s">
        <v>8</v>
      </c>
      <c r="C7" s="3" t="s">
        <v>4117</v>
      </c>
      <c r="D7" s="6">
        <v>8000</v>
      </c>
      <c r="E7" s="8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s="10" t="s">
        <v>8308</v>
      </c>
      <c r="R7" s="10" t="s">
        <v>8309</v>
      </c>
      <c r="S7" s="12">
        <v>41794.072337962964</v>
      </c>
      <c r="T7" s="12">
        <v>41804.072337962964</v>
      </c>
    </row>
    <row r="8" spans="1:20" ht="261" x14ac:dyDescent="0.35">
      <c r="A8">
        <v>7</v>
      </c>
      <c r="B8" s="3" t="s">
        <v>9</v>
      </c>
      <c r="C8" s="3" t="s">
        <v>4118</v>
      </c>
      <c r="D8" s="6">
        <v>9000</v>
      </c>
      <c r="E8" s="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s="10" t="s">
        <v>8308</v>
      </c>
      <c r="R8" s="10" t="s">
        <v>8309</v>
      </c>
      <c r="S8" s="12">
        <v>42516.047071759262</v>
      </c>
      <c r="T8" s="12">
        <v>42556.047071759262</v>
      </c>
    </row>
    <row r="9" spans="1:20" ht="87" x14ac:dyDescent="0.35">
      <c r="A9">
        <v>8</v>
      </c>
      <c r="B9" s="3" t="s">
        <v>10</v>
      </c>
      <c r="C9" s="3" t="s">
        <v>4119</v>
      </c>
      <c r="D9" s="6">
        <v>3500</v>
      </c>
      <c r="E9" s="8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s="10" t="s">
        <v>8308</v>
      </c>
      <c r="R9" s="10" t="s">
        <v>8309</v>
      </c>
      <c r="S9" s="12">
        <v>42468.94458333333</v>
      </c>
      <c r="T9" s="12">
        <v>42475.875</v>
      </c>
    </row>
    <row r="10" spans="1:20" ht="261" x14ac:dyDescent="0.35">
      <c r="A10">
        <v>9</v>
      </c>
      <c r="B10" s="3" t="s">
        <v>11</v>
      </c>
      <c r="C10" s="3" t="s">
        <v>4120</v>
      </c>
      <c r="D10" s="6">
        <v>500</v>
      </c>
      <c r="E10" s="8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s="10" t="s">
        <v>8308</v>
      </c>
      <c r="R10" s="10" t="s">
        <v>8309</v>
      </c>
      <c r="S10" s="12">
        <v>42447.103518518517</v>
      </c>
      <c r="T10" s="12">
        <v>42477.103518518517</v>
      </c>
    </row>
    <row r="11" spans="1:20" ht="232" x14ac:dyDescent="0.35">
      <c r="A11">
        <v>10</v>
      </c>
      <c r="B11" s="3" t="s">
        <v>12</v>
      </c>
      <c r="C11" s="3" t="s">
        <v>4121</v>
      </c>
      <c r="D11" s="6">
        <v>3000</v>
      </c>
      <c r="E11" s="8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s="10" t="s">
        <v>8308</v>
      </c>
      <c r="R11" s="10" t="s">
        <v>8309</v>
      </c>
      <c r="S11" s="12">
        <v>41780.068043981482</v>
      </c>
      <c r="T11" s="12">
        <v>41815.068043981482</v>
      </c>
    </row>
    <row r="12" spans="1:20" ht="290" x14ac:dyDescent="0.35">
      <c r="A12">
        <v>11</v>
      </c>
      <c r="B12" s="3" t="s">
        <v>13</v>
      </c>
      <c r="C12" s="3" t="s">
        <v>4122</v>
      </c>
      <c r="D12" s="6">
        <v>5000</v>
      </c>
      <c r="E12" s="8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s="10" t="s">
        <v>8308</v>
      </c>
      <c r="R12" s="10" t="s">
        <v>8309</v>
      </c>
      <c r="S12" s="12">
        <v>42572.778495370367</v>
      </c>
      <c r="T12" s="12">
        <v>42604.125</v>
      </c>
    </row>
    <row r="13" spans="1:20" ht="261" x14ac:dyDescent="0.35">
      <c r="A13">
        <v>12</v>
      </c>
      <c r="B13" s="3" t="s">
        <v>14</v>
      </c>
      <c r="C13" s="3" t="s">
        <v>4123</v>
      </c>
      <c r="D13" s="6">
        <v>30000</v>
      </c>
      <c r="E13" s="8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s="10" t="s">
        <v>8308</v>
      </c>
      <c r="R13" s="10" t="s">
        <v>8309</v>
      </c>
      <c r="S13" s="12">
        <v>41791.713252314818</v>
      </c>
      <c r="T13" s="12">
        <v>41836.125</v>
      </c>
    </row>
    <row r="14" spans="1:20" ht="188.5" x14ac:dyDescent="0.35">
      <c r="A14">
        <v>13</v>
      </c>
      <c r="B14" s="3" t="s">
        <v>15</v>
      </c>
      <c r="C14" s="3" t="s">
        <v>4124</v>
      </c>
      <c r="D14" s="6">
        <v>3500</v>
      </c>
      <c r="E14" s="8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s="10" t="s">
        <v>8308</v>
      </c>
      <c r="R14" s="10" t="s">
        <v>8309</v>
      </c>
      <c r="S14" s="12">
        <v>42508.677187499998</v>
      </c>
      <c r="T14" s="12">
        <v>42544.852083333331</v>
      </c>
    </row>
    <row r="15" spans="1:20" ht="261" x14ac:dyDescent="0.35">
      <c r="A15">
        <v>16</v>
      </c>
      <c r="B15" s="3" t="s">
        <v>18</v>
      </c>
      <c r="C15" s="3" t="s">
        <v>4127</v>
      </c>
      <c r="D15" s="6">
        <v>12000</v>
      </c>
      <c r="E15" s="8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s="10" t="s">
        <v>8308</v>
      </c>
      <c r="R15" s="10" t="s">
        <v>8309</v>
      </c>
      <c r="S15" s="12">
        <v>41760.796423611115</v>
      </c>
      <c r="T15" s="12">
        <v>41806.229166666664</v>
      </c>
    </row>
    <row r="16" spans="1:20" ht="246.5" x14ac:dyDescent="0.35">
      <c r="A16">
        <v>18</v>
      </c>
      <c r="B16" s="3" t="s">
        <v>20</v>
      </c>
      <c r="C16" s="3" t="s">
        <v>4129</v>
      </c>
      <c r="D16" s="6">
        <v>30000</v>
      </c>
      <c r="E16" s="8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s="10" t="s">
        <v>8308</v>
      </c>
      <c r="R16" s="10" t="s">
        <v>8309</v>
      </c>
      <c r="S16" s="12">
        <v>41869.542314814818</v>
      </c>
      <c r="T16" s="12">
        <v>41899.542314814818</v>
      </c>
    </row>
    <row r="17" spans="1:20" ht="261" x14ac:dyDescent="0.35">
      <c r="A17">
        <v>19</v>
      </c>
      <c r="B17" s="3" t="s">
        <v>21</v>
      </c>
      <c r="C17" s="3" t="s">
        <v>4130</v>
      </c>
      <c r="D17" s="6">
        <v>850</v>
      </c>
      <c r="E17" s="8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s="10" t="s">
        <v>8308</v>
      </c>
      <c r="R17" s="10" t="s">
        <v>8309</v>
      </c>
      <c r="S17" s="12">
        <v>42175.816365740742</v>
      </c>
      <c r="T17" s="12">
        <v>42205.816365740742</v>
      </c>
    </row>
    <row r="18" spans="1:20" ht="232" x14ac:dyDescent="0.35">
      <c r="A18">
        <v>20</v>
      </c>
      <c r="B18" s="3" t="s">
        <v>22</v>
      </c>
      <c r="C18" s="3" t="s">
        <v>4131</v>
      </c>
      <c r="D18" s="6">
        <v>2000</v>
      </c>
      <c r="E18" s="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s="10" t="s">
        <v>8308</v>
      </c>
      <c r="R18" s="10" t="s">
        <v>8309</v>
      </c>
      <c r="S18" s="12">
        <v>42200.758240740746</v>
      </c>
      <c r="T18" s="12">
        <v>42260.758240740746</v>
      </c>
    </row>
    <row r="19" spans="1:20" ht="246.5" x14ac:dyDescent="0.35">
      <c r="A19">
        <v>21</v>
      </c>
      <c r="B19" s="3" t="s">
        <v>23</v>
      </c>
      <c r="C19" s="3" t="s">
        <v>4132</v>
      </c>
      <c r="D19" s="6">
        <v>18500</v>
      </c>
      <c r="E19" s="8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s="10" t="s">
        <v>8308</v>
      </c>
      <c r="R19" s="10" t="s">
        <v>8309</v>
      </c>
      <c r="S19" s="12">
        <v>41878.627187500002</v>
      </c>
      <c r="T19" s="12">
        <v>41908.627187500002</v>
      </c>
    </row>
    <row r="20" spans="1:20" ht="174" x14ac:dyDescent="0.35">
      <c r="A20">
        <v>22</v>
      </c>
      <c r="B20" s="3" t="s">
        <v>24</v>
      </c>
      <c r="C20" s="3" t="s">
        <v>4133</v>
      </c>
      <c r="D20" s="6">
        <v>350</v>
      </c>
      <c r="E20" s="8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s="10" t="s">
        <v>8308</v>
      </c>
      <c r="R20" s="10" t="s">
        <v>8309</v>
      </c>
      <c r="S20" s="12">
        <v>41989.91134259259</v>
      </c>
      <c r="T20" s="12">
        <v>42005.332638888889</v>
      </c>
    </row>
    <row r="21" spans="1:20" ht="232" x14ac:dyDescent="0.35">
      <c r="A21">
        <v>23</v>
      </c>
      <c r="B21" s="3" t="s">
        <v>25</v>
      </c>
      <c r="C21" s="3" t="s">
        <v>4134</v>
      </c>
      <c r="D21" s="6">
        <v>2000</v>
      </c>
      <c r="E21" s="8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s="10" t="s">
        <v>8308</v>
      </c>
      <c r="R21" s="10" t="s">
        <v>8309</v>
      </c>
      <c r="S21" s="12">
        <v>42097.778946759259</v>
      </c>
      <c r="T21" s="12">
        <v>42124.638888888891</v>
      </c>
    </row>
    <row r="22" spans="1:20" ht="145" x14ac:dyDescent="0.35">
      <c r="A22">
        <v>24</v>
      </c>
      <c r="B22" s="3" t="s">
        <v>26</v>
      </c>
      <c r="C22" s="3" t="s">
        <v>4135</v>
      </c>
      <c r="D22" s="6">
        <v>35000</v>
      </c>
      <c r="E22" s="8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s="10" t="s">
        <v>8308</v>
      </c>
      <c r="R22" s="10" t="s">
        <v>8309</v>
      </c>
      <c r="S22" s="12">
        <v>42229.820173611108</v>
      </c>
      <c r="T22" s="12">
        <v>42262.818750000006</v>
      </c>
    </row>
    <row r="23" spans="1:20" ht="246.5" x14ac:dyDescent="0.35">
      <c r="A23">
        <v>25</v>
      </c>
      <c r="B23" s="3" t="s">
        <v>27</v>
      </c>
      <c r="C23" s="3" t="s">
        <v>4136</v>
      </c>
      <c r="D23" s="6">
        <v>600</v>
      </c>
      <c r="E23" s="8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s="10" t="s">
        <v>8308</v>
      </c>
      <c r="R23" s="10" t="s">
        <v>8309</v>
      </c>
      <c r="S23" s="12">
        <v>42318.025011574078</v>
      </c>
      <c r="T23" s="12">
        <v>42378.025011574078</v>
      </c>
    </row>
    <row r="24" spans="1:20" ht="174" x14ac:dyDescent="0.35">
      <c r="A24">
        <v>26</v>
      </c>
      <c r="B24" s="3" t="s">
        <v>28</v>
      </c>
      <c r="C24" s="3" t="s">
        <v>4137</v>
      </c>
      <c r="D24" s="6">
        <v>1250</v>
      </c>
      <c r="E24" s="8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s="10" t="s">
        <v>8308</v>
      </c>
      <c r="R24" s="10" t="s">
        <v>8309</v>
      </c>
      <c r="S24" s="12">
        <v>41828.515555555554</v>
      </c>
      <c r="T24" s="12">
        <v>41868.515555555554</v>
      </c>
    </row>
    <row r="25" spans="1:20" ht="130.5" x14ac:dyDescent="0.35">
      <c r="A25">
        <v>28</v>
      </c>
      <c r="B25" s="3" t="s">
        <v>30</v>
      </c>
      <c r="C25" s="3" t="s">
        <v>4139</v>
      </c>
      <c r="D25" s="6">
        <v>12000</v>
      </c>
      <c r="E25" s="8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s="10" t="s">
        <v>8308</v>
      </c>
      <c r="R25" s="10" t="s">
        <v>8309</v>
      </c>
      <c r="S25" s="12">
        <v>42324.96393518518</v>
      </c>
      <c r="T25" s="12">
        <v>42354.96393518518</v>
      </c>
    </row>
    <row r="26" spans="1:20" ht="261" x14ac:dyDescent="0.35">
      <c r="A26">
        <v>30</v>
      </c>
      <c r="B26" s="3" t="s">
        <v>32</v>
      </c>
      <c r="C26" s="3" t="s">
        <v>4141</v>
      </c>
      <c r="D26" s="6">
        <v>4000</v>
      </c>
      <c r="E26" s="8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s="10" t="s">
        <v>8308</v>
      </c>
      <c r="R26" s="10" t="s">
        <v>8309</v>
      </c>
      <c r="S26" s="12">
        <v>41842.292997685188</v>
      </c>
      <c r="T26" s="12">
        <v>41872.292997685188</v>
      </c>
    </row>
    <row r="27" spans="1:20" ht="246.5" x14ac:dyDescent="0.35">
      <c r="A27">
        <v>31</v>
      </c>
      <c r="B27" s="3" t="s">
        <v>33</v>
      </c>
      <c r="C27" s="3" t="s">
        <v>4142</v>
      </c>
      <c r="D27" s="6">
        <v>13</v>
      </c>
      <c r="E27" s="8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s="10" t="s">
        <v>8308</v>
      </c>
      <c r="R27" s="10" t="s">
        <v>8309</v>
      </c>
      <c r="S27" s="12">
        <v>42376.79206018518</v>
      </c>
      <c r="T27" s="12">
        <v>42394.79206018518</v>
      </c>
    </row>
    <row r="28" spans="1:20" ht="304.5" x14ac:dyDescent="0.35">
      <c r="A28">
        <v>32</v>
      </c>
      <c r="B28" s="3" t="s">
        <v>34</v>
      </c>
      <c r="C28" s="3" t="s">
        <v>4143</v>
      </c>
      <c r="D28" s="6">
        <v>28450</v>
      </c>
      <c r="E28" s="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s="10" t="s">
        <v>8308</v>
      </c>
      <c r="R28" s="10" t="s">
        <v>8309</v>
      </c>
      <c r="S28" s="12">
        <v>42461.627511574072</v>
      </c>
      <c r="T28" s="12">
        <v>42503.165972222225</v>
      </c>
    </row>
    <row r="29" spans="1:20" ht="275.5" x14ac:dyDescent="0.35">
      <c r="A29">
        <v>33</v>
      </c>
      <c r="B29" s="3" t="s">
        <v>35</v>
      </c>
      <c r="C29" s="3" t="s">
        <v>4144</v>
      </c>
      <c r="D29" s="6">
        <v>5250</v>
      </c>
      <c r="E29" s="8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s="10" t="s">
        <v>8308</v>
      </c>
      <c r="R29" s="10" t="s">
        <v>8309</v>
      </c>
      <c r="S29" s="12">
        <v>42286.660891203705</v>
      </c>
      <c r="T29" s="12">
        <v>42316.702557870376</v>
      </c>
    </row>
    <row r="30" spans="1:20" ht="261" x14ac:dyDescent="0.35">
      <c r="A30">
        <v>34</v>
      </c>
      <c r="B30" s="3" t="s">
        <v>36</v>
      </c>
      <c r="C30" s="3" t="s">
        <v>4145</v>
      </c>
      <c r="D30" s="6">
        <v>2600</v>
      </c>
      <c r="E30" s="8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s="10" t="s">
        <v>8308</v>
      </c>
      <c r="R30" s="10" t="s">
        <v>8309</v>
      </c>
      <c r="S30" s="12">
        <v>41841.321770833332</v>
      </c>
      <c r="T30" s="12">
        <v>41856.321770833332</v>
      </c>
    </row>
    <row r="31" spans="1:20" ht="203" x14ac:dyDescent="0.35">
      <c r="A31">
        <v>35</v>
      </c>
      <c r="B31" s="3" t="s">
        <v>37</v>
      </c>
      <c r="C31" s="3" t="s">
        <v>4146</v>
      </c>
      <c r="D31" s="6">
        <v>1000</v>
      </c>
      <c r="E31" s="8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s="10" t="s">
        <v>8308</v>
      </c>
      <c r="R31" s="10" t="s">
        <v>8309</v>
      </c>
      <c r="S31" s="12">
        <v>42098.291828703703</v>
      </c>
      <c r="T31" s="12">
        <v>42122</v>
      </c>
    </row>
    <row r="32" spans="1:20" ht="159.5" x14ac:dyDescent="0.35">
      <c r="A32">
        <v>36</v>
      </c>
      <c r="B32" s="3" t="s">
        <v>38</v>
      </c>
      <c r="C32" s="3" t="s">
        <v>4147</v>
      </c>
      <c r="D32" s="6">
        <v>6000</v>
      </c>
      <c r="E32" s="8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s="10" t="s">
        <v>8308</v>
      </c>
      <c r="R32" s="10" t="s">
        <v>8309</v>
      </c>
      <c r="S32" s="12">
        <v>42068.307002314818</v>
      </c>
      <c r="T32" s="12">
        <v>42098.265335648146</v>
      </c>
    </row>
    <row r="33" spans="1:20" ht="261" x14ac:dyDescent="0.35">
      <c r="A33">
        <v>37</v>
      </c>
      <c r="B33" s="3" t="s">
        <v>39</v>
      </c>
      <c r="C33" s="3" t="s">
        <v>4148</v>
      </c>
      <c r="D33" s="6">
        <v>22000</v>
      </c>
      <c r="E33" s="8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s="10" t="s">
        <v>8308</v>
      </c>
      <c r="R33" s="10" t="s">
        <v>8309</v>
      </c>
      <c r="S33" s="12">
        <v>42032.693043981482</v>
      </c>
      <c r="T33" s="12">
        <v>42062.693043981482</v>
      </c>
    </row>
    <row r="34" spans="1:20" ht="261" x14ac:dyDescent="0.35">
      <c r="A34">
        <v>38</v>
      </c>
      <c r="B34" s="3" t="s">
        <v>40</v>
      </c>
      <c r="C34" s="3" t="s">
        <v>4149</v>
      </c>
      <c r="D34" s="6">
        <v>2500</v>
      </c>
      <c r="E34" s="8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s="10" t="s">
        <v>8308</v>
      </c>
      <c r="R34" s="10" t="s">
        <v>8309</v>
      </c>
      <c r="S34" s="12">
        <v>41375.057222222218</v>
      </c>
      <c r="T34" s="12">
        <v>41405.057222222218</v>
      </c>
    </row>
    <row r="35" spans="1:20" ht="275.5" x14ac:dyDescent="0.35">
      <c r="A35">
        <v>40</v>
      </c>
      <c r="B35" s="3" t="s">
        <v>42</v>
      </c>
      <c r="C35" s="3" t="s">
        <v>4151</v>
      </c>
      <c r="D35" s="6">
        <v>2000</v>
      </c>
      <c r="E35" s="8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s="10" t="s">
        <v>8308</v>
      </c>
      <c r="R35" s="10" t="s">
        <v>8309</v>
      </c>
      <c r="S35" s="12">
        <v>41789.21398148148</v>
      </c>
      <c r="T35" s="12">
        <v>41809.166666666664</v>
      </c>
    </row>
    <row r="36" spans="1:20" ht="261" x14ac:dyDescent="0.35">
      <c r="A36">
        <v>41</v>
      </c>
      <c r="B36" s="3" t="s">
        <v>43</v>
      </c>
      <c r="C36" s="3" t="s">
        <v>4152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s="10" t="s">
        <v>8308</v>
      </c>
      <c r="R36" s="10" t="s">
        <v>8309</v>
      </c>
      <c r="S36" s="12">
        <v>41887.568912037037</v>
      </c>
      <c r="T36" s="12">
        <v>41917.568912037037</v>
      </c>
    </row>
    <row r="37" spans="1:20" ht="261" x14ac:dyDescent="0.35">
      <c r="A37">
        <v>42</v>
      </c>
      <c r="B37" s="3" t="s">
        <v>44</v>
      </c>
      <c r="C37" s="3" t="s">
        <v>4153</v>
      </c>
      <c r="D37" s="6">
        <v>14000</v>
      </c>
      <c r="E37" s="8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s="10" t="s">
        <v>8308</v>
      </c>
      <c r="R37" s="10" t="s">
        <v>8309</v>
      </c>
      <c r="S37" s="12">
        <v>41971.639189814814</v>
      </c>
      <c r="T37" s="12">
        <v>42001.639189814814</v>
      </c>
    </row>
    <row r="38" spans="1:20" ht="275.5" x14ac:dyDescent="0.35">
      <c r="A38">
        <v>43</v>
      </c>
      <c r="B38" s="3" t="s">
        <v>45</v>
      </c>
      <c r="C38" s="3" t="s">
        <v>4154</v>
      </c>
      <c r="D38" s="6">
        <v>10000</v>
      </c>
      <c r="E38" s="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s="10" t="s">
        <v>8308</v>
      </c>
      <c r="R38" s="10" t="s">
        <v>8309</v>
      </c>
      <c r="S38" s="12">
        <v>41802.790347222224</v>
      </c>
      <c r="T38" s="12">
        <v>41833</v>
      </c>
    </row>
    <row r="39" spans="1:20" ht="304.5" x14ac:dyDescent="0.35">
      <c r="A39">
        <v>44</v>
      </c>
      <c r="B39" s="3" t="s">
        <v>46</v>
      </c>
      <c r="C39" s="3" t="s">
        <v>4155</v>
      </c>
      <c r="D39" s="6">
        <v>2000</v>
      </c>
      <c r="E39" s="8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s="10" t="s">
        <v>8308</v>
      </c>
      <c r="R39" s="10" t="s">
        <v>8309</v>
      </c>
      <c r="S39" s="12">
        <v>41874.098807870374</v>
      </c>
      <c r="T39" s="12">
        <v>41919.098807870374</v>
      </c>
    </row>
    <row r="40" spans="1:20" ht="232" x14ac:dyDescent="0.35">
      <c r="A40">
        <v>45</v>
      </c>
      <c r="B40" s="3" t="s">
        <v>47</v>
      </c>
      <c r="C40" s="3" t="s">
        <v>4156</v>
      </c>
      <c r="D40" s="6">
        <v>5000</v>
      </c>
      <c r="E40" s="8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s="10" t="s">
        <v>8308</v>
      </c>
      <c r="R40" s="10" t="s">
        <v>8309</v>
      </c>
      <c r="S40" s="12">
        <v>42457.623923611114</v>
      </c>
      <c r="T40" s="12">
        <v>42487.623923611114</v>
      </c>
    </row>
    <row r="41" spans="1:20" ht="275.5" x14ac:dyDescent="0.35">
      <c r="A41">
        <v>47</v>
      </c>
      <c r="B41" s="3" t="s">
        <v>49</v>
      </c>
      <c r="C41" s="3" t="s">
        <v>4158</v>
      </c>
      <c r="D41" s="6">
        <v>5000</v>
      </c>
      <c r="E41" s="8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s="10" t="s">
        <v>8308</v>
      </c>
      <c r="R41" s="10" t="s">
        <v>8309</v>
      </c>
      <c r="S41" s="12">
        <v>41932.819525462961</v>
      </c>
      <c r="T41" s="12">
        <v>41992.861192129625</v>
      </c>
    </row>
    <row r="42" spans="1:20" ht="101.5" x14ac:dyDescent="0.35">
      <c r="A42">
        <v>49</v>
      </c>
      <c r="B42" s="3" t="s">
        <v>51</v>
      </c>
      <c r="C42" s="3" t="s">
        <v>4160</v>
      </c>
      <c r="D42" s="6">
        <v>12000</v>
      </c>
      <c r="E42" s="8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s="10" t="s">
        <v>8308</v>
      </c>
      <c r="R42" s="10" t="s">
        <v>8309</v>
      </c>
      <c r="S42" s="12">
        <v>42271.176446759258</v>
      </c>
      <c r="T42" s="12">
        <v>42301.176446759258</v>
      </c>
    </row>
    <row r="43" spans="1:20" ht="261" x14ac:dyDescent="0.35">
      <c r="A43">
        <v>51</v>
      </c>
      <c r="B43" s="3" t="s">
        <v>53</v>
      </c>
      <c r="C43" s="3" t="s">
        <v>4162</v>
      </c>
      <c r="D43" s="6">
        <v>11000</v>
      </c>
      <c r="E43" s="8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s="10" t="s">
        <v>8308</v>
      </c>
      <c r="R43" s="10" t="s">
        <v>8309</v>
      </c>
      <c r="S43" s="12">
        <v>42196.928668981483</v>
      </c>
      <c r="T43" s="12">
        <v>42226.928668981483</v>
      </c>
    </row>
    <row r="44" spans="1:20" ht="246.5" x14ac:dyDescent="0.35">
      <c r="A44">
        <v>52</v>
      </c>
      <c r="B44" s="3" t="s">
        <v>54</v>
      </c>
      <c r="C44" s="3" t="s">
        <v>4163</v>
      </c>
      <c r="D44" s="6">
        <v>10000</v>
      </c>
      <c r="E44" s="8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s="10" t="s">
        <v>8308</v>
      </c>
      <c r="R44" s="10" t="s">
        <v>8309</v>
      </c>
      <c r="S44" s="12">
        <v>41807.701921296299</v>
      </c>
      <c r="T44" s="12">
        <v>41837.701921296299</v>
      </c>
    </row>
    <row r="45" spans="1:20" ht="130.5" x14ac:dyDescent="0.35">
      <c r="A45">
        <v>53</v>
      </c>
      <c r="B45" s="3" t="s">
        <v>55</v>
      </c>
      <c r="C45" s="3" t="s">
        <v>4164</v>
      </c>
      <c r="D45" s="6">
        <v>3000</v>
      </c>
      <c r="E45" s="8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s="10" t="s">
        <v>8308</v>
      </c>
      <c r="R45" s="10" t="s">
        <v>8309</v>
      </c>
      <c r="S45" s="12">
        <v>41719.549131944441</v>
      </c>
      <c r="T45" s="12">
        <v>41733.916666666664</v>
      </c>
    </row>
    <row r="46" spans="1:20" ht="261" x14ac:dyDescent="0.35">
      <c r="A46">
        <v>54</v>
      </c>
      <c r="B46" s="3" t="s">
        <v>56</v>
      </c>
      <c r="C46" s="3" t="s">
        <v>4165</v>
      </c>
      <c r="D46" s="6">
        <v>10000</v>
      </c>
      <c r="E46" s="8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s="10" t="s">
        <v>8308</v>
      </c>
      <c r="R46" s="10" t="s">
        <v>8309</v>
      </c>
      <c r="S46" s="12">
        <v>42333.713206018518</v>
      </c>
      <c r="T46" s="12">
        <v>42363.713206018518</v>
      </c>
    </row>
    <row r="47" spans="1:20" ht="261" x14ac:dyDescent="0.35">
      <c r="A47">
        <v>55</v>
      </c>
      <c r="B47" s="3" t="s">
        <v>57</v>
      </c>
      <c r="C47" s="3" t="s">
        <v>4166</v>
      </c>
      <c r="D47" s="6">
        <v>8600</v>
      </c>
      <c r="E47" s="8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s="10" t="s">
        <v>8308</v>
      </c>
      <c r="R47" s="10" t="s">
        <v>8309</v>
      </c>
      <c r="S47" s="12">
        <v>42496.968935185185</v>
      </c>
      <c r="T47" s="12">
        <v>42517.968935185185</v>
      </c>
    </row>
    <row r="48" spans="1:20" ht="232" x14ac:dyDescent="0.35">
      <c r="A48">
        <v>57</v>
      </c>
      <c r="B48" s="3" t="s">
        <v>59</v>
      </c>
      <c r="C48" s="3" t="s">
        <v>4168</v>
      </c>
      <c r="D48" s="6">
        <v>15000</v>
      </c>
      <c r="E48" s="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s="10" t="s">
        <v>8308</v>
      </c>
      <c r="R48" s="10" t="s">
        <v>8309</v>
      </c>
      <c r="S48" s="12">
        <v>42089.83289351852</v>
      </c>
      <c r="T48" s="12">
        <v>42119.83289351852</v>
      </c>
    </row>
    <row r="49" spans="1:20" ht="188.5" x14ac:dyDescent="0.35">
      <c r="A49">
        <v>58</v>
      </c>
      <c r="B49" s="3" t="s">
        <v>60</v>
      </c>
      <c r="C49" s="3" t="s">
        <v>4169</v>
      </c>
      <c r="D49" s="6">
        <v>10000</v>
      </c>
      <c r="E49" s="8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s="10" t="s">
        <v>8308</v>
      </c>
      <c r="R49" s="10" t="s">
        <v>8309</v>
      </c>
      <c r="S49" s="12">
        <v>41932.745046296295</v>
      </c>
      <c r="T49" s="12">
        <v>41962.786712962959</v>
      </c>
    </row>
    <row r="50" spans="1:20" ht="246.5" x14ac:dyDescent="0.35">
      <c r="A50">
        <v>59</v>
      </c>
      <c r="B50" s="3" t="s">
        <v>61</v>
      </c>
      <c r="C50" s="3" t="s">
        <v>4170</v>
      </c>
      <c r="D50" s="6">
        <v>20000</v>
      </c>
      <c r="E50" s="8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s="10" t="s">
        <v>8308</v>
      </c>
      <c r="R50" s="10" t="s">
        <v>8309</v>
      </c>
      <c r="S50" s="12">
        <v>42230.23583333334</v>
      </c>
      <c r="T50" s="12">
        <v>42261.875</v>
      </c>
    </row>
    <row r="51" spans="1:20" ht="232" x14ac:dyDescent="0.35">
      <c r="A51">
        <v>61</v>
      </c>
      <c r="B51" s="3" t="s">
        <v>63</v>
      </c>
      <c r="C51" s="3" t="s">
        <v>4172</v>
      </c>
      <c r="D51" s="6">
        <v>5000</v>
      </c>
      <c r="E51" s="8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>
        <v>148</v>
      </c>
      <c r="P51">
        <v>322.39</v>
      </c>
      <c r="Q51" s="10" t="s">
        <v>8308</v>
      </c>
      <c r="R51" s="10" t="s">
        <v>8310</v>
      </c>
      <c r="S51" s="12">
        <v>41409.814317129632</v>
      </c>
      <c r="T51" s="12">
        <v>41431.814317129632</v>
      </c>
    </row>
    <row r="52" spans="1:20" ht="261" x14ac:dyDescent="0.35">
      <c r="A52">
        <v>62</v>
      </c>
      <c r="B52" s="3" t="s">
        <v>64</v>
      </c>
      <c r="C52" s="3" t="s">
        <v>4173</v>
      </c>
      <c r="D52" s="6">
        <v>3000</v>
      </c>
      <c r="E52" s="8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>
        <v>155</v>
      </c>
      <c r="P52">
        <v>96.71</v>
      </c>
      <c r="Q52" s="10" t="s">
        <v>8308</v>
      </c>
      <c r="R52" s="10" t="s">
        <v>8310</v>
      </c>
      <c r="S52" s="12">
        <v>41311.799513888887</v>
      </c>
      <c r="T52" s="12">
        <v>41336.799513888887</v>
      </c>
    </row>
    <row r="53" spans="1:20" ht="232" x14ac:dyDescent="0.35">
      <c r="A53">
        <v>63</v>
      </c>
      <c r="B53" s="3" t="s">
        <v>65</v>
      </c>
      <c r="C53" s="3" t="s">
        <v>4174</v>
      </c>
      <c r="D53" s="6">
        <v>2000</v>
      </c>
      <c r="E53" s="8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>
        <v>114</v>
      </c>
      <c r="P53">
        <v>35.47</v>
      </c>
      <c r="Q53" s="10" t="s">
        <v>8308</v>
      </c>
      <c r="R53" s="10" t="s">
        <v>8310</v>
      </c>
      <c r="S53" s="12">
        <v>41612.912187499998</v>
      </c>
      <c r="T53" s="12">
        <v>41636.207638888889</v>
      </c>
    </row>
    <row r="54" spans="1:20" ht="246.5" x14ac:dyDescent="0.35">
      <c r="A54">
        <v>64</v>
      </c>
      <c r="B54" s="3" t="s">
        <v>66</v>
      </c>
      <c r="C54" s="3" t="s">
        <v>4175</v>
      </c>
      <c r="D54" s="6">
        <v>1200</v>
      </c>
      <c r="E54" s="8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>
        <v>173</v>
      </c>
      <c r="P54">
        <v>86.67</v>
      </c>
      <c r="Q54" s="10" t="s">
        <v>8308</v>
      </c>
      <c r="R54" s="10" t="s">
        <v>8310</v>
      </c>
      <c r="S54" s="12">
        <v>41433.01829861111</v>
      </c>
      <c r="T54" s="12">
        <v>41463.01829861111</v>
      </c>
    </row>
    <row r="55" spans="1:20" ht="145" x14ac:dyDescent="0.35">
      <c r="A55">
        <v>66</v>
      </c>
      <c r="B55" s="3" t="s">
        <v>68</v>
      </c>
      <c r="C55" s="3" t="s">
        <v>4177</v>
      </c>
      <c r="D55" s="6">
        <v>2000</v>
      </c>
      <c r="E55" s="8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>
        <v>119</v>
      </c>
      <c r="P55">
        <v>91.23</v>
      </c>
      <c r="Q55" s="10" t="s">
        <v>8308</v>
      </c>
      <c r="R55" s="10" t="s">
        <v>8310</v>
      </c>
      <c r="S55" s="12">
        <v>42539.849768518514</v>
      </c>
      <c r="T55" s="12">
        <v>42569.849768518514</v>
      </c>
    </row>
    <row r="56" spans="1:20" ht="232" x14ac:dyDescent="0.35">
      <c r="A56">
        <v>67</v>
      </c>
      <c r="B56" s="3" t="s">
        <v>69</v>
      </c>
      <c r="C56" s="3" t="s">
        <v>4178</v>
      </c>
      <c r="D56" s="6">
        <v>2000</v>
      </c>
      <c r="E56" s="8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>
        <v>116</v>
      </c>
      <c r="P56">
        <v>116.25</v>
      </c>
      <c r="Q56" s="10" t="s">
        <v>8308</v>
      </c>
      <c r="R56" s="10" t="s">
        <v>8310</v>
      </c>
      <c r="S56" s="12">
        <v>41075.583379629628</v>
      </c>
      <c r="T56" s="12">
        <v>41105.583379629628</v>
      </c>
    </row>
    <row r="57" spans="1:20" ht="290" x14ac:dyDescent="0.35">
      <c r="A57">
        <v>69</v>
      </c>
      <c r="B57" s="3" t="s">
        <v>71</v>
      </c>
      <c r="C57" s="3" t="s">
        <v>4180</v>
      </c>
      <c r="D57" s="6">
        <v>10000</v>
      </c>
      <c r="E57" s="8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>
        <v>111</v>
      </c>
      <c r="P57">
        <v>62.33</v>
      </c>
      <c r="Q57" s="10" t="s">
        <v>8308</v>
      </c>
      <c r="R57" s="10" t="s">
        <v>8310</v>
      </c>
      <c r="S57" s="12">
        <v>40786.187789351854</v>
      </c>
      <c r="T57" s="12">
        <v>40818.290972222225</v>
      </c>
    </row>
    <row r="58" spans="1:20" ht="261" x14ac:dyDescent="0.35">
      <c r="A58">
        <v>70</v>
      </c>
      <c r="B58" s="3" t="s">
        <v>72</v>
      </c>
      <c r="C58" s="3" t="s">
        <v>4181</v>
      </c>
      <c r="D58" s="6">
        <v>500</v>
      </c>
      <c r="E58" s="8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>
        <v>127</v>
      </c>
      <c r="P58">
        <v>37.409999999999997</v>
      </c>
      <c r="Q58" s="10" t="s">
        <v>8308</v>
      </c>
      <c r="R58" s="10" t="s">
        <v>8310</v>
      </c>
      <c r="S58" s="12">
        <v>40730.896354166667</v>
      </c>
      <c r="T58" s="12">
        <v>40790.896354166667</v>
      </c>
    </row>
    <row r="59" spans="1:20" ht="275.5" x14ac:dyDescent="0.35">
      <c r="A59">
        <v>71</v>
      </c>
      <c r="B59" s="3" t="s">
        <v>73</v>
      </c>
      <c r="C59" s="3" t="s">
        <v>4182</v>
      </c>
      <c r="D59" s="6">
        <v>1800</v>
      </c>
      <c r="E59" s="8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>
        <v>124</v>
      </c>
      <c r="P59">
        <v>69.72</v>
      </c>
      <c r="Q59" s="10" t="s">
        <v>8308</v>
      </c>
      <c r="R59" s="10" t="s">
        <v>8310</v>
      </c>
      <c r="S59" s="12">
        <v>40997.271493055552</v>
      </c>
      <c r="T59" s="12">
        <v>41057.271493055552</v>
      </c>
    </row>
    <row r="60" spans="1:20" ht="246.5" x14ac:dyDescent="0.35">
      <c r="A60">
        <v>72</v>
      </c>
      <c r="B60" s="3" t="s">
        <v>74</v>
      </c>
      <c r="C60" s="3" t="s">
        <v>4183</v>
      </c>
      <c r="D60" s="6">
        <v>2200</v>
      </c>
      <c r="E60" s="8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>
        <v>108</v>
      </c>
      <c r="P60">
        <v>58.17</v>
      </c>
      <c r="Q60" s="10" t="s">
        <v>8308</v>
      </c>
      <c r="R60" s="10" t="s">
        <v>8310</v>
      </c>
      <c r="S60" s="12">
        <v>41208.010196759256</v>
      </c>
      <c r="T60" s="12">
        <v>41228</v>
      </c>
    </row>
    <row r="61" spans="1:20" ht="246.5" x14ac:dyDescent="0.35">
      <c r="A61">
        <v>73</v>
      </c>
      <c r="B61" s="3" t="s">
        <v>75</v>
      </c>
      <c r="C61" s="3" t="s">
        <v>4184</v>
      </c>
      <c r="D61" s="6">
        <v>900</v>
      </c>
      <c r="E61" s="8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>
        <v>100</v>
      </c>
      <c r="P61">
        <v>50</v>
      </c>
      <c r="Q61" s="10" t="s">
        <v>8308</v>
      </c>
      <c r="R61" s="10" t="s">
        <v>8310</v>
      </c>
      <c r="S61" s="12">
        <v>40587.75675925926</v>
      </c>
      <c r="T61" s="12">
        <v>40666.165972222225</v>
      </c>
    </row>
    <row r="62" spans="1:20" ht="217.5" x14ac:dyDescent="0.35">
      <c r="A62">
        <v>75</v>
      </c>
      <c r="B62" s="3" t="s">
        <v>77</v>
      </c>
      <c r="C62" s="3" t="s">
        <v>4186</v>
      </c>
      <c r="D62" s="6">
        <v>3500</v>
      </c>
      <c r="E62" s="8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>
        <v>115</v>
      </c>
      <c r="P62">
        <v>85.96</v>
      </c>
      <c r="Q62" s="10" t="s">
        <v>8308</v>
      </c>
      <c r="R62" s="10" t="s">
        <v>8310</v>
      </c>
      <c r="S62" s="12">
        <v>41357.209166666667</v>
      </c>
      <c r="T62" s="12">
        <v>41387.209166666667</v>
      </c>
    </row>
    <row r="63" spans="1:20" ht="246.5" x14ac:dyDescent="0.35">
      <c r="A63">
        <v>76</v>
      </c>
      <c r="B63" s="3" t="s">
        <v>78</v>
      </c>
      <c r="C63" s="3" t="s">
        <v>4187</v>
      </c>
      <c r="D63" s="6">
        <v>300</v>
      </c>
      <c r="E63" s="8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>
        <v>153</v>
      </c>
      <c r="P63">
        <v>30.67</v>
      </c>
      <c r="Q63" s="10" t="s">
        <v>8308</v>
      </c>
      <c r="R63" s="10" t="s">
        <v>8310</v>
      </c>
      <c r="S63" s="12">
        <v>40844.691643518519</v>
      </c>
      <c r="T63" s="12">
        <v>40904.733310185184</v>
      </c>
    </row>
    <row r="64" spans="1:20" ht="188.5" x14ac:dyDescent="0.35">
      <c r="A64">
        <v>77</v>
      </c>
      <c r="B64" s="3" t="s">
        <v>79</v>
      </c>
      <c r="C64" s="3" t="s">
        <v>4188</v>
      </c>
      <c r="D64" s="6">
        <v>400</v>
      </c>
      <c r="E64" s="8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>
        <v>393</v>
      </c>
      <c r="P64">
        <v>60.38</v>
      </c>
      <c r="Q64" s="10" t="s">
        <v>8308</v>
      </c>
      <c r="R64" s="10" t="s">
        <v>8310</v>
      </c>
      <c r="S64" s="12">
        <v>40997.144872685189</v>
      </c>
      <c r="T64" s="12">
        <v>41050.124305555553</v>
      </c>
    </row>
    <row r="65" spans="1:20" ht="217.5" x14ac:dyDescent="0.35">
      <c r="A65">
        <v>80</v>
      </c>
      <c r="B65" s="3" t="s">
        <v>82</v>
      </c>
      <c r="C65" s="3" t="s">
        <v>4191</v>
      </c>
      <c r="D65" s="6">
        <v>12000</v>
      </c>
      <c r="E65" s="8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>
        <v>107</v>
      </c>
      <c r="P65">
        <v>273.83</v>
      </c>
      <c r="Q65" s="10" t="s">
        <v>8308</v>
      </c>
      <c r="R65" s="10" t="s">
        <v>8310</v>
      </c>
      <c r="S65" s="12">
        <v>41583.083981481483</v>
      </c>
      <c r="T65" s="12">
        <v>41618.083981481483</v>
      </c>
    </row>
    <row r="66" spans="1:20" ht="246.5" x14ac:dyDescent="0.35">
      <c r="A66">
        <v>81</v>
      </c>
      <c r="B66" s="3" t="s">
        <v>83</v>
      </c>
      <c r="C66" s="3" t="s">
        <v>4192</v>
      </c>
      <c r="D66" s="6">
        <v>750</v>
      </c>
      <c r="E66" s="8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>
        <v>198</v>
      </c>
      <c r="P66">
        <v>53.04</v>
      </c>
      <c r="Q66" s="10" t="s">
        <v>8308</v>
      </c>
      <c r="R66" s="10" t="s">
        <v>8310</v>
      </c>
      <c r="S66" s="12">
        <v>41100.158877314818</v>
      </c>
      <c r="T66" s="12">
        <v>41104.126388888886</v>
      </c>
    </row>
    <row r="67" spans="1:20" ht="261" x14ac:dyDescent="0.35">
      <c r="A67">
        <v>82</v>
      </c>
      <c r="B67" s="3" t="s">
        <v>84</v>
      </c>
      <c r="C67" s="3" t="s">
        <v>4193</v>
      </c>
      <c r="D67" s="6">
        <v>4000</v>
      </c>
      <c r="E67" s="8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>
        <v>100</v>
      </c>
      <c r="P67">
        <v>40.01</v>
      </c>
      <c r="Q67" s="10" t="s">
        <v>8308</v>
      </c>
      <c r="R67" s="10" t="s">
        <v>8310</v>
      </c>
      <c r="S67" s="12">
        <v>40795.820150462961</v>
      </c>
      <c r="T67" s="12">
        <v>40825.820150462961</v>
      </c>
    </row>
    <row r="68" spans="1:20" ht="203" x14ac:dyDescent="0.35">
      <c r="A68">
        <v>84</v>
      </c>
      <c r="B68" s="3" t="s">
        <v>86</v>
      </c>
      <c r="C68" s="3" t="s">
        <v>4195</v>
      </c>
      <c r="D68" s="6">
        <v>500</v>
      </c>
      <c r="E68" s="8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>
        <v>100</v>
      </c>
      <c r="P68">
        <v>71.430000000000007</v>
      </c>
      <c r="Q68" s="10" t="s">
        <v>8308</v>
      </c>
      <c r="R68" s="10" t="s">
        <v>8310</v>
      </c>
      <c r="S68" s="12">
        <v>40648.757939814815</v>
      </c>
      <c r="T68" s="12">
        <v>40678.757939814815</v>
      </c>
    </row>
    <row r="69" spans="1:20" ht="261" x14ac:dyDescent="0.35">
      <c r="A69">
        <v>85</v>
      </c>
      <c r="B69" s="3" t="s">
        <v>87</v>
      </c>
      <c r="C69" s="3" t="s">
        <v>4196</v>
      </c>
      <c r="D69" s="6">
        <v>1200</v>
      </c>
      <c r="E69" s="8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>
        <v>126</v>
      </c>
      <c r="P69">
        <v>71.709999999999994</v>
      </c>
      <c r="Q69" s="10" t="s">
        <v>8308</v>
      </c>
      <c r="R69" s="10" t="s">
        <v>8310</v>
      </c>
      <c r="S69" s="12">
        <v>40779.125428240739</v>
      </c>
      <c r="T69" s="12">
        <v>40809.125428240739</v>
      </c>
    </row>
    <row r="70" spans="1:20" ht="203" x14ac:dyDescent="0.35">
      <c r="A70">
        <v>87</v>
      </c>
      <c r="B70" s="3" t="s">
        <v>89</v>
      </c>
      <c r="C70" s="3" t="s">
        <v>4198</v>
      </c>
      <c r="D70" s="6">
        <v>2500</v>
      </c>
      <c r="E70" s="8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>
        <v>105</v>
      </c>
      <c r="P70">
        <v>104.6</v>
      </c>
      <c r="Q70" s="10" t="s">
        <v>8308</v>
      </c>
      <c r="R70" s="10" t="s">
        <v>8310</v>
      </c>
      <c r="S70" s="12">
        <v>40322.53938657407</v>
      </c>
      <c r="T70" s="12">
        <v>40332.070138888892</v>
      </c>
    </row>
    <row r="71" spans="1:20" ht="261" x14ac:dyDescent="0.35">
      <c r="A71">
        <v>88</v>
      </c>
      <c r="B71" s="3" t="s">
        <v>90</v>
      </c>
      <c r="C71" s="3" t="s">
        <v>4199</v>
      </c>
      <c r="D71" s="6">
        <v>3500</v>
      </c>
      <c r="E71" s="8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>
        <v>103</v>
      </c>
      <c r="P71">
        <v>60</v>
      </c>
      <c r="Q71" s="10" t="s">
        <v>8308</v>
      </c>
      <c r="R71" s="10" t="s">
        <v>8310</v>
      </c>
      <c r="S71" s="12">
        <v>41786.65892361111</v>
      </c>
      <c r="T71" s="12">
        <v>41812.65892361111</v>
      </c>
    </row>
    <row r="72" spans="1:20" ht="232" x14ac:dyDescent="0.35">
      <c r="A72">
        <v>89</v>
      </c>
      <c r="B72" s="3" t="s">
        <v>91</v>
      </c>
      <c r="C72" s="3" t="s">
        <v>4200</v>
      </c>
      <c r="D72" s="6">
        <v>6000</v>
      </c>
      <c r="E72" s="8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>
        <v>115</v>
      </c>
      <c r="P72">
        <v>123.29</v>
      </c>
      <c r="Q72" s="10" t="s">
        <v>8308</v>
      </c>
      <c r="R72" s="10" t="s">
        <v>8310</v>
      </c>
      <c r="S72" s="12">
        <v>41402.752222222225</v>
      </c>
      <c r="T72" s="12">
        <v>41427.752222222225</v>
      </c>
    </row>
    <row r="73" spans="1:20" ht="145" x14ac:dyDescent="0.35">
      <c r="A73">
        <v>90</v>
      </c>
      <c r="B73" s="3" t="s">
        <v>92</v>
      </c>
      <c r="C73" s="3" t="s">
        <v>4201</v>
      </c>
      <c r="D73" s="6">
        <v>500</v>
      </c>
      <c r="E73" s="8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>
        <v>100</v>
      </c>
      <c r="P73">
        <v>31.38</v>
      </c>
      <c r="Q73" s="10" t="s">
        <v>8308</v>
      </c>
      <c r="R73" s="10" t="s">
        <v>8310</v>
      </c>
      <c r="S73" s="12">
        <v>40706.297442129631</v>
      </c>
      <c r="T73" s="12">
        <v>40736.297442129631</v>
      </c>
    </row>
    <row r="74" spans="1:20" ht="261" x14ac:dyDescent="0.35">
      <c r="A74">
        <v>91</v>
      </c>
      <c r="B74" s="3" t="s">
        <v>93</v>
      </c>
      <c r="C74" s="3" t="s">
        <v>4202</v>
      </c>
      <c r="D74" s="6">
        <v>3000</v>
      </c>
      <c r="E74" s="8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>
        <v>120</v>
      </c>
      <c r="P74">
        <v>78.260000000000005</v>
      </c>
      <c r="Q74" s="10" t="s">
        <v>8308</v>
      </c>
      <c r="R74" s="10" t="s">
        <v>8310</v>
      </c>
      <c r="S74" s="12">
        <v>40619.402361111112</v>
      </c>
      <c r="T74" s="12">
        <v>40680.402361111112</v>
      </c>
    </row>
    <row r="75" spans="1:20" ht="275.5" x14ac:dyDescent="0.35">
      <c r="A75">
        <v>93</v>
      </c>
      <c r="B75" s="3" t="s">
        <v>95</v>
      </c>
      <c r="C75" s="3" t="s">
        <v>4204</v>
      </c>
      <c r="D75" s="6">
        <v>1000</v>
      </c>
      <c r="E75" s="8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>
        <v>111</v>
      </c>
      <c r="P75">
        <v>73.73</v>
      </c>
      <c r="Q75" s="10" t="s">
        <v>8308</v>
      </c>
      <c r="R75" s="10" t="s">
        <v>8310</v>
      </c>
      <c r="S75" s="12">
        <v>41065.858067129629</v>
      </c>
      <c r="T75" s="12">
        <v>41093.875</v>
      </c>
    </row>
    <row r="76" spans="1:20" ht="261" x14ac:dyDescent="0.35">
      <c r="A76">
        <v>95</v>
      </c>
      <c r="B76" s="3" t="s">
        <v>97</v>
      </c>
      <c r="C76" s="3" t="s">
        <v>4206</v>
      </c>
      <c r="D76" s="6">
        <v>350</v>
      </c>
      <c r="E76" s="8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>
        <v>131</v>
      </c>
      <c r="P76">
        <v>21.9</v>
      </c>
      <c r="Q76" s="10" t="s">
        <v>8308</v>
      </c>
      <c r="R76" s="10" t="s">
        <v>8310</v>
      </c>
      <c r="S76" s="12">
        <v>40935.005104166667</v>
      </c>
      <c r="T76" s="12">
        <v>40965.005104166667</v>
      </c>
    </row>
    <row r="77" spans="1:20" ht="275.5" x14ac:dyDescent="0.35">
      <c r="A77">
        <v>96</v>
      </c>
      <c r="B77" s="3" t="s">
        <v>98</v>
      </c>
      <c r="C77" s="3" t="s">
        <v>4207</v>
      </c>
      <c r="D77" s="6">
        <v>1500</v>
      </c>
      <c r="E77" s="8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>
        <v>115</v>
      </c>
      <c r="P77">
        <v>50.59</v>
      </c>
      <c r="Q77" s="10" t="s">
        <v>8308</v>
      </c>
      <c r="R77" s="10" t="s">
        <v>8310</v>
      </c>
      <c r="S77" s="12">
        <v>40324.662511574075</v>
      </c>
      <c r="T77" s="12">
        <v>40391.125</v>
      </c>
    </row>
    <row r="78" spans="1:20" ht="261" x14ac:dyDescent="0.35">
      <c r="A78">
        <v>97</v>
      </c>
      <c r="B78" s="3" t="s">
        <v>99</v>
      </c>
      <c r="C78" s="3" t="s">
        <v>4208</v>
      </c>
      <c r="D78" s="6">
        <v>400</v>
      </c>
      <c r="E78" s="8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>
        <v>106</v>
      </c>
      <c r="P78">
        <v>53.13</v>
      </c>
      <c r="Q78" s="10" t="s">
        <v>8308</v>
      </c>
      <c r="R78" s="10" t="s">
        <v>8310</v>
      </c>
      <c r="S78" s="12">
        <v>40706.135208333333</v>
      </c>
      <c r="T78" s="12">
        <v>40736.135208333333</v>
      </c>
    </row>
    <row r="79" spans="1:20" ht="261" x14ac:dyDescent="0.35">
      <c r="A79">
        <v>98</v>
      </c>
      <c r="B79" s="3" t="s">
        <v>100</v>
      </c>
      <c r="C79" s="3" t="s">
        <v>4209</v>
      </c>
      <c r="D79" s="6">
        <v>3200</v>
      </c>
      <c r="E79" s="8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>
        <v>106</v>
      </c>
      <c r="P79">
        <v>56.67</v>
      </c>
      <c r="Q79" s="10" t="s">
        <v>8308</v>
      </c>
      <c r="R79" s="10" t="s">
        <v>8310</v>
      </c>
      <c r="S79" s="12">
        <v>41214.79483796296</v>
      </c>
      <c r="T79" s="12">
        <v>41250.979166666664</v>
      </c>
    </row>
    <row r="80" spans="1:20" ht="188.5" x14ac:dyDescent="0.35">
      <c r="A80">
        <v>99</v>
      </c>
      <c r="B80" s="3" t="s">
        <v>101</v>
      </c>
      <c r="C80" s="3" t="s">
        <v>4210</v>
      </c>
      <c r="D80" s="6">
        <v>1500</v>
      </c>
      <c r="E80" s="8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>
        <v>106</v>
      </c>
      <c r="P80">
        <v>40.78</v>
      </c>
      <c r="Q80" s="10" t="s">
        <v>8308</v>
      </c>
      <c r="R80" s="10" t="s">
        <v>8310</v>
      </c>
      <c r="S80" s="12">
        <v>41631.902766203704</v>
      </c>
      <c r="T80" s="12">
        <v>41661.902766203704</v>
      </c>
    </row>
    <row r="81" spans="1:20" ht="290" x14ac:dyDescent="0.35">
      <c r="A81">
        <v>100</v>
      </c>
      <c r="B81" s="3" t="s">
        <v>102</v>
      </c>
      <c r="C81" s="3" t="s">
        <v>4211</v>
      </c>
      <c r="D81" s="6">
        <v>5000</v>
      </c>
      <c r="E81" s="8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>
        <v>100</v>
      </c>
      <c r="P81">
        <v>192.31</v>
      </c>
      <c r="Q81" s="10" t="s">
        <v>8308</v>
      </c>
      <c r="R81" s="10" t="s">
        <v>8310</v>
      </c>
      <c r="S81" s="12">
        <v>41197.753310185188</v>
      </c>
      <c r="T81" s="12">
        <v>41217.794976851852</v>
      </c>
    </row>
    <row r="82" spans="1:20" ht="290" x14ac:dyDescent="0.35">
      <c r="A82">
        <v>101</v>
      </c>
      <c r="B82" s="3" t="s">
        <v>103</v>
      </c>
      <c r="C82" s="3" t="s">
        <v>4212</v>
      </c>
      <c r="D82" s="6">
        <v>3500</v>
      </c>
      <c r="E82" s="8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>
        <v>100</v>
      </c>
      <c r="P82">
        <v>100</v>
      </c>
      <c r="Q82" s="10" t="s">
        <v>8308</v>
      </c>
      <c r="R82" s="10" t="s">
        <v>8310</v>
      </c>
      <c r="S82" s="12">
        <v>41274.776736111111</v>
      </c>
      <c r="T82" s="12">
        <v>41298.776736111111</v>
      </c>
    </row>
    <row r="83" spans="1:20" ht="232" x14ac:dyDescent="0.35">
      <c r="A83">
        <v>102</v>
      </c>
      <c r="B83" s="3" t="s">
        <v>104</v>
      </c>
      <c r="C83" s="3" t="s">
        <v>4213</v>
      </c>
      <c r="D83" s="6">
        <v>6000</v>
      </c>
      <c r="E83" s="8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>
        <v>128</v>
      </c>
      <c r="P83">
        <v>117.92</v>
      </c>
      <c r="Q83" s="10" t="s">
        <v>8308</v>
      </c>
      <c r="R83" s="10" t="s">
        <v>8310</v>
      </c>
      <c r="S83" s="12">
        <v>40505.131168981483</v>
      </c>
      <c r="T83" s="12">
        <v>40535.131168981483</v>
      </c>
    </row>
    <row r="84" spans="1:20" ht="174" x14ac:dyDescent="0.35">
      <c r="A84">
        <v>104</v>
      </c>
      <c r="B84" s="3" t="s">
        <v>106</v>
      </c>
      <c r="C84" s="3" t="s">
        <v>4215</v>
      </c>
      <c r="D84" s="6">
        <v>500</v>
      </c>
      <c r="E84" s="8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>
        <v>120</v>
      </c>
      <c r="P84">
        <v>60</v>
      </c>
      <c r="Q84" s="10" t="s">
        <v>8308</v>
      </c>
      <c r="R84" s="10" t="s">
        <v>8310</v>
      </c>
      <c r="S84" s="12">
        <v>40612.695208333331</v>
      </c>
      <c r="T84" s="12">
        <v>40636.041666666664</v>
      </c>
    </row>
    <row r="85" spans="1:20" ht="232" x14ac:dyDescent="0.35">
      <c r="A85">
        <v>105</v>
      </c>
      <c r="B85" s="3" t="s">
        <v>107</v>
      </c>
      <c r="C85" s="3" t="s">
        <v>4216</v>
      </c>
      <c r="D85" s="6">
        <v>2200</v>
      </c>
      <c r="E85" s="8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>
        <v>107</v>
      </c>
      <c r="P85">
        <v>39.380000000000003</v>
      </c>
      <c r="Q85" s="10" t="s">
        <v>8308</v>
      </c>
      <c r="R85" s="10" t="s">
        <v>8310</v>
      </c>
      <c r="S85" s="12">
        <v>42485.724768518514</v>
      </c>
      <c r="T85" s="12">
        <v>42504</v>
      </c>
    </row>
    <row r="86" spans="1:20" ht="72.5" x14ac:dyDescent="0.35">
      <c r="A86">
        <v>106</v>
      </c>
      <c r="B86" s="3" t="s">
        <v>108</v>
      </c>
      <c r="C86" s="3" t="s">
        <v>4217</v>
      </c>
      <c r="D86" s="6">
        <v>5000</v>
      </c>
      <c r="E86" s="8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>
        <v>101</v>
      </c>
      <c r="P86">
        <v>186.11</v>
      </c>
      <c r="Q86" s="10" t="s">
        <v>8308</v>
      </c>
      <c r="R86" s="10" t="s">
        <v>8310</v>
      </c>
      <c r="S86" s="12">
        <v>40987.776631944449</v>
      </c>
      <c r="T86" s="12">
        <v>41001.776631944449</v>
      </c>
    </row>
    <row r="87" spans="1:20" ht="261" x14ac:dyDescent="0.35">
      <c r="A87">
        <v>107</v>
      </c>
      <c r="B87" s="3" t="s">
        <v>109</v>
      </c>
      <c r="C87" s="3" t="s">
        <v>4218</v>
      </c>
      <c r="D87" s="6">
        <v>7500</v>
      </c>
      <c r="E87" s="8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>
        <v>102</v>
      </c>
      <c r="P87">
        <v>111.38</v>
      </c>
      <c r="Q87" s="10" t="s">
        <v>8308</v>
      </c>
      <c r="R87" s="10" t="s">
        <v>8310</v>
      </c>
      <c r="S87" s="12">
        <v>40635.982488425929</v>
      </c>
      <c r="T87" s="12">
        <v>40657.982488425929</v>
      </c>
    </row>
    <row r="88" spans="1:20" ht="203" x14ac:dyDescent="0.35">
      <c r="A88">
        <v>108</v>
      </c>
      <c r="B88" s="3" t="s">
        <v>110</v>
      </c>
      <c r="C88" s="3" t="s">
        <v>4219</v>
      </c>
      <c r="D88" s="6">
        <v>1500</v>
      </c>
      <c r="E88" s="8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>
        <v>247</v>
      </c>
      <c r="P88">
        <v>78.72</v>
      </c>
      <c r="Q88" s="10" t="s">
        <v>8308</v>
      </c>
      <c r="R88" s="10" t="s">
        <v>8310</v>
      </c>
      <c r="S88" s="12">
        <v>41365.613078703704</v>
      </c>
      <c r="T88" s="12">
        <v>41425.613078703704</v>
      </c>
    </row>
    <row r="89" spans="1:20" ht="246.5" x14ac:dyDescent="0.35">
      <c r="A89">
        <v>109</v>
      </c>
      <c r="B89" s="3" t="s">
        <v>111</v>
      </c>
      <c r="C89" s="3" t="s">
        <v>4220</v>
      </c>
      <c r="D89" s="6">
        <v>1000</v>
      </c>
      <c r="E89" s="8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>
        <v>220</v>
      </c>
      <c r="P89">
        <v>46.7</v>
      </c>
      <c r="Q89" s="10" t="s">
        <v>8308</v>
      </c>
      <c r="R89" s="10" t="s">
        <v>8310</v>
      </c>
      <c r="S89" s="12">
        <v>40570.025810185187</v>
      </c>
      <c r="T89" s="12">
        <v>40600.025810185187</v>
      </c>
    </row>
    <row r="90" spans="1:20" ht="232" x14ac:dyDescent="0.35">
      <c r="A90">
        <v>110</v>
      </c>
      <c r="B90" s="3" t="s">
        <v>112</v>
      </c>
      <c r="C90" s="3" t="s">
        <v>4221</v>
      </c>
      <c r="D90" s="6">
        <v>1300</v>
      </c>
      <c r="E90" s="8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>
        <v>131</v>
      </c>
      <c r="P90">
        <v>65.38</v>
      </c>
      <c r="Q90" s="10" t="s">
        <v>8308</v>
      </c>
      <c r="R90" s="10" t="s">
        <v>8310</v>
      </c>
      <c r="S90" s="12">
        <v>41557.949687500004</v>
      </c>
      <c r="T90" s="12">
        <v>41592.249305555553</v>
      </c>
    </row>
    <row r="91" spans="1:20" ht="261" x14ac:dyDescent="0.35">
      <c r="A91">
        <v>112</v>
      </c>
      <c r="B91" s="3" t="s">
        <v>114</v>
      </c>
      <c r="C91" s="3" t="s">
        <v>4223</v>
      </c>
      <c r="D91" s="6">
        <v>5000</v>
      </c>
      <c r="E91" s="8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>
        <v>104</v>
      </c>
      <c r="P91">
        <v>64.2</v>
      </c>
      <c r="Q91" s="10" t="s">
        <v>8308</v>
      </c>
      <c r="R91" s="10" t="s">
        <v>8310</v>
      </c>
      <c r="S91" s="12">
        <v>41718.043032407404</v>
      </c>
      <c r="T91" s="12">
        <v>41742.083333333336</v>
      </c>
    </row>
    <row r="92" spans="1:20" ht="130.5" x14ac:dyDescent="0.35">
      <c r="A92">
        <v>113</v>
      </c>
      <c r="B92" s="3" t="s">
        <v>115</v>
      </c>
      <c r="C92" s="3" t="s">
        <v>4224</v>
      </c>
      <c r="D92" s="6">
        <v>5000</v>
      </c>
      <c r="E92" s="8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>
        <v>141</v>
      </c>
      <c r="P92">
        <v>90.38</v>
      </c>
      <c r="Q92" s="10" t="s">
        <v>8308</v>
      </c>
      <c r="R92" s="10" t="s">
        <v>8310</v>
      </c>
      <c r="S92" s="12">
        <v>40753.758425925924</v>
      </c>
      <c r="T92" s="12">
        <v>40761.625</v>
      </c>
    </row>
    <row r="93" spans="1:20" ht="275.5" x14ac:dyDescent="0.35">
      <c r="A93">
        <v>114</v>
      </c>
      <c r="B93" s="3" t="s">
        <v>116</v>
      </c>
      <c r="C93" s="3" t="s">
        <v>4225</v>
      </c>
      <c r="D93" s="6">
        <v>3000</v>
      </c>
      <c r="E93" s="8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>
        <v>103</v>
      </c>
      <c r="P93">
        <v>88.57</v>
      </c>
      <c r="Q93" s="10" t="s">
        <v>8308</v>
      </c>
      <c r="R93" s="10" t="s">
        <v>8310</v>
      </c>
      <c r="S93" s="12">
        <v>40861.27416666667</v>
      </c>
      <c r="T93" s="12">
        <v>40921.27416666667</v>
      </c>
    </row>
    <row r="94" spans="1:20" ht="87" x14ac:dyDescent="0.35">
      <c r="A94">
        <v>115</v>
      </c>
      <c r="B94" s="3" t="s">
        <v>117</v>
      </c>
      <c r="C94" s="3" t="s">
        <v>4226</v>
      </c>
      <c r="D94" s="6">
        <v>450</v>
      </c>
      <c r="E94" s="8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>
        <v>140</v>
      </c>
      <c r="P94">
        <v>28.73</v>
      </c>
      <c r="Q94" s="10" t="s">
        <v>8308</v>
      </c>
      <c r="R94" s="10" t="s">
        <v>8310</v>
      </c>
      <c r="S94" s="12">
        <v>40918.738935185182</v>
      </c>
      <c r="T94" s="12">
        <v>40943.738935185182</v>
      </c>
    </row>
    <row r="95" spans="1:20" ht="246.5" x14ac:dyDescent="0.35">
      <c r="A95">
        <v>116</v>
      </c>
      <c r="B95" s="3" t="s">
        <v>118</v>
      </c>
      <c r="C95" s="3" t="s">
        <v>4227</v>
      </c>
      <c r="D95" s="6">
        <v>3500</v>
      </c>
      <c r="E95" s="8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>
        <v>114</v>
      </c>
      <c r="P95">
        <v>69.790000000000006</v>
      </c>
      <c r="Q95" s="10" t="s">
        <v>8308</v>
      </c>
      <c r="R95" s="10" t="s">
        <v>8310</v>
      </c>
      <c r="S95" s="12">
        <v>40595.497164351851</v>
      </c>
      <c r="T95" s="12">
        <v>40641.455497685187</v>
      </c>
    </row>
    <row r="96" spans="1:20" ht="275.5" x14ac:dyDescent="0.35">
      <c r="A96">
        <v>117</v>
      </c>
      <c r="B96" s="3" t="s">
        <v>119</v>
      </c>
      <c r="C96" s="3" t="s">
        <v>4228</v>
      </c>
      <c r="D96" s="6">
        <v>4500</v>
      </c>
      <c r="E96" s="8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>
        <v>100</v>
      </c>
      <c r="P96">
        <v>167.49</v>
      </c>
      <c r="Q96" s="10" t="s">
        <v>8308</v>
      </c>
      <c r="R96" s="10" t="s">
        <v>8310</v>
      </c>
      <c r="S96" s="12">
        <v>40248.834999999999</v>
      </c>
      <c r="T96" s="12">
        <v>40338.791666666664</v>
      </c>
    </row>
    <row r="97" spans="1:20" ht="174" x14ac:dyDescent="0.35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v>113</v>
      </c>
      <c r="P97">
        <v>144.91</v>
      </c>
      <c r="Q97" s="10" t="s">
        <v>8308</v>
      </c>
      <c r="R97" s="10" t="s">
        <v>8310</v>
      </c>
      <c r="S97" s="12">
        <v>40723.053657407407</v>
      </c>
      <c r="T97" s="12">
        <v>40753.053657407407</v>
      </c>
    </row>
    <row r="98" spans="1:20" ht="290" x14ac:dyDescent="0.35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v>105</v>
      </c>
      <c r="P98">
        <v>91.84</v>
      </c>
      <c r="Q98" s="10" t="s">
        <v>8308</v>
      </c>
      <c r="R98" s="10" t="s">
        <v>8310</v>
      </c>
      <c r="S98" s="12">
        <v>40739.069282407407</v>
      </c>
      <c r="T98" s="12">
        <v>40768.958333333336</v>
      </c>
    </row>
    <row r="99" spans="1:20" ht="261" x14ac:dyDescent="0.35">
      <c r="A99">
        <v>240</v>
      </c>
      <c r="B99" s="3" t="s">
        <v>242</v>
      </c>
      <c r="C99" s="3" t="s">
        <v>4350</v>
      </c>
      <c r="D99" s="6">
        <v>15000</v>
      </c>
      <c r="E99" s="8">
        <v>16145.12</v>
      </c>
      <c r="F99" t="s">
        <v>8218</v>
      </c>
      <c r="G99" t="s">
        <v>8223</v>
      </c>
      <c r="H99" t="s">
        <v>8245</v>
      </c>
      <c r="I99">
        <v>1367773211</v>
      </c>
      <c r="J99">
        <v>1363885211</v>
      </c>
      <c r="K99" t="b">
        <v>1</v>
      </c>
      <c r="L99">
        <v>137</v>
      </c>
      <c r="M99" t="b">
        <v>1</v>
      </c>
      <c r="N99" t="s">
        <v>8267</v>
      </c>
      <c r="O99">
        <v>108</v>
      </c>
      <c r="P99">
        <v>117.85</v>
      </c>
      <c r="Q99" s="10" t="s">
        <v>8308</v>
      </c>
      <c r="R99" s="10" t="s">
        <v>8313</v>
      </c>
      <c r="S99" s="12">
        <v>41354.708460648151</v>
      </c>
      <c r="T99" s="12">
        <v>41399.708460648151</v>
      </c>
    </row>
    <row r="100" spans="1:20" ht="246.5" x14ac:dyDescent="0.35">
      <c r="A100">
        <v>241</v>
      </c>
      <c r="B100" s="3" t="s">
        <v>243</v>
      </c>
      <c r="C100" s="3" t="s">
        <v>4351</v>
      </c>
      <c r="D100" s="6">
        <v>36400</v>
      </c>
      <c r="E100" s="8">
        <v>41000</v>
      </c>
      <c r="F100" t="s">
        <v>8218</v>
      </c>
      <c r="G100" t="s">
        <v>8223</v>
      </c>
      <c r="H100" t="s">
        <v>8245</v>
      </c>
      <c r="I100">
        <v>1419180304</v>
      </c>
      <c r="J100">
        <v>1415292304</v>
      </c>
      <c r="K100" t="b">
        <v>1</v>
      </c>
      <c r="L100">
        <v>376</v>
      </c>
      <c r="M100" t="b">
        <v>1</v>
      </c>
      <c r="N100" t="s">
        <v>8267</v>
      </c>
      <c r="O100">
        <v>113</v>
      </c>
      <c r="P100">
        <v>109.04</v>
      </c>
      <c r="Q100" s="10" t="s">
        <v>8308</v>
      </c>
      <c r="R100" s="10" t="s">
        <v>8313</v>
      </c>
      <c r="S100" s="12">
        <v>41949.697962962964</v>
      </c>
      <c r="T100" s="12">
        <v>41994.697962962964</v>
      </c>
    </row>
    <row r="101" spans="1:20" ht="217.5" x14ac:dyDescent="0.35">
      <c r="A101">
        <v>242</v>
      </c>
      <c r="B101" s="3" t="s">
        <v>244</v>
      </c>
      <c r="C101" s="3" t="s">
        <v>4352</v>
      </c>
      <c r="D101" s="6">
        <v>13000</v>
      </c>
      <c r="E101" s="8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>
        <v>113</v>
      </c>
      <c r="P101">
        <v>73.02</v>
      </c>
      <c r="Q101" s="10" t="s">
        <v>8308</v>
      </c>
      <c r="R101" s="10" t="s">
        <v>8313</v>
      </c>
      <c r="S101" s="12">
        <v>40862.492939814816</v>
      </c>
      <c r="T101" s="12">
        <v>40897.492939814816</v>
      </c>
    </row>
    <row r="102" spans="1:20" ht="246.5" x14ac:dyDescent="0.35">
      <c r="A102">
        <v>243</v>
      </c>
      <c r="B102" s="3" t="s">
        <v>245</v>
      </c>
      <c r="C102" s="3" t="s">
        <v>4353</v>
      </c>
      <c r="D102" s="6">
        <v>25000</v>
      </c>
      <c r="E102" s="8">
        <v>25648</v>
      </c>
      <c r="F102" t="s">
        <v>8218</v>
      </c>
      <c r="G102" t="s">
        <v>8223</v>
      </c>
      <c r="H102" t="s">
        <v>8245</v>
      </c>
      <c r="I102">
        <v>1393031304</v>
      </c>
      <c r="J102">
        <v>1390439304</v>
      </c>
      <c r="K102" t="b">
        <v>1</v>
      </c>
      <c r="L102">
        <v>328</v>
      </c>
      <c r="M102" t="b">
        <v>1</v>
      </c>
      <c r="N102" t="s">
        <v>8267</v>
      </c>
      <c r="O102">
        <v>103</v>
      </c>
      <c r="P102">
        <v>78.2</v>
      </c>
      <c r="Q102" s="10" t="s">
        <v>8308</v>
      </c>
      <c r="R102" s="10" t="s">
        <v>8313</v>
      </c>
      <c r="S102" s="12">
        <v>41662.047500000001</v>
      </c>
      <c r="T102" s="12">
        <v>41692.047500000001</v>
      </c>
    </row>
    <row r="103" spans="1:20" ht="304.5" x14ac:dyDescent="0.35">
      <c r="A103">
        <v>244</v>
      </c>
      <c r="B103" s="4">
        <v>39756</v>
      </c>
      <c r="C103" s="3" t="s">
        <v>4354</v>
      </c>
      <c r="D103" s="6">
        <v>3500</v>
      </c>
      <c r="E103" s="8">
        <v>3981.5</v>
      </c>
      <c r="F103" t="s">
        <v>8218</v>
      </c>
      <c r="G103" t="s">
        <v>8223</v>
      </c>
      <c r="H103" t="s">
        <v>8245</v>
      </c>
      <c r="I103">
        <v>1268723160</v>
      </c>
      <c r="J103">
        <v>1265269559</v>
      </c>
      <c r="K103" t="b">
        <v>1</v>
      </c>
      <c r="L103">
        <v>84</v>
      </c>
      <c r="M103" t="b">
        <v>1</v>
      </c>
      <c r="N103" t="s">
        <v>8267</v>
      </c>
      <c r="O103">
        <v>114</v>
      </c>
      <c r="P103">
        <v>47.4</v>
      </c>
      <c r="Q103" s="10" t="s">
        <v>8308</v>
      </c>
      <c r="R103" s="10" t="s">
        <v>8313</v>
      </c>
      <c r="S103" s="12">
        <v>40213.323599537034</v>
      </c>
      <c r="T103" s="12">
        <v>40253.29583333333</v>
      </c>
    </row>
    <row r="104" spans="1:20" ht="217.5" x14ac:dyDescent="0.35">
      <c r="A104">
        <v>245</v>
      </c>
      <c r="B104" s="3" t="s">
        <v>246</v>
      </c>
      <c r="C104" s="3" t="s">
        <v>4355</v>
      </c>
      <c r="D104" s="6">
        <v>5000</v>
      </c>
      <c r="E104" s="8">
        <v>5186</v>
      </c>
      <c r="F104" t="s">
        <v>8218</v>
      </c>
      <c r="G104" t="s">
        <v>8223</v>
      </c>
      <c r="H104" t="s">
        <v>8245</v>
      </c>
      <c r="I104">
        <v>1345079785</v>
      </c>
      <c r="J104">
        <v>1342487785</v>
      </c>
      <c r="K104" t="b">
        <v>1</v>
      </c>
      <c r="L104">
        <v>96</v>
      </c>
      <c r="M104" t="b">
        <v>1</v>
      </c>
      <c r="N104" t="s">
        <v>8267</v>
      </c>
      <c r="O104">
        <v>104</v>
      </c>
      <c r="P104">
        <v>54.02</v>
      </c>
      <c r="Q104" s="10" t="s">
        <v>8308</v>
      </c>
      <c r="R104" s="10" t="s">
        <v>8313</v>
      </c>
      <c r="S104" s="12">
        <v>41107.053067129629</v>
      </c>
      <c r="T104" s="12">
        <v>41137.053067129629</v>
      </c>
    </row>
    <row r="105" spans="1:20" ht="246.5" x14ac:dyDescent="0.35">
      <c r="A105">
        <v>246</v>
      </c>
      <c r="B105" s="3" t="s">
        <v>247</v>
      </c>
      <c r="C105" s="3" t="s">
        <v>4356</v>
      </c>
      <c r="D105" s="6">
        <v>5000</v>
      </c>
      <c r="E105" s="8">
        <v>15273</v>
      </c>
      <c r="F105" t="s">
        <v>8218</v>
      </c>
      <c r="G105" t="s">
        <v>8223</v>
      </c>
      <c r="H105" t="s">
        <v>8245</v>
      </c>
      <c r="I105">
        <v>1292665405</v>
      </c>
      <c r="J105">
        <v>1288341805</v>
      </c>
      <c r="K105" t="b">
        <v>1</v>
      </c>
      <c r="L105">
        <v>223</v>
      </c>
      <c r="M105" t="b">
        <v>1</v>
      </c>
      <c r="N105" t="s">
        <v>8267</v>
      </c>
      <c r="O105">
        <v>305</v>
      </c>
      <c r="P105">
        <v>68.489999999999995</v>
      </c>
      <c r="Q105" s="10" t="s">
        <v>8308</v>
      </c>
      <c r="R105" s="10" t="s">
        <v>8313</v>
      </c>
      <c r="S105" s="12">
        <v>40480.363483796296</v>
      </c>
      <c r="T105" s="12">
        <v>40530.405150462961</v>
      </c>
    </row>
    <row r="106" spans="1:20" ht="232" x14ac:dyDescent="0.35">
      <c r="A106">
        <v>247</v>
      </c>
      <c r="B106" s="3" t="s">
        <v>248</v>
      </c>
      <c r="C106" s="3" t="s">
        <v>4357</v>
      </c>
      <c r="D106" s="6">
        <v>5000</v>
      </c>
      <c r="E106" s="8">
        <v>6705</v>
      </c>
      <c r="F106" t="s">
        <v>8218</v>
      </c>
      <c r="G106" t="s">
        <v>8223</v>
      </c>
      <c r="H106" t="s">
        <v>8245</v>
      </c>
      <c r="I106">
        <v>1287200340</v>
      </c>
      <c r="J106">
        <v>1284042614</v>
      </c>
      <c r="K106" t="b">
        <v>1</v>
      </c>
      <c r="L106">
        <v>62</v>
      </c>
      <c r="M106" t="b">
        <v>1</v>
      </c>
      <c r="N106" t="s">
        <v>8267</v>
      </c>
      <c r="O106">
        <v>134</v>
      </c>
      <c r="P106">
        <v>108.15</v>
      </c>
      <c r="Q106" s="10" t="s">
        <v>8308</v>
      </c>
      <c r="R106" s="10" t="s">
        <v>8313</v>
      </c>
      <c r="S106" s="12">
        <v>40430.604328703703</v>
      </c>
      <c r="T106" s="12">
        <v>40467.152083333334</v>
      </c>
    </row>
    <row r="107" spans="1:20" ht="261" x14ac:dyDescent="0.35">
      <c r="A107">
        <v>248</v>
      </c>
      <c r="B107" s="3" t="s">
        <v>249</v>
      </c>
      <c r="C107" s="3" t="s">
        <v>4358</v>
      </c>
      <c r="D107" s="6">
        <v>85000</v>
      </c>
      <c r="E107" s="8">
        <v>86133</v>
      </c>
      <c r="F107" t="s">
        <v>8218</v>
      </c>
      <c r="G107" t="s">
        <v>8223</v>
      </c>
      <c r="H107" t="s">
        <v>8245</v>
      </c>
      <c r="I107">
        <v>1325961309</v>
      </c>
      <c r="J107">
        <v>1322073309</v>
      </c>
      <c r="K107" t="b">
        <v>1</v>
      </c>
      <c r="L107">
        <v>146</v>
      </c>
      <c r="M107" t="b">
        <v>1</v>
      </c>
      <c r="N107" t="s">
        <v>8267</v>
      </c>
      <c r="O107">
        <v>101</v>
      </c>
      <c r="P107">
        <v>589.95000000000005</v>
      </c>
      <c r="Q107" s="10" t="s">
        <v>8308</v>
      </c>
      <c r="R107" s="10" t="s">
        <v>8313</v>
      </c>
      <c r="S107" s="12">
        <v>40870.774409722224</v>
      </c>
      <c r="T107" s="12">
        <v>40915.774409722224</v>
      </c>
    </row>
    <row r="108" spans="1:20" ht="304.5" x14ac:dyDescent="0.35">
      <c r="A108">
        <v>249</v>
      </c>
      <c r="B108" s="3" t="s">
        <v>250</v>
      </c>
      <c r="C108" s="3" t="s">
        <v>4359</v>
      </c>
      <c r="D108" s="6">
        <v>10000</v>
      </c>
      <c r="E108" s="8">
        <v>11292</v>
      </c>
      <c r="F108" t="s">
        <v>8218</v>
      </c>
      <c r="G108" t="s">
        <v>8223</v>
      </c>
      <c r="H108" t="s">
        <v>8245</v>
      </c>
      <c r="I108">
        <v>1282498800</v>
      </c>
      <c r="J108">
        <v>1275603020</v>
      </c>
      <c r="K108" t="b">
        <v>1</v>
      </c>
      <c r="L108">
        <v>235</v>
      </c>
      <c r="M108" t="b">
        <v>1</v>
      </c>
      <c r="N108" t="s">
        <v>8267</v>
      </c>
      <c r="O108">
        <v>113</v>
      </c>
      <c r="P108">
        <v>48.05</v>
      </c>
      <c r="Q108" s="10" t="s">
        <v>8308</v>
      </c>
      <c r="R108" s="10" t="s">
        <v>8313</v>
      </c>
      <c r="S108" s="12">
        <v>40332.923842592594</v>
      </c>
      <c r="T108" s="12">
        <v>40412.736111111109</v>
      </c>
    </row>
    <row r="109" spans="1:20" ht="246.5" x14ac:dyDescent="0.35">
      <c r="A109">
        <v>250</v>
      </c>
      <c r="B109" s="3" t="s">
        <v>251</v>
      </c>
      <c r="C109" s="3" t="s">
        <v>4360</v>
      </c>
      <c r="D109" s="6">
        <v>30000</v>
      </c>
      <c r="E109" s="8">
        <v>31675</v>
      </c>
      <c r="F109" t="s">
        <v>8218</v>
      </c>
      <c r="G109" t="s">
        <v>8223</v>
      </c>
      <c r="H109" t="s">
        <v>8245</v>
      </c>
      <c r="I109">
        <v>1370525691</v>
      </c>
      <c r="J109">
        <v>1367933691</v>
      </c>
      <c r="K109" t="b">
        <v>1</v>
      </c>
      <c r="L109">
        <v>437</v>
      </c>
      <c r="M109" t="b">
        <v>1</v>
      </c>
      <c r="N109" t="s">
        <v>8267</v>
      </c>
      <c r="O109">
        <v>106</v>
      </c>
      <c r="P109">
        <v>72.48</v>
      </c>
      <c r="Q109" s="10" t="s">
        <v>8308</v>
      </c>
      <c r="R109" s="10" t="s">
        <v>8313</v>
      </c>
      <c r="S109" s="12">
        <v>41401.565868055557</v>
      </c>
      <c r="T109" s="12">
        <v>41431.565868055557</v>
      </c>
    </row>
    <row r="110" spans="1:20" ht="246.5" x14ac:dyDescent="0.35">
      <c r="A110">
        <v>251</v>
      </c>
      <c r="B110" s="3" t="s">
        <v>252</v>
      </c>
      <c r="C110" s="3" t="s">
        <v>4361</v>
      </c>
      <c r="D110" s="6">
        <v>3500</v>
      </c>
      <c r="E110" s="8">
        <v>4395</v>
      </c>
      <c r="F110" t="s">
        <v>8218</v>
      </c>
      <c r="G110" t="s">
        <v>8223</v>
      </c>
      <c r="H110" t="s">
        <v>8245</v>
      </c>
      <c r="I110">
        <v>1337194800</v>
      </c>
      <c r="J110">
        <v>1334429646</v>
      </c>
      <c r="K110" t="b">
        <v>1</v>
      </c>
      <c r="L110">
        <v>77</v>
      </c>
      <c r="M110" t="b">
        <v>1</v>
      </c>
      <c r="N110" t="s">
        <v>8267</v>
      </c>
      <c r="O110">
        <v>126</v>
      </c>
      <c r="P110">
        <v>57.08</v>
      </c>
      <c r="Q110" s="10" t="s">
        <v>8308</v>
      </c>
      <c r="R110" s="10" t="s">
        <v>8313</v>
      </c>
      <c r="S110" s="12">
        <v>41013.787569444445</v>
      </c>
      <c r="T110" s="12">
        <v>41045.791666666664</v>
      </c>
    </row>
    <row r="111" spans="1:20" ht="217.5" x14ac:dyDescent="0.35">
      <c r="A111">
        <v>252</v>
      </c>
      <c r="B111" s="3" t="s">
        <v>253</v>
      </c>
      <c r="C111" s="3" t="s">
        <v>4362</v>
      </c>
      <c r="D111" s="6">
        <v>5000</v>
      </c>
      <c r="E111" s="8">
        <v>9228</v>
      </c>
      <c r="F111" t="s">
        <v>8218</v>
      </c>
      <c r="G111" t="s">
        <v>8223</v>
      </c>
      <c r="H111" t="s">
        <v>8245</v>
      </c>
      <c r="I111">
        <v>1275364740</v>
      </c>
      <c r="J111">
        <v>1269878058</v>
      </c>
      <c r="K111" t="b">
        <v>1</v>
      </c>
      <c r="L111">
        <v>108</v>
      </c>
      <c r="M111" t="b">
        <v>1</v>
      </c>
      <c r="N111" t="s">
        <v>8267</v>
      </c>
      <c r="O111">
        <v>185</v>
      </c>
      <c r="P111">
        <v>85.44</v>
      </c>
      <c r="Q111" s="10" t="s">
        <v>8308</v>
      </c>
      <c r="R111" s="10" t="s">
        <v>8313</v>
      </c>
      <c r="S111" s="12">
        <v>40266.662708333337</v>
      </c>
      <c r="T111" s="12">
        <v>40330.165972222225</v>
      </c>
    </row>
    <row r="112" spans="1:20" ht="290" x14ac:dyDescent="0.35">
      <c r="A112">
        <v>253</v>
      </c>
      <c r="B112" s="3" t="s">
        <v>254</v>
      </c>
      <c r="C112" s="3" t="s">
        <v>4363</v>
      </c>
      <c r="D112" s="6">
        <v>1500</v>
      </c>
      <c r="E112" s="8">
        <v>1511</v>
      </c>
      <c r="F112" t="s">
        <v>8218</v>
      </c>
      <c r="G112" t="s">
        <v>8223</v>
      </c>
      <c r="H112" t="s">
        <v>8245</v>
      </c>
      <c r="I112">
        <v>1329320235</v>
      </c>
      <c r="J112">
        <v>1326728235</v>
      </c>
      <c r="K112" t="b">
        <v>1</v>
      </c>
      <c r="L112">
        <v>7</v>
      </c>
      <c r="M112" t="b">
        <v>1</v>
      </c>
      <c r="N112" t="s">
        <v>8267</v>
      </c>
      <c r="O112">
        <v>101</v>
      </c>
      <c r="P112">
        <v>215.86</v>
      </c>
      <c r="Q112" s="10" t="s">
        <v>8308</v>
      </c>
      <c r="R112" s="10" t="s">
        <v>8313</v>
      </c>
      <c r="S112" s="12">
        <v>40924.650868055556</v>
      </c>
      <c r="T112" s="12">
        <v>40954.650868055556</v>
      </c>
    </row>
    <row r="113" spans="1:20" ht="217.5" x14ac:dyDescent="0.35">
      <c r="A113">
        <v>254</v>
      </c>
      <c r="B113" s="3" t="s">
        <v>255</v>
      </c>
      <c r="C113" s="3" t="s">
        <v>4364</v>
      </c>
      <c r="D113" s="6">
        <v>24000</v>
      </c>
      <c r="E113" s="8">
        <v>28067.34</v>
      </c>
      <c r="F113" t="s">
        <v>8218</v>
      </c>
      <c r="G113" t="s">
        <v>8223</v>
      </c>
      <c r="H113" t="s">
        <v>8245</v>
      </c>
      <c r="I113">
        <v>1445047200</v>
      </c>
      <c r="J113">
        <v>1442443910</v>
      </c>
      <c r="K113" t="b">
        <v>1</v>
      </c>
      <c r="L113">
        <v>314</v>
      </c>
      <c r="M113" t="b">
        <v>1</v>
      </c>
      <c r="N113" t="s">
        <v>8267</v>
      </c>
      <c r="O113">
        <v>117</v>
      </c>
      <c r="P113">
        <v>89.39</v>
      </c>
      <c r="Q113" s="10" t="s">
        <v>8308</v>
      </c>
      <c r="R113" s="10" t="s">
        <v>8313</v>
      </c>
      <c r="S113" s="12">
        <v>42263.952662037031</v>
      </c>
      <c r="T113" s="12">
        <v>42294.083333333328</v>
      </c>
    </row>
    <row r="114" spans="1:20" ht="145" x14ac:dyDescent="0.35">
      <c r="A114">
        <v>255</v>
      </c>
      <c r="B114" s="3" t="s">
        <v>256</v>
      </c>
      <c r="C114" s="3" t="s">
        <v>4365</v>
      </c>
      <c r="D114" s="6">
        <v>8000</v>
      </c>
      <c r="E114" s="8">
        <v>8538.66</v>
      </c>
      <c r="F114" t="s">
        <v>8218</v>
      </c>
      <c r="G114" t="s">
        <v>8223</v>
      </c>
      <c r="H114" t="s">
        <v>8245</v>
      </c>
      <c r="I114">
        <v>1300275482</v>
      </c>
      <c r="J114">
        <v>1297687082</v>
      </c>
      <c r="K114" t="b">
        <v>1</v>
      </c>
      <c r="L114">
        <v>188</v>
      </c>
      <c r="M114" t="b">
        <v>1</v>
      </c>
      <c r="N114" t="s">
        <v>8267</v>
      </c>
      <c r="O114">
        <v>107</v>
      </c>
      <c r="P114">
        <v>45.42</v>
      </c>
      <c r="Q114" s="10" t="s">
        <v>8308</v>
      </c>
      <c r="R114" s="10" t="s">
        <v>8313</v>
      </c>
      <c r="S114" s="12">
        <v>40588.526412037041</v>
      </c>
      <c r="T114" s="12">
        <v>40618.48474537037</v>
      </c>
    </row>
    <row r="115" spans="1:20" ht="246.5" x14ac:dyDescent="0.35">
      <c r="A115">
        <v>256</v>
      </c>
      <c r="B115" s="3" t="s">
        <v>257</v>
      </c>
      <c r="C115" s="3" t="s">
        <v>4366</v>
      </c>
      <c r="D115" s="6">
        <v>13000</v>
      </c>
      <c r="E115" s="8">
        <v>18083</v>
      </c>
      <c r="F115" t="s">
        <v>8218</v>
      </c>
      <c r="G115" t="s">
        <v>8223</v>
      </c>
      <c r="H115" t="s">
        <v>8245</v>
      </c>
      <c r="I115">
        <v>1363458467</v>
      </c>
      <c r="J115">
        <v>1360866467</v>
      </c>
      <c r="K115" t="b">
        <v>1</v>
      </c>
      <c r="L115">
        <v>275</v>
      </c>
      <c r="M115" t="b">
        <v>1</v>
      </c>
      <c r="N115" t="s">
        <v>8267</v>
      </c>
      <c r="O115">
        <v>139</v>
      </c>
      <c r="P115">
        <v>65.760000000000005</v>
      </c>
      <c r="Q115" s="10" t="s">
        <v>8308</v>
      </c>
      <c r="R115" s="10" t="s">
        <v>8313</v>
      </c>
      <c r="S115" s="12">
        <v>41319.769293981481</v>
      </c>
      <c r="T115" s="12">
        <v>41349.769293981481</v>
      </c>
    </row>
    <row r="116" spans="1:20" ht="290" x14ac:dyDescent="0.35">
      <c r="A116">
        <v>257</v>
      </c>
      <c r="B116" s="3" t="s">
        <v>258</v>
      </c>
      <c r="C116" s="3" t="s">
        <v>4367</v>
      </c>
      <c r="D116" s="6">
        <v>35000</v>
      </c>
      <c r="E116" s="8">
        <v>37354.269999999997</v>
      </c>
      <c r="F116" t="s">
        <v>8218</v>
      </c>
      <c r="G116" t="s">
        <v>8223</v>
      </c>
      <c r="H116" t="s">
        <v>8245</v>
      </c>
      <c r="I116">
        <v>1463670162</v>
      </c>
      <c r="J116">
        <v>1461078162</v>
      </c>
      <c r="K116" t="b">
        <v>1</v>
      </c>
      <c r="L116">
        <v>560</v>
      </c>
      <c r="M116" t="b">
        <v>1</v>
      </c>
      <c r="N116" t="s">
        <v>8267</v>
      </c>
      <c r="O116">
        <v>107</v>
      </c>
      <c r="P116">
        <v>66.7</v>
      </c>
      <c r="Q116" s="10" t="s">
        <v>8308</v>
      </c>
      <c r="R116" s="10" t="s">
        <v>8313</v>
      </c>
      <c r="S116" s="12">
        <v>42479.626875000002</v>
      </c>
      <c r="T116" s="12">
        <v>42509.626875000002</v>
      </c>
    </row>
    <row r="117" spans="1:20" ht="246.5" x14ac:dyDescent="0.35">
      <c r="A117">
        <v>258</v>
      </c>
      <c r="B117" s="3" t="s">
        <v>259</v>
      </c>
      <c r="C117" s="3" t="s">
        <v>4368</v>
      </c>
      <c r="D117" s="6">
        <v>30000</v>
      </c>
      <c r="E117" s="8">
        <v>57342</v>
      </c>
      <c r="F117" t="s">
        <v>8218</v>
      </c>
      <c r="G117" t="s">
        <v>8223</v>
      </c>
      <c r="H117" t="s">
        <v>8245</v>
      </c>
      <c r="I117">
        <v>1308359666</v>
      </c>
      <c r="J117">
        <v>1305767666</v>
      </c>
      <c r="K117" t="b">
        <v>1</v>
      </c>
      <c r="L117">
        <v>688</v>
      </c>
      <c r="M117" t="b">
        <v>1</v>
      </c>
      <c r="N117" t="s">
        <v>8267</v>
      </c>
      <c r="O117">
        <v>191</v>
      </c>
      <c r="P117">
        <v>83.35</v>
      </c>
      <c r="Q117" s="10" t="s">
        <v>8308</v>
      </c>
      <c r="R117" s="10" t="s">
        <v>8313</v>
      </c>
      <c r="S117" s="12">
        <v>40682.051689814813</v>
      </c>
      <c r="T117" s="12">
        <v>40712.051689814813</v>
      </c>
    </row>
    <row r="118" spans="1:20" ht="304.5" x14ac:dyDescent="0.35">
      <c r="A118">
        <v>259</v>
      </c>
      <c r="B118" s="3" t="s">
        <v>260</v>
      </c>
      <c r="C118" s="3" t="s">
        <v>4369</v>
      </c>
      <c r="D118" s="6">
        <v>75000</v>
      </c>
      <c r="E118" s="8">
        <v>98953.42</v>
      </c>
      <c r="F118" t="s">
        <v>8218</v>
      </c>
      <c r="G118" t="s">
        <v>8223</v>
      </c>
      <c r="H118" t="s">
        <v>8245</v>
      </c>
      <c r="I118">
        <v>1428514969</v>
      </c>
      <c r="J118">
        <v>1425922969</v>
      </c>
      <c r="K118" t="b">
        <v>1</v>
      </c>
      <c r="L118">
        <v>942</v>
      </c>
      <c r="M118" t="b">
        <v>1</v>
      </c>
      <c r="N118" t="s">
        <v>8267</v>
      </c>
      <c r="O118">
        <v>132</v>
      </c>
      <c r="P118">
        <v>105.05</v>
      </c>
      <c r="Q118" s="10" t="s">
        <v>8308</v>
      </c>
      <c r="R118" s="10" t="s">
        <v>8313</v>
      </c>
      <c r="S118" s="12">
        <v>42072.738067129627</v>
      </c>
      <c r="T118" s="12">
        <v>42102.738067129627</v>
      </c>
    </row>
    <row r="119" spans="1:20" ht="217.5" x14ac:dyDescent="0.35">
      <c r="A119">
        <v>260</v>
      </c>
      <c r="B119" s="3" t="s">
        <v>261</v>
      </c>
      <c r="C119" s="3" t="s">
        <v>4370</v>
      </c>
      <c r="D119" s="6">
        <v>10000</v>
      </c>
      <c r="E119" s="8">
        <v>10640</v>
      </c>
      <c r="F119" t="s">
        <v>8218</v>
      </c>
      <c r="G119" t="s">
        <v>8223</v>
      </c>
      <c r="H119" t="s">
        <v>8245</v>
      </c>
      <c r="I119">
        <v>1279360740</v>
      </c>
      <c r="J119">
        <v>1275415679</v>
      </c>
      <c r="K119" t="b">
        <v>1</v>
      </c>
      <c r="L119">
        <v>88</v>
      </c>
      <c r="M119" t="b">
        <v>1</v>
      </c>
      <c r="N119" t="s">
        <v>8267</v>
      </c>
      <c r="O119">
        <v>106</v>
      </c>
      <c r="P119">
        <v>120.91</v>
      </c>
      <c r="Q119" s="10" t="s">
        <v>8308</v>
      </c>
      <c r="R119" s="10" t="s">
        <v>8313</v>
      </c>
      <c r="S119" s="12">
        <v>40330.755543981482</v>
      </c>
      <c r="T119" s="12">
        <v>40376.415972222225</v>
      </c>
    </row>
    <row r="120" spans="1:20" ht="174" x14ac:dyDescent="0.35">
      <c r="A120">
        <v>261</v>
      </c>
      <c r="B120" s="3" t="s">
        <v>262</v>
      </c>
      <c r="C120" s="3" t="s">
        <v>4371</v>
      </c>
      <c r="D120" s="6">
        <v>20000</v>
      </c>
      <c r="E120" s="8">
        <v>21480</v>
      </c>
      <c r="F120" t="s">
        <v>8218</v>
      </c>
      <c r="G120" t="s">
        <v>8223</v>
      </c>
      <c r="H120" t="s">
        <v>8245</v>
      </c>
      <c r="I120">
        <v>1339080900</v>
      </c>
      <c r="J120">
        <v>1334783704</v>
      </c>
      <c r="K120" t="b">
        <v>1</v>
      </c>
      <c r="L120">
        <v>220</v>
      </c>
      <c r="M120" t="b">
        <v>1</v>
      </c>
      <c r="N120" t="s">
        <v>8267</v>
      </c>
      <c r="O120">
        <v>107</v>
      </c>
      <c r="P120">
        <v>97.64</v>
      </c>
      <c r="Q120" s="10" t="s">
        <v>8308</v>
      </c>
      <c r="R120" s="10" t="s">
        <v>8313</v>
      </c>
      <c r="S120" s="12">
        <v>41017.885462962964</v>
      </c>
      <c r="T120" s="12">
        <v>41067.621527777781</v>
      </c>
    </row>
    <row r="121" spans="1:20" ht="159.5" x14ac:dyDescent="0.35">
      <c r="A121">
        <v>262</v>
      </c>
      <c r="B121" s="3" t="s">
        <v>263</v>
      </c>
      <c r="C121" s="3" t="s">
        <v>4372</v>
      </c>
      <c r="D121" s="6">
        <v>2500</v>
      </c>
      <c r="E121" s="8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  <c r="O121">
        <v>240</v>
      </c>
      <c r="P121">
        <v>41.38</v>
      </c>
      <c r="Q121" s="10" t="s">
        <v>8308</v>
      </c>
      <c r="R121" s="10" t="s">
        <v>8313</v>
      </c>
      <c r="S121" s="12">
        <v>40555.24800925926</v>
      </c>
      <c r="T121" s="12">
        <v>40600.24800925926</v>
      </c>
    </row>
    <row r="122" spans="1:20" ht="246.5" x14ac:dyDescent="0.35">
      <c r="A122">
        <v>263</v>
      </c>
      <c r="B122" s="3" t="s">
        <v>264</v>
      </c>
      <c r="C122" s="3" t="s">
        <v>4373</v>
      </c>
      <c r="D122" s="6">
        <v>25000</v>
      </c>
      <c r="E122" s="8">
        <v>29520.27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>
        <v>118</v>
      </c>
      <c r="P122">
        <v>30.65</v>
      </c>
      <c r="Q122" s="10" t="s">
        <v>8308</v>
      </c>
      <c r="R122" s="10" t="s">
        <v>8313</v>
      </c>
      <c r="S122" s="12">
        <v>41149.954791666663</v>
      </c>
      <c r="T122" s="12">
        <v>41179.954791666663</v>
      </c>
    </row>
    <row r="123" spans="1:20" ht="275.5" x14ac:dyDescent="0.35">
      <c r="A123">
        <v>264</v>
      </c>
      <c r="B123" s="3" t="s">
        <v>265</v>
      </c>
      <c r="C123" s="3" t="s">
        <v>4374</v>
      </c>
      <c r="D123" s="6">
        <v>5000</v>
      </c>
      <c r="E123" s="8">
        <v>5910</v>
      </c>
      <c r="F123" t="s">
        <v>8218</v>
      </c>
      <c r="G123" t="s">
        <v>8223</v>
      </c>
      <c r="H123" t="s">
        <v>8245</v>
      </c>
      <c r="I123">
        <v>1336747995</v>
      </c>
      <c r="J123">
        <v>1334155995</v>
      </c>
      <c r="K123" t="b">
        <v>1</v>
      </c>
      <c r="L123">
        <v>91</v>
      </c>
      <c r="M123" t="b">
        <v>1</v>
      </c>
      <c r="N123" t="s">
        <v>8267</v>
      </c>
      <c r="O123">
        <v>118</v>
      </c>
      <c r="P123">
        <v>64.95</v>
      </c>
      <c r="Q123" s="10" t="s">
        <v>8308</v>
      </c>
      <c r="R123" s="10" t="s">
        <v>8313</v>
      </c>
      <c r="S123" s="12">
        <v>41010.620312500003</v>
      </c>
      <c r="T123" s="12">
        <v>41040.620312500003</v>
      </c>
    </row>
    <row r="124" spans="1:20" ht="319" x14ac:dyDescent="0.35">
      <c r="A124">
        <v>265</v>
      </c>
      <c r="B124" s="3" t="s">
        <v>266</v>
      </c>
      <c r="C124" s="3" t="s">
        <v>4375</v>
      </c>
      <c r="D124" s="6">
        <v>5000</v>
      </c>
      <c r="E124" s="8">
        <v>5555</v>
      </c>
      <c r="F124" t="s">
        <v>8218</v>
      </c>
      <c r="G124" t="s">
        <v>8223</v>
      </c>
      <c r="H124" t="s">
        <v>8245</v>
      </c>
      <c r="I124">
        <v>1273522560</v>
      </c>
      <c r="J124">
        <v>1269928430</v>
      </c>
      <c r="K124" t="b">
        <v>1</v>
      </c>
      <c r="L124">
        <v>58</v>
      </c>
      <c r="M124" t="b">
        <v>1</v>
      </c>
      <c r="N124" t="s">
        <v>8267</v>
      </c>
      <c r="O124">
        <v>111</v>
      </c>
      <c r="P124">
        <v>95.78</v>
      </c>
      <c r="Q124" s="10" t="s">
        <v>8308</v>
      </c>
      <c r="R124" s="10" t="s">
        <v>8313</v>
      </c>
      <c r="S124" s="12">
        <v>40267.245717592588</v>
      </c>
      <c r="T124" s="12">
        <v>40308.844444444447</v>
      </c>
    </row>
    <row r="125" spans="1:20" ht="304.5" x14ac:dyDescent="0.35">
      <c r="A125">
        <v>266</v>
      </c>
      <c r="B125" s="3" t="s">
        <v>267</v>
      </c>
      <c r="C125" s="3" t="s">
        <v>4376</v>
      </c>
      <c r="D125" s="6">
        <v>1000</v>
      </c>
      <c r="E125" s="8">
        <v>1455</v>
      </c>
      <c r="F125" t="s">
        <v>8218</v>
      </c>
      <c r="G125" t="s">
        <v>8223</v>
      </c>
      <c r="H125" t="s">
        <v>8245</v>
      </c>
      <c r="I125">
        <v>1271994660</v>
      </c>
      <c r="J125">
        <v>1264565507</v>
      </c>
      <c r="K125" t="b">
        <v>1</v>
      </c>
      <c r="L125">
        <v>36</v>
      </c>
      <c r="M125" t="b">
        <v>1</v>
      </c>
      <c r="N125" t="s">
        <v>8267</v>
      </c>
      <c r="O125">
        <v>146</v>
      </c>
      <c r="P125">
        <v>40.42</v>
      </c>
      <c r="Q125" s="10" t="s">
        <v>8308</v>
      </c>
      <c r="R125" s="10" t="s">
        <v>8313</v>
      </c>
      <c r="S125" s="12">
        <v>40205.174849537041</v>
      </c>
      <c r="T125" s="12">
        <v>40291.160416666666</v>
      </c>
    </row>
    <row r="126" spans="1:20" ht="275.5" x14ac:dyDescent="0.35">
      <c r="A126">
        <v>268</v>
      </c>
      <c r="B126" s="3" t="s">
        <v>269</v>
      </c>
      <c r="C126" s="3" t="s">
        <v>4378</v>
      </c>
      <c r="D126" s="6">
        <v>5000</v>
      </c>
      <c r="E126" s="8">
        <v>5570</v>
      </c>
      <c r="F126" t="s">
        <v>8218</v>
      </c>
      <c r="G126" t="s">
        <v>8223</v>
      </c>
      <c r="H126" t="s">
        <v>8245</v>
      </c>
      <c r="I126">
        <v>1320640778</v>
      </c>
      <c r="J126">
        <v>1316749178</v>
      </c>
      <c r="K126" t="b">
        <v>1</v>
      </c>
      <c r="L126">
        <v>111</v>
      </c>
      <c r="M126" t="b">
        <v>1</v>
      </c>
      <c r="N126" t="s">
        <v>8267</v>
      </c>
      <c r="O126">
        <v>111</v>
      </c>
      <c r="P126">
        <v>50.18</v>
      </c>
      <c r="Q126" s="10" t="s">
        <v>8308</v>
      </c>
      <c r="R126" s="10" t="s">
        <v>8313</v>
      </c>
      <c r="S126" s="12">
        <v>40809.15252314815</v>
      </c>
      <c r="T126" s="12">
        <v>40854.194189814814</v>
      </c>
    </row>
    <row r="127" spans="1:20" ht="217.5" x14ac:dyDescent="0.35">
      <c r="A127">
        <v>270</v>
      </c>
      <c r="B127" s="3" t="s">
        <v>271</v>
      </c>
      <c r="C127" s="3" t="s">
        <v>4380</v>
      </c>
      <c r="D127" s="6">
        <v>2300</v>
      </c>
      <c r="E127" s="8">
        <v>3510</v>
      </c>
      <c r="F127" t="s">
        <v>8218</v>
      </c>
      <c r="G127" t="s">
        <v>8223</v>
      </c>
      <c r="H127" t="s">
        <v>8245</v>
      </c>
      <c r="I127">
        <v>1306296000</v>
      </c>
      <c r="J127">
        <v>1301950070</v>
      </c>
      <c r="K127" t="b">
        <v>1</v>
      </c>
      <c r="L127">
        <v>61</v>
      </c>
      <c r="M127" t="b">
        <v>1</v>
      </c>
      <c r="N127" t="s">
        <v>8267</v>
      </c>
      <c r="O127">
        <v>153</v>
      </c>
      <c r="P127">
        <v>57.54</v>
      </c>
      <c r="Q127" s="10" t="s">
        <v>8308</v>
      </c>
      <c r="R127" s="10" t="s">
        <v>8313</v>
      </c>
      <c r="S127" s="12">
        <v>40637.866550925923</v>
      </c>
      <c r="T127" s="12">
        <v>40688.166666666664</v>
      </c>
    </row>
    <row r="128" spans="1:20" ht="290" x14ac:dyDescent="0.35">
      <c r="A128">
        <v>271</v>
      </c>
      <c r="B128" s="3" t="s">
        <v>272</v>
      </c>
      <c r="C128" s="3" t="s">
        <v>4381</v>
      </c>
      <c r="D128" s="6">
        <v>30000</v>
      </c>
      <c r="E128" s="8">
        <v>31404</v>
      </c>
      <c r="F128" t="s">
        <v>8218</v>
      </c>
      <c r="G128" t="s">
        <v>8223</v>
      </c>
      <c r="H128" t="s">
        <v>8245</v>
      </c>
      <c r="I128">
        <v>1388649600</v>
      </c>
      <c r="J128">
        <v>1386123861</v>
      </c>
      <c r="K128" t="b">
        <v>1</v>
      </c>
      <c r="L128">
        <v>287</v>
      </c>
      <c r="M128" t="b">
        <v>1</v>
      </c>
      <c r="N128" t="s">
        <v>8267</v>
      </c>
      <c r="O128">
        <v>105</v>
      </c>
      <c r="P128">
        <v>109.42</v>
      </c>
      <c r="Q128" s="10" t="s">
        <v>8308</v>
      </c>
      <c r="R128" s="10" t="s">
        <v>8313</v>
      </c>
      <c r="S128" s="12">
        <v>41612.10024305556</v>
      </c>
      <c r="T128" s="12">
        <v>41641.333333333336</v>
      </c>
    </row>
    <row r="129" spans="1:20" ht="290" x14ac:dyDescent="0.35">
      <c r="A129">
        <v>272</v>
      </c>
      <c r="B129" s="3" t="s">
        <v>273</v>
      </c>
      <c r="C129" s="3" t="s">
        <v>4382</v>
      </c>
      <c r="D129" s="6">
        <v>3000</v>
      </c>
      <c r="E129" s="8">
        <v>5323.01</v>
      </c>
      <c r="F129" t="s">
        <v>8218</v>
      </c>
      <c r="G129" t="s">
        <v>8223</v>
      </c>
      <c r="H129" t="s">
        <v>8245</v>
      </c>
      <c r="I129">
        <v>1272480540</v>
      </c>
      <c r="J129">
        <v>1267220191</v>
      </c>
      <c r="K129" t="b">
        <v>1</v>
      </c>
      <c r="L129">
        <v>65</v>
      </c>
      <c r="M129" t="b">
        <v>1</v>
      </c>
      <c r="N129" t="s">
        <v>8267</v>
      </c>
      <c r="O129">
        <v>177</v>
      </c>
      <c r="P129">
        <v>81.89</v>
      </c>
      <c r="Q129" s="10" t="s">
        <v>8308</v>
      </c>
      <c r="R129" s="10" t="s">
        <v>8313</v>
      </c>
      <c r="S129" s="12">
        <v>40235.900358796294</v>
      </c>
      <c r="T129" s="12">
        <v>40296.78402777778</v>
      </c>
    </row>
    <row r="130" spans="1:20" ht="275.5" x14ac:dyDescent="0.35">
      <c r="A130">
        <v>273</v>
      </c>
      <c r="B130" s="3" t="s">
        <v>274</v>
      </c>
      <c r="C130" s="3" t="s">
        <v>4383</v>
      </c>
      <c r="D130" s="6">
        <v>5000</v>
      </c>
      <c r="E130" s="8">
        <v>5388.79</v>
      </c>
      <c r="F130" t="s">
        <v>8218</v>
      </c>
      <c r="G130" t="s">
        <v>8223</v>
      </c>
      <c r="H130" t="s">
        <v>8245</v>
      </c>
      <c r="I130">
        <v>1309694266</v>
      </c>
      <c r="J130">
        <v>1307102266</v>
      </c>
      <c r="K130" t="b">
        <v>1</v>
      </c>
      <c r="L130">
        <v>118</v>
      </c>
      <c r="M130" t="b">
        <v>1</v>
      </c>
      <c r="N130" t="s">
        <v>8267</v>
      </c>
      <c r="O130">
        <v>108</v>
      </c>
      <c r="P130">
        <v>45.67</v>
      </c>
      <c r="Q130" s="10" t="s">
        <v>8308</v>
      </c>
      <c r="R130" s="10" t="s">
        <v>8313</v>
      </c>
      <c r="S130" s="12">
        <v>40697.498449074075</v>
      </c>
      <c r="T130" s="12">
        <v>40727.498449074075</v>
      </c>
    </row>
    <row r="131" spans="1:20" ht="246.5" x14ac:dyDescent="0.35">
      <c r="A131">
        <v>274</v>
      </c>
      <c r="B131" s="3" t="s">
        <v>275</v>
      </c>
      <c r="C131" s="3" t="s">
        <v>4384</v>
      </c>
      <c r="D131" s="6">
        <v>4000</v>
      </c>
      <c r="E131" s="8">
        <v>6240</v>
      </c>
      <c r="F131" t="s">
        <v>8218</v>
      </c>
      <c r="G131" t="s">
        <v>8223</v>
      </c>
      <c r="H131" t="s">
        <v>8245</v>
      </c>
      <c r="I131">
        <v>1333609140</v>
      </c>
      <c r="J131">
        <v>1330638829</v>
      </c>
      <c r="K131" t="b">
        <v>1</v>
      </c>
      <c r="L131">
        <v>113</v>
      </c>
      <c r="M131" t="b">
        <v>1</v>
      </c>
      <c r="N131" t="s">
        <v>8267</v>
      </c>
      <c r="O131">
        <v>156</v>
      </c>
      <c r="P131">
        <v>55.22</v>
      </c>
      <c r="Q131" s="10" t="s">
        <v>8308</v>
      </c>
      <c r="R131" s="10" t="s">
        <v>8313</v>
      </c>
      <c r="S131" s="12">
        <v>40969.912372685183</v>
      </c>
      <c r="T131" s="12">
        <v>41004.290972222225</v>
      </c>
    </row>
    <row r="132" spans="1:20" ht="246.5" x14ac:dyDescent="0.35">
      <c r="A132">
        <v>275</v>
      </c>
      <c r="B132" s="3" t="s">
        <v>276</v>
      </c>
      <c r="C132" s="3" t="s">
        <v>4385</v>
      </c>
      <c r="D132" s="6">
        <v>20000</v>
      </c>
      <c r="E132" s="8">
        <v>21679</v>
      </c>
      <c r="F132" t="s">
        <v>8218</v>
      </c>
      <c r="G132" t="s">
        <v>8223</v>
      </c>
      <c r="H132" t="s">
        <v>8245</v>
      </c>
      <c r="I132">
        <v>1352511966</v>
      </c>
      <c r="J132">
        <v>1349916366</v>
      </c>
      <c r="K132" t="b">
        <v>1</v>
      </c>
      <c r="L132">
        <v>332</v>
      </c>
      <c r="M132" t="b">
        <v>1</v>
      </c>
      <c r="N132" t="s">
        <v>8267</v>
      </c>
      <c r="O132">
        <v>108</v>
      </c>
      <c r="P132">
        <v>65.3</v>
      </c>
      <c r="Q132" s="10" t="s">
        <v>8308</v>
      </c>
      <c r="R132" s="10" t="s">
        <v>8313</v>
      </c>
      <c r="S132" s="12">
        <v>41193.032013888893</v>
      </c>
      <c r="T132" s="12">
        <v>41223.073680555557</v>
      </c>
    </row>
    <row r="133" spans="1:20" ht="290" x14ac:dyDescent="0.35">
      <c r="A133">
        <v>276</v>
      </c>
      <c r="B133" s="3" t="s">
        <v>277</v>
      </c>
      <c r="C133" s="3" t="s">
        <v>4386</v>
      </c>
      <c r="D133" s="6">
        <v>4000</v>
      </c>
      <c r="E133" s="8">
        <v>5904</v>
      </c>
      <c r="F133" t="s">
        <v>8218</v>
      </c>
      <c r="G133" t="s">
        <v>8223</v>
      </c>
      <c r="H133" t="s">
        <v>8245</v>
      </c>
      <c r="I133">
        <v>1335574674</v>
      </c>
      <c r="J133">
        <v>1330394274</v>
      </c>
      <c r="K133" t="b">
        <v>1</v>
      </c>
      <c r="L133">
        <v>62</v>
      </c>
      <c r="M133" t="b">
        <v>1</v>
      </c>
      <c r="N133" t="s">
        <v>8267</v>
      </c>
      <c r="O133">
        <v>148</v>
      </c>
      <c r="P133">
        <v>95.23</v>
      </c>
      <c r="Q133" s="10" t="s">
        <v>8308</v>
      </c>
      <c r="R133" s="10" t="s">
        <v>8313</v>
      </c>
      <c r="S133" s="12">
        <v>40967.081874999996</v>
      </c>
      <c r="T133" s="12">
        <v>41027.040208333332</v>
      </c>
    </row>
    <row r="134" spans="1:20" ht="304.5" x14ac:dyDescent="0.35">
      <c r="A134">
        <v>277</v>
      </c>
      <c r="B134" s="3" t="s">
        <v>278</v>
      </c>
      <c r="C134" s="3" t="s">
        <v>4387</v>
      </c>
      <c r="D134" s="6">
        <v>65000</v>
      </c>
      <c r="E134" s="8">
        <v>71748</v>
      </c>
      <c r="F134" t="s">
        <v>8218</v>
      </c>
      <c r="G134" t="s">
        <v>8223</v>
      </c>
      <c r="H134" t="s">
        <v>8245</v>
      </c>
      <c r="I134">
        <v>1432416219</v>
      </c>
      <c r="J134">
        <v>1429824219</v>
      </c>
      <c r="K134" t="b">
        <v>1</v>
      </c>
      <c r="L134">
        <v>951</v>
      </c>
      <c r="M134" t="b">
        <v>1</v>
      </c>
      <c r="N134" t="s">
        <v>8267</v>
      </c>
      <c r="O134">
        <v>110</v>
      </c>
      <c r="P134">
        <v>75.44</v>
      </c>
      <c r="Q134" s="10" t="s">
        <v>8308</v>
      </c>
      <c r="R134" s="10" t="s">
        <v>8313</v>
      </c>
      <c r="S134" s="12">
        <v>42117.891423611116</v>
      </c>
      <c r="T134" s="12">
        <v>42147.891423611116</v>
      </c>
    </row>
    <row r="135" spans="1:20" ht="188.5" x14ac:dyDescent="0.35">
      <c r="A135">
        <v>278</v>
      </c>
      <c r="B135" s="3" t="s">
        <v>279</v>
      </c>
      <c r="C135" s="3" t="s">
        <v>4388</v>
      </c>
      <c r="D135" s="6">
        <v>27000</v>
      </c>
      <c r="E135" s="8">
        <v>40594</v>
      </c>
      <c r="F135" t="s">
        <v>8218</v>
      </c>
      <c r="G135" t="s">
        <v>8223</v>
      </c>
      <c r="H135" t="s">
        <v>8245</v>
      </c>
      <c r="I135">
        <v>1350003539</v>
      </c>
      <c r="J135">
        <v>1347411539</v>
      </c>
      <c r="K135" t="b">
        <v>1</v>
      </c>
      <c r="L135">
        <v>415</v>
      </c>
      <c r="M135" t="b">
        <v>1</v>
      </c>
      <c r="N135" t="s">
        <v>8267</v>
      </c>
      <c r="O135">
        <v>150</v>
      </c>
      <c r="P135">
        <v>97.82</v>
      </c>
      <c r="Q135" s="10" t="s">
        <v>8308</v>
      </c>
      <c r="R135" s="10" t="s">
        <v>8313</v>
      </c>
      <c r="S135" s="12">
        <v>41164.040960648148</v>
      </c>
      <c r="T135" s="12">
        <v>41194.040960648148</v>
      </c>
    </row>
    <row r="136" spans="1:20" ht="261" x14ac:dyDescent="0.35">
      <c r="A136">
        <v>279</v>
      </c>
      <c r="B136" s="3" t="s">
        <v>280</v>
      </c>
      <c r="C136" s="3" t="s">
        <v>4389</v>
      </c>
      <c r="D136" s="6">
        <v>17000</v>
      </c>
      <c r="E136" s="8">
        <v>26744.11</v>
      </c>
      <c r="F136" t="s">
        <v>8218</v>
      </c>
      <c r="G136" t="s">
        <v>8223</v>
      </c>
      <c r="H136" t="s">
        <v>8245</v>
      </c>
      <c r="I136">
        <v>1488160860</v>
      </c>
      <c r="J136">
        <v>1485237096</v>
      </c>
      <c r="K136" t="b">
        <v>1</v>
      </c>
      <c r="L136">
        <v>305</v>
      </c>
      <c r="M136" t="b">
        <v>1</v>
      </c>
      <c r="N136" t="s">
        <v>8267</v>
      </c>
      <c r="O136">
        <v>157</v>
      </c>
      <c r="P136">
        <v>87.69</v>
      </c>
      <c r="Q136" s="10" t="s">
        <v>8308</v>
      </c>
      <c r="R136" s="10" t="s">
        <v>8313</v>
      </c>
      <c r="S136" s="12">
        <v>42759.244166666671</v>
      </c>
      <c r="T136" s="12">
        <v>42793.084027777775</v>
      </c>
    </row>
    <row r="137" spans="1:20" ht="246.5" x14ac:dyDescent="0.35">
      <c r="A137">
        <v>280</v>
      </c>
      <c r="B137" s="3" t="s">
        <v>281</v>
      </c>
      <c r="C137" s="3" t="s">
        <v>4390</v>
      </c>
      <c r="D137" s="6">
        <v>75000</v>
      </c>
      <c r="E137" s="8">
        <v>117108</v>
      </c>
      <c r="F137" t="s">
        <v>8218</v>
      </c>
      <c r="G137" t="s">
        <v>8223</v>
      </c>
      <c r="H137" t="s">
        <v>8245</v>
      </c>
      <c r="I137">
        <v>1401459035</v>
      </c>
      <c r="J137">
        <v>1397571035</v>
      </c>
      <c r="K137" t="b">
        <v>1</v>
      </c>
      <c r="L137">
        <v>2139</v>
      </c>
      <c r="M137" t="b">
        <v>1</v>
      </c>
      <c r="N137" t="s">
        <v>8267</v>
      </c>
      <c r="O137">
        <v>156</v>
      </c>
      <c r="P137">
        <v>54.75</v>
      </c>
      <c r="Q137" s="10" t="s">
        <v>8308</v>
      </c>
      <c r="R137" s="10" t="s">
        <v>8313</v>
      </c>
      <c r="S137" s="12">
        <v>41744.590682870366</v>
      </c>
      <c r="T137" s="12">
        <v>41789.590682870366</v>
      </c>
    </row>
    <row r="138" spans="1:20" ht="275.5" x14ac:dyDescent="0.35">
      <c r="A138">
        <v>281</v>
      </c>
      <c r="B138" s="3" t="s">
        <v>282</v>
      </c>
      <c r="C138" s="3" t="s">
        <v>4391</v>
      </c>
      <c r="D138" s="6">
        <v>5500</v>
      </c>
      <c r="E138" s="8">
        <v>6632.32</v>
      </c>
      <c r="F138" t="s">
        <v>8218</v>
      </c>
      <c r="G138" t="s">
        <v>8223</v>
      </c>
      <c r="H138" t="s">
        <v>8245</v>
      </c>
      <c r="I138">
        <v>1249932360</v>
      </c>
      <c r="J138">
        <v>1242532513</v>
      </c>
      <c r="K138" t="b">
        <v>1</v>
      </c>
      <c r="L138">
        <v>79</v>
      </c>
      <c r="M138" t="b">
        <v>1</v>
      </c>
      <c r="N138" t="s">
        <v>8267</v>
      </c>
      <c r="O138">
        <v>121</v>
      </c>
      <c r="P138">
        <v>83.95</v>
      </c>
      <c r="Q138" s="10" t="s">
        <v>8308</v>
      </c>
      <c r="R138" s="10" t="s">
        <v>8313</v>
      </c>
      <c r="S138" s="12">
        <v>39950.163344907407</v>
      </c>
      <c r="T138" s="12">
        <v>40035.80972222222</v>
      </c>
    </row>
    <row r="139" spans="1:20" ht="217.5" x14ac:dyDescent="0.35">
      <c r="A139">
        <v>282</v>
      </c>
      <c r="B139" s="3" t="s">
        <v>283</v>
      </c>
      <c r="C139" s="3" t="s">
        <v>4392</v>
      </c>
      <c r="D139" s="6">
        <v>45000</v>
      </c>
      <c r="E139" s="8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>
        <v>101</v>
      </c>
      <c r="P139">
        <v>254.39</v>
      </c>
      <c r="Q139" s="10" t="s">
        <v>8308</v>
      </c>
      <c r="R139" s="10" t="s">
        <v>8313</v>
      </c>
      <c r="S139" s="12">
        <v>40194.920046296298</v>
      </c>
      <c r="T139" s="12">
        <v>40231.916666666664</v>
      </c>
    </row>
    <row r="140" spans="1:20" ht="130.5" x14ac:dyDescent="0.35">
      <c r="A140">
        <v>283</v>
      </c>
      <c r="B140" s="3" t="s">
        <v>284</v>
      </c>
      <c r="C140" s="3" t="s">
        <v>4393</v>
      </c>
      <c r="D140" s="6">
        <v>18000</v>
      </c>
      <c r="E140" s="8">
        <v>20569.05</v>
      </c>
      <c r="F140" t="s">
        <v>8218</v>
      </c>
      <c r="G140" t="s">
        <v>8223</v>
      </c>
      <c r="H140" t="s">
        <v>8245</v>
      </c>
      <c r="I140">
        <v>1306904340</v>
      </c>
      <c r="J140">
        <v>1305219744</v>
      </c>
      <c r="K140" t="b">
        <v>1</v>
      </c>
      <c r="L140">
        <v>202</v>
      </c>
      <c r="M140" t="b">
        <v>1</v>
      </c>
      <c r="N140" t="s">
        <v>8267</v>
      </c>
      <c r="O140">
        <v>114</v>
      </c>
      <c r="P140">
        <v>101.83</v>
      </c>
      <c r="Q140" s="10" t="s">
        <v>8308</v>
      </c>
      <c r="R140" s="10" t="s">
        <v>8313</v>
      </c>
      <c r="S140" s="12">
        <v>40675.71</v>
      </c>
      <c r="T140" s="12">
        <v>40695.207638888889</v>
      </c>
    </row>
    <row r="141" spans="1:20" ht="232" x14ac:dyDescent="0.35">
      <c r="A141">
        <v>284</v>
      </c>
      <c r="B141" s="3" t="s">
        <v>285</v>
      </c>
      <c r="C141" s="3" t="s">
        <v>4394</v>
      </c>
      <c r="D141" s="6">
        <v>40000</v>
      </c>
      <c r="E141" s="8">
        <v>41850.46</v>
      </c>
      <c r="F141" t="s">
        <v>8218</v>
      </c>
      <c r="G141" t="s">
        <v>8223</v>
      </c>
      <c r="H141" t="s">
        <v>8245</v>
      </c>
      <c r="I141">
        <v>1327167780</v>
      </c>
      <c r="J141">
        <v>1325007780</v>
      </c>
      <c r="K141" t="b">
        <v>1</v>
      </c>
      <c r="L141">
        <v>760</v>
      </c>
      <c r="M141" t="b">
        <v>1</v>
      </c>
      <c r="N141" t="s">
        <v>8267</v>
      </c>
      <c r="O141">
        <v>105</v>
      </c>
      <c r="P141">
        <v>55.07</v>
      </c>
      <c r="Q141" s="10" t="s">
        <v>8308</v>
      </c>
      <c r="R141" s="10" t="s">
        <v>8313</v>
      </c>
      <c r="S141" s="12">
        <v>40904.738194444442</v>
      </c>
      <c r="T141" s="12">
        <v>40929.738194444442</v>
      </c>
    </row>
    <row r="142" spans="1:20" ht="246.5" x14ac:dyDescent="0.35">
      <c r="A142">
        <v>285</v>
      </c>
      <c r="B142" s="3" t="s">
        <v>286</v>
      </c>
      <c r="C142" s="3" t="s">
        <v>4395</v>
      </c>
      <c r="D142" s="6">
        <v>14000</v>
      </c>
      <c r="E142" s="8">
        <v>32035.51</v>
      </c>
      <c r="F142" t="s">
        <v>8218</v>
      </c>
      <c r="G142" t="s">
        <v>8223</v>
      </c>
      <c r="H142" t="s">
        <v>8245</v>
      </c>
      <c r="I142">
        <v>1379614128</v>
      </c>
      <c r="J142">
        <v>1377022128</v>
      </c>
      <c r="K142" t="b">
        <v>1</v>
      </c>
      <c r="L142">
        <v>563</v>
      </c>
      <c r="M142" t="b">
        <v>1</v>
      </c>
      <c r="N142" t="s">
        <v>8267</v>
      </c>
      <c r="O142">
        <v>229</v>
      </c>
      <c r="P142">
        <v>56.9</v>
      </c>
      <c r="Q142" s="10" t="s">
        <v>8308</v>
      </c>
      <c r="R142" s="10" t="s">
        <v>8313</v>
      </c>
      <c r="S142" s="12">
        <v>41506.756111111114</v>
      </c>
      <c r="T142" s="12">
        <v>41536.756111111114</v>
      </c>
    </row>
    <row r="143" spans="1:20" ht="275.5" x14ac:dyDescent="0.35">
      <c r="A143">
        <v>286</v>
      </c>
      <c r="B143" s="3" t="s">
        <v>287</v>
      </c>
      <c r="C143" s="3" t="s">
        <v>4396</v>
      </c>
      <c r="D143" s="6">
        <v>15000</v>
      </c>
      <c r="E143" s="8">
        <v>16373</v>
      </c>
      <c r="F143" t="s">
        <v>8218</v>
      </c>
      <c r="G143" t="s">
        <v>8223</v>
      </c>
      <c r="H143" t="s">
        <v>8245</v>
      </c>
      <c r="I143">
        <v>1364236524</v>
      </c>
      <c r="J143">
        <v>1360352124</v>
      </c>
      <c r="K143" t="b">
        <v>1</v>
      </c>
      <c r="L143">
        <v>135</v>
      </c>
      <c r="M143" t="b">
        <v>1</v>
      </c>
      <c r="N143" t="s">
        <v>8267</v>
      </c>
      <c r="O143">
        <v>109</v>
      </c>
      <c r="P143">
        <v>121.28</v>
      </c>
      <c r="Q143" s="10" t="s">
        <v>8308</v>
      </c>
      <c r="R143" s="10" t="s">
        <v>8313</v>
      </c>
      <c r="S143" s="12">
        <v>41313.816249999996</v>
      </c>
      <c r="T143" s="12">
        <v>41358.774583333332</v>
      </c>
    </row>
    <row r="144" spans="1:20" ht="130.5" x14ac:dyDescent="0.35">
      <c r="A144">
        <v>287</v>
      </c>
      <c r="B144" s="3" t="s">
        <v>288</v>
      </c>
      <c r="C144" s="3" t="s">
        <v>4397</v>
      </c>
      <c r="D144" s="6">
        <v>15000</v>
      </c>
      <c r="E144" s="8">
        <v>26445</v>
      </c>
      <c r="F144" t="s">
        <v>8218</v>
      </c>
      <c r="G144" t="s">
        <v>8223</v>
      </c>
      <c r="H144" t="s">
        <v>8245</v>
      </c>
      <c r="I144">
        <v>1351828800</v>
      </c>
      <c r="J144">
        <v>1349160018</v>
      </c>
      <c r="K144" t="b">
        <v>1</v>
      </c>
      <c r="L144">
        <v>290</v>
      </c>
      <c r="M144" t="b">
        <v>1</v>
      </c>
      <c r="N144" t="s">
        <v>8267</v>
      </c>
      <c r="O144">
        <v>176</v>
      </c>
      <c r="P144">
        <v>91.19</v>
      </c>
      <c r="Q144" s="10" t="s">
        <v>8308</v>
      </c>
      <c r="R144" s="10" t="s">
        <v>8313</v>
      </c>
      <c r="S144" s="12">
        <v>41184.277986111112</v>
      </c>
      <c r="T144" s="12">
        <v>41215.166666666664</v>
      </c>
    </row>
    <row r="145" spans="1:20" ht="304.5" x14ac:dyDescent="0.35">
      <c r="A145">
        <v>288</v>
      </c>
      <c r="B145" s="3" t="s">
        <v>289</v>
      </c>
      <c r="C145" s="3" t="s">
        <v>4398</v>
      </c>
      <c r="D145" s="6">
        <v>50000</v>
      </c>
      <c r="E145" s="8">
        <v>51605.31</v>
      </c>
      <c r="F145" t="s">
        <v>8218</v>
      </c>
      <c r="G145" t="s">
        <v>8223</v>
      </c>
      <c r="H145" t="s">
        <v>8245</v>
      </c>
      <c r="I145">
        <v>1340683393</v>
      </c>
      <c r="J145">
        <v>1337659393</v>
      </c>
      <c r="K145" t="b">
        <v>1</v>
      </c>
      <c r="L145">
        <v>447</v>
      </c>
      <c r="M145" t="b">
        <v>1</v>
      </c>
      <c r="N145" t="s">
        <v>8267</v>
      </c>
      <c r="O145">
        <v>103</v>
      </c>
      <c r="P145">
        <v>115.45</v>
      </c>
      <c r="Q145" s="10" t="s">
        <v>8308</v>
      </c>
      <c r="R145" s="10" t="s">
        <v>8313</v>
      </c>
      <c r="S145" s="12">
        <v>41051.168900462959</v>
      </c>
      <c r="T145" s="12">
        <v>41086.168900462959</v>
      </c>
    </row>
    <row r="146" spans="1:20" ht="203" x14ac:dyDescent="0.35">
      <c r="A146">
        <v>290</v>
      </c>
      <c r="B146" s="3" t="s">
        <v>291</v>
      </c>
      <c r="C146" s="3" t="s">
        <v>4400</v>
      </c>
      <c r="D146" s="6">
        <v>4500</v>
      </c>
      <c r="E146" s="8">
        <v>4800.8</v>
      </c>
      <c r="F146" t="s">
        <v>8218</v>
      </c>
      <c r="G146" t="s">
        <v>8223</v>
      </c>
      <c r="H146" t="s">
        <v>8245</v>
      </c>
      <c r="I146">
        <v>1296633540</v>
      </c>
      <c r="J146">
        <v>1292316697</v>
      </c>
      <c r="K146" t="b">
        <v>1</v>
      </c>
      <c r="L146">
        <v>168</v>
      </c>
      <c r="M146" t="b">
        <v>1</v>
      </c>
      <c r="N146" t="s">
        <v>8267</v>
      </c>
      <c r="O146">
        <v>107</v>
      </c>
      <c r="P146">
        <v>28.58</v>
      </c>
      <c r="Q146" s="10" t="s">
        <v>8308</v>
      </c>
      <c r="R146" s="10" t="s">
        <v>8313</v>
      </c>
      <c r="S146" s="12">
        <v>40526.36917824074</v>
      </c>
      <c r="T146" s="12">
        <v>40576.332638888889</v>
      </c>
    </row>
    <row r="147" spans="1:20" ht="232" x14ac:dyDescent="0.35">
      <c r="A147">
        <v>291</v>
      </c>
      <c r="B147" s="3" t="s">
        <v>292</v>
      </c>
      <c r="C147" s="3" t="s">
        <v>4401</v>
      </c>
      <c r="D147" s="6">
        <v>5000</v>
      </c>
      <c r="E147" s="8">
        <v>6001</v>
      </c>
      <c r="F147" t="s">
        <v>8218</v>
      </c>
      <c r="G147" t="s">
        <v>8223</v>
      </c>
      <c r="H147" t="s">
        <v>8245</v>
      </c>
      <c r="I147">
        <v>1367366460</v>
      </c>
      <c r="J147">
        <v>1365791246</v>
      </c>
      <c r="K147" t="b">
        <v>1</v>
      </c>
      <c r="L147">
        <v>128</v>
      </c>
      <c r="M147" t="b">
        <v>1</v>
      </c>
      <c r="N147" t="s">
        <v>8267</v>
      </c>
      <c r="O147">
        <v>120</v>
      </c>
      <c r="P147">
        <v>46.88</v>
      </c>
      <c r="Q147" s="10" t="s">
        <v>8308</v>
      </c>
      <c r="R147" s="10" t="s">
        <v>8313</v>
      </c>
      <c r="S147" s="12">
        <v>41376.769050925926</v>
      </c>
      <c r="T147" s="12">
        <v>41395.000694444447</v>
      </c>
    </row>
    <row r="148" spans="1:20" ht="261" x14ac:dyDescent="0.35">
      <c r="A148">
        <v>292</v>
      </c>
      <c r="B148" s="3" t="s">
        <v>293</v>
      </c>
      <c r="C148" s="3" t="s">
        <v>4402</v>
      </c>
      <c r="D148" s="6">
        <v>75000</v>
      </c>
      <c r="E148" s="8">
        <v>76130.2</v>
      </c>
      <c r="F148" t="s">
        <v>8218</v>
      </c>
      <c r="G148" t="s">
        <v>8223</v>
      </c>
      <c r="H148" t="s">
        <v>8245</v>
      </c>
      <c r="I148">
        <v>1319860740</v>
      </c>
      <c r="J148">
        <v>1317064599</v>
      </c>
      <c r="K148" t="b">
        <v>1</v>
      </c>
      <c r="L148">
        <v>493</v>
      </c>
      <c r="M148" t="b">
        <v>1</v>
      </c>
      <c r="N148" t="s">
        <v>8267</v>
      </c>
      <c r="O148">
        <v>102</v>
      </c>
      <c r="P148">
        <v>154.41999999999999</v>
      </c>
      <c r="Q148" s="10" t="s">
        <v>8308</v>
      </c>
      <c r="R148" s="10" t="s">
        <v>8313</v>
      </c>
      <c r="S148" s="12">
        <v>40812.803229166668</v>
      </c>
      <c r="T148" s="12">
        <v>40845.165972222225</v>
      </c>
    </row>
    <row r="149" spans="1:20" ht="232" x14ac:dyDescent="0.35">
      <c r="A149">
        <v>293</v>
      </c>
      <c r="B149" s="3" t="s">
        <v>294</v>
      </c>
      <c r="C149" s="3" t="s">
        <v>4403</v>
      </c>
      <c r="D149" s="6">
        <v>26000</v>
      </c>
      <c r="E149" s="8">
        <v>26360</v>
      </c>
      <c r="F149" t="s">
        <v>8218</v>
      </c>
      <c r="G149" t="s">
        <v>8223</v>
      </c>
      <c r="H149" t="s">
        <v>8245</v>
      </c>
      <c r="I149">
        <v>1398009714</v>
      </c>
      <c r="J149">
        <v>1395417714</v>
      </c>
      <c r="K149" t="b">
        <v>1</v>
      </c>
      <c r="L149">
        <v>131</v>
      </c>
      <c r="M149" t="b">
        <v>1</v>
      </c>
      <c r="N149" t="s">
        <v>8267</v>
      </c>
      <c r="O149">
        <v>101</v>
      </c>
      <c r="P149">
        <v>201.22</v>
      </c>
      <c r="Q149" s="10" t="s">
        <v>8308</v>
      </c>
      <c r="R149" s="10" t="s">
        <v>8313</v>
      </c>
      <c r="S149" s="12">
        <v>41719.667986111112</v>
      </c>
      <c r="T149" s="12">
        <v>41749.667986111112</v>
      </c>
    </row>
    <row r="150" spans="1:20" ht="304.5" x14ac:dyDescent="0.35">
      <c r="A150">
        <v>294</v>
      </c>
      <c r="B150" s="3" t="s">
        <v>295</v>
      </c>
      <c r="C150" s="3" t="s">
        <v>4404</v>
      </c>
      <c r="D150" s="6">
        <v>5000</v>
      </c>
      <c r="E150" s="8">
        <v>5000</v>
      </c>
      <c r="F150" t="s">
        <v>8218</v>
      </c>
      <c r="G150" t="s">
        <v>8223</v>
      </c>
      <c r="H150" t="s">
        <v>8245</v>
      </c>
      <c r="I150">
        <v>1279555200</v>
      </c>
      <c r="J150">
        <v>1276480894</v>
      </c>
      <c r="K150" t="b">
        <v>1</v>
      </c>
      <c r="L150">
        <v>50</v>
      </c>
      <c r="M150" t="b">
        <v>1</v>
      </c>
      <c r="N150" t="s">
        <v>8267</v>
      </c>
      <c r="O150">
        <v>100</v>
      </c>
      <c r="P150">
        <v>100</v>
      </c>
      <c r="Q150" s="10" t="s">
        <v>8308</v>
      </c>
      <c r="R150" s="10" t="s">
        <v>8313</v>
      </c>
      <c r="S150" s="12">
        <v>40343.084421296298</v>
      </c>
      <c r="T150" s="12">
        <v>40378.666666666664</v>
      </c>
    </row>
    <row r="151" spans="1:20" ht="275.5" x14ac:dyDescent="0.35">
      <c r="A151">
        <v>295</v>
      </c>
      <c r="B151" s="3" t="s">
        <v>296</v>
      </c>
      <c r="C151" s="3" t="s">
        <v>4405</v>
      </c>
      <c r="D151" s="6">
        <v>50000</v>
      </c>
      <c r="E151" s="8">
        <v>66554.559999999998</v>
      </c>
      <c r="F151" t="s">
        <v>8218</v>
      </c>
      <c r="G151" t="s">
        <v>8223</v>
      </c>
      <c r="H151" t="s">
        <v>8245</v>
      </c>
      <c r="I151">
        <v>1383264000</v>
      </c>
      <c r="J151">
        <v>1378080409</v>
      </c>
      <c r="K151" t="b">
        <v>1</v>
      </c>
      <c r="L151">
        <v>665</v>
      </c>
      <c r="M151" t="b">
        <v>1</v>
      </c>
      <c r="N151" t="s">
        <v>8267</v>
      </c>
      <c r="O151">
        <v>133</v>
      </c>
      <c r="P151">
        <v>100.08</v>
      </c>
      <c r="Q151" s="10" t="s">
        <v>8308</v>
      </c>
      <c r="R151" s="10" t="s">
        <v>8313</v>
      </c>
      <c r="S151" s="12">
        <v>41519.004733796297</v>
      </c>
      <c r="T151" s="12">
        <v>41579</v>
      </c>
    </row>
    <row r="152" spans="1:20" ht="217.5" x14ac:dyDescent="0.35">
      <c r="A152">
        <v>296</v>
      </c>
      <c r="B152" s="3" t="s">
        <v>297</v>
      </c>
      <c r="C152" s="3" t="s">
        <v>4406</v>
      </c>
      <c r="D152" s="6">
        <v>25000</v>
      </c>
      <c r="E152" s="8">
        <v>29681.55</v>
      </c>
      <c r="F152" t="s">
        <v>8218</v>
      </c>
      <c r="G152" t="s">
        <v>8223</v>
      </c>
      <c r="H152" t="s">
        <v>8245</v>
      </c>
      <c r="I152">
        <v>1347017083</v>
      </c>
      <c r="J152">
        <v>1344857083</v>
      </c>
      <c r="K152" t="b">
        <v>1</v>
      </c>
      <c r="L152">
        <v>129</v>
      </c>
      <c r="M152" t="b">
        <v>1</v>
      </c>
      <c r="N152" t="s">
        <v>8267</v>
      </c>
      <c r="O152">
        <v>119</v>
      </c>
      <c r="P152">
        <v>230.09</v>
      </c>
      <c r="Q152" s="10" t="s">
        <v>8308</v>
      </c>
      <c r="R152" s="10" t="s">
        <v>8313</v>
      </c>
      <c r="S152" s="12">
        <v>41134.475497685184</v>
      </c>
      <c r="T152" s="12">
        <v>41159.475497685184</v>
      </c>
    </row>
    <row r="153" spans="1:20" ht="232" x14ac:dyDescent="0.35">
      <c r="A153">
        <v>297</v>
      </c>
      <c r="B153" s="3" t="s">
        <v>298</v>
      </c>
      <c r="C153" s="3" t="s">
        <v>4407</v>
      </c>
      <c r="D153" s="6">
        <v>20000</v>
      </c>
      <c r="E153" s="8">
        <v>20128</v>
      </c>
      <c r="F153" t="s">
        <v>8218</v>
      </c>
      <c r="G153" t="s">
        <v>8223</v>
      </c>
      <c r="H153" t="s">
        <v>8245</v>
      </c>
      <c r="I153">
        <v>1430452740</v>
      </c>
      <c r="J153">
        <v>1427390901</v>
      </c>
      <c r="K153" t="b">
        <v>1</v>
      </c>
      <c r="L153">
        <v>142</v>
      </c>
      <c r="M153" t="b">
        <v>1</v>
      </c>
      <c r="N153" t="s">
        <v>8267</v>
      </c>
      <c r="O153">
        <v>101</v>
      </c>
      <c r="P153">
        <v>141.75</v>
      </c>
      <c r="Q153" s="10" t="s">
        <v>8308</v>
      </c>
      <c r="R153" s="10" t="s">
        <v>8313</v>
      </c>
      <c r="S153" s="12">
        <v>42089.72802083334</v>
      </c>
      <c r="T153" s="12">
        <v>42125.165972222225</v>
      </c>
    </row>
    <row r="154" spans="1:20" ht="101.5" x14ac:dyDescent="0.35">
      <c r="A154">
        <v>298</v>
      </c>
      <c r="B154" s="3" t="s">
        <v>299</v>
      </c>
      <c r="C154" s="3" t="s">
        <v>4408</v>
      </c>
      <c r="D154" s="6">
        <v>126000</v>
      </c>
      <c r="E154" s="8">
        <v>137254.84</v>
      </c>
      <c r="F154" t="s">
        <v>8218</v>
      </c>
      <c r="G154" t="s">
        <v>8223</v>
      </c>
      <c r="H154" t="s">
        <v>8245</v>
      </c>
      <c r="I154">
        <v>1399669200</v>
      </c>
      <c r="J154">
        <v>1394536048</v>
      </c>
      <c r="K154" t="b">
        <v>1</v>
      </c>
      <c r="L154">
        <v>2436</v>
      </c>
      <c r="M154" t="b">
        <v>1</v>
      </c>
      <c r="N154" t="s">
        <v>8267</v>
      </c>
      <c r="O154">
        <v>109</v>
      </c>
      <c r="P154">
        <v>56.34</v>
      </c>
      <c r="Q154" s="10" t="s">
        <v>8308</v>
      </c>
      <c r="R154" s="10" t="s">
        <v>8313</v>
      </c>
      <c r="S154" s="12">
        <v>41709.463518518518</v>
      </c>
      <c r="T154" s="12">
        <v>41768.875</v>
      </c>
    </row>
    <row r="155" spans="1:20" ht="275.5" x14ac:dyDescent="0.35">
      <c r="A155">
        <v>299</v>
      </c>
      <c r="B155" s="3" t="s">
        <v>300</v>
      </c>
      <c r="C155" s="3" t="s">
        <v>4409</v>
      </c>
      <c r="D155" s="6">
        <v>10000</v>
      </c>
      <c r="E155" s="8">
        <v>17895.25</v>
      </c>
      <c r="F155" t="s">
        <v>8218</v>
      </c>
      <c r="G155" t="s">
        <v>8223</v>
      </c>
      <c r="H155" t="s">
        <v>8245</v>
      </c>
      <c r="I155">
        <v>1289975060</v>
      </c>
      <c r="J155">
        <v>1287379460</v>
      </c>
      <c r="K155" t="b">
        <v>1</v>
      </c>
      <c r="L155">
        <v>244</v>
      </c>
      <c r="M155" t="b">
        <v>1</v>
      </c>
      <c r="N155" t="s">
        <v>8267</v>
      </c>
      <c r="O155">
        <v>179</v>
      </c>
      <c r="P155">
        <v>73.34</v>
      </c>
      <c r="Q155" s="10" t="s">
        <v>8308</v>
      </c>
      <c r="R155" s="10" t="s">
        <v>8313</v>
      </c>
      <c r="S155" s="12">
        <v>40469.225231481483</v>
      </c>
      <c r="T155" s="12">
        <v>40499.266898148147</v>
      </c>
    </row>
    <row r="156" spans="1:20" ht="261" x14ac:dyDescent="0.35">
      <c r="A156">
        <v>300</v>
      </c>
      <c r="B156" s="3" t="s">
        <v>301</v>
      </c>
      <c r="C156" s="3" t="s">
        <v>4410</v>
      </c>
      <c r="D156" s="6">
        <v>25000</v>
      </c>
      <c r="E156" s="8">
        <v>25430.66</v>
      </c>
      <c r="F156" t="s">
        <v>8218</v>
      </c>
      <c r="G156" t="s">
        <v>8223</v>
      </c>
      <c r="H156" t="s">
        <v>8245</v>
      </c>
      <c r="I156">
        <v>1303686138</v>
      </c>
      <c r="J156">
        <v>1301007738</v>
      </c>
      <c r="K156" t="b">
        <v>1</v>
      </c>
      <c r="L156">
        <v>298</v>
      </c>
      <c r="M156" t="b">
        <v>1</v>
      </c>
      <c r="N156" t="s">
        <v>8267</v>
      </c>
      <c r="O156">
        <v>102</v>
      </c>
      <c r="P156">
        <v>85.34</v>
      </c>
      <c r="Q156" s="10" t="s">
        <v>8308</v>
      </c>
      <c r="R156" s="10" t="s">
        <v>8313</v>
      </c>
      <c r="S156" s="12">
        <v>40626.959930555553</v>
      </c>
      <c r="T156" s="12">
        <v>40657.959930555553</v>
      </c>
    </row>
    <row r="157" spans="1:20" ht="217.5" x14ac:dyDescent="0.35">
      <c r="A157">
        <v>301</v>
      </c>
      <c r="B157" s="3" t="s">
        <v>302</v>
      </c>
      <c r="C157" s="3" t="s">
        <v>4411</v>
      </c>
      <c r="D157" s="6">
        <v>13000</v>
      </c>
      <c r="E157" s="8">
        <v>15435.55</v>
      </c>
      <c r="F157" t="s">
        <v>8218</v>
      </c>
      <c r="G157" t="s">
        <v>8223</v>
      </c>
      <c r="H157" t="s">
        <v>8245</v>
      </c>
      <c r="I157">
        <v>1363711335</v>
      </c>
      <c r="J157">
        <v>1360258935</v>
      </c>
      <c r="K157" t="b">
        <v>1</v>
      </c>
      <c r="L157">
        <v>251</v>
      </c>
      <c r="M157" t="b">
        <v>1</v>
      </c>
      <c r="N157" t="s">
        <v>8267</v>
      </c>
      <c r="O157">
        <v>119</v>
      </c>
      <c r="P157">
        <v>61.5</v>
      </c>
      <c r="Q157" s="10" t="s">
        <v>8308</v>
      </c>
      <c r="R157" s="10" t="s">
        <v>8313</v>
      </c>
      <c r="S157" s="12">
        <v>41312.737673611111</v>
      </c>
      <c r="T157" s="12">
        <v>41352.696006944447</v>
      </c>
    </row>
    <row r="158" spans="1:20" ht="275.5" x14ac:dyDescent="0.35">
      <c r="A158">
        <v>302</v>
      </c>
      <c r="B158" s="3" t="s">
        <v>303</v>
      </c>
      <c r="C158" s="3" t="s">
        <v>4412</v>
      </c>
      <c r="D158" s="6">
        <v>10000</v>
      </c>
      <c r="E158" s="8">
        <v>10046</v>
      </c>
      <c r="F158" t="s">
        <v>8218</v>
      </c>
      <c r="G158" t="s">
        <v>8223</v>
      </c>
      <c r="H158" t="s">
        <v>8245</v>
      </c>
      <c r="I158">
        <v>1330115638</v>
      </c>
      <c r="J158">
        <v>1327523638</v>
      </c>
      <c r="K158" t="b">
        <v>1</v>
      </c>
      <c r="L158">
        <v>108</v>
      </c>
      <c r="M158" t="b">
        <v>1</v>
      </c>
      <c r="N158" t="s">
        <v>8267</v>
      </c>
      <c r="O158">
        <v>100</v>
      </c>
      <c r="P158">
        <v>93.02</v>
      </c>
      <c r="Q158" s="10" t="s">
        <v>8308</v>
      </c>
      <c r="R158" s="10" t="s">
        <v>8313</v>
      </c>
      <c r="S158" s="12">
        <v>40933.856921296298</v>
      </c>
      <c r="T158" s="12">
        <v>40963.856921296298</v>
      </c>
    </row>
    <row r="159" spans="1:20" ht="217.5" x14ac:dyDescent="0.35">
      <c r="A159">
        <v>303</v>
      </c>
      <c r="B159" s="3" t="s">
        <v>304</v>
      </c>
      <c r="C159" s="3" t="s">
        <v>4413</v>
      </c>
      <c r="D159" s="6">
        <v>3000</v>
      </c>
      <c r="E159" s="8">
        <v>4124</v>
      </c>
      <c r="F159" t="s">
        <v>8218</v>
      </c>
      <c r="G159" t="s">
        <v>8223</v>
      </c>
      <c r="H159" t="s">
        <v>8245</v>
      </c>
      <c r="I159">
        <v>1338601346</v>
      </c>
      <c r="J159">
        <v>1336009346</v>
      </c>
      <c r="K159" t="b">
        <v>1</v>
      </c>
      <c r="L159">
        <v>82</v>
      </c>
      <c r="M159" t="b">
        <v>1</v>
      </c>
      <c r="N159" t="s">
        <v>8267</v>
      </c>
      <c r="O159">
        <v>137</v>
      </c>
      <c r="P159">
        <v>50.29</v>
      </c>
      <c r="Q159" s="10" t="s">
        <v>8308</v>
      </c>
      <c r="R159" s="10" t="s">
        <v>8313</v>
      </c>
      <c r="S159" s="12">
        <v>41032.071134259262</v>
      </c>
      <c r="T159" s="12">
        <v>41062.071134259262</v>
      </c>
    </row>
    <row r="160" spans="1:20" ht="188.5" x14ac:dyDescent="0.35">
      <c r="A160">
        <v>304</v>
      </c>
      <c r="B160" s="3" t="s">
        <v>305</v>
      </c>
      <c r="C160" s="3" t="s">
        <v>4414</v>
      </c>
      <c r="D160" s="6">
        <v>3400</v>
      </c>
      <c r="E160" s="8">
        <v>7876</v>
      </c>
      <c r="F160" t="s">
        <v>8218</v>
      </c>
      <c r="G160" t="s">
        <v>8223</v>
      </c>
      <c r="H160" t="s">
        <v>8245</v>
      </c>
      <c r="I160">
        <v>1346464800</v>
      </c>
      <c r="J160">
        <v>1343096197</v>
      </c>
      <c r="K160" t="b">
        <v>1</v>
      </c>
      <c r="L160">
        <v>74</v>
      </c>
      <c r="M160" t="b">
        <v>1</v>
      </c>
      <c r="N160" t="s">
        <v>8267</v>
      </c>
      <c r="O160">
        <v>232</v>
      </c>
      <c r="P160">
        <v>106.43</v>
      </c>
      <c r="Q160" s="10" t="s">
        <v>8308</v>
      </c>
      <c r="R160" s="10" t="s">
        <v>8313</v>
      </c>
      <c r="S160" s="12">
        <v>41114.094872685186</v>
      </c>
      <c r="T160" s="12">
        <v>41153.083333333336</v>
      </c>
    </row>
    <row r="161" spans="1:20" ht="203" x14ac:dyDescent="0.35">
      <c r="A161">
        <v>305</v>
      </c>
      <c r="B161" s="3" t="s">
        <v>306</v>
      </c>
      <c r="C161" s="3" t="s">
        <v>4415</v>
      </c>
      <c r="D161" s="6">
        <v>7500</v>
      </c>
      <c r="E161" s="8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  <c r="O161">
        <v>130</v>
      </c>
      <c r="P161">
        <v>51.72</v>
      </c>
      <c r="Q161" s="10" t="s">
        <v>8308</v>
      </c>
      <c r="R161" s="10" t="s">
        <v>8313</v>
      </c>
      <c r="S161" s="12">
        <v>40948.630196759259</v>
      </c>
      <c r="T161" s="12">
        <v>40978.630196759259</v>
      </c>
    </row>
    <row r="162" spans="1:20" ht="145" x14ac:dyDescent="0.35">
      <c r="A162">
        <v>306</v>
      </c>
      <c r="B162" s="3" t="s">
        <v>307</v>
      </c>
      <c r="C162" s="3" t="s">
        <v>4416</v>
      </c>
      <c r="D162" s="6">
        <v>1000</v>
      </c>
      <c r="E162" s="8">
        <v>2929</v>
      </c>
      <c r="F162" t="s">
        <v>8218</v>
      </c>
      <c r="G162" t="s">
        <v>8223</v>
      </c>
      <c r="H162" t="s">
        <v>8245</v>
      </c>
      <c r="I162">
        <v>1363806333</v>
      </c>
      <c r="J162">
        <v>1362081933</v>
      </c>
      <c r="K162" t="b">
        <v>1</v>
      </c>
      <c r="L162">
        <v>80</v>
      </c>
      <c r="M162" t="b">
        <v>1</v>
      </c>
      <c r="N162" t="s">
        <v>8267</v>
      </c>
      <c r="O162">
        <v>293</v>
      </c>
      <c r="P162">
        <v>36.61</v>
      </c>
      <c r="Q162" s="10" t="s">
        <v>8308</v>
      </c>
      <c r="R162" s="10" t="s">
        <v>8313</v>
      </c>
      <c r="S162" s="12">
        <v>41333.837187500001</v>
      </c>
      <c r="T162" s="12">
        <v>41353.795520833337</v>
      </c>
    </row>
    <row r="163" spans="1:20" ht="58" x14ac:dyDescent="0.35">
      <c r="A163">
        <v>307</v>
      </c>
      <c r="B163" s="3" t="s">
        <v>308</v>
      </c>
      <c r="C163" s="3" t="s">
        <v>4417</v>
      </c>
      <c r="D163" s="6">
        <v>22000</v>
      </c>
      <c r="E163" s="8">
        <v>24490</v>
      </c>
      <c r="F163" t="s">
        <v>8218</v>
      </c>
      <c r="G163" t="s">
        <v>8223</v>
      </c>
      <c r="H163" t="s">
        <v>8245</v>
      </c>
      <c r="I163">
        <v>1360276801</v>
      </c>
      <c r="J163">
        <v>1357684801</v>
      </c>
      <c r="K163" t="b">
        <v>1</v>
      </c>
      <c r="L163">
        <v>576</v>
      </c>
      <c r="M163" t="b">
        <v>1</v>
      </c>
      <c r="N163" t="s">
        <v>8267</v>
      </c>
      <c r="O163">
        <v>111</v>
      </c>
      <c r="P163">
        <v>42.52</v>
      </c>
      <c r="Q163" s="10" t="s">
        <v>8308</v>
      </c>
      <c r="R163" s="10" t="s">
        <v>8313</v>
      </c>
      <c r="S163" s="12">
        <v>41282.944456018515</v>
      </c>
      <c r="T163" s="12">
        <v>41312.944456018515</v>
      </c>
    </row>
    <row r="164" spans="1:20" ht="290" x14ac:dyDescent="0.35">
      <c r="A164">
        <v>308</v>
      </c>
      <c r="B164" s="3" t="s">
        <v>309</v>
      </c>
      <c r="C164" s="3" t="s">
        <v>4418</v>
      </c>
      <c r="D164" s="6">
        <v>12000</v>
      </c>
      <c r="E164" s="8">
        <v>12668</v>
      </c>
      <c r="F164" t="s">
        <v>8218</v>
      </c>
      <c r="G164" t="s">
        <v>8223</v>
      </c>
      <c r="H164" t="s">
        <v>8245</v>
      </c>
      <c r="I164">
        <v>1299775210</v>
      </c>
      <c r="J164">
        <v>1295887210</v>
      </c>
      <c r="K164" t="b">
        <v>1</v>
      </c>
      <c r="L164">
        <v>202</v>
      </c>
      <c r="M164" t="b">
        <v>1</v>
      </c>
      <c r="N164" t="s">
        <v>8267</v>
      </c>
      <c r="O164">
        <v>106</v>
      </c>
      <c r="P164">
        <v>62.71</v>
      </c>
      <c r="Q164" s="10" t="s">
        <v>8308</v>
      </c>
      <c r="R164" s="10" t="s">
        <v>8313</v>
      </c>
      <c r="S164" s="12">
        <v>40567.694560185184</v>
      </c>
      <c r="T164" s="12">
        <v>40612.694560185184</v>
      </c>
    </row>
    <row r="165" spans="1:20" ht="246.5" x14ac:dyDescent="0.35">
      <c r="A165">
        <v>309</v>
      </c>
      <c r="B165" s="3" t="s">
        <v>310</v>
      </c>
      <c r="C165" s="3" t="s">
        <v>4419</v>
      </c>
      <c r="D165" s="6">
        <v>18000</v>
      </c>
      <c r="E165" s="8">
        <v>21410</v>
      </c>
      <c r="F165" t="s">
        <v>8218</v>
      </c>
      <c r="G165" t="s">
        <v>8223</v>
      </c>
      <c r="H165" t="s">
        <v>8245</v>
      </c>
      <c r="I165">
        <v>1346695334</v>
      </c>
      <c r="J165">
        <v>1344880934</v>
      </c>
      <c r="K165" t="b">
        <v>1</v>
      </c>
      <c r="L165">
        <v>238</v>
      </c>
      <c r="M165" t="b">
        <v>1</v>
      </c>
      <c r="N165" t="s">
        <v>8267</v>
      </c>
      <c r="O165">
        <v>119</v>
      </c>
      <c r="P165">
        <v>89.96</v>
      </c>
      <c r="Q165" s="10" t="s">
        <v>8308</v>
      </c>
      <c r="R165" s="10" t="s">
        <v>8313</v>
      </c>
      <c r="S165" s="12">
        <v>41134.751550925925</v>
      </c>
      <c r="T165" s="12">
        <v>41155.751550925925</v>
      </c>
    </row>
    <row r="166" spans="1:20" ht="232" x14ac:dyDescent="0.35">
      <c r="A166">
        <v>310</v>
      </c>
      <c r="B166" s="3" t="s">
        <v>311</v>
      </c>
      <c r="C166" s="3" t="s">
        <v>4420</v>
      </c>
      <c r="D166" s="6">
        <v>1000</v>
      </c>
      <c r="E166" s="8">
        <v>1041.29</v>
      </c>
      <c r="F166" t="s">
        <v>8218</v>
      </c>
      <c r="G166" t="s">
        <v>8223</v>
      </c>
      <c r="H166" t="s">
        <v>8245</v>
      </c>
      <c r="I166">
        <v>1319076000</v>
      </c>
      <c r="J166">
        <v>1317788623</v>
      </c>
      <c r="K166" t="b">
        <v>1</v>
      </c>
      <c r="L166">
        <v>36</v>
      </c>
      <c r="M166" t="b">
        <v>1</v>
      </c>
      <c r="N166" t="s">
        <v>8267</v>
      </c>
      <c r="O166">
        <v>104</v>
      </c>
      <c r="P166">
        <v>28.92</v>
      </c>
      <c r="Q166" s="10" t="s">
        <v>8308</v>
      </c>
      <c r="R166" s="10" t="s">
        <v>8313</v>
      </c>
      <c r="S166" s="12">
        <v>40821.183136574073</v>
      </c>
      <c r="T166" s="12">
        <v>40836.083333333336</v>
      </c>
    </row>
    <row r="167" spans="1:20" ht="232" x14ac:dyDescent="0.35">
      <c r="A167">
        <v>311</v>
      </c>
      <c r="B167" s="3" t="s">
        <v>312</v>
      </c>
      <c r="C167" s="3" t="s">
        <v>4421</v>
      </c>
      <c r="D167" s="6">
        <v>20000</v>
      </c>
      <c r="E167" s="8">
        <v>20820.330000000002</v>
      </c>
      <c r="F167" t="s">
        <v>8218</v>
      </c>
      <c r="G167" t="s">
        <v>8223</v>
      </c>
      <c r="H167" t="s">
        <v>8245</v>
      </c>
      <c r="I167">
        <v>1325404740</v>
      </c>
      <c r="J167">
        <v>1321852592</v>
      </c>
      <c r="K167" t="b">
        <v>1</v>
      </c>
      <c r="L167">
        <v>150</v>
      </c>
      <c r="M167" t="b">
        <v>1</v>
      </c>
      <c r="N167" t="s">
        <v>8267</v>
      </c>
      <c r="O167">
        <v>104</v>
      </c>
      <c r="P167">
        <v>138.80000000000001</v>
      </c>
      <c r="Q167" s="10" t="s">
        <v>8308</v>
      </c>
      <c r="R167" s="10" t="s">
        <v>8313</v>
      </c>
      <c r="S167" s="12">
        <v>40868.219814814816</v>
      </c>
      <c r="T167" s="12">
        <v>40909.332638888889</v>
      </c>
    </row>
    <row r="168" spans="1:20" ht="290" x14ac:dyDescent="0.35">
      <c r="A168">
        <v>312</v>
      </c>
      <c r="B168" s="3" t="s">
        <v>313</v>
      </c>
      <c r="C168" s="3" t="s">
        <v>4422</v>
      </c>
      <c r="D168" s="6">
        <v>8000</v>
      </c>
      <c r="E168" s="8">
        <v>8950</v>
      </c>
      <c r="F168" t="s">
        <v>8218</v>
      </c>
      <c r="G168" t="s">
        <v>8223</v>
      </c>
      <c r="H168" t="s">
        <v>8245</v>
      </c>
      <c r="I168">
        <v>1365973432</v>
      </c>
      <c r="J168">
        <v>1363381432</v>
      </c>
      <c r="K168" t="b">
        <v>1</v>
      </c>
      <c r="L168">
        <v>146</v>
      </c>
      <c r="M168" t="b">
        <v>1</v>
      </c>
      <c r="N168" t="s">
        <v>8267</v>
      </c>
      <c r="O168">
        <v>112</v>
      </c>
      <c r="P168">
        <v>61.3</v>
      </c>
      <c r="Q168" s="10" t="s">
        <v>8308</v>
      </c>
      <c r="R168" s="10" t="s">
        <v>8313</v>
      </c>
      <c r="S168" s="12">
        <v>41348.877685185187</v>
      </c>
      <c r="T168" s="12">
        <v>41378.877685185187</v>
      </c>
    </row>
    <row r="169" spans="1:20" ht="304.5" x14ac:dyDescent="0.35">
      <c r="A169">
        <v>313</v>
      </c>
      <c r="B169" s="3" t="s">
        <v>314</v>
      </c>
      <c r="C169" s="3" t="s">
        <v>4423</v>
      </c>
      <c r="D169" s="6">
        <v>17000</v>
      </c>
      <c r="E169" s="8">
        <v>17805</v>
      </c>
      <c r="F169" t="s">
        <v>8218</v>
      </c>
      <c r="G169" t="s">
        <v>8223</v>
      </c>
      <c r="H169" t="s">
        <v>8245</v>
      </c>
      <c r="I169">
        <v>1281542340</v>
      </c>
      <c r="J169">
        <v>1277702894</v>
      </c>
      <c r="K169" t="b">
        <v>1</v>
      </c>
      <c r="L169">
        <v>222</v>
      </c>
      <c r="M169" t="b">
        <v>1</v>
      </c>
      <c r="N169" t="s">
        <v>8267</v>
      </c>
      <c r="O169">
        <v>105</v>
      </c>
      <c r="P169">
        <v>80.2</v>
      </c>
      <c r="Q169" s="10" t="s">
        <v>8308</v>
      </c>
      <c r="R169" s="10" t="s">
        <v>8313</v>
      </c>
      <c r="S169" s="12">
        <v>40357.227939814817</v>
      </c>
      <c r="T169" s="12">
        <v>40401.665972222225</v>
      </c>
    </row>
    <row r="170" spans="1:20" ht="275.5" x14ac:dyDescent="0.35">
      <c r="A170">
        <v>314</v>
      </c>
      <c r="B170" s="3" t="s">
        <v>315</v>
      </c>
      <c r="C170" s="3" t="s">
        <v>4424</v>
      </c>
      <c r="D170" s="6">
        <v>1000</v>
      </c>
      <c r="E170" s="8">
        <v>3851.5</v>
      </c>
      <c r="F170" t="s">
        <v>8218</v>
      </c>
      <c r="G170" t="s">
        <v>8223</v>
      </c>
      <c r="H170" t="s">
        <v>8245</v>
      </c>
      <c r="I170">
        <v>1362167988</v>
      </c>
      <c r="J170">
        <v>1359575988</v>
      </c>
      <c r="K170" t="b">
        <v>1</v>
      </c>
      <c r="L170">
        <v>120</v>
      </c>
      <c r="M170" t="b">
        <v>1</v>
      </c>
      <c r="N170" t="s">
        <v>8267</v>
      </c>
      <c r="O170">
        <v>385</v>
      </c>
      <c r="P170">
        <v>32.1</v>
      </c>
      <c r="Q170" s="10" t="s">
        <v>8308</v>
      </c>
      <c r="R170" s="10" t="s">
        <v>8313</v>
      </c>
      <c r="S170" s="12">
        <v>41304.833194444444</v>
      </c>
      <c r="T170" s="12">
        <v>41334.833194444444</v>
      </c>
    </row>
    <row r="171" spans="1:20" ht="232" x14ac:dyDescent="0.35">
      <c r="A171">
        <v>315</v>
      </c>
      <c r="B171" s="3" t="s">
        <v>316</v>
      </c>
      <c r="C171" s="3" t="s">
        <v>4425</v>
      </c>
      <c r="D171" s="6">
        <v>25000</v>
      </c>
      <c r="E171" s="8">
        <v>25312</v>
      </c>
      <c r="F171" t="s">
        <v>8218</v>
      </c>
      <c r="G171" t="s">
        <v>8223</v>
      </c>
      <c r="H171" t="s">
        <v>8245</v>
      </c>
      <c r="I171">
        <v>1345660334</v>
      </c>
      <c r="J171">
        <v>1343068334</v>
      </c>
      <c r="K171" t="b">
        <v>1</v>
      </c>
      <c r="L171">
        <v>126</v>
      </c>
      <c r="M171" t="b">
        <v>1</v>
      </c>
      <c r="N171" t="s">
        <v>8267</v>
      </c>
      <c r="O171">
        <v>101</v>
      </c>
      <c r="P171">
        <v>200.89</v>
      </c>
      <c r="Q171" s="10" t="s">
        <v>8308</v>
      </c>
      <c r="R171" s="10" t="s">
        <v>8313</v>
      </c>
      <c r="S171" s="12">
        <v>41113.77238425926</v>
      </c>
      <c r="T171" s="12">
        <v>41143.77238425926</v>
      </c>
    </row>
    <row r="172" spans="1:20" ht="188.5" x14ac:dyDescent="0.35">
      <c r="A172">
        <v>317</v>
      </c>
      <c r="B172" s="3" t="s">
        <v>318</v>
      </c>
      <c r="C172" s="3" t="s">
        <v>4427</v>
      </c>
      <c r="D172" s="6">
        <v>30000</v>
      </c>
      <c r="E172" s="8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  <c r="O172">
        <v>101</v>
      </c>
      <c r="P172">
        <v>95.7</v>
      </c>
      <c r="Q172" s="10" t="s">
        <v>8308</v>
      </c>
      <c r="R172" s="10" t="s">
        <v>8313</v>
      </c>
      <c r="S172" s="12">
        <v>41589.676886574074</v>
      </c>
      <c r="T172" s="12">
        <v>41619.676886574074</v>
      </c>
    </row>
    <row r="173" spans="1:20" ht="232" x14ac:dyDescent="0.35">
      <c r="A173">
        <v>318</v>
      </c>
      <c r="B173" s="3" t="s">
        <v>319</v>
      </c>
      <c r="C173" s="3" t="s">
        <v>4428</v>
      </c>
      <c r="D173" s="6">
        <v>5000</v>
      </c>
      <c r="E173" s="8">
        <v>14166</v>
      </c>
      <c r="F173" t="s">
        <v>8218</v>
      </c>
      <c r="G173" t="s">
        <v>8223</v>
      </c>
      <c r="H173" t="s">
        <v>8245</v>
      </c>
      <c r="I173">
        <v>1364342151</v>
      </c>
      <c r="J173">
        <v>1361753751</v>
      </c>
      <c r="K173" t="b">
        <v>1</v>
      </c>
      <c r="L173">
        <v>284</v>
      </c>
      <c r="M173" t="b">
        <v>1</v>
      </c>
      <c r="N173" t="s">
        <v>8267</v>
      </c>
      <c r="O173">
        <v>283</v>
      </c>
      <c r="P173">
        <v>49.88</v>
      </c>
      <c r="Q173" s="10" t="s">
        <v>8308</v>
      </c>
      <c r="R173" s="10" t="s">
        <v>8313</v>
      </c>
      <c r="S173" s="12">
        <v>41330.038784722223</v>
      </c>
      <c r="T173" s="12">
        <v>41359.997118055559</v>
      </c>
    </row>
    <row r="174" spans="1:20" ht="319" x14ac:dyDescent="0.35">
      <c r="A174">
        <v>319</v>
      </c>
      <c r="B174" s="3" t="s">
        <v>320</v>
      </c>
      <c r="C174" s="3" t="s">
        <v>4429</v>
      </c>
      <c r="D174" s="6">
        <v>5000</v>
      </c>
      <c r="E174" s="8">
        <v>5634</v>
      </c>
      <c r="F174" t="s">
        <v>8218</v>
      </c>
      <c r="G174" t="s">
        <v>8223</v>
      </c>
      <c r="H174" t="s">
        <v>8245</v>
      </c>
      <c r="I174">
        <v>1265097540</v>
      </c>
      <c r="J174">
        <v>1257538029</v>
      </c>
      <c r="K174" t="b">
        <v>1</v>
      </c>
      <c r="L174">
        <v>51</v>
      </c>
      <c r="M174" t="b">
        <v>1</v>
      </c>
      <c r="N174" t="s">
        <v>8267</v>
      </c>
      <c r="O174">
        <v>113</v>
      </c>
      <c r="P174">
        <v>110.47</v>
      </c>
      <c r="Q174" s="10" t="s">
        <v>8308</v>
      </c>
      <c r="R174" s="10" t="s">
        <v>8313</v>
      </c>
      <c r="S174" s="12">
        <v>40123.83829861111</v>
      </c>
      <c r="T174" s="12">
        <v>40211.332638888889</v>
      </c>
    </row>
    <row r="175" spans="1:20" ht="217.5" x14ac:dyDescent="0.35">
      <c r="A175">
        <v>322</v>
      </c>
      <c r="B175" s="3" t="s">
        <v>323</v>
      </c>
      <c r="C175" s="3" t="s">
        <v>4432</v>
      </c>
      <c r="D175" s="6">
        <v>25000</v>
      </c>
      <c r="E175" s="8">
        <v>26978</v>
      </c>
      <c r="F175" t="s">
        <v>8218</v>
      </c>
      <c r="G175" t="s">
        <v>8223</v>
      </c>
      <c r="H175" t="s">
        <v>8245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8267</v>
      </c>
      <c r="O175">
        <v>108</v>
      </c>
      <c r="P175">
        <v>145.04</v>
      </c>
      <c r="Q175" s="10" t="s">
        <v>8308</v>
      </c>
      <c r="R175" s="10" t="s">
        <v>8313</v>
      </c>
      <c r="S175" s="12">
        <v>42473.57</v>
      </c>
      <c r="T175" s="12">
        <v>42503.57</v>
      </c>
    </row>
    <row r="176" spans="1:20" ht="246.5" x14ac:dyDescent="0.35">
      <c r="A176">
        <v>323</v>
      </c>
      <c r="B176" s="3" t="s">
        <v>324</v>
      </c>
      <c r="C176" s="3" t="s">
        <v>4433</v>
      </c>
      <c r="D176" s="6">
        <v>5400</v>
      </c>
      <c r="E176" s="8">
        <v>6646</v>
      </c>
      <c r="F176" t="s">
        <v>8218</v>
      </c>
      <c r="G176" t="s">
        <v>8223</v>
      </c>
      <c r="H176" t="s">
        <v>8245</v>
      </c>
      <c r="I176">
        <v>1482307140</v>
      </c>
      <c r="J176">
        <v>1479886966</v>
      </c>
      <c r="K176" t="b">
        <v>1</v>
      </c>
      <c r="L176">
        <v>58</v>
      </c>
      <c r="M176" t="b">
        <v>1</v>
      </c>
      <c r="N176" t="s">
        <v>8267</v>
      </c>
      <c r="O176">
        <v>123</v>
      </c>
      <c r="P176">
        <v>114.59</v>
      </c>
      <c r="Q176" s="10" t="s">
        <v>8308</v>
      </c>
      <c r="R176" s="10" t="s">
        <v>8313</v>
      </c>
      <c r="S176" s="12">
        <v>42697.32136574074</v>
      </c>
      <c r="T176" s="12">
        <v>42725.332638888889</v>
      </c>
    </row>
    <row r="177" spans="1:20" ht="246.5" x14ac:dyDescent="0.35">
      <c r="A177">
        <v>324</v>
      </c>
      <c r="B177" s="3" t="s">
        <v>325</v>
      </c>
      <c r="C177" s="3" t="s">
        <v>4434</v>
      </c>
      <c r="D177" s="6">
        <v>8500</v>
      </c>
      <c r="E177" s="8">
        <v>8636</v>
      </c>
      <c r="F177" t="s">
        <v>8218</v>
      </c>
      <c r="G177" t="s">
        <v>8223</v>
      </c>
      <c r="H177" t="s">
        <v>8245</v>
      </c>
      <c r="I177">
        <v>1438441308</v>
      </c>
      <c r="J177">
        <v>1435590108</v>
      </c>
      <c r="K177" t="b">
        <v>1</v>
      </c>
      <c r="L177">
        <v>82</v>
      </c>
      <c r="M177" t="b">
        <v>1</v>
      </c>
      <c r="N177" t="s">
        <v>8267</v>
      </c>
      <c r="O177">
        <v>102</v>
      </c>
      <c r="P177">
        <v>105.32</v>
      </c>
      <c r="Q177" s="10" t="s">
        <v>8308</v>
      </c>
      <c r="R177" s="10" t="s">
        <v>8313</v>
      </c>
      <c r="S177" s="12">
        <v>42184.626250000001</v>
      </c>
      <c r="T177" s="12">
        <v>42217.626250000001</v>
      </c>
    </row>
    <row r="178" spans="1:20" ht="232" x14ac:dyDescent="0.35">
      <c r="A178">
        <v>325</v>
      </c>
      <c r="B178" s="3" t="s">
        <v>326</v>
      </c>
      <c r="C178" s="3" t="s">
        <v>4435</v>
      </c>
      <c r="D178" s="6">
        <v>50000</v>
      </c>
      <c r="E178" s="8">
        <v>52198</v>
      </c>
      <c r="F178" t="s">
        <v>8218</v>
      </c>
      <c r="G178" t="s">
        <v>8223</v>
      </c>
      <c r="H178" t="s">
        <v>8245</v>
      </c>
      <c r="I178">
        <v>1482208233</v>
      </c>
      <c r="J178">
        <v>1479184233</v>
      </c>
      <c r="K178" t="b">
        <v>1</v>
      </c>
      <c r="L178">
        <v>736</v>
      </c>
      <c r="M178" t="b">
        <v>1</v>
      </c>
      <c r="N178" t="s">
        <v>8267</v>
      </c>
      <c r="O178">
        <v>104</v>
      </c>
      <c r="P178">
        <v>70.92</v>
      </c>
      <c r="Q178" s="10" t="s">
        <v>8308</v>
      </c>
      <c r="R178" s="10" t="s">
        <v>8313</v>
      </c>
      <c r="S178" s="12">
        <v>42689.187881944439</v>
      </c>
      <c r="T178" s="12">
        <v>42724.187881944439</v>
      </c>
    </row>
    <row r="179" spans="1:20" ht="232" x14ac:dyDescent="0.35">
      <c r="A179">
        <v>326</v>
      </c>
      <c r="B179" s="3" t="s">
        <v>327</v>
      </c>
      <c r="C179" s="3" t="s">
        <v>4436</v>
      </c>
      <c r="D179" s="6">
        <v>150000</v>
      </c>
      <c r="E179" s="8">
        <v>169394.6</v>
      </c>
      <c r="F179" t="s">
        <v>8218</v>
      </c>
      <c r="G179" t="s">
        <v>8223</v>
      </c>
      <c r="H179" t="s">
        <v>8245</v>
      </c>
      <c r="I179">
        <v>1489532220</v>
      </c>
      <c r="J179">
        <v>1486625606</v>
      </c>
      <c r="K179" t="b">
        <v>1</v>
      </c>
      <c r="L179">
        <v>1151</v>
      </c>
      <c r="M179" t="b">
        <v>1</v>
      </c>
      <c r="N179" t="s">
        <v>8267</v>
      </c>
      <c r="O179">
        <v>113</v>
      </c>
      <c r="P179">
        <v>147.16999999999999</v>
      </c>
      <c r="Q179" s="10" t="s">
        <v>8308</v>
      </c>
      <c r="R179" s="10" t="s">
        <v>8313</v>
      </c>
      <c r="S179" s="12">
        <v>42775.314884259264</v>
      </c>
      <c r="T179" s="12">
        <v>42808.956250000003</v>
      </c>
    </row>
    <row r="180" spans="1:20" ht="261" x14ac:dyDescent="0.35">
      <c r="A180">
        <v>327</v>
      </c>
      <c r="B180" s="3" t="s">
        <v>328</v>
      </c>
      <c r="C180" s="3" t="s">
        <v>4437</v>
      </c>
      <c r="D180" s="6">
        <v>4000</v>
      </c>
      <c r="E180" s="8">
        <v>5456</v>
      </c>
      <c r="F180" t="s">
        <v>8218</v>
      </c>
      <c r="G180" t="s">
        <v>8223</v>
      </c>
      <c r="H180" t="s">
        <v>8245</v>
      </c>
      <c r="I180">
        <v>1427011200</v>
      </c>
      <c r="J180">
        <v>1424669929</v>
      </c>
      <c r="K180" t="b">
        <v>1</v>
      </c>
      <c r="L180">
        <v>34</v>
      </c>
      <c r="M180" t="b">
        <v>1</v>
      </c>
      <c r="N180" t="s">
        <v>8267</v>
      </c>
      <c r="O180">
        <v>136</v>
      </c>
      <c r="P180">
        <v>160.47</v>
      </c>
      <c r="Q180" s="10" t="s">
        <v>8308</v>
      </c>
      <c r="R180" s="10" t="s">
        <v>8313</v>
      </c>
      <c r="S180" s="12">
        <v>42058.235289351855</v>
      </c>
      <c r="T180" s="12">
        <v>42085.333333333328</v>
      </c>
    </row>
    <row r="181" spans="1:20" ht="232" x14ac:dyDescent="0.35">
      <c r="A181">
        <v>328</v>
      </c>
      <c r="B181" s="3" t="s">
        <v>329</v>
      </c>
      <c r="C181" s="3" t="s">
        <v>4438</v>
      </c>
      <c r="D181" s="6">
        <v>75000</v>
      </c>
      <c r="E181" s="8">
        <v>77710.8</v>
      </c>
      <c r="F181" t="s">
        <v>8218</v>
      </c>
      <c r="G181" t="s">
        <v>8223</v>
      </c>
      <c r="H181" t="s">
        <v>8245</v>
      </c>
      <c r="I181">
        <v>1446350400</v>
      </c>
      <c r="J181">
        <v>1443739388</v>
      </c>
      <c r="K181" t="b">
        <v>1</v>
      </c>
      <c r="L181">
        <v>498</v>
      </c>
      <c r="M181" t="b">
        <v>1</v>
      </c>
      <c r="N181" t="s">
        <v>8267</v>
      </c>
      <c r="O181">
        <v>104</v>
      </c>
      <c r="P181">
        <v>156.05000000000001</v>
      </c>
      <c r="Q181" s="10" t="s">
        <v>8308</v>
      </c>
      <c r="R181" s="10" t="s">
        <v>8313</v>
      </c>
      <c r="S181" s="12">
        <v>42278.946620370371</v>
      </c>
      <c r="T181" s="12">
        <v>42309.166666666672</v>
      </c>
    </row>
    <row r="182" spans="1:20" ht="217.5" x14ac:dyDescent="0.35">
      <c r="A182">
        <v>329</v>
      </c>
      <c r="B182" s="3" t="s">
        <v>330</v>
      </c>
      <c r="C182" s="3" t="s">
        <v>4439</v>
      </c>
      <c r="D182" s="6">
        <v>10000</v>
      </c>
      <c r="E182" s="8">
        <v>10550</v>
      </c>
      <c r="F182" t="s">
        <v>8218</v>
      </c>
      <c r="G182" t="s">
        <v>8223</v>
      </c>
      <c r="H182" t="s">
        <v>8245</v>
      </c>
      <c r="I182">
        <v>1446868800</v>
      </c>
      <c r="J182">
        <v>1444821127</v>
      </c>
      <c r="K182" t="b">
        <v>1</v>
      </c>
      <c r="L182">
        <v>167</v>
      </c>
      <c r="M182" t="b">
        <v>1</v>
      </c>
      <c r="N182" t="s">
        <v>8267</v>
      </c>
      <c r="O182">
        <v>106</v>
      </c>
      <c r="P182">
        <v>63.17</v>
      </c>
      <c r="Q182" s="10" t="s">
        <v>8308</v>
      </c>
      <c r="R182" s="10" t="s">
        <v>8313</v>
      </c>
      <c r="S182" s="12">
        <v>42291.46674768519</v>
      </c>
      <c r="T182" s="12">
        <v>42315.166666666672</v>
      </c>
    </row>
    <row r="183" spans="1:20" ht="232" x14ac:dyDescent="0.35">
      <c r="A183">
        <v>330</v>
      </c>
      <c r="B183" s="3" t="s">
        <v>331</v>
      </c>
      <c r="C183" s="3" t="s">
        <v>4440</v>
      </c>
      <c r="D183" s="6">
        <v>35000</v>
      </c>
      <c r="E183" s="8">
        <v>35640</v>
      </c>
      <c r="F183" t="s">
        <v>8218</v>
      </c>
      <c r="G183" t="s">
        <v>8223</v>
      </c>
      <c r="H183" t="s">
        <v>8245</v>
      </c>
      <c r="I183">
        <v>1368763140</v>
      </c>
      <c r="J183">
        <v>1366028563</v>
      </c>
      <c r="K183" t="b">
        <v>1</v>
      </c>
      <c r="L183">
        <v>340</v>
      </c>
      <c r="M183" t="b">
        <v>1</v>
      </c>
      <c r="N183" t="s">
        <v>8267</v>
      </c>
      <c r="O183">
        <v>102</v>
      </c>
      <c r="P183">
        <v>104.82</v>
      </c>
      <c r="Q183" s="10" t="s">
        <v>8308</v>
      </c>
      <c r="R183" s="10" t="s">
        <v>8313</v>
      </c>
      <c r="S183" s="12">
        <v>41379.515775462962</v>
      </c>
      <c r="T183" s="12">
        <v>41411.165972222225</v>
      </c>
    </row>
    <row r="184" spans="1:20" ht="232" x14ac:dyDescent="0.35">
      <c r="A184">
        <v>331</v>
      </c>
      <c r="B184" s="3" t="s">
        <v>332</v>
      </c>
      <c r="C184" s="3" t="s">
        <v>4441</v>
      </c>
      <c r="D184" s="6">
        <v>40000</v>
      </c>
      <c r="E184" s="8">
        <v>42642</v>
      </c>
      <c r="F184" t="s">
        <v>8218</v>
      </c>
      <c r="G184" t="s">
        <v>8223</v>
      </c>
      <c r="H184" t="s">
        <v>8245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t="s">
        <v>8267</v>
      </c>
      <c r="O184">
        <v>107</v>
      </c>
      <c r="P184">
        <v>97.36</v>
      </c>
      <c r="Q184" s="10" t="s">
        <v>8308</v>
      </c>
      <c r="R184" s="10" t="s">
        <v>8313</v>
      </c>
      <c r="S184" s="12">
        <v>42507.581412037034</v>
      </c>
      <c r="T184" s="12">
        <v>42538.581412037034</v>
      </c>
    </row>
    <row r="185" spans="1:20" ht="246.5" x14ac:dyDescent="0.35">
      <c r="A185">
        <v>332</v>
      </c>
      <c r="B185" s="3" t="s">
        <v>333</v>
      </c>
      <c r="C185" s="3" t="s">
        <v>4442</v>
      </c>
      <c r="D185" s="6">
        <v>100000</v>
      </c>
      <c r="E185" s="8">
        <v>113015</v>
      </c>
      <c r="F185" t="s">
        <v>8218</v>
      </c>
      <c r="G185" t="s">
        <v>8223</v>
      </c>
      <c r="H185" t="s">
        <v>8245</v>
      </c>
      <c r="I185">
        <v>1446019200</v>
      </c>
      <c r="J185">
        <v>1442420377</v>
      </c>
      <c r="K185" t="b">
        <v>1</v>
      </c>
      <c r="L185">
        <v>555</v>
      </c>
      <c r="M185" t="b">
        <v>1</v>
      </c>
      <c r="N185" t="s">
        <v>8267</v>
      </c>
      <c r="O185">
        <v>113</v>
      </c>
      <c r="P185">
        <v>203.63</v>
      </c>
      <c r="Q185" s="10" t="s">
        <v>8308</v>
      </c>
      <c r="R185" s="10" t="s">
        <v>8313</v>
      </c>
      <c r="S185" s="12">
        <v>42263.680289351847</v>
      </c>
      <c r="T185" s="12">
        <v>42305.333333333328</v>
      </c>
    </row>
    <row r="186" spans="1:20" ht="232" x14ac:dyDescent="0.35">
      <c r="A186">
        <v>333</v>
      </c>
      <c r="B186" s="3" t="s">
        <v>334</v>
      </c>
      <c r="C186" s="3" t="s">
        <v>4443</v>
      </c>
      <c r="D186" s="6">
        <v>40000</v>
      </c>
      <c r="E186" s="8">
        <v>50091</v>
      </c>
      <c r="F186" t="s">
        <v>8218</v>
      </c>
      <c r="G186" t="s">
        <v>8223</v>
      </c>
      <c r="H186" t="s">
        <v>8245</v>
      </c>
      <c r="I186">
        <v>1460038591</v>
      </c>
      <c r="J186">
        <v>1457450191</v>
      </c>
      <c r="K186" t="b">
        <v>1</v>
      </c>
      <c r="L186">
        <v>266</v>
      </c>
      <c r="M186" t="b">
        <v>1</v>
      </c>
      <c r="N186" t="s">
        <v>8267</v>
      </c>
      <c r="O186">
        <v>125</v>
      </c>
      <c r="P186">
        <v>188.31</v>
      </c>
      <c r="Q186" s="10" t="s">
        <v>8308</v>
      </c>
      <c r="R186" s="10" t="s">
        <v>8313</v>
      </c>
      <c r="S186" s="12">
        <v>42437.636469907404</v>
      </c>
      <c r="T186" s="12">
        <v>42467.59480324074</v>
      </c>
    </row>
    <row r="187" spans="1:20" ht="304.5" x14ac:dyDescent="0.35">
      <c r="A187">
        <v>334</v>
      </c>
      <c r="B187" s="3" t="s">
        <v>335</v>
      </c>
      <c r="C187" s="3" t="s">
        <v>4444</v>
      </c>
      <c r="D187" s="6">
        <v>10000</v>
      </c>
      <c r="E187" s="8">
        <v>10119</v>
      </c>
      <c r="F187" t="s">
        <v>8218</v>
      </c>
      <c r="G187" t="s">
        <v>8223</v>
      </c>
      <c r="H187" t="s">
        <v>8245</v>
      </c>
      <c r="I187">
        <v>1431716400</v>
      </c>
      <c r="J187">
        <v>1428423757</v>
      </c>
      <c r="K187" t="b">
        <v>1</v>
      </c>
      <c r="L187">
        <v>69</v>
      </c>
      <c r="M187" t="b">
        <v>1</v>
      </c>
      <c r="N187" t="s">
        <v>8267</v>
      </c>
      <c r="O187">
        <v>101</v>
      </c>
      <c r="P187">
        <v>146.65</v>
      </c>
      <c r="Q187" s="10" t="s">
        <v>8308</v>
      </c>
      <c r="R187" s="10" t="s">
        <v>8313</v>
      </c>
      <c r="S187" s="12">
        <v>42101.682372685187</v>
      </c>
      <c r="T187" s="12">
        <v>42139.791666666672</v>
      </c>
    </row>
    <row r="188" spans="1:20" ht="261" x14ac:dyDescent="0.35">
      <c r="A188">
        <v>335</v>
      </c>
      <c r="B188" s="3" t="s">
        <v>336</v>
      </c>
      <c r="C188" s="3" t="s">
        <v>4445</v>
      </c>
      <c r="D188" s="6">
        <v>8500</v>
      </c>
      <c r="E188" s="8">
        <v>8735</v>
      </c>
      <c r="F188" t="s">
        <v>8218</v>
      </c>
      <c r="G188" t="s">
        <v>8223</v>
      </c>
      <c r="H188" t="s">
        <v>8245</v>
      </c>
      <c r="I188">
        <v>1431122400</v>
      </c>
      <c r="J188">
        <v>1428428515</v>
      </c>
      <c r="K188" t="b">
        <v>1</v>
      </c>
      <c r="L188">
        <v>80</v>
      </c>
      <c r="M188" t="b">
        <v>1</v>
      </c>
      <c r="N188" t="s">
        <v>8267</v>
      </c>
      <c r="O188">
        <v>103</v>
      </c>
      <c r="P188">
        <v>109.19</v>
      </c>
      <c r="Q188" s="10" t="s">
        <v>8308</v>
      </c>
      <c r="R188" s="10" t="s">
        <v>8313</v>
      </c>
      <c r="S188" s="12">
        <v>42101.737442129626</v>
      </c>
      <c r="T188" s="12">
        <v>42132.916666666672</v>
      </c>
    </row>
    <row r="189" spans="1:20" ht="261" x14ac:dyDescent="0.35">
      <c r="A189">
        <v>336</v>
      </c>
      <c r="B189" s="3" t="s">
        <v>337</v>
      </c>
      <c r="C189" s="3" t="s">
        <v>4446</v>
      </c>
      <c r="D189" s="6">
        <v>25000</v>
      </c>
      <c r="E189" s="8">
        <v>29209.78</v>
      </c>
      <c r="F189" t="s">
        <v>8218</v>
      </c>
      <c r="G189" t="s">
        <v>8223</v>
      </c>
      <c r="H189" t="s">
        <v>8245</v>
      </c>
      <c r="I189">
        <v>1447427918</v>
      </c>
      <c r="J189">
        <v>1444832318</v>
      </c>
      <c r="K189" t="b">
        <v>1</v>
      </c>
      <c r="L189">
        <v>493</v>
      </c>
      <c r="M189" t="b">
        <v>1</v>
      </c>
      <c r="N189" t="s">
        <v>8267</v>
      </c>
      <c r="O189">
        <v>117</v>
      </c>
      <c r="P189">
        <v>59.25</v>
      </c>
      <c r="Q189" s="10" t="s">
        <v>8308</v>
      </c>
      <c r="R189" s="10" t="s">
        <v>8313</v>
      </c>
      <c r="S189" s="12">
        <v>42291.596273148149</v>
      </c>
      <c r="T189" s="12">
        <v>42321.637939814813</v>
      </c>
    </row>
    <row r="190" spans="1:20" ht="275.5" x14ac:dyDescent="0.35">
      <c r="A190">
        <v>337</v>
      </c>
      <c r="B190" s="3" t="s">
        <v>338</v>
      </c>
      <c r="C190" s="3" t="s">
        <v>4447</v>
      </c>
      <c r="D190" s="6">
        <v>3000</v>
      </c>
      <c r="E190" s="8">
        <v>3035.05</v>
      </c>
      <c r="F190" t="s">
        <v>8218</v>
      </c>
      <c r="G190" t="s">
        <v>8223</v>
      </c>
      <c r="H190" t="s">
        <v>8245</v>
      </c>
      <c r="I190">
        <v>1426298708</v>
      </c>
      <c r="J190">
        <v>1423710308</v>
      </c>
      <c r="K190" t="b">
        <v>1</v>
      </c>
      <c r="L190">
        <v>31</v>
      </c>
      <c r="M190" t="b">
        <v>1</v>
      </c>
      <c r="N190" t="s">
        <v>8267</v>
      </c>
      <c r="O190">
        <v>101</v>
      </c>
      <c r="P190">
        <v>97.9</v>
      </c>
      <c r="Q190" s="10" t="s">
        <v>8308</v>
      </c>
      <c r="R190" s="10" t="s">
        <v>8313</v>
      </c>
      <c r="S190" s="12">
        <v>42047.128564814819</v>
      </c>
      <c r="T190" s="12">
        <v>42077.086898148147</v>
      </c>
    </row>
    <row r="191" spans="1:20" ht="246.5" x14ac:dyDescent="0.35">
      <c r="A191">
        <v>338</v>
      </c>
      <c r="B191" s="3" t="s">
        <v>339</v>
      </c>
      <c r="C191" s="3" t="s">
        <v>4448</v>
      </c>
      <c r="D191" s="6">
        <v>15000</v>
      </c>
      <c r="E191" s="8">
        <v>16520.04</v>
      </c>
      <c r="F191" t="s">
        <v>8218</v>
      </c>
      <c r="G191" t="s">
        <v>8223</v>
      </c>
      <c r="H191" t="s">
        <v>8245</v>
      </c>
      <c r="I191">
        <v>1472864400</v>
      </c>
      <c r="J191">
        <v>1468001290</v>
      </c>
      <c r="K191" t="b">
        <v>1</v>
      </c>
      <c r="L191">
        <v>236</v>
      </c>
      <c r="M191" t="b">
        <v>1</v>
      </c>
      <c r="N191" t="s">
        <v>8267</v>
      </c>
      <c r="O191">
        <v>110</v>
      </c>
      <c r="P191">
        <v>70</v>
      </c>
      <c r="Q191" s="10" t="s">
        <v>8308</v>
      </c>
      <c r="R191" s="10" t="s">
        <v>8313</v>
      </c>
      <c r="S191" s="12">
        <v>42559.755671296298</v>
      </c>
      <c r="T191" s="12">
        <v>42616.041666666672</v>
      </c>
    </row>
    <row r="192" spans="1:20" ht="246.5" x14ac:dyDescent="0.35">
      <c r="A192">
        <v>339</v>
      </c>
      <c r="B192" s="3" t="s">
        <v>340</v>
      </c>
      <c r="C192" s="3" t="s">
        <v>4449</v>
      </c>
      <c r="D192" s="6">
        <v>6000</v>
      </c>
      <c r="E192" s="8">
        <v>6485</v>
      </c>
      <c r="F192" t="s">
        <v>8218</v>
      </c>
      <c r="G192" t="s">
        <v>8223</v>
      </c>
      <c r="H192" t="s">
        <v>8245</v>
      </c>
      <c r="I192">
        <v>1430331268</v>
      </c>
      <c r="J192">
        <v>1427739268</v>
      </c>
      <c r="K192" t="b">
        <v>1</v>
      </c>
      <c r="L192">
        <v>89</v>
      </c>
      <c r="M192" t="b">
        <v>1</v>
      </c>
      <c r="N192" t="s">
        <v>8267</v>
      </c>
      <c r="O192">
        <v>108</v>
      </c>
      <c r="P192">
        <v>72.87</v>
      </c>
      <c r="Q192" s="10" t="s">
        <v>8308</v>
      </c>
      <c r="R192" s="10" t="s">
        <v>8313</v>
      </c>
      <c r="S192" s="12">
        <v>42093.760046296295</v>
      </c>
      <c r="T192" s="12">
        <v>42123.760046296295</v>
      </c>
    </row>
    <row r="193" spans="1:20" ht="217.5" x14ac:dyDescent="0.35">
      <c r="A193">
        <v>340</v>
      </c>
      <c r="B193" s="3" t="s">
        <v>341</v>
      </c>
      <c r="C193" s="3" t="s">
        <v>4450</v>
      </c>
      <c r="D193" s="6">
        <v>35000</v>
      </c>
      <c r="E193" s="8">
        <v>43758</v>
      </c>
      <c r="F193" t="s">
        <v>8218</v>
      </c>
      <c r="G193" t="s">
        <v>8223</v>
      </c>
      <c r="H193" t="s">
        <v>8245</v>
      </c>
      <c r="I193">
        <v>1489006800</v>
      </c>
      <c r="J193">
        <v>1486397007</v>
      </c>
      <c r="K193" t="b">
        <v>1</v>
      </c>
      <c r="L193">
        <v>299</v>
      </c>
      <c r="M193" t="b">
        <v>1</v>
      </c>
      <c r="N193" t="s">
        <v>8267</v>
      </c>
      <c r="O193">
        <v>125</v>
      </c>
      <c r="P193">
        <v>146.35</v>
      </c>
      <c r="Q193" s="10" t="s">
        <v>8308</v>
      </c>
      <c r="R193" s="10" t="s">
        <v>8313</v>
      </c>
      <c r="S193" s="12">
        <v>42772.669062500005</v>
      </c>
      <c r="T193" s="12">
        <v>42802.875</v>
      </c>
    </row>
    <row r="194" spans="1:20" ht="261" x14ac:dyDescent="0.35">
      <c r="A194">
        <v>341</v>
      </c>
      <c r="B194" s="3" t="s">
        <v>342</v>
      </c>
      <c r="C194" s="3" t="s">
        <v>4451</v>
      </c>
      <c r="D194" s="6">
        <v>3500</v>
      </c>
      <c r="E194" s="8">
        <v>3735</v>
      </c>
      <c r="F194" t="s">
        <v>8218</v>
      </c>
      <c r="G194" t="s">
        <v>8223</v>
      </c>
      <c r="H194" t="s">
        <v>8245</v>
      </c>
      <c r="I194">
        <v>1412135940</v>
      </c>
      <c r="J194">
        <v>1410555998</v>
      </c>
      <c r="K194" t="b">
        <v>1</v>
      </c>
      <c r="L194">
        <v>55</v>
      </c>
      <c r="M194" t="b">
        <v>1</v>
      </c>
      <c r="N194" t="s">
        <v>8267</v>
      </c>
      <c r="O194">
        <v>107</v>
      </c>
      <c r="P194">
        <v>67.91</v>
      </c>
      <c r="Q194" s="10" t="s">
        <v>8308</v>
      </c>
      <c r="R194" s="10" t="s">
        <v>8313</v>
      </c>
      <c r="S194" s="12">
        <v>41894.879606481481</v>
      </c>
      <c r="T194" s="12">
        <v>41913.165972222225</v>
      </c>
    </row>
    <row r="195" spans="1:20" ht="130.5" x14ac:dyDescent="0.35">
      <c r="A195">
        <v>342</v>
      </c>
      <c r="B195" s="3" t="s">
        <v>343</v>
      </c>
      <c r="C195" s="3" t="s">
        <v>4452</v>
      </c>
      <c r="D195" s="6">
        <v>55000</v>
      </c>
      <c r="E195" s="8">
        <v>55201.52</v>
      </c>
      <c r="F195" t="s">
        <v>8218</v>
      </c>
      <c r="G195" t="s">
        <v>8223</v>
      </c>
      <c r="H195" t="s">
        <v>8245</v>
      </c>
      <c r="I195">
        <v>1461955465</v>
      </c>
      <c r="J195">
        <v>1459363465</v>
      </c>
      <c r="K195" t="b">
        <v>1</v>
      </c>
      <c r="L195">
        <v>325</v>
      </c>
      <c r="M195" t="b">
        <v>1</v>
      </c>
      <c r="N195" t="s">
        <v>8267</v>
      </c>
      <c r="O195">
        <v>100</v>
      </c>
      <c r="P195">
        <v>169.85</v>
      </c>
      <c r="Q195" s="10" t="s">
        <v>8308</v>
      </c>
      <c r="R195" s="10" t="s">
        <v>8313</v>
      </c>
      <c r="S195" s="12">
        <v>42459.780844907407</v>
      </c>
      <c r="T195" s="12">
        <v>42489.780844907407</v>
      </c>
    </row>
    <row r="196" spans="1:20" ht="275.5" x14ac:dyDescent="0.35">
      <c r="A196">
        <v>343</v>
      </c>
      <c r="B196" s="3" t="s">
        <v>344</v>
      </c>
      <c r="C196" s="3" t="s">
        <v>4453</v>
      </c>
      <c r="D196" s="6">
        <v>30000</v>
      </c>
      <c r="E196" s="8">
        <v>30608.59</v>
      </c>
      <c r="F196" t="s">
        <v>8218</v>
      </c>
      <c r="G196" t="s">
        <v>8223</v>
      </c>
      <c r="H196" t="s">
        <v>8245</v>
      </c>
      <c r="I196">
        <v>1415934000</v>
      </c>
      <c r="J196">
        <v>1413308545</v>
      </c>
      <c r="K196" t="b">
        <v>1</v>
      </c>
      <c r="L196">
        <v>524</v>
      </c>
      <c r="M196" t="b">
        <v>1</v>
      </c>
      <c r="N196" t="s">
        <v>8267</v>
      </c>
      <c r="O196">
        <v>102</v>
      </c>
      <c r="P196">
        <v>58.41</v>
      </c>
      <c r="Q196" s="10" t="s">
        <v>8308</v>
      </c>
      <c r="R196" s="10" t="s">
        <v>8313</v>
      </c>
      <c r="S196" s="12">
        <v>41926.73778935185</v>
      </c>
      <c r="T196" s="12">
        <v>41957.125</v>
      </c>
    </row>
    <row r="197" spans="1:20" ht="275.5" x14ac:dyDescent="0.35">
      <c r="A197">
        <v>344</v>
      </c>
      <c r="B197" s="3" t="s">
        <v>345</v>
      </c>
      <c r="C197" s="3" t="s">
        <v>4454</v>
      </c>
      <c r="D197" s="6">
        <v>33500</v>
      </c>
      <c r="E197" s="8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8267</v>
      </c>
      <c r="O197">
        <v>102</v>
      </c>
      <c r="P197">
        <v>119.99</v>
      </c>
      <c r="Q197" s="10" t="s">
        <v>8308</v>
      </c>
      <c r="R197" s="10" t="s">
        <v>8313</v>
      </c>
      <c r="S197" s="12">
        <v>42111.970995370371</v>
      </c>
      <c r="T197" s="12">
        <v>42156.097222222219</v>
      </c>
    </row>
    <row r="198" spans="1:20" ht="203" x14ac:dyDescent="0.35">
      <c r="A198">
        <v>345</v>
      </c>
      <c r="B198" s="3" t="s">
        <v>346</v>
      </c>
      <c r="C198" s="3" t="s">
        <v>4455</v>
      </c>
      <c r="D198" s="6">
        <v>14500</v>
      </c>
      <c r="E198" s="8">
        <v>17875</v>
      </c>
      <c r="F198" t="s">
        <v>8218</v>
      </c>
      <c r="G198" t="s">
        <v>8223</v>
      </c>
      <c r="H198" t="s">
        <v>8245</v>
      </c>
      <c r="I198">
        <v>1432161590</v>
      </c>
      <c r="J198">
        <v>1429569590</v>
      </c>
      <c r="K198" t="b">
        <v>1</v>
      </c>
      <c r="L198">
        <v>179</v>
      </c>
      <c r="M198" t="b">
        <v>1</v>
      </c>
      <c r="N198" t="s">
        <v>8267</v>
      </c>
      <c r="O198">
        <v>123</v>
      </c>
      <c r="P198">
        <v>99.86</v>
      </c>
      <c r="Q198" s="10" t="s">
        <v>8308</v>
      </c>
      <c r="R198" s="10" t="s">
        <v>8313</v>
      </c>
      <c r="S198" s="12">
        <v>42114.944328703699</v>
      </c>
      <c r="T198" s="12">
        <v>42144.944328703699</v>
      </c>
    </row>
    <row r="199" spans="1:20" ht="275.5" x14ac:dyDescent="0.35">
      <c r="A199">
        <v>346</v>
      </c>
      <c r="B199" s="3" t="s">
        <v>347</v>
      </c>
      <c r="C199" s="3" t="s">
        <v>4456</v>
      </c>
      <c r="D199" s="6">
        <v>10000</v>
      </c>
      <c r="E199" s="8">
        <v>17028.88</v>
      </c>
      <c r="F199" t="s">
        <v>8218</v>
      </c>
      <c r="G199" t="s">
        <v>8223</v>
      </c>
      <c r="H199" t="s">
        <v>8245</v>
      </c>
      <c r="I199">
        <v>1444824021</v>
      </c>
      <c r="J199">
        <v>1442232021</v>
      </c>
      <c r="K199" t="b">
        <v>1</v>
      </c>
      <c r="L199">
        <v>188</v>
      </c>
      <c r="M199" t="b">
        <v>1</v>
      </c>
      <c r="N199" t="s">
        <v>8267</v>
      </c>
      <c r="O199">
        <v>170</v>
      </c>
      <c r="P199">
        <v>90.58</v>
      </c>
      <c r="Q199" s="10" t="s">
        <v>8308</v>
      </c>
      <c r="R199" s="10" t="s">
        <v>8313</v>
      </c>
      <c r="S199" s="12">
        <v>42261.500243055561</v>
      </c>
      <c r="T199" s="12">
        <v>42291.500243055561</v>
      </c>
    </row>
    <row r="200" spans="1:20" ht="246.5" x14ac:dyDescent="0.35">
      <c r="A200">
        <v>347</v>
      </c>
      <c r="B200" s="3" t="s">
        <v>348</v>
      </c>
      <c r="C200" s="3" t="s">
        <v>4457</v>
      </c>
      <c r="D200" s="6">
        <v>40000</v>
      </c>
      <c r="E200" s="8">
        <v>44636.2</v>
      </c>
      <c r="F200" t="s">
        <v>8218</v>
      </c>
      <c r="G200" t="s">
        <v>8223</v>
      </c>
      <c r="H200" t="s">
        <v>8245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8267</v>
      </c>
      <c r="O200">
        <v>112</v>
      </c>
      <c r="P200">
        <v>117.77</v>
      </c>
      <c r="Q200" s="10" t="s">
        <v>8308</v>
      </c>
      <c r="R200" s="10" t="s">
        <v>8313</v>
      </c>
      <c r="S200" s="12">
        <v>42292.495474537034</v>
      </c>
      <c r="T200" s="12">
        <v>42322.537141203706</v>
      </c>
    </row>
    <row r="201" spans="1:20" ht="246.5" x14ac:dyDescent="0.35">
      <c r="A201">
        <v>348</v>
      </c>
      <c r="B201" s="3" t="s">
        <v>349</v>
      </c>
      <c r="C201" s="3" t="s">
        <v>4458</v>
      </c>
      <c r="D201" s="6">
        <v>10000</v>
      </c>
      <c r="E201" s="8">
        <v>10300</v>
      </c>
      <c r="F201" t="s">
        <v>8218</v>
      </c>
      <c r="G201" t="s">
        <v>8223</v>
      </c>
      <c r="H201" t="s">
        <v>8245</v>
      </c>
      <c r="I201">
        <v>1440165916</v>
      </c>
      <c r="J201">
        <v>1437573916</v>
      </c>
      <c r="K201" t="b">
        <v>1</v>
      </c>
      <c r="L201">
        <v>119</v>
      </c>
      <c r="M201" t="b">
        <v>1</v>
      </c>
      <c r="N201" t="s">
        <v>8267</v>
      </c>
      <c r="O201">
        <v>103</v>
      </c>
      <c r="P201">
        <v>86.55</v>
      </c>
      <c r="Q201" s="10" t="s">
        <v>8308</v>
      </c>
      <c r="R201" s="10" t="s">
        <v>8313</v>
      </c>
      <c r="S201" s="12">
        <v>42207.58699074074</v>
      </c>
      <c r="T201" s="12">
        <v>42237.58699074074</v>
      </c>
    </row>
    <row r="202" spans="1:20" ht="174" x14ac:dyDescent="0.35">
      <c r="A202">
        <v>349</v>
      </c>
      <c r="B202" s="3" t="s">
        <v>350</v>
      </c>
      <c r="C202" s="3" t="s">
        <v>4459</v>
      </c>
      <c r="D202" s="6">
        <v>11260</v>
      </c>
      <c r="E202" s="8">
        <v>12007.18</v>
      </c>
      <c r="F202" t="s">
        <v>8218</v>
      </c>
      <c r="G202" t="s">
        <v>8223</v>
      </c>
      <c r="H202" t="s">
        <v>8245</v>
      </c>
      <c r="I202">
        <v>1487937508</v>
      </c>
      <c r="J202">
        <v>1485345508</v>
      </c>
      <c r="K202" t="b">
        <v>1</v>
      </c>
      <c r="L202">
        <v>167</v>
      </c>
      <c r="M202" t="b">
        <v>1</v>
      </c>
      <c r="N202" t="s">
        <v>8267</v>
      </c>
      <c r="O202">
        <v>107</v>
      </c>
      <c r="P202">
        <v>71.900000000000006</v>
      </c>
      <c r="Q202" s="10" t="s">
        <v>8308</v>
      </c>
      <c r="R202" s="10" t="s">
        <v>8313</v>
      </c>
      <c r="S202" s="12">
        <v>42760.498935185184</v>
      </c>
      <c r="T202" s="12">
        <v>42790.498935185184</v>
      </c>
    </row>
    <row r="203" spans="1:20" ht="232" x14ac:dyDescent="0.35">
      <c r="A203">
        <v>350</v>
      </c>
      <c r="B203" s="3" t="s">
        <v>351</v>
      </c>
      <c r="C203" s="3" t="s">
        <v>4460</v>
      </c>
      <c r="D203" s="6">
        <v>25000</v>
      </c>
      <c r="E203" s="8">
        <v>28690</v>
      </c>
      <c r="F203" t="s">
        <v>8218</v>
      </c>
      <c r="G203" t="s">
        <v>8223</v>
      </c>
      <c r="H203" t="s">
        <v>8245</v>
      </c>
      <c r="I203">
        <v>1473566340</v>
      </c>
      <c r="J203">
        <v>1470274509</v>
      </c>
      <c r="K203" t="b">
        <v>1</v>
      </c>
      <c r="L203">
        <v>221</v>
      </c>
      <c r="M203" t="b">
        <v>1</v>
      </c>
      <c r="N203" t="s">
        <v>8267</v>
      </c>
      <c r="O203">
        <v>115</v>
      </c>
      <c r="P203">
        <v>129.82</v>
      </c>
      <c r="Q203" s="10" t="s">
        <v>8308</v>
      </c>
      <c r="R203" s="10" t="s">
        <v>8313</v>
      </c>
      <c r="S203" s="12">
        <v>42586.066076388888</v>
      </c>
      <c r="T203" s="12">
        <v>42624.165972222225</v>
      </c>
    </row>
    <row r="204" spans="1:20" ht="232" x14ac:dyDescent="0.35">
      <c r="A204">
        <v>352</v>
      </c>
      <c r="B204" s="3" t="s">
        <v>353</v>
      </c>
      <c r="C204" s="3" t="s">
        <v>4462</v>
      </c>
      <c r="D204" s="6">
        <v>10000</v>
      </c>
      <c r="E204" s="8">
        <v>11656</v>
      </c>
      <c r="F204" t="s">
        <v>8218</v>
      </c>
      <c r="G204" t="s">
        <v>8223</v>
      </c>
      <c r="H204" t="s">
        <v>8245</v>
      </c>
      <c r="I204">
        <v>1412740868</v>
      </c>
      <c r="J204">
        <v>1410148868</v>
      </c>
      <c r="K204" t="b">
        <v>1</v>
      </c>
      <c r="L204">
        <v>286</v>
      </c>
      <c r="M204" t="b">
        <v>1</v>
      </c>
      <c r="N204" t="s">
        <v>8267</v>
      </c>
      <c r="O204">
        <v>117</v>
      </c>
      <c r="P204">
        <v>40.76</v>
      </c>
      <c r="Q204" s="10" t="s">
        <v>8308</v>
      </c>
      <c r="R204" s="10" t="s">
        <v>8313</v>
      </c>
      <c r="S204" s="12">
        <v>41890.167453703703</v>
      </c>
      <c r="T204" s="12">
        <v>41920.167453703703</v>
      </c>
    </row>
    <row r="205" spans="1:20" ht="261" x14ac:dyDescent="0.35">
      <c r="A205">
        <v>353</v>
      </c>
      <c r="B205" s="3" t="s">
        <v>354</v>
      </c>
      <c r="C205" s="3" t="s">
        <v>4463</v>
      </c>
      <c r="D205" s="6">
        <v>58425</v>
      </c>
      <c r="E205" s="8">
        <v>63460.18</v>
      </c>
      <c r="F205" t="s">
        <v>8218</v>
      </c>
      <c r="G205" t="s">
        <v>8223</v>
      </c>
      <c r="H205" t="s">
        <v>8245</v>
      </c>
      <c r="I205">
        <v>1447963219</v>
      </c>
      <c r="J205">
        <v>1445367619</v>
      </c>
      <c r="K205" t="b">
        <v>1</v>
      </c>
      <c r="L205">
        <v>613</v>
      </c>
      <c r="M205" t="b">
        <v>1</v>
      </c>
      <c r="N205" t="s">
        <v>8267</v>
      </c>
      <c r="O205">
        <v>109</v>
      </c>
      <c r="P205">
        <v>103.52</v>
      </c>
      <c r="Q205" s="10" t="s">
        <v>8308</v>
      </c>
      <c r="R205" s="10" t="s">
        <v>8313</v>
      </c>
      <c r="S205" s="12">
        <v>42297.791886574079</v>
      </c>
      <c r="T205" s="12">
        <v>42327.833553240736</v>
      </c>
    </row>
    <row r="206" spans="1:20" ht="275.5" x14ac:dyDescent="0.35">
      <c r="A206">
        <v>354</v>
      </c>
      <c r="B206" s="3" t="s">
        <v>355</v>
      </c>
      <c r="C206" s="3" t="s">
        <v>4464</v>
      </c>
      <c r="D206" s="6">
        <v>3500</v>
      </c>
      <c r="E206" s="8">
        <v>3638</v>
      </c>
      <c r="F206" t="s">
        <v>8218</v>
      </c>
      <c r="G206" t="s">
        <v>8223</v>
      </c>
      <c r="H206" t="s">
        <v>8245</v>
      </c>
      <c r="I206">
        <v>1460141521</v>
      </c>
      <c r="J206">
        <v>1457553121</v>
      </c>
      <c r="K206" t="b">
        <v>1</v>
      </c>
      <c r="L206">
        <v>29</v>
      </c>
      <c r="M206" t="b">
        <v>1</v>
      </c>
      <c r="N206" t="s">
        <v>8267</v>
      </c>
      <c r="O206">
        <v>104</v>
      </c>
      <c r="P206">
        <v>125.45</v>
      </c>
      <c r="Q206" s="10" t="s">
        <v>8308</v>
      </c>
      <c r="R206" s="10" t="s">
        <v>8313</v>
      </c>
      <c r="S206" s="12">
        <v>42438.827789351853</v>
      </c>
      <c r="T206" s="12">
        <v>42468.786122685182</v>
      </c>
    </row>
    <row r="207" spans="1:20" ht="188.5" x14ac:dyDescent="0.35">
      <c r="A207">
        <v>355</v>
      </c>
      <c r="B207" s="3" t="s">
        <v>356</v>
      </c>
      <c r="C207" s="3" t="s">
        <v>4465</v>
      </c>
      <c r="D207" s="6">
        <v>35000</v>
      </c>
      <c r="E207" s="8">
        <v>40690</v>
      </c>
      <c r="F207" t="s">
        <v>8218</v>
      </c>
      <c r="G207" t="s">
        <v>8223</v>
      </c>
      <c r="H207" t="s">
        <v>8245</v>
      </c>
      <c r="I207">
        <v>1417420994</v>
      </c>
      <c r="J207">
        <v>1414738994</v>
      </c>
      <c r="K207" t="b">
        <v>1</v>
      </c>
      <c r="L207">
        <v>165</v>
      </c>
      <c r="M207" t="b">
        <v>1</v>
      </c>
      <c r="N207" t="s">
        <v>8267</v>
      </c>
      <c r="O207">
        <v>116</v>
      </c>
      <c r="P207">
        <v>246.61</v>
      </c>
      <c r="Q207" s="10" t="s">
        <v>8308</v>
      </c>
      <c r="R207" s="10" t="s">
        <v>8313</v>
      </c>
      <c r="S207" s="12">
        <v>41943.293912037036</v>
      </c>
      <c r="T207" s="12">
        <v>41974.3355787037</v>
      </c>
    </row>
    <row r="208" spans="1:20" ht="188.5" x14ac:dyDescent="0.35">
      <c r="A208">
        <v>356</v>
      </c>
      <c r="B208" s="3" t="s">
        <v>357</v>
      </c>
      <c r="C208" s="3" t="s">
        <v>4466</v>
      </c>
      <c r="D208" s="6">
        <v>7500</v>
      </c>
      <c r="E208" s="8">
        <v>7701.93</v>
      </c>
      <c r="F208" t="s">
        <v>8218</v>
      </c>
      <c r="G208" t="s">
        <v>8223</v>
      </c>
      <c r="H208" t="s">
        <v>8245</v>
      </c>
      <c r="I208">
        <v>1458152193</v>
      </c>
      <c r="J208">
        <v>1455563793</v>
      </c>
      <c r="K208" t="b">
        <v>1</v>
      </c>
      <c r="L208">
        <v>97</v>
      </c>
      <c r="M208" t="b">
        <v>1</v>
      </c>
      <c r="N208" t="s">
        <v>8267</v>
      </c>
      <c r="O208">
        <v>103</v>
      </c>
      <c r="P208">
        <v>79.400000000000006</v>
      </c>
      <c r="Q208" s="10" t="s">
        <v>8308</v>
      </c>
      <c r="R208" s="10" t="s">
        <v>8313</v>
      </c>
      <c r="S208" s="12">
        <v>42415.803159722222</v>
      </c>
      <c r="T208" s="12">
        <v>42445.761493055557</v>
      </c>
    </row>
    <row r="209" spans="1:20" ht="275.5" x14ac:dyDescent="0.35">
      <c r="A209">
        <v>357</v>
      </c>
      <c r="B209" s="3" t="s">
        <v>358</v>
      </c>
      <c r="C209" s="3" t="s">
        <v>4467</v>
      </c>
      <c r="D209" s="6">
        <v>15000</v>
      </c>
      <c r="E209" s="8">
        <v>26100</v>
      </c>
      <c r="F209" t="s">
        <v>8218</v>
      </c>
      <c r="G209" t="s">
        <v>8223</v>
      </c>
      <c r="H209" t="s">
        <v>8245</v>
      </c>
      <c r="I209">
        <v>1429852797</v>
      </c>
      <c r="J209">
        <v>1426396797</v>
      </c>
      <c r="K209" t="b">
        <v>1</v>
      </c>
      <c r="L209">
        <v>303</v>
      </c>
      <c r="M209" t="b">
        <v>1</v>
      </c>
      <c r="N209" t="s">
        <v>8267</v>
      </c>
      <c r="O209">
        <v>174</v>
      </c>
      <c r="P209">
        <v>86.14</v>
      </c>
      <c r="Q209" s="10" t="s">
        <v>8308</v>
      </c>
      <c r="R209" s="10" t="s">
        <v>8313</v>
      </c>
      <c r="S209" s="12">
        <v>42078.222187499996</v>
      </c>
      <c r="T209" s="12">
        <v>42118.222187499996</v>
      </c>
    </row>
    <row r="210" spans="1:20" ht="203" x14ac:dyDescent="0.35">
      <c r="A210">
        <v>358</v>
      </c>
      <c r="B210" s="3" t="s">
        <v>359</v>
      </c>
      <c r="C210" s="3" t="s">
        <v>4468</v>
      </c>
      <c r="D210" s="6">
        <v>50000</v>
      </c>
      <c r="E210" s="8">
        <v>51544</v>
      </c>
      <c r="F210" t="s">
        <v>8218</v>
      </c>
      <c r="G210" t="s">
        <v>8223</v>
      </c>
      <c r="H210" t="s">
        <v>8245</v>
      </c>
      <c r="I210">
        <v>1466002800</v>
      </c>
      <c r="J210">
        <v>1463517521</v>
      </c>
      <c r="K210" t="b">
        <v>1</v>
      </c>
      <c r="L210">
        <v>267</v>
      </c>
      <c r="M210" t="b">
        <v>1</v>
      </c>
      <c r="N210" t="s">
        <v>8267</v>
      </c>
      <c r="O210">
        <v>103</v>
      </c>
      <c r="P210">
        <v>193.05</v>
      </c>
      <c r="Q210" s="10" t="s">
        <v>8308</v>
      </c>
      <c r="R210" s="10" t="s">
        <v>8313</v>
      </c>
      <c r="S210" s="12">
        <v>42507.860196759255</v>
      </c>
      <c r="T210" s="12">
        <v>42536.625</v>
      </c>
    </row>
    <row r="211" spans="1:20" ht="217.5" x14ac:dyDescent="0.35">
      <c r="A211">
        <v>359</v>
      </c>
      <c r="B211" s="3" t="s">
        <v>360</v>
      </c>
      <c r="C211" s="3" t="s">
        <v>4469</v>
      </c>
      <c r="D211" s="6">
        <v>24200</v>
      </c>
      <c r="E211" s="8">
        <v>25375</v>
      </c>
      <c r="F211" t="s">
        <v>8218</v>
      </c>
      <c r="G211" t="s">
        <v>8223</v>
      </c>
      <c r="H211" t="s">
        <v>8245</v>
      </c>
      <c r="I211">
        <v>1415941920</v>
      </c>
      <c r="J211">
        <v>1414028490</v>
      </c>
      <c r="K211" t="b">
        <v>1</v>
      </c>
      <c r="L211">
        <v>302</v>
      </c>
      <c r="M211" t="b">
        <v>1</v>
      </c>
      <c r="N211" t="s">
        <v>8267</v>
      </c>
      <c r="O211">
        <v>105</v>
      </c>
      <c r="P211">
        <v>84.02</v>
      </c>
      <c r="Q211" s="10" t="s">
        <v>8308</v>
      </c>
      <c r="R211" s="10" t="s">
        <v>8313</v>
      </c>
      <c r="S211" s="12">
        <v>41935.070486111108</v>
      </c>
      <c r="T211" s="12">
        <v>41957.216666666667</v>
      </c>
    </row>
    <row r="212" spans="1:20" ht="246.5" x14ac:dyDescent="0.35">
      <c r="A212">
        <v>360</v>
      </c>
      <c r="B212" s="3" t="s">
        <v>361</v>
      </c>
      <c r="C212" s="3" t="s">
        <v>4470</v>
      </c>
      <c r="D212" s="6">
        <v>12000</v>
      </c>
      <c r="E212" s="8">
        <v>12165</v>
      </c>
      <c r="F212" t="s">
        <v>8218</v>
      </c>
      <c r="G212" t="s">
        <v>8223</v>
      </c>
      <c r="H212" t="s">
        <v>8245</v>
      </c>
      <c r="I212">
        <v>1437621060</v>
      </c>
      <c r="J212">
        <v>1433799180</v>
      </c>
      <c r="K212" t="b">
        <v>0</v>
      </c>
      <c r="L212">
        <v>87</v>
      </c>
      <c r="M212" t="b">
        <v>1</v>
      </c>
      <c r="N212" t="s">
        <v>8267</v>
      </c>
      <c r="O212">
        <v>101</v>
      </c>
      <c r="P212">
        <v>139.83000000000001</v>
      </c>
      <c r="Q212" s="10" t="s">
        <v>8308</v>
      </c>
      <c r="R212" s="10" t="s">
        <v>8313</v>
      </c>
      <c r="S212" s="12">
        <v>42163.897916666669</v>
      </c>
      <c r="T212" s="12">
        <v>42208.132638888885</v>
      </c>
    </row>
    <row r="213" spans="1:20" ht="261" x14ac:dyDescent="0.35">
      <c r="A213">
        <v>361</v>
      </c>
      <c r="B213" s="3" t="s">
        <v>362</v>
      </c>
      <c r="C213" s="3" t="s">
        <v>4471</v>
      </c>
      <c r="D213" s="6">
        <v>35000</v>
      </c>
      <c r="E213" s="8">
        <v>38876.949999999997</v>
      </c>
      <c r="F213" t="s">
        <v>8218</v>
      </c>
      <c r="G213" t="s">
        <v>8223</v>
      </c>
      <c r="H213" t="s">
        <v>8245</v>
      </c>
      <c r="I213">
        <v>1416704506</v>
      </c>
      <c r="J213">
        <v>1414108906</v>
      </c>
      <c r="K213" t="b">
        <v>0</v>
      </c>
      <c r="L213">
        <v>354</v>
      </c>
      <c r="M213" t="b">
        <v>1</v>
      </c>
      <c r="N213" t="s">
        <v>8267</v>
      </c>
      <c r="O213">
        <v>111</v>
      </c>
      <c r="P213">
        <v>109.82</v>
      </c>
      <c r="Q213" s="10" t="s">
        <v>8308</v>
      </c>
      <c r="R213" s="10" t="s">
        <v>8313</v>
      </c>
      <c r="S213" s="12">
        <v>41936.001226851848</v>
      </c>
      <c r="T213" s="12">
        <v>41966.042893518519</v>
      </c>
    </row>
    <row r="214" spans="1:20" ht="290" x14ac:dyDescent="0.35">
      <c r="A214">
        <v>362</v>
      </c>
      <c r="B214" s="3" t="s">
        <v>363</v>
      </c>
      <c r="C214" s="3" t="s">
        <v>4472</v>
      </c>
      <c r="D214" s="6">
        <v>9665</v>
      </c>
      <c r="E214" s="8">
        <v>12000</v>
      </c>
      <c r="F214" t="s">
        <v>8218</v>
      </c>
      <c r="G214" t="s">
        <v>8223</v>
      </c>
      <c r="H214" t="s">
        <v>8245</v>
      </c>
      <c r="I214">
        <v>1407456000</v>
      </c>
      <c r="J214">
        <v>1405573391</v>
      </c>
      <c r="K214" t="b">
        <v>0</v>
      </c>
      <c r="L214">
        <v>86</v>
      </c>
      <c r="M214" t="b">
        <v>1</v>
      </c>
      <c r="N214" t="s">
        <v>8267</v>
      </c>
      <c r="O214">
        <v>124</v>
      </c>
      <c r="P214">
        <v>139.53</v>
      </c>
      <c r="Q214" s="10" t="s">
        <v>8308</v>
      </c>
      <c r="R214" s="10" t="s">
        <v>8313</v>
      </c>
      <c r="S214" s="12">
        <v>41837.210543981484</v>
      </c>
      <c r="T214" s="12">
        <v>41859</v>
      </c>
    </row>
    <row r="215" spans="1:20" ht="290" x14ac:dyDescent="0.35">
      <c r="A215">
        <v>363</v>
      </c>
      <c r="B215" s="3" t="s">
        <v>364</v>
      </c>
      <c r="C215" s="3" t="s">
        <v>4473</v>
      </c>
      <c r="D215" s="6">
        <v>8925</v>
      </c>
      <c r="E215" s="8">
        <v>9044</v>
      </c>
      <c r="F215" t="s">
        <v>8218</v>
      </c>
      <c r="G215" t="s">
        <v>8223</v>
      </c>
      <c r="H215" t="s">
        <v>8245</v>
      </c>
      <c r="I215">
        <v>1272828120</v>
      </c>
      <c r="J215">
        <v>1268934736</v>
      </c>
      <c r="K215" t="b">
        <v>0</v>
      </c>
      <c r="L215">
        <v>26</v>
      </c>
      <c r="M215" t="b">
        <v>1</v>
      </c>
      <c r="N215" t="s">
        <v>8267</v>
      </c>
      <c r="O215">
        <v>101</v>
      </c>
      <c r="P215">
        <v>347.85</v>
      </c>
      <c r="Q215" s="10" t="s">
        <v>8308</v>
      </c>
      <c r="R215" s="10" t="s">
        <v>8313</v>
      </c>
      <c r="S215" s="12">
        <v>40255.744629629626</v>
      </c>
      <c r="T215" s="12">
        <v>40300.806944444441</v>
      </c>
    </row>
    <row r="216" spans="1:20" ht="261" x14ac:dyDescent="0.35">
      <c r="A216">
        <v>364</v>
      </c>
      <c r="B216" s="3" t="s">
        <v>365</v>
      </c>
      <c r="C216" s="3" t="s">
        <v>4474</v>
      </c>
      <c r="D216" s="6">
        <v>7000</v>
      </c>
      <c r="E216" s="8">
        <v>7711.3</v>
      </c>
      <c r="F216" t="s">
        <v>8218</v>
      </c>
      <c r="G216" t="s">
        <v>8223</v>
      </c>
      <c r="H216" t="s">
        <v>8245</v>
      </c>
      <c r="I216">
        <v>1403323140</v>
      </c>
      <c r="J216">
        <v>1400704672</v>
      </c>
      <c r="K216" t="b">
        <v>0</v>
      </c>
      <c r="L216">
        <v>113</v>
      </c>
      <c r="M216" t="b">
        <v>1</v>
      </c>
      <c r="N216" t="s">
        <v>8267</v>
      </c>
      <c r="O216">
        <v>110</v>
      </c>
      <c r="P216">
        <v>68.239999999999995</v>
      </c>
      <c r="Q216" s="10" t="s">
        <v>8308</v>
      </c>
      <c r="R216" s="10" t="s">
        <v>8313</v>
      </c>
      <c r="S216" s="12">
        <v>41780.859629629631</v>
      </c>
      <c r="T216" s="12">
        <v>41811.165972222225</v>
      </c>
    </row>
    <row r="217" spans="1:20" ht="232" x14ac:dyDescent="0.35">
      <c r="A217">
        <v>366</v>
      </c>
      <c r="B217" s="3" t="s">
        <v>367</v>
      </c>
      <c r="C217" s="3" t="s">
        <v>4476</v>
      </c>
      <c r="D217" s="6">
        <v>38000</v>
      </c>
      <c r="E217" s="8">
        <v>38500</v>
      </c>
      <c r="F217" t="s">
        <v>8218</v>
      </c>
      <c r="G217" t="s">
        <v>8223</v>
      </c>
      <c r="H217" t="s">
        <v>8245</v>
      </c>
      <c r="I217">
        <v>1337540518</v>
      </c>
      <c r="J217">
        <v>1334948518</v>
      </c>
      <c r="K217" t="b">
        <v>0</v>
      </c>
      <c r="L217">
        <v>134</v>
      </c>
      <c r="M217" t="b">
        <v>1</v>
      </c>
      <c r="N217" t="s">
        <v>8267</v>
      </c>
      <c r="O217">
        <v>101</v>
      </c>
      <c r="P217">
        <v>287.31</v>
      </c>
      <c r="Q217" s="10" t="s">
        <v>8308</v>
      </c>
      <c r="R217" s="10" t="s">
        <v>8313</v>
      </c>
      <c r="S217" s="12">
        <v>41019.793032407404</v>
      </c>
      <c r="T217" s="12">
        <v>41049.793032407404</v>
      </c>
    </row>
    <row r="218" spans="1:20" ht="275.5" x14ac:dyDescent="0.35">
      <c r="A218">
        <v>367</v>
      </c>
      <c r="B218" s="3" t="s">
        <v>368</v>
      </c>
      <c r="C218" s="3" t="s">
        <v>4477</v>
      </c>
      <c r="D218" s="6">
        <v>10000</v>
      </c>
      <c r="E218" s="8">
        <v>10335.01</v>
      </c>
      <c r="F218" t="s">
        <v>8218</v>
      </c>
      <c r="G218" t="s">
        <v>8223</v>
      </c>
      <c r="H218" t="s">
        <v>8245</v>
      </c>
      <c r="I218">
        <v>1367384340</v>
      </c>
      <c r="J218">
        <v>1363960278</v>
      </c>
      <c r="K218" t="b">
        <v>0</v>
      </c>
      <c r="L218">
        <v>119</v>
      </c>
      <c r="M218" t="b">
        <v>1</v>
      </c>
      <c r="N218" t="s">
        <v>8267</v>
      </c>
      <c r="O218">
        <v>103</v>
      </c>
      <c r="P218">
        <v>86.85</v>
      </c>
      <c r="Q218" s="10" t="s">
        <v>8308</v>
      </c>
      <c r="R218" s="10" t="s">
        <v>8313</v>
      </c>
      <c r="S218" s="12">
        <v>41355.577291666668</v>
      </c>
      <c r="T218" s="12">
        <v>41395.207638888889</v>
      </c>
    </row>
    <row r="219" spans="1:20" ht="246.5" x14ac:dyDescent="0.35">
      <c r="A219">
        <v>368</v>
      </c>
      <c r="B219" s="3" t="s">
        <v>369</v>
      </c>
      <c r="C219" s="3" t="s">
        <v>4478</v>
      </c>
      <c r="D219" s="6">
        <v>12500</v>
      </c>
      <c r="E219" s="8">
        <v>13014</v>
      </c>
      <c r="F219" t="s">
        <v>8218</v>
      </c>
      <c r="G219" t="s">
        <v>8223</v>
      </c>
      <c r="H219" t="s">
        <v>8245</v>
      </c>
      <c r="I219">
        <v>1426426322</v>
      </c>
      <c r="J219">
        <v>1423405922</v>
      </c>
      <c r="K219" t="b">
        <v>0</v>
      </c>
      <c r="L219">
        <v>159</v>
      </c>
      <c r="M219" t="b">
        <v>1</v>
      </c>
      <c r="N219" t="s">
        <v>8267</v>
      </c>
      <c r="O219">
        <v>104</v>
      </c>
      <c r="P219">
        <v>81.849999999999994</v>
      </c>
      <c r="Q219" s="10" t="s">
        <v>8308</v>
      </c>
      <c r="R219" s="10" t="s">
        <v>8313</v>
      </c>
      <c r="S219" s="12">
        <v>42043.605578703704</v>
      </c>
      <c r="T219" s="12">
        <v>42078.563912037032</v>
      </c>
    </row>
    <row r="220" spans="1:20" ht="275.5" x14ac:dyDescent="0.35">
      <c r="A220">
        <v>369</v>
      </c>
      <c r="B220" s="3" t="s">
        <v>370</v>
      </c>
      <c r="C220" s="3" t="s">
        <v>4479</v>
      </c>
      <c r="D220" s="6">
        <v>6500</v>
      </c>
      <c r="E220" s="8">
        <v>7160.12</v>
      </c>
      <c r="F220" t="s">
        <v>8218</v>
      </c>
      <c r="G220" t="s">
        <v>8223</v>
      </c>
      <c r="H220" t="s">
        <v>8245</v>
      </c>
      <c r="I220">
        <v>1326633269</v>
      </c>
      <c r="J220">
        <v>1324041269</v>
      </c>
      <c r="K220" t="b">
        <v>0</v>
      </c>
      <c r="L220">
        <v>167</v>
      </c>
      <c r="M220" t="b">
        <v>1</v>
      </c>
      <c r="N220" t="s">
        <v>8267</v>
      </c>
      <c r="O220">
        <v>110</v>
      </c>
      <c r="P220">
        <v>42.87</v>
      </c>
      <c r="Q220" s="10" t="s">
        <v>8308</v>
      </c>
      <c r="R220" s="10" t="s">
        <v>8313</v>
      </c>
      <c r="S220" s="12">
        <v>40893.551724537036</v>
      </c>
      <c r="T220" s="12">
        <v>40923.551724537036</v>
      </c>
    </row>
    <row r="221" spans="1:20" ht="275.5" x14ac:dyDescent="0.35">
      <c r="A221">
        <v>370</v>
      </c>
      <c r="B221" s="3" t="s">
        <v>371</v>
      </c>
      <c r="C221" s="3" t="s">
        <v>4480</v>
      </c>
      <c r="D221" s="6">
        <v>25000</v>
      </c>
      <c r="E221" s="8">
        <v>30505</v>
      </c>
      <c r="F221" t="s">
        <v>8218</v>
      </c>
      <c r="G221" t="s">
        <v>8223</v>
      </c>
      <c r="H221" t="s">
        <v>8245</v>
      </c>
      <c r="I221">
        <v>1483729500</v>
      </c>
      <c r="J221">
        <v>1481137500</v>
      </c>
      <c r="K221" t="b">
        <v>0</v>
      </c>
      <c r="L221">
        <v>43</v>
      </c>
      <c r="M221" t="b">
        <v>1</v>
      </c>
      <c r="N221" t="s">
        <v>8267</v>
      </c>
      <c r="O221">
        <v>122</v>
      </c>
      <c r="P221">
        <v>709.42</v>
      </c>
      <c r="Q221" s="10" t="s">
        <v>8308</v>
      </c>
      <c r="R221" s="10" t="s">
        <v>8313</v>
      </c>
      <c r="S221" s="12">
        <v>42711.795138888891</v>
      </c>
      <c r="T221" s="12">
        <v>42741.795138888891</v>
      </c>
    </row>
    <row r="222" spans="1:20" ht="246.5" x14ac:dyDescent="0.35">
      <c r="A222">
        <v>371</v>
      </c>
      <c r="B222" s="3" t="s">
        <v>372</v>
      </c>
      <c r="C222" s="3" t="s">
        <v>4481</v>
      </c>
      <c r="D222" s="6">
        <v>150000</v>
      </c>
      <c r="E222" s="8">
        <v>171253</v>
      </c>
      <c r="F222" t="s">
        <v>8218</v>
      </c>
      <c r="G222" t="s">
        <v>8223</v>
      </c>
      <c r="H222" t="s">
        <v>8245</v>
      </c>
      <c r="I222">
        <v>1359743139</v>
      </c>
      <c r="J222">
        <v>1355855139</v>
      </c>
      <c r="K222" t="b">
        <v>0</v>
      </c>
      <c r="L222">
        <v>1062</v>
      </c>
      <c r="M222" t="b">
        <v>1</v>
      </c>
      <c r="N222" t="s">
        <v>8267</v>
      </c>
      <c r="O222">
        <v>114</v>
      </c>
      <c r="P222">
        <v>161.26</v>
      </c>
      <c r="Q222" s="10" t="s">
        <v>8308</v>
      </c>
      <c r="R222" s="10" t="s">
        <v>8313</v>
      </c>
      <c r="S222" s="12">
        <v>41261.767812500002</v>
      </c>
      <c r="T222" s="12">
        <v>41306.767812500002</v>
      </c>
    </row>
    <row r="223" spans="1:20" ht="232" x14ac:dyDescent="0.35">
      <c r="A223">
        <v>373</v>
      </c>
      <c r="B223" s="3" t="s">
        <v>374</v>
      </c>
      <c r="C223" s="3" t="s">
        <v>4483</v>
      </c>
      <c r="D223" s="6">
        <v>7500</v>
      </c>
      <c r="E223" s="8">
        <v>8000</v>
      </c>
      <c r="F223" t="s">
        <v>8218</v>
      </c>
      <c r="G223" t="s">
        <v>8223</v>
      </c>
      <c r="H223" t="s">
        <v>8245</v>
      </c>
      <c r="I223">
        <v>1342648398</v>
      </c>
      <c r="J223">
        <v>1340056398</v>
      </c>
      <c r="K223" t="b">
        <v>0</v>
      </c>
      <c r="L223">
        <v>89</v>
      </c>
      <c r="M223" t="b">
        <v>1</v>
      </c>
      <c r="N223" t="s">
        <v>8267</v>
      </c>
      <c r="O223">
        <v>107</v>
      </c>
      <c r="P223">
        <v>89.89</v>
      </c>
      <c r="Q223" s="10" t="s">
        <v>8308</v>
      </c>
      <c r="R223" s="10" t="s">
        <v>8313</v>
      </c>
      <c r="S223" s="12">
        <v>41078.91201388889</v>
      </c>
      <c r="T223" s="12">
        <v>41108.91201388889</v>
      </c>
    </row>
    <row r="224" spans="1:20" ht="232" x14ac:dyDescent="0.35">
      <c r="A224">
        <v>374</v>
      </c>
      <c r="B224" s="3" t="s">
        <v>375</v>
      </c>
      <c r="C224" s="3" t="s">
        <v>4484</v>
      </c>
      <c r="D224" s="6">
        <v>6000</v>
      </c>
      <c r="E224" s="8">
        <v>7839</v>
      </c>
      <c r="F224" t="s">
        <v>8218</v>
      </c>
      <c r="G224" t="s">
        <v>8223</v>
      </c>
      <c r="H224" t="s">
        <v>8245</v>
      </c>
      <c r="I224">
        <v>1316208031</v>
      </c>
      <c r="J224">
        <v>1312320031</v>
      </c>
      <c r="K224" t="b">
        <v>0</v>
      </c>
      <c r="L224">
        <v>174</v>
      </c>
      <c r="M224" t="b">
        <v>1</v>
      </c>
      <c r="N224" t="s">
        <v>8267</v>
      </c>
      <c r="O224">
        <v>131</v>
      </c>
      <c r="P224">
        <v>45.05</v>
      </c>
      <c r="Q224" s="10" t="s">
        <v>8308</v>
      </c>
      <c r="R224" s="10" t="s">
        <v>8313</v>
      </c>
      <c r="S224" s="12">
        <v>40757.889247685183</v>
      </c>
      <c r="T224" s="12">
        <v>40802.889247685183</v>
      </c>
    </row>
    <row r="225" spans="1:20" ht="261" x14ac:dyDescent="0.35">
      <c r="A225">
        <v>375</v>
      </c>
      <c r="B225" s="3" t="s">
        <v>376</v>
      </c>
      <c r="C225" s="3" t="s">
        <v>4485</v>
      </c>
      <c r="D225" s="6">
        <v>500</v>
      </c>
      <c r="E225" s="8">
        <v>600</v>
      </c>
      <c r="F225" t="s">
        <v>8218</v>
      </c>
      <c r="G225" t="s">
        <v>8223</v>
      </c>
      <c r="H225" t="s">
        <v>8245</v>
      </c>
      <c r="I225">
        <v>1393694280</v>
      </c>
      <c r="J225">
        <v>1390088311</v>
      </c>
      <c r="K225" t="b">
        <v>0</v>
      </c>
      <c r="L225">
        <v>14</v>
      </c>
      <c r="M225" t="b">
        <v>1</v>
      </c>
      <c r="N225" t="s">
        <v>8267</v>
      </c>
      <c r="O225">
        <v>120</v>
      </c>
      <c r="P225">
        <v>42.86</v>
      </c>
      <c r="Q225" s="10" t="s">
        <v>8308</v>
      </c>
      <c r="R225" s="10" t="s">
        <v>8313</v>
      </c>
      <c r="S225" s="12">
        <v>41657.985081018516</v>
      </c>
      <c r="T225" s="12">
        <v>41699.720833333333</v>
      </c>
    </row>
    <row r="226" spans="1:20" ht="217.5" x14ac:dyDescent="0.35">
      <c r="A226">
        <v>377</v>
      </c>
      <c r="B226" s="3" t="s">
        <v>378</v>
      </c>
      <c r="C226" s="3" t="s">
        <v>4487</v>
      </c>
      <c r="D226" s="6">
        <v>12000</v>
      </c>
      <c r="E226" s="8">
        <v>13728</v>
      </c>
      <c r="F226" t="s">
        <v>8218</v>
      </c>
      <c r="G226" t="s">
        <v>8223</v>
      </c>
      <c r="H226" t="s">
        <v>8245</v>
      </c>
      <c r="I226">
        <v>1447484460</v>
      </c>
      <c r="J226">
        <v>1444888868</v>
      </c>
      <c r="K226" t="b">
        <v>0</v>
      </c>
      <c r="L226">
        <v>133</v>
      </c>
      <c r="M226" t="b">
        <v>1</v>
      </c>
      <c r="N226" t="s">
        <v>8267</v>
      </c>
      <c r="O226">
        <v>114</v>
      </c>
      <c r="P226">
        <v>103.22</v>
      </c>
      <c r="Q226" s="10" t="s">
        <v>8308</v>
      </c>
      <c r="R226" s="10" t="s">
        <v>8313</v>
      </c>
      <c r="S226" s="12">
        <v>42292.250787037032</v>
      </c>
      <c r="T226" s="12">
        <v>42322.292361111111</v>
      </c>
    </row>
    <row r="227" spans="1:20" ht="261" x14ac:dyDescent="0.35">
      <c r="A227">
        <v>379</v>
      </c>
      <c r="B227" s="3" t="s">
        <v>380</v>
      </c>
      <c r="C227" s="3" t="s">
        <v>4489</v>
      </c>
      <c r="D227" s="6">
        <v>15000</v>
      </c>
      <c r="E227" s="8">
        <v>17412</v>
      </c>
      <c r="F227" t="s">
        <v>8218</v>
      </c>
      <c r="G227" t="s">
        <v>8223</v>
      </c>
      <c r="H227" t="s">
        <v>8245</v>
      </c>
      <c r="I227">
        <v>1336062672</v>
      </c>
      <c r="J227">
        <v>1332174672</v>
      </c>
      <c r="K227" t="b">
        <v>0</v>
      </c>
      <c r="L227">
        <v>149</v>
      </c>
      <c r="M227" t="b">
        <v>1</v>
      </c>
      <c r="N227" t="s">
        <v>8267</v>
      </c>
      <c r="O227">
        <v>116</v>
      </c>
      <c r="P227">
        <v>116.86</v>
      </c>
      <c r="Q227" s="10" t="s">
        <v>8308</v>
      </c>
      <c r="R227" s="10" t="s">
        <v>8313</v>
      </c>
      <c r="S227" s="12">
        <v>40987.688333333332</v>
      </c>
      <c r="T227" s="12">
        <v>41032.688333333332</v>
      </c>
    </row>
    <row r="228" spans="1:20" ht="261" x14ac:dyDescent="0.35">
      <c r="A228">
        <v>380</v>
      </c>
      <c r="B228" s="3" t="s">
        <v>381</v>
      </c>
      <c r="C228" s="3" t="s">
        <v>4490</v>
      </c>
      <c r="D228" s="6">
        <v>4000</v>
      </c>
      <c r="E228" s="8">
        <v>5660</v>
      </c>
      <c r="F228" t="s">
        <v>8218</v>
      </c>
      <c r="G228" t="s">
        <v>8223</v>
      </c>
      <c r="H228" t="s">
        <v>8245</v>
      </c>
      <c r="I228">
        <v>1453569392</v>
      </c>
      <c r="J228">
        <v>1451409392</v>
      </c>
      <c r="K228" t="b">
        <v>0</v>
      </c>
      <c r="L228">
        <v>49</v>
      </c>
      <c r="M228" t="b">
        <v>1</v>
      </c>
      <c r="N228" t="s">
        <v>8267</v>
      </c>
      <c r="O228">
        <v>142</v>
      </c>
      <c r="P228">
        <v>115.51</v>
      </c>
      <c r="Q228" s="10" t="s">
        <v>8308</v>
      </c>
      <c r="R228" s="10" t="s">
        <v>8313</v>
      </c>
      <c r="S228" s="12">
        <v>42367.719814814816</v>
      </c>
      <c r="T228" s="12">
        <v>42392.719814814816</v>
      </c>
    </row>
    <row r="229" spans="1:20" ht="203" x14ac:dyDescent="0.35">
      <c r="A229">
        <v>381</v>
      </c>
      <c r="B229" s="3" t="s">
        <v>382</v>
      </c>
      <c r="C229" s="3" t="s">
        <v>4491</v>
      </c>
      <c r="D229" s="6">
        <v>25000</v>
      </c>
      <c r="E229" s="8">
        <v>26182.5</v>
      </c>
      <c r="F229" t="s">
        <v>8218</v>
      </c>
      <c r="G229" t="s">
        <v>8223</v>
      </c>
      <c r="H229" t="s">
        <v>8245</v>
      </c>
      <c r="I229">
        <v>1343624400</v>
      </c>
      <c r="J229">
        <v>1340642717</v>
      </c>
      <c r="K229" t="b">
        <v>0</v>
      </c>
      <c r="L229">
        <v>251</v>
      </c>
      <c r="M229" t="b">
        <v>1</v>
      </c>
      <c r="N229" t="s">
        <v>8267</v>
      </c>
      <c r="O229">
        <v>105</v>
      </c>
      <c r="P229">
        <v>104.31</v>
      </c>
      <c r="Q229" s="10" t="s">
        <v>8308</v>
      </c>
      <c r="R229" s="10" t="s">
        <v>8313</v>
      </c>
      <c r="S229" s="12">
        <v>41085.698113425926</v>
      </c>
      <c r="T229" s="12">
        <v>41120.208333333336</v>
      </c>
    </row>
    <row r="230" spans="1:20" ht="261" x14ac:dyDescent="0.35">
      <c r="A230">
        <v>382</v>
      </c>
      <c r="B230" s="3" t="s">
        <v>383</v>
      </c>
      <c r="C230" s="3" t="s">
        <v>4492</v>
      </c>
      <c r="D230" s="6">
        <v>600</v>
      </c>
      <c r="E230" s="8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>
        <v>256</v>
      </c>
      <c r="P230">
        <v>69.77</v>
      </c>
      <c r="Q230" s="10" t="s">
        <v>8308</v>
      </c>
      <c r="R230" s="10" t="s">
        <v>8313</v>
      </c>
      <c r="S230" s="12">
        <v>41144.709490740745</v>
      </c>
      <c r="T230" s="12">
        <v>41158.709490740745</v>
      </c>
    </row>
    <row r="231" spans="1:20" ht="261" x14ac:dyDescent="0.35">
      <c r="A231">
        <v>383</v>
      </c>
      <c r="B231" s="3" t="s">
        <v>384</v>
      </c>
      <c r="C231" s="3" t="s">
        <v>4493</v>
      </c>
      <c r="D231" s="6">
        <v>999</v>
      </c>
      <c r="E231" s="8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  <c r="O231">
        <v>207</v>
      </c>
      <c r="P231">
        <v>43.02</v>
      </c>
      <c r="Q231" s="10" t="s">
        <v>8308</v>
      </c>
      <c r="R231" s="10" t="s">
        <v>8313</v>
      </c>
      <c r="S231" s="12">
        <v>41755.117581018516</v>
      </c>
      <c r="T231" s="12">
        <v>41778.117581018516</v>
      </c>
    </row>
    <row r="232" spans="1:20" ht="275.5" x14ac:dyDescent="0.35">
      <c r="A232">
        <v>384</v>
      </c>
      <c r="B232" s="3" t="s">
        <v>385</v>
      </c>
      <c r="C232" s="3" t="s">
        <v>4494</v>
      </c>
      <c r="D232" s="6">
        <v>20000</v>
      </c>
      <c r="E232" s="8">
        <v>22421</v>
      </c>
      <c r="F232" t="s">
        <v>8218</v>
      </c>
      <c r="G232" t="s">
        <v>8223</v>
      </c>
      <c r="H232" t="s">
        <v>8245</v>
      </c>
      <c r="I232">
        <v>1420569947</v>
      </c>
      <c r="J232">
        <v>1417977947</v>
      </c>
      <c r="K232" t="b">
        <v>0</v>
      </c>
      <c r="L232">
        <v>383</v>
      </c>
      <c r="M232" t="b">
        <v>1</v>
      </c>
      <c r="N232" t="s">
        <v>8267</v>
      </c>
      <c r="O232">
        <v>112</v>
      </c>
      <c r="P232">
        <v>58.54</v>
      </c>
      <c r="Q232" s="10" t="s">
        <v>8308</v>
      </c>
      <c r="R232" s="10" t="s">
        <v>8313</v>
      </c>
      <c r="S232" s="12">
        <v>41980.781793981485</v>
      </c>
      <c r="T232" s="12">
        <v>42010.781793981485</v>
      </c>
    </row>
    <row r="233" spans="1:20" ht="246.5" x14ac:dyDescent="0.35">
      <c r="A233">
        <v>385</v>
      </c>
      <c r="B233" s="3" t="s">
        <v>386</v>
      </c>
      <c r="C233" s="3" t="s">
        <v>4495</v>
      </c>
      <c r="D233" s="6">
        <v>25000</v>
      </c>
      <c r="E233" s="8">
        <v>26495.5</v>
      </c>
      <c r="F233" t="s">
        <v>8218</v>
      </c>
      <c r="G233" t="s">
        <v>8223</v>
      </c>
      <c r="H233" t="s">
        <v>8245</v>
      </c>
      <c r="I233">
        <v>1416582101</v>
      </c>
      <c r="J233">
        <v>1413986501</v>
      </c>
      <c r="K233" t="b">
        <v>0</v>
      </c>
      <c r="L233">
        <v>237</v>
      </c>
      <c r="M233" t="b">
        <v>1</v>
      </c>
      <c r="N233" t="s">
        <v>8267</v>
      </c>
      <c r="O233">
        <v>106</v>
      </c>
      <c r="P233">
        <v>111.8</v>
      </c>
      <c r="Q233" s="10" t="s">
        <v>8308</v>
      </c>
      <c r="R233" s="10" t="s">
        <v>8313</v>
      </c>
      <c r="S233" s="12">
        <v>41934.584502314814</v>
      </c>
      <c r="T233" s="12">
        <v>41964.626168981486</v>
      </c>
    </row>
    <row r="234" spans="1:20" ht="275.5" x14ac:dyDescent="0.35">
      <c r="A234">
        <v>386</v>
      </c>
      <c r="B234" s="3" t="s">
        <v>387</v>
      </c>
      <c r="C234" s="3" t="s">
        <v>4496</v>
      </c>
      <c r="D234" s="6">
        <v>600</v>
      </c>
      <c r="E234" s="8">
        <v>601</v>
      </c>
      <c r="F234" t="s">
        <v>8218</v>
      </c>
      <c r="G234" t="s">
        <v>8223</v>
      </c>
      <c r="H234" t="s">
        <v>8245</v>
      </c>
      <c r="I234">
        <v>1439246991</v>
      </c>
      <c r="J234">
        <v>1437950991</v>
      </c>
      <c r="K234" t="b">
        <v>0</v>
      </c>
      <c r="L234">
        <v>13</v>
      </c>
      <c r="M234" t="b">
        <v>1</v>
      </c>
      <c r="N234" t="s">
        <v>8267</v>
      </c>
      <c r="O234">
        <v>100</v>
      </c>
      <c r="P234">
        <v>46.23</v>
      </c>
      <c r="Q234" s="10" t="s">
        <v>8308</v>
      </c>
      <c r="R234" s="10" t="s">
        <v>8313</v>
      </c>
      <c r="S234" s="12">
        <v>42211.951284722221</v>
      </c>
      <c r="T234" s="12">
        <v>42226.951284722221</v>
      </c>
    </row>
    <row r="235" spans="1:20" ht="261" x14ac:dyDescent="0.35">
      <c r="A235">
        <v>387</v>
      </c>
      <c r="B235" s="3" t="s">
        <v>388</v>
      </c>
      <c r="C235" s="3" t="s">
        <v>4497</v>
      </c>
      <c r="D235" s="6">
        <v>38000</v>
      </c>
      <c r="E235" s="8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  <c r="O235">
        <v>214</v>
      </c>
      <c r="P235">
        <v>144.69</v>
      </c>
      <c r="Q235" s="10" t="s">
        <v>8308</v>
      </c>
      <c r="R235" s="10" t="s">
        <v>8313</v>
      </c>
      <c r="S235" s="12">
        <v>42200.67659722222</v>
      </c>
      <c r="T235" s="12">
        <v>42231.25</v>
      </c>
    </row>
    <row r="236" spans="1:20" ht="275.5" x14ac:dyDescent="0.35">
      <c r="A236">
        <v>388</v>
      </c>
      <c r="B236" s="3" t="s">
        <v>389</v>
      </c>
      <c r="C236" s="3" t="s">
        <v>4498</v>
      </c>
      <c r="D236" s="6">
        <v>5000</v>
      </c>
      <c r="E236" s="8">
        <v>6308</v>
      </c>
      <c r="F236" t="s">
        <v>8218</v>
      </c>
      <c r="G236" t="s">
        <v>8223</v>
      </c>
      <c r="H236" t="s">
        <v>8245</v>
      </c>
      <c r="I236">
        <v>1469670580</v>
      </c>
      <c r="J236">
        <v>1467078580</v>
      </c>
      <c r="K236" t="b">
        <v>0</v>
      </c>
      <c r="L236">
        <v>71</v>
      </c>
      <c r="M236" t="b">
        <v>1</v>
      </c>
      <c r="N236" t="s">
        <v>8267</v>
      </c>
      <c r="O236">
        <v>126</v>
      </c>
      <c r="P236">
        <v>88.85</v>
      </c>
      <c r="Q236" s="10" t="s">
        <v>8308</v>
      </c>
      <c r="R236" s="10" t="s">
        <v>8313</v>
      </c>
      <c r="S236" s="12">
        <v>42549.076157407413</v>
      </c>
      <c r="T236" s="12">
        <v>42579.076157407413</v>
      </c>
    </row>
    <row r="237" spans="1:20" ht="275.5" x14ac:dyDescent="0.35">
      <c r="A237">
        <v>389</v>
      </c>
      <c r="B237" s="3" t="s">
        <v>390</v>
      </c>
      <c r="C237" s="3" t="s">
        <v>4499</v>
      </c>
      <c r="D237" s="6">
        <v>68000</v>
      </c>
      <c r="E237" s="8">
        <v>123444.12</v>
      </c>
      <c r="F237" t="s">
        <v>8218</v>
      </c>
      <c r="G237" t="s">
        <v>8223</v>
      </c>
      <c r="H237" t="s">
        <v>8245</v>
      </c>
      <c r="I237">
        <v>1394233140</v>
      </c>
      <c r="J237">
        <v>1391477450</v>
      </c>
      <c r="K237" t="b">
        <v>0</v>
      </c>
      <c r="L237">
        <v>1510</v>
      </c>
      <c r="M237" t="b">
        <v>1</v>
      </c>
      <c r="N237" t="s">
        <v>8267</v>
      </c>
      <c r="O237">
        <v>182</v>
      </c>
      <c r="P237">
        <v>81.75</v>
      </c>
      <c r="Q237" s="10" t="s">
        <v>8308</v>
      </c>
      <c r="R237" s="10" t="s">
        <v>8313</v>
      </c>
      <c r="S237" s="12">
        <v>41674.063078703701</v>
      </c>
      <c r="T237" s="12">
        <v>41705.957638888889</v>
      </c>
    </row>
    <row r="238" spans="1:20" ht="232" x14ac:dyDescent="0.35">
      <c r="A238">
        <v>390</v>
      </c>
      <c r="B238" s="3" t="s">
        <v>391</v>
      </c>
      <c r="C238" s="3" t="s">
        <v>4500</v>
      </c>
      <c r="D238" s="6">
        <v>1000</v>
      </c>
      <c r="E238" s="8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  <c r="O238">
        <v>100</v>
      </c>
      <c r="P238">
        <v>71.430000000000007</v>
      </c>
      <c r="Q238" s="10" t="s">
        <v>8308</v>
      </c>
      <c r="R238" s="10" t="s">
        <v>8313</v>
      </c>
      <c r="S238" s="12">
        <v>42112.036712962959</v>
      </c>
      <c r="T238" s="12">
        <v>42132.036712962959</v>
      </c>
    </row>
    <row r="239" spans="1:20" ht="261" x14ac:dyDescent="0.35">
      <c r="A239">
        <v>391</v>
      </c>
      <c r="B239" s="3" t="s">
        <v>392</v>
      </c>
      <c r="C239" s="3" t="s">
        <v>4501</v>
      </c>
      <c r="D239" s="6">
        <v>20000</v>
      </c>
      <c r="E239" s="8">
        <v>20122</v>
      </c>
      <c r="F239" t="s">
        <v>8218</v>
      </c>
      <c r="G239" t="s">
        <v>8223</v>
      </c>
      <c r="H239" t="s">
        <v>8245</v>
      </c>
      <c r="I239">
        <v>1324169940</v>
      </c>
      <c r="J239">
        <v>1321578051</v>
      </c>
      <c r="K239" t="b">
        <v>0</v>
      </c>
      <c r="L239">
        <v>193</v>
      </c>
      <c r="M239" t="b">
        <v>1</v>
      </c>
      <c r="N239" t="s">
        <v>8267</v>
      </c>
      <c r="O239">
        <v>101</v>
      </c>
      <c r="P239">
        <v>104.26</v>
      </c>
      <c r="Q239" s="10" t="s">
        <v>8308</v>
      </c>
      <c r="R239" s="10" t="s">
        <v>8313</v>
      </c>
      <c r="S239" s="12">
        <v>40865.042256944449</v>
      </c>
      <c r="T239" s="12">
        <v>40895.040972222225</v>
      </c>
    </row>
    <row r="240" spans="1:20" ht="261" x14ac:dyDescent="0.35">
      <c r="A240">
        <v>392</v>
      </c>
      <c r="B240" s="3" t="s">
        <v>393</v>
      </c>
      <c r="C240" s="3" t="s">
        <v>4502</v>
      </c>
      <c r="D240" s="6">
        <v>18500</v>
      </c>
      <c r="E240" s="8">
        <v>18667</v>
      </c>
      <c r="F240" t="s">
        <v>8218</v>
      </c>
      <c r="G240" t="s">
        <v>8223</v>
      </c>
      <c r="H240" t="s">
        <v>8245</v>
      </c>
      <c r="I240">
        <v>1315450800</v>
      </c>
      <c r="J240">
        <v>1312823571</v>
      </c>
      <c r="K240" t="b">
        <v>0</v>
      </c>
      <c r="L240">
        <v>206</v>
      </c>
      <c r="M240" t="b">
        <v>1</v>
      </c>
      <c r="N240" t="s">
        <v>8267</v>
      </c>
      <c r="O240">
        <v>101</v>
      </c>
      <c r="P240">
        <v>90.62</v>
      </c>
      <c r="Q240" s="10" t="s">
        <v>8308</v>
      </c>
      <c r="R240" s="10" t="s">
        <v>8313</v>
      </c>
      <c r="S240" s="12">
        <v>40763.717256944445</v>
      </c>
      <c r="T240" s="12">
        <v>40794.125</v>
      </c>
    </row>
    <row r="241" spans="1:20" ht="203" x14ac:dyDescent="0.35">
      <c r="A241">
        <v>393</v>
      </c>
      <c r="B241" s="3" t="s">
        <v>394</v>
      </c>
      <c r="C241" s="3" t="s">
        <v>4503</v>
      </c>
      <c r="D241" s="6">
        <v>50000</v>
      </c>
      <c r="E241" s="8">
        <v>55223</v>
      </c>
      <c r="F241" t="s">
        <v>8218</v>
      </c>
      <c r="G241" t="s">
        <v>8223</v>
      </c>
      <c r="H241" t="s">
        <v>8245</v>
      </c>
      <c r="I241">
        <v>1381424452</v>
      </c>
      <c r="J241">
        <v>1378746052</v>
      </c>
      <c r="K241" t="b">
        <v>0</v>
      </c>
      <c r="L241">
        <v>351</v>
      </c>
      <c r="M241" t="b">
        <v>1</v>
      </c>
      <c r="N241" t="s">
        <v>8267</v>
      </c>
      <c r="O241">
        <v>110</v>
      </c>
      <c r="P241">
        <v>157.33000000000001</v>
      </c>
      <c r="Q241" s="10" t="s">
        <v>8308</v>
      </c>
      <c r="R241" s="10" t="s">
        <v>8313</v>
      </c>
      <c r="S241" s="12">
        <v>41526.708935185183</v>
      </c>
      <c r="T241" s="12">
        <v>41557.708935185183</v>
      </c>
    </row>
    <row r="242" spans="1:20" ht="246.5" x14ac:dyDescent="0.35">
      <c r="A242">
        <v>395</v>
      </c>
      <c r="B242" s="3" t="s">
        <v>396</v>
      </c>
      <c r="C242" s="3" t="s">
        <v>4505</v>
      </c>
      <c r="D242" s="6">
        <v>10000</v>
      </c>
      <c r="E242" s="8">
        <v>10804.45</v>
      </c>
      <c r="F242" t="s">
        <v>8218</v>
      </c>
      <c r="G242" t="s">
        <v>8223</v>
      </c>
      <c r="H242" t="s">
        <v>8245</v>
      </c>
      <c r="I242">
        <v>1335562320</v>
      </c>
      <c r="J242">
        <v>1332452960</v>
      </c>
      <c r="K242" t="b">
        <v>0</v>
      </c>
      <c r="L242">
        <v>184</v>
      </c>
      <c r="M242" t="b">
        <v>1</v>
      </c>
      <c r="N242" t="s">
        <v>8267</v>
      </c>
      <c r="O242">
        <v>108</v>
      </c>
      <c r="P242">
        <v>58.72</v>
      </c>
      <c r="Q242" s="10" t="s">
        <v>8308</v>
      </c>
      <c r="R242" s="10" t="s">
        <v>8313</v>
      </c>
      <c r="S242" s="12">
        <v>40990.909259259257</v>
      </c>
      <c r="T242" s="12">
        <v>41026.897222222222</v>
      </c>
    </row>
    <row r="243" spans="1:20" ht="261" x14ac:dyDescent="0.35">
      <c r="A243">
        <v>396</v>
      </c>
      <c r="B243" s="3" t="s">
        <v>397</v>
      </c>
      <c r="C243" s="3" t="s">
        <v>4506</v>
      </c>
      <c r="D243" s="6">
        <v>15000</v>
      </c>
      <c r="E243" s="8">
        <v>16000</v>
      </c>
      <c r="F243" t="s">
        <v>8218</v>
      </c>
      <c r="G243" t="s">
        <v>8223</v>
      </c>
      <c r="H243" t="s">
        <v>8245</v>
      </c>
      <c r="I243">
        <v>1341668006</v>
      </c>
      <c r="J243">
        <v>1340372006</v>
      </c>
      <c r="K243" t="b">
        <v>0</v>
      </c>
      <c r="L243">
        <v>196</v>
      </c>
      <c r="M243" t="b">
        <v>1</v>
      </c>
      <c r="N243" t="s">
        <v>8267</v>
      </c>
      <c r="O243">
        <v>107</v>
      </c>
      <c r="P243">
        <v>81.63</v>
      </c>
      <c r="Q243" s="10" t="s">
        <v>8308</v>
      </c>
      <c r="R243" s="10" t="s">
        <v>8313</v>
      </c>
      <c r="S243" s="12">
        <v>41082.564884259256</v>
      </c>
      <c r="T243" s="12">
        <v>41097.564884259256</v>
      </c>
    </row>
    <row r="244" spans="1:20" ht="304.5" x14ac:dyDescent="0.35">
      <c r="A244">
        <v>397</v>
      </c>
      <c r="B244" s="3" t="s">
        <v>398</v>
      </c>
      <c r="C244" s="3" t="s">
        <v>4507</v>
      </c>
      <c r="D244" s="6">
        <v>12444</v>
      </c>
      <c r="E244" s="8">
        <v>12929.35</v>
      </c>
      <c r="F244" t="s">
        <v>8218</v>
      </c>
      <c r="G244" t="s">
        <v>8223</v>
      </c>
      <c r="H244" t="s">
        <v>8245</v>
      </c>
      <c r="I244">
        <v>1283312640</v>
      </c>
      <c r="J244">
        <v>1279651084</v>
      </c>
      <c r="K244" t="b">
        <v>0</v>
      </c>
      <c r="L244">
        <v>229</v>
      </c>
      <c r="M244" t="b">
        <v>1</v>
      </c>
      <c r="N244" t="s">
        <v>8267</v>
      </c>
      <c r="O244">
        <v>104</v>
      </c>
      <c r="P244">
        <v>56.46</v>
      </c>
      <c r="Q244" s="10" t="s">
        <v>8308</v>
      </c>
      <c r="R244" s="10" t="s">
        <v>8313</v>
      </c>
      <c r="S244" s="12">
        <v>40379.776435185187</v>
      </c>
      <c r="T244" s="12">
        <v>40422.155555555553</v>
      </c>
    </row>
    <row r="245" spans="1:20" ht="232" x14ac:dyDescent="0.35">
      <c r="A245">
        <v>398</v>
      </c>
      <c r="B245" s="3" t="s">
        <v>399</v>
      </c>
      <c r="C245" s="3" t="s">
        <v>4508</v>
      </c>
      <c r="D245" s="6">
        <v>7500</v>
      </c>
      <c r="E245" s="8">
        <v>9387</v>
      </c>
      <c r="F245" t="s">
        <v>8218</v>
      </c>
      <c r="G245" t="s">
        <v>8223</v>
      </c>
      <c r="H245" t="s">
        <v>8245</v>
      </c>
      <c r="I245">
        <v>1430334126</v>
      </c>
      <c r="J245">
        <v>1426446126</v>
      </c>
      <c r="K245" t="b">
        <v>0</v>
      </c>
      <c r="L245">
        <v>67</v>
      </c>
      <c r="M245" t="b">
        <v>1</v>
      </c>
      <c r="N245" t="s">
        <v>8267</v>
      </c>
      <c r="O245">
        <v>125</v>
      </c>
      <c r="P245">
        <v>140.1</v>
      </c>
      <c r="Q245" s="10" t="s">
        <v>8308</v>
      </c>
      <c r="R245" s="10" t="s">
        <v>8313</v>
      </c>
      <c r="S245" s="12">
        <v>42078.793124999997</v>
      </c>
      <c r="T245" s="12">
        <v>42123.793124999997</v>
      </c>
    </row>
    <row r="246" spans="1:20" ht="217.5" x14ac:dyDescent="0.35">
      <c r="A246">
        <v>400</v>
      </c>
      <c r="B246" s="3" t="s">
        <v>401</v>
      </c>
      <c r="C246" s="3" t="s">
        <v>4510</v>
      </c>
      <c r="D246" s="6">
        <v>10000</v>
      </c>
      <c r="E246" s="8">
        <v>11230.25</v>
      </c>
      <c r="F246" t="s">
        <v>8218</v>
      </c>
      <c r="G246" t="s">
        <v>8223</v>
      </c>
      <c r="H246" t="s">
        <v>8245</v>
      </c>
      <c r="I246">
        <v>1400297400</v>
      </c>
      <c r="J246">
        <v>1397661347</v>
      </c>
      <c r="K246" t="b">
        <v>0</v>
      </c>
      <c r="L246">
        <v>62</v>
      </c>
      <c r="M246" t="b">
        <v>1</v>
      </c>
      <c r="N246" t="s">
        <v>8267</v>
      </c>
      <c r="O246">
        <v>112</v>
      </c>
      <c r="P246">
        <v>181.13</v>
      </c>
      <c r="Q246" s="10" t="s">
        <v>8308</v>
      </c>
      <c r="R246" s="10" t="s">
        <v>8313</v>
      </c>
      <c r="S246" s="12">
        <v>41745.635960648149</v>
      </c>
      <c r="T246" s="12">
        <v>41776.145833333336</v>
      </c>
    </row>
    <row r="247" spans="1:20" ht="275.5" x14ac:dyDescent="0.35">
      <c r="A247">
        <v>401</v>
      </c>
      <c r="B247" s="3" t="s">
        <v>402</v>
      </c>
      <c r="C247" s="3" t="s">
        <v>4511</v>
      </c>
      <c r="D247" s="6">
        <v>50000</v>
      </c>
      <c r="E247" s="8">
        <v>51906</v>
      </c>
      <c r="F247" t="s">
        <v>8218</v>
      </c>
      <c r="G247" t="s">
        <v>8223</v>
      </c>
      <c r="H247" t="s">
        <v>8245</v>
      </c>
      <c r="I247">
        <v>1312747970</v>
      </c>
      <c r="J247">
        <v>1310155970</v>
      </c>
      <c r="K247" t="b">
        <v>0</v>
      </c>
      <c r="L247">
        <v>73</v>
      </c>
      <c r="M247" t="b">
        <v>1</v>
      </c>
      <c r="N247" t="s">
        <v>8267</v>
      </c>
      <c r="O247">
        <v>104</v>
      </c>
      <c r="P247">
        <v>711.04</v>
      </c>
      <c r="Q247" s="10" t="s">
        <v>8308</v>
      </c>
      <c r="R247" s="10" t="s">
        <v>8313</v>
      </c>
      <c r="S247" s="12">
        <v>40732.842245370368</v>
      </c>
      <c r="T247" s="12">
        <v>40762.842245370368</v>
      </c>
    </row>
    <row r="248" spans="1:20" ht="261" x14ac:dyDescent="0.35">
      <c r="A248">
        <v>402</v>
      </c>
      <c r="B248" s="3" t="s">
        <v>403</v>
      </c>
      <c r="C248" s="3" t="s">
        <v>4512</v>
      </c>
      <c r="D248" s="6">
        <v>2000</v>
      </c>
      <c r="E248" s="8">
        <v>2833</v>
      </c>
      <c r="F248" t="s">
        <v>8218</v>
      </c>
      <c r="G248" t="s">
        <v>8223</v>
      </c>
      <c r="H248" t="s">
        <v>8245</v>
      </c>
      <c r="I248">
        <v>1446731817</v>
      </c>
      <c r="J248">
        <v>1444913817</v>
      </c>
      <c r="K248" t="b">
        <v>0</v>
      </c>
      <c r="L248">
        <v>43</v>
      </c>
      <c r="M248" t="b">
        <v>1</v>
      </c>
      <c r="N248" t="s">
        <v>8267</v>
      </c>
      <c r="O248">
        <v>142</v>
      </c>
      <c r="P248">
        <v>65.88</v>
      </c>
      <c r="Q248" s="10" t="s">
        <v>8308</v>
      </c>
      <c r="R248" s="10" t="s">
        <v>8313</v>
      </c>
      <c r="S248" s="12">
        <v>42292.539548611108</v>
      </c>
      <c r="T248" s="12">
        <v>42313.58121527778</v>
      </c>
    </row>
    <row r="249" spans="1:20" ht="217.5" x14ac:dyDescent="0.35">
      <c r="A249">
        <v>403</v>
      </c>
      <c r="B249" s="3" t="s">
        <v>404</v>
      </c>
      <c r="C249" s="3" t="s">
        <v>4513</v>
      </c>
      <c r="D249" s="6">
        <v>5000</v>
      </c>
      <c r="E249" s="8">
        <v>5263</v>
      </c>
      <c r="F249" t="s">
        <v>8218</v>
      </c>
      <c r="G249" t="s">
        <v>8223</v>
      </c>
      <c r="H249" t="s">
        <v>8245</v>
      </c>
      <c r="I249">
        <v>1312960080</v>
      </c>
      <c r="J249">
        <v>1308900441</v>
      </c>
      <c r="K249" t="b">
        <v>0</v>
      </c>
      <c r="L249">
        <v>70</v>
      </c>
      <c r="M249" t="b">
        <v>1</v>
      </c>
      <c r="N249" t="s">
        <v>8267</v>
      </c>
      <c r="O249">
        <v>105</v>
      </c>
      <c r="P249">
        <v>75.19</v>
      </c>
      <c r="Q249" s="10" t="s">
        <v>8308</v>
      </c>
      <c r="R249" s="10" t="s">
        <v>8313</v>
      </c>
      <c r="S249" s="12">
        <v>40718.310659722221</v>
      </c>
      <c r="T249" s="12">
        <v>40765.297222222223</v>
      </c>
    </row>
    <row r="250" spans="1:20" ht="188.5" x14ac:dyDescent="0.35">
      <c r="A250">
        <v>404</v>
      </c>
      <c r="B250" s="3" t="s">
        <v>405</v>
      </c>
      <c r="C250" s="3" t="s">
        <v>4514</v>
      </c>
      <c r="D250" s="6">
        <v>35000</v>
      </c>
      <c r="E250" s="8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  <c r="O250">
        <v>103</v>
      </c>
      <c r="P250">
        <v>133.13999999999999</v>
      </c>
      <c r="Q250" s="10" t="s">
        <v>8308</v>
      </c>
      <c r="R250" s="10" t="s">
        <v>8313</v>
      </c>
      <c r="S250" s="12">
        <v>41646.628032407411</v>
      </c>
      <c r="T250" s="12">
        <v>41675.961111111108</v>
      </c>
    </row>
    <row r="251" spans="1:20" ht="188.5" x14ac:dyDescent="0.35">
      <c r="A251">
        <v>405</v>
      </c>
      <c r="B251" s="3" t="s">
        <v>406</v>
      </c>
      <c r="C251" s="3" t="s">
        <v>4515</v>
      </c>
      <c r="D251" s="6">
        <v>2820</v>
      </c>
      <c r="E251" s="8">
        <v>3036</v>
      </c>
      <c r="F251" t="s">
        <v>8218</v>
      </c>
      <c r="G251" t="s">
        <v>8223</v>
      </c>
      <c r="H251" t="s">
        <v>8245</v>
      </c>
      <c r="I251">
        <v>1394071339</v>
      </c>
      <c r="J251">
        <v>1391479339</v>
      </c>
      <c r="K251" t="b">
        <v>0</v>
      </c>
      <c r="L251">
        <v>55</v>
      </c>
      <c r="M251" t="b">
        <v>1</v>
      </c>
      <c r="N251" t="s">
        <v>8267</v>
      </c>
      <c r="O251">
        <v>108</v>
      </c>
      <c r="P251">
        <v>55.2</v>
      </c>
      <c r="Q251" s="10" t="s">
        <v>8308</v>
      </c>
      <c r="R251" s="10" t="s">
        <v>8313</v>
      </c>
      <c r="S251" s="12">
        <v>41674.08494212963</v>
      </c>
      <c r="T251" s="12">
        <v>41704.08494212963</v>
      </c>
    </row>
    <row r="252" spans="1:20" ht="261" x14ac:dyDescent="0.35">
      <c r="A252">
        <v>406</v>
      </c>
      <c r="B252" s="3" t="s">
        <v>407</v>
      </c>
      <c r="C252" s="3" t="s">
        <v>4516</v>
      </c>
      <c r="D252" s="6">
        <v>2800</v>
      </c>
      <c r="E252" s="8">
        <v>3015.73</v>
      </c>
      <c r="F252" t="s">
        <v>8218</v>
      </c>
      <c r="G252" t="s">
        <v>8223</v>
      </c>
      <c r="H252" t="s">
        <v>8245</v>
      </c>
      <c r="I252">
        <v>1304920740</v>
      </c>
      <c r="J252">
        <v>1301975637</v>
      </c>
      <c r="K252" t="b">
        <v>0</v>
      </c>
      <c r="L252">
        <v>35</v>
      </c>
      <c r="M252" t="b">
        <v>1</v>
      </c>
      <c r="N252" t="s">
        <v>8267</v>
      </c>
      <c r="O252">
        <v>108</v>
      </c>
      <c r="P252">
        <v>86.16</v>
      </c>
      <c r="Q252" s="10" t="s">
        <v>8308</v>
      </c>
      <c r="R252" s="10" t="s">
        <v>8313</v>
      </c>
      <c r="S252" s="12">
        <v>40638.162465277775</v>
      </c>
      <c r="T252" s="12">
        <v>40672.249305555553</v>
      </c>
    </row>
    <row r="253" spans="1:20" ht="203" x14ac:dyDescent="0.35">
      <c r="A253">
        <v>407</v>
      </c>
      <c r="B253" s="3" t="s">
        <v>408</v>
      </c>
      <c r="C253" s="3" t="s">
        <v>4517</v>
      </c>
      <c r="D253" s="6">
        <v>2000</v>
      </c>
      <c r="E253" s="8">
        <v>2031</v>
      </c>
      <c r="F253" t="s">
        <v>8218</v>
      </c>
      <c r="G253" t="s">
        <v>8223</v>
      </c>
      <c r="H253" t="s">
        <v>8245</v>
      </c>
      <c r="I253">
        <v>1321739650</v>
      </c>
      <c r="J253">
        <v>1316552050</v>
      </c>
      <c r="K253" t="b">
        <v>0</v>
      </c>
      <c r="L253">
        <v>22</v>
      </c>
      <c r="M253" t="b">
        <v>1</v>
      </c>
      <c r="N253" t="s">
        <v>8267</v>
      </c>
      <c r="O253">
        <v>102</v>
      </c>
      <c r="P253">
        <v>92.32</v>
      </c>
      <c r="Q253" s="10" t="s">
        <v>8308</v>
      </c>
      <c r="R253" s="10" t="s">
        <v>8313</v>
      </c>
      <c r="S253" s="12">
        <v>40806.870949074073</v>
      </c>
      <c r="T253" s="12">
        <v>40866.912615740745</v>
      </c>
    </row>
    <row r="254" spans="1:20" ht="232" x14ac:dyDescent="0.35">
      <c r="A254">
        <v>408</v>
      </c>
      <c r="B254" s="3" t="s">
        <v>409</v>
      </c>
      <c r="C254" s="3" t="s">
        <v>4518</v>
      </c>
      <c r="D254" s="6">
        <v>6000</v>
      </c>
      <c r="E254" s="8">
        <v>6086.26</v>
      </c>
      <c r="F254" t="s">
        <v>8218</v>
      </c>
      <c r="G254" t="s">
        <v>8223</v>
      </c>
      <c r="H254" t="s">
        <v>8245</v>
      </c>
      <c r="I254">
        <v>1383676790</v>
      </c>
      <c r="J254">
        <v>1380217190</v>
      </c>
      <c r="K254" t="b">
        <v>0</v>
      </c>
      <c r="L254">
        <v>38</v>
      </c>
      <c r="M254" t="b">
        <v>1</v>
      </c>
      <c r="N254" t="s">
        <v>8267</v>
      </c>
      <c r="O254">
        <v>101</v>
      </c>
      <c r="P254">
        <v>160.16</v>
      </c>
      <c r="Q254" s="10" t="s">
        <v>8308</v>
      </c>
      <c r="R254" s="10" t="s">
        <v>8313</v>
      </c>
      <c r="S254" s="12">
        <v>41543.735995370371</v>
      </c>
      <c r="T254" s="12">
        <v>41583.777662037035</v>
      </c>
    </row>
    <row r="255" spans="1:20" ht="261" x14ac:dyDescent="0.35">
      <c r="A255">
        <v>411</v>
      </c>
      <c r="B255" s="3" t="s">
        <v>412</v>
      </c>
      <c r="C255" s="3" t="s">
        <v>4521</v>
      </c>
      <c r="D255" s="6">
        <v>30000</v>
      </c>
      <c r="E255" s="8">
        <v>30315</v>
      </c>
      <c r="F255" t="s">
        <v>8218</v>
      </c>
      <c r="G255" t="s">
        <v>8223</v>
      </c>
      <c r="H255" t="s">
        <v>8245</v>
      </c>
      <c r="I255">
        <v>1387688400</v>
      </c>
      <c r="J255">
        <v>1384920804</v>
      </c>
      <c r="K255" t="b">
        <v>0</v>
      </c>
      <c r="L255">
        <v>241</v>
      </c>
      <c r="M255" t="b">
        <v>1</v>
      </c>
      <c r="N255" t="s">
        <v>8267</v>
      </c>
      <c r="O255">
        <v>101</v>
      </c>
      <c r="P255">
        <v>125.79</v>
      </c>
      <c r="Q255" s="10" t="s">
        <v>8308</v>
      </c>
      <c r="R255" s="10" t="s">
        <v>8313</v>
      </c>
      <c r="S255" s="12">
        <v>41598.17597222222</v>
      </c>
      <c r="T255" s="12">
        <v>41630.208333333336</v>
      </c>
    </row>
    <row r="256" spans="1:20" ht="246.5" x14ac:dyDescent="0.35">
      <c r="A256">
        <v>412</v>
      </c>
      <c r="B256" s="3" t="s">
        <v>413</v>
      </c>
      <c r="C256" s="3" t="s">
        <v>4522</v>
      </c>
      <c r="D256" s="6">
        <v>2500</v>
      </c>
      <c r="E256" s="8">
        <v>3171</v>
      </c>
      <c r="F256" t="s">
        <v>8218</v>
      </c>
      <c r="G256" t="s">
        <v>8223</v>
      </c>
      <c r="H256" t="s">
        <v>8245</v>
      </c>
      <c r="I256">
        <v>1343238578</v>
      </c>
      <c r="J256">
        <v>1341856178</v>
      </c>
      <c r="K256" t="b">
        <v>0</v>
      </c>
      <c r="L256">
        <v>55</v>
      </c>
      <c r="M256" t="b">
        <v>1</v>
      </c>
      <c r="N256" t="s">
        <v>8267</v>
      </c>
      <c r="O256">
        <v>127</v>
      </c>
      <c r="P256">
        <v>57.65</v>
      </c>
      <c r="Q256" s="10" t="s">
        <v>8308</v>
      </c>
      <c r="R256" s="10" t="s">
        <v>8313</v>
      </c>
      <c r="S256" s="12">
        <v>41099.742800925924</v>
      </c>
      <c r="T256" s="12">
        <v>41115.742800925924</v>
      </c>
    </row>
    <row r="257" spans="1:20" ht="261" x14ac:dyDescent="0.35">
      <c r="A257">
        <v>413</v>
      </c>
      <c r="B257" s="3" t="s">
        <v>414</v>
      </c>
      <c r="C257" s="3" t="s">
        <v>4523</v>
      </c>
      <c r="D257" s="6">
        <v>12800</v>
      </c>
      <c r="E257" s="8">
        <v>13451</v>
      </c>
      <c r="F257" t="s">
        <v>8218</v>
      </c>
      <c r="G257" t="s">
        <v>8223</v>
      </c>
      <c r="H257" t="s">
        <v>8245</v>
      </c>
      <c r="I257">
        <v>1342731811</v>
      </c>
      <c r="J257">
        <v>1340139811</v>
      </c>
      <c r="K257" t="b">
        <v>0</v>
      </c>
      <c r="L257">
        <v>171</v>
      </c>
      <c r="M257" t="b">
        <v>1</v>
      </c>
      <c r="N257" t="s">
        <v>8267</v>
      </c>
      <c r="O257">
        <v>105</v>
      </c>
      <c r="P257">
        <v>78.66</v>
      </c>
      <c r="Q257" s="10" t="s">
        <v>8308</v>
      </c>
      <c r="R257" s="10" t="s">
        <v>8313</v>
      </c>
      <c r="S257" s="12">
        <v>41079.877442129626</v>
      </c>
      <c r="T257" s="12">
        <v>41109.877442129626</v>
      </c>
    </row>
    <row r="258" spans="1:20" ht="232" x14ac:dyDescent="0.35">
      <c r="A258">
        <v>414</v>
      </c>
      <c r="B258" s="3" t="s">
        <v>415</v>
      </c>
      <c r="C258" s="3" t="s">
        <v>4524</v>
      </c>
      <c r="D258" s="6">
        <v>18500</v>
      </c>
      <c r="E258" s="8">
        <v>19028</v>
      </c>
      <c r="F258" t="s">
        <v>8218</v>
      </c>
      <c r="G258" t="s">
        <v>8223</v>
      </c>
      <c r="H258" t="s">
        <v>8245</v>
      </c>
      <c r="I258">
        <v>1381541465</v>
      </c>
      <c r="J258">
        <v>1378949465</v>
      </c>
      <c r="K258" t="b">
        <v>0</v>
      </c>
      <c r="L258">
        <v>208</v>
      </c>
      <c r="M258" t="b">
        <v>1</v>
      </c>
      <c r="N258" t="s">
        <v>8267</v>
      </c>
      <c r="O258">
        <v>103</v>
      </c>
      <c r="P258">
        <v>91.48</v>
      </c>
      <c r="Q258" s="10" t="s">
        <v>8308</v>
      </c>
      <c r="R258" s="10" t="s">
        <v>8313</v>
      </c>
      <c r="S258" s="12">
        <v>41529.063252314816</v>
      </c>
      <c r="T258" s="12">
        <v>41559.063252314816</v>
      </c>
    </row>
    <row r="259" spans="1:20" ht="188.5" x14ac:dyDescent="0.35">
      <c r="A259">
        <v>416</v>
      </c>
      <c r="B259" s="3" t="s">
        <v>417</v>
      </c>
      <c r="C259" s="3" t="s">
        <v>4526</v>
      </c>
      <c r="D259" s="6">
        <v>1000</v>
      </c>
      <c r="E259" s="8">
        <v>1202.17</v>
      </c>
      <c r="F259" t="s">
        <v>8218</v>
      </c>
      <c r="G259" t="s">
        <v>8223</v>
      </c>
      <c r="H259" t="s">
        <v>8245</v>
      </c>
      <c r="I259">
        <v>1391851831</v>
      </c>
      <c r="J259">
        <v>1389259831</v>
      </c>
      <c r="K259" t="b">
        <v>0</v>
      </c>
      <c r="L259">
        <v>25</v>
      </c>
      <c r="M259" t="b">
        <v>1</v>
      </c>
      <c r="N259" t="s">
        <v>8267</v>
      </c>
      <c r="O259">
        <v>120</v>
      </c>
      <c r="P259">
        <v>48.09</v>
      </c>
      <c r="Q259" s="10" t="s">
        <v>8308</v>
      </c>
      <c r="R259" s="10" t="s">
        <v>8313</v>
      </c>
      <c r="S259" s="12">
        <v>41648.396192129629</v>
      </c>
      <c r="T259" s="12">
        <v>41678.396192129629</v>
      </c>
    </row>
    <row r="260" spans="1:20" ht="261" x14ac:dyDescent="0.35">
      <c r="A260">
        <v>417</v>
      </c>
      <c r="B260" s="3" t="s">
        <v>418</v>
      </c>
      <c r="C260" s="3" t="s">
        <v>4527</v>
      </c>
      <c r="D260" s="6">
        <v>10500</v>
      </c>
      <c r="E260" s="8">
        <v>10526</v>
      </c>
      <c r="F260" t="s">
        <v>8218</v>
      </c>
      <c r="G260" t="s">
        <v>8223</v>
      </c>
      <c r="H260" t="s">
        <v>8245</v>
      </c>
      <c r="I260">
        <v>1365395580</v>
      </c>
      <c r="J260">
        <v>1364426260</v>
      </c>
      <c r="K260" t="b">
        <v>0</v>
      </c>
      <c r="L260">
        <v>52</v>
      </c>
      <c r="M260" t="b">
        <v>1</v>
      </c>
      <c r="N260" t="s">
        <v>8267</v>
      </c>
      <c r="O260">
        <v>100</v>
      </c>
      <c r="P260">
        <v>202.42</v>
      </c>
      <c r="Q260" s="10" t="s">
        <v>8308</v>
      </c>
      <c r="R260" s="10" t="s">
        <v>8313</v>
      </c>
      <c r="S260" s="12">
        <v>41360.970601851855</v>
      </c>
      <c r="T260" s="12">
        <v>41372.189583333333</v>
      </c>
    </row>
    <row r="261" spans="1:20" ht="261" x14ac:dyDescent="0.35">
      <c r="A261">
        <v>418</v>
      </c>
      <c r="B261" s="3" t="s">
        <v>419</v>
      </c>
      <c r="C261" s="3" t="s">
        <v>4528</v>
      </c>
      <c r="D261" s="6">
        <v>22400</v>
      </c>
      <c r="E261" s="8">
        <v>22542</v>
      </c>
      <c r="F261" t="s">
        <v>8218</v>
      </c>
      <c r="G261" t="s">
        <v>8223</v>
      </c>
      <c r="H261" t="s">
        <v>8245</v>
      </c>
      <c r="I261">
        <v>1437633997</v>
      </c>
      <c r="J261">
        <v>1435041997</v>
      </c>
      <c r="K261" t="b">
        <v>0</v>
      </c>
      <c r="L261">
        <v>104</v>
      </c>
      <c r="M261" t="b">
        <v>1</v>
      </c>
      <c r="N261" t="s">
        <v>8267</v>
      </c>
      <c r="O261">
        <v>101</v>
      </c>
      <c r="P261">
        <v>216.75</v>
      </c>
      <c r="Q261" s="10" t="s">
        <v>8308</v>
      </c>
      <c r="R261" s="10" t="s">
        <v>8313</v>
      </c>
      <c r="S261" s="12">
        <v>42178.282372685186</v>
      </c>
      <c r="T261" s="12">
        <v>42208.282372685186</v>
      </c>
    </row>
    <row r="262" spans="1:20" ht="217.5" x14ac:dyDescent="0.35">
      <c r="A262">
        <v>419</v>
      </c>
      <c r="B262" s="3" t="s">
        <v>420</v>
      </c>
      <c r="C262" s="3" t="s">
        <v>4529</v>
      </c>
      <c r="D262" s="6">
        <v>8000</v>
      </c>
      <c r="E262" s="8">
        <v>8035</v>
      </c>
      <c r="F262" t="s">
        <v>8218</v>
      </c>
      <c r="G262" t="s">
        <v>8223</v>
      </c>
      <c r="H262" t="s">
        <v>8245</v>
      </c>
      <c r="I262">
        <v>1372536787</v>
      </c>
      <c r="J262">
        <v>1367352787</v>
      </c>
      <c r="K262" t="b">
        <v>0</v>
      </c>
      <c r="L262">
        <v>73</v>
      </c>
      <c r="M262" t="b">
        <v>1</v>
      </c>
      <c r="N262" t="s">
        <v>8267</v>
      </c>
      <c r="O262">
        <v>100</v>
      </c>
      <c r="P262">
        <v>110.07</v>
      </c>
      <c r="Q262" s="10" t="s">
        <v>8308</v>
      </c>
      <c r="R262" s="10" t="s">
        <v>8313</v>
      </c>
      <c r="S262" s="12">
        <v>41394.842442129629</v>
      </c>
      <c r="T262" s="12">
        <v>41454.842442129629</v>
      </c>
    </row>
  </sheetData>
  <conditionalFormatting sqref="F1:F26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62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07C0-5DF1-46DC-B278-8F1152EBAF71}">
  <dimension ref="A1:T131"/>
  <sheetViews>
    <sheetView workbookViewId="0">
      <selection activeCell="I21" sqref="I21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1" t="s">
        <v>8360</v>
      </c>
      <c r="T1" s="11" t="s">
        <v>8361</v>
      </c>
    </row>
    <row r="2" spans="1:20" ht="261" x14ac:dyDescent="0.35">
      <c r="A2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0" t="s">
        <v>8308</v>
      </c>
      <c r="R2" s="10" t="s">
        <v>8312</v>
      </c>
      <c r="S2" s="12">
        <v>42171.913090277783</v>
      </c>
      <c r="T2" s="12">
        <v>42231.913090277783</v>
      </c>
    </row>
    <row r="3" spans="1:20" ht="275.5" x14ac:dyDescent="0.35">
      <c r="A3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0" t="s">
        <v>8308</v>
      </c>
      <c r="R3" s="10" t="s">
        <v>8312</v>
      </c>
      <c r="S3" s="12">
        <v>41792.687442129631</v>
      </c>
      <c r="T3" s="12">
        <v>41822.687442129631</v>
      </c>
    </row>
    <row r="4" spans="1:20" ht="232" x14ac:dyDescent="0.35">
      <c r="A4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0" t="s">
        <v>8308</v>
      </c>
      <c r="R4" s="10" t="s">
        <v>8312</v>
      </c>
      <c r="S4" s="12">
        <v>41835.126805555556</v>
      </c>
      <c r="T4" s="12">
        <v>41867.987500000003</v>
      </c>
    </row>
    <row r="5" spans="1:20" ht="261" x14ac:dyDescent="0.35">
      <c r="A5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0" t="s">
        <v>8308</v>
      </c>
      <c r="R5" s="10" t="s">
        <v>8312</v>
      </c>
      <c r="S5" s="12">
        <v>42243.961273148147</v>
      </c>
      <c r="T5" s="12">
        <v>42278</v>
      </c>
    </row>
    <row r="6" spans="1:20" ht="290" x14ac:dyDescent="0.35">
      <c r="A6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0" t="s">
        <v>8308</v>
      </c>
      <c r="R6" s="10" t="s">
        <v>8312</v>
      </c>
      <c r="S6" s="12">
        <v>41841.762743055559</v>
      </c>
      <c r="T6" s="12">
        <v>41901.762743055559</v>
      </c>
    </row>
    <row r="7" spans="1:20" ht="232" x14ac:dyDescent="0.35">
      <c r="A7">
        <v>166</v>
      </c>
      <c r="B7" s="3" t="s">
        <v>168</v>
      </c>
      <c r="C7" s="3" t="s">
        <v>4276</v>
      </c>
      <c r="D7" s="6">
        <v>5000</v>
      </c>
      <c r="E7" s="8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>
        <v>60</v>
      </c>
      <c r="P7">
        <v>3000</v>
      </c>
      <c r="Q7" s="10" t="s">
        <v>8308</v>
      </c>
      <c r="R7" s="10" t="s">
        <v>8312</v>
      </c>
      <c r="S7" s="12">
        <v>42721.075949074075</v>
      </c>
      <c r="T7" s="12">
        <v>42751.075949074075</v>
      </c>
    </row>
    <row r="8" spans="1:20" ht="232" x14ac:dyDescent="0.35">
      <c r="A8">
        <v>167</v>
      </c>
      <c r="B8" s="3" t="s">
        <v>169</v>
      </c>
      <c r="C8" s="3" t="s">
        <v>4277</v>
      </c>
      <c r="D8" s="6">
        <v>110000</v>
      </c>
      <c r="E8" s="8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>
        <v>0</v>
      </c>
      <c r="P8">
        <v>5.5</v>
      </c>
      <c r="Q8" s="10" t="s">
        <v>8308</v>
      </c>
      <c r="R8" s="10" t="s">
        <v>8312</v>
      </c>
      <c r="S8" s="12">
        <v>42160.927488425921</v>
      </c>
      <c r="T8" s="12">
        <v>42220.927488425921</v>
      </c>
    </row>
    <row r="9" spans="1:20" ht="246.5" x14ac:dyDescent="0.35">
      <c r="A9">
        <v>168</v>
      </c>
      <c r="B9" s="3" t="s">
        <v>170</v>
      </c>
      <c r="C9" s="3" t="s">
        <v>4278</v>
      </c>
      <c r="D9" s="6">
        <v>8000</v>
      </c>
      <c r="E9" s="8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>
        <v>4</v>
      </c>
      <c r="P9">
        <v>108.33</v>
      </c>
      <c r="Q9" s="10" t="s">
        <v>8308</v>
      </c>
      <c r="R9" s="10" t="s">
        <v>8312</v>
      </c>
      <c r="S9" s="12">
        <v>42052.83530092593</v>
      </c>
      <c r="T9" s="12">
        <v>42082.793634259258</v>
      </c>
    </row>
    <row r="10" spans="1:20" ht="275.5" x14ac:dyDescent="0.35">
      <c r="A10">
        <v>170</v>
      </c>
      <c r="B10" s="3" t="s">
        <v>172</v>
      </c>
      <c r="C10" s="3" t="s">
        <v>4280</v>
      </c>
      <c r="D10" s="6">
        <v>10000</v>
      </c>
      <c r="E10" s="8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>
        <v>3</v>
      </c>
      <c r="P10">
        <v>32.5</v>
      </c>
      <c r="Q10" s="10" t="s">
        <v>8308</v>
      </c>
      <c r="R10" s="10" t="s">
        <v>8312</v>
      </c>
      <c r="S10" s="12">
        <v>42216.977812500001</v>
      </c>
      <c r="T10" s="12">
        <v>42246.227777777778</v>
      </c>
    </row>
    <row r="11" spans="1:20" ht="246.5" x14ac:dyDescent="0.35">
      <c r="A11">
        <v>171</v>
      </c>
      <c r="B11" s="3" t="s">
        <v>173</v>
      </c>
      <c r="C11" s="3" t="s">
        <v>4281</v>
      </c>
      <c r="D11" s="6">
        <v>50000</v>
      </c>
      <c r="E11" s="8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>
        <v>0</v>
      </c>
      <c r="P11">
        <v>1</v>
      </c>
      <c r="Q11" s="10" t="s">
        <v>8308</v>
      </c>
      <c r="R11" s="10" t="s">
        <v>8312</v>
      </c>
      <c r="S11" s="12">
        <v>42534.180717592593</v>
      </c>
      <c r="T11" s="12">
        <v>42594.180717592593</v>
      </c>
    </row>
    <row r="12" spans="1:20" ht="217.5" x14ac:dyDescent="0.35">
      <c r="A12">
        <v>172</v>
      </c>
      <c r="B12" s="3" t="s">
        <v>174</v>
      </c>
      <c r="C12" s="3" t="s">
        <v>4282</v>
      </c>
      <c r="D12" s="6">
        <v>95000</v>
      </c>
      <c r="E12" s="8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>
        <v>0</v>
      </c>
      <c r="Q12" s="10" t="s">
        <v>8308</v>
      </c>
      <c r="R12" s="10" t="s">
        <v>8312</v>
      </c>
      <c r="S12" s="12">
        <v>42047.394942129627</v>
      </c>
      <c r="T12" s="12">
        <v>42082.353275462956</v>
      </c>
    </row>
    <row r="13" spans="1:20" ht="232" x14ac:dyDescent="0.35">
      <c r="A13">
        <v>176</v>
      </c>
      <c r="B13" s="3" t="s">
        <v>178</v>
      </c>
      <c r="C13" s="3" t="s">
        <v>4286</v>
      </c>
      <c r="D13" s="6">
        <v>1500</v>
      </c>
      <c r="E13" s="8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>
        <v>0</v>
      </c>
      <c r="Q13" s="10" t="s">
        <v>8308</v>
      </c>
      <c r="R13" s="10" t="s">
        <v>8312</v>
      </c>
      <c r="S13" s="12">
        <v>42191.824062500003</v>
      </c>
      <c r="T13" s="12">
        <v>42221.824062500003</v>
      </c>
    </row>
    <row r="14" spans="1:20" ht="174" x14ac:dyDescent="0.35">
      <c r="A14">
        <v>177</v>
      </c>
      <c r="B14" s="3" t="s">
        <v>179</v>
      </c>
      <c r="C14" s="3" t="s">
        <v>4287</v>
      </c>
      <c r="D14" s="6">
        <v>450</v>
      </c>
      <c r="E14" s="8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>
        <v>40</v>
      </c>
      <c r="P14">
        <v>25.71</v>
      </c>
      <c r="Q14" s="10" t="s">
        <v>8308</v>
      </c>
      <c r="R14" s="10" t="s">
        <v>8312</v>
      </c>
      <c r="S14" s="12">
        <v>42070.047754629632</v>
      </c>
      <c r="T14" s="12">
        <v>42087.00608796296</v>
      </c>
    </row>
    <row r="15" spans="1:20" ht="159.5" x14ac:dyDescent="0.35">
      <c r="A15">
        <v>179</v>
      </c>
      <c r="B15" s="3" t="s">
        <v>181</v>
      </c>
      <c r="C15" s="3" t="s">
        <v>4289</v>
      </c>
      <c r="D15" s="6">
        <v>1000</v>
      </c>
      <c r="E15" s="8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>
        <v>20</v>
      </c>
      <c r="P15">
        <v>100</v>
      </c>
      <c r="Q15" s="10" t="s">
        <v>8308</v>
      </c>
      <c r="R15" s="10" t="s">
        <v>8312</v>
      </c>
      <c r="S15" s="12">
        <v>42403.080497685187</v>
      </c>
      <c r="T15" s="12">
        <v>42433.080497685187</v>
      </c>
    </row>
    <row r="16" spans="1:20" ht="261" x14ac:dyDescent="0.35">
      <c r="A16">
        <v>182</v>
      </c>
      <c r="B16" s="3" t="s">
        <v>184</v>
      </c>
      <c r="C16" s="3" t="s">
        <v>4292</v>
      </c>
      <c r="D16" s="6">
        <v>1000</v>
      </c>
      <c r="E16" s="8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0" t="s">
        <v>8308</v>
      </c>
      <c r="R16" s="10" t="s">
        <v>8312</v>
      </c>
      <c r="S16" s="12">
        <v>42712.011944444443</v>
      </c>
      <c r="T16" s="12">
        <v>42742.011944444443</v>
      </c>
    </row>
    <row r="17" spans="1:20" ht="232" x14ac:dyDescent="0.35">
      <c r="A17">
        <v>186</v>
      </c>
      <c r="B17" s="3" t="s">
        <v>188</v>
      </c>
      <c r="C17" s="3" t="s">
        <v>4296</v>
      </c>
      <c r="D17" s="6">
        <v>5000</v>
      </c>
      <c r="E17" s="8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>
        <v>0</v>
      </c>
      <c r="Q17" s="10" t="s">
        <v>8308</v>
      </c>
      <c r="R17" s="10" t="s">
        <v>8312</v>
      </c>
      <c r="S17" s="12">
        <v>42767.812893518523</v>
      </c>
      <c r="T17" s="12">
        <v>42797.833333333328</v>
      </c>
    </row>
    <row r="18" spans="1:20" ht="188.5" x14ac:dyDescent="0.35">
      <c r="A18">
        <v>187</v>
      </c>
      <c r="B18" s="3" t="s">
        <v>189</v>
      </c>
      <c r="C18" s="3" t="s">
        <v>4297</v>
      </c>
      <c r="D18" s="6">
        <v>5000</v>
      </c>
      <c r="E18" s="8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>
        <v>16</v>
      </c>
      <c r="P18">
        <v>160</v>
      </c>
      <c r="Q18" s="10" t="s">
        <v>8308</v>
      </c>
      <c r="R18" s="10" t="s">
        <v>8312</v>
      </c>
      <c r="S18" s="12">
        <v>42182.234456018516</v>
      </c>
      <c r="T18" s="12">
        <v>42206.290972222225</v>
      </c>
    </row>
    <row r="19" spans="1:20" ht="275.5" x14ac:dyDescent="0.35">
      <c r="A19">
        <v>188</v>
      </c>
      <c r="B19" s="3" t="s">
        <v>190</v>
      </c>
      <c r="C19" s="3" t="s">
        <v>4298</v>
      </c>
      <c r="D19" s="6">
        <v>1500</v>
      </c>
      <c r="E19" s="8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>
        <v>0</v>
      </c>
      <c r="Q19" s="10" t="s">
        <v>8308</v>
      </c>
      <c r="R19" s="10" t="s">
        <v>8312</v>
      </c>
      <c r="S19" s="12">
        <v>41857.18304398148</v>
      </c>
      <c r="T19" s="12">
        <v>41887.18304398148</v>
      </c>
    </row>
    <row r="20" spans="1:20" ht="261" x14ac:dyDescent="0.35">
      <c r="A20">
        <v>189</v>
      </c>
      <c r="B20" s="3" t="s">
        <v>191</v>
      </c>
      <c r="C20" s="3" t="s">
        <v>4299</v>
      </c>
      <c r="D20" s="6">
        <v>500000</v>
      </c>
      <c r="E20" s="8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>
        <v>0</v>
      </c>
      <c r="P20">
        <v>69</v>
      </c>
      <c r="Q20" s="10" t="s">
        <v>8308</v>
      </c>
      <c r="R20" s="10" t="s">
        <v>8312</v>
      </c>
      <c r="S20" s="12">
        <v>42556.690706018519</v>
      </c>
      <c r="T20" s="12">
        <v>42616.690706018519</v>
      </c>
    </row>
    <row r="21" spans="1:20" ht="72.5" x14ac:dyDescent="0.35">
      <c r="A21">
        <v>190</v>
      </c>
      <c r="B21" s="3" t="s">
        <v>192</v>
      </c>
      <c r="C21" s="3" t="s">
        <v>4300</v>
      </c>
      <c r="D21" s="6">
        <v>12000</v>
      </c>
      <c r="E21" s="8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>
        <v>0</v>
      </c>
      <c r="P21">
        <v>50</v>
      </c>
      <c r="Q21" s="10" t="s">
        <v>8308</v>
      </c>
      <c r="R21" s="10" t="s">
        <v>8312</v>
      </c>
      <c r="S21" s="12">
        <v>42527.650995370372</v>
      </c>
      <c r="T21" s="12">
        <v>42537.650995370372</v>
      </c>
    </row>
    <row r="22" spans="1:20" ht="246.5" x14ac:dyDescent="0.35">
      <c r="A22">
        <v>192</v>
      </c>
      <c r="B22" s="3" t="s">
        <v>194</v>
      </c>
      <c r="C22" s="3" t="s">
        <v>4302</v>
      </c>
      <c r="D22" s="6">
        <v>1000000</v>
      </c>
      <c r="E22" s="8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v>0</v>
      </c>
      <c r="P22">
        <v>5.67</v>
      </c>
      <c r="Q22" s="10" t="s">
        <v>8308</v>
      </c>
      <c r="R22" s="10" t="s">
        <v>8312</v>
      </c>
      <c r="S22" s="12">
        <v>41899.792037037041</v>
      </c>
      <c r="T22" s="12">
        <v>41929.792037037041</v>
      </c>
    </row>
    <row r="23" spans="1:20" ht="261" x14ac:dyDescent="0.35">
      <c r="A23">
        <v>195</v>
      </c>
      <c r="B23" s="3" t="s">
        <v>197</v>
      </c>
      <c r="C23" s="3" t="s">
        <v>4305</v>
      </c>
      <c r="D23" s="6">
        <v>2000000</v>
      </c>
      <c r="E23" s="8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>
        <v>0</v>
      </c>
      <c r="P23">
        <v>0</v>
      </c>
      <c r="Q23" s="10" t="s">
        <v>8308</v>
      </c>
      <c r="R23" s="10" t="s">
        <v>8312</v>
      </c>
      <c r="S23" s="12">
        <v>42135.67050925926</v>
      </c>
      <c r="T23" s="12">
        <v>42195.67050925926</v>
      </c>
    </row>
    <row r="24" spans="1:20" ht="246.5" x14ac:dyDescent="0.35">
      <c r="A24">
        <v>198</v>
      </c>
      <c r="B24" s="3" t="s">
        <v>200</v>
      </c>
      <c r="C24" s="3" t="s">
        <v>4308</v>
      </c>
      <c r="D24" s="6">
        <v>25000</v>
      </c>
      <c r="E24" s="8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>
        <v>1</v>
      </c>
      <c r="P24">
        <v>46.5</v>
      </c>
      <c r="Q24" s="10" t="s">
        <v>8308</v>
      </c>
      <c r="R24" s="10" t="s">
        <v>8312</v>
      </c>
      <c r="S24" s="12">
        <v>41887.383356481485</v>
      </c>
      <c r="T24" s="12">
        <v>41917.383356481485</v>
      </c>
    </row>
    <row r="25" spans="1:20" ht="275.5" x14ac:dyDescent="0.35">
      <c r="A25">
        <v>199</v>
      </c>
      <c r="B25" s="3" t="s">
        <v>201</v>
      </c>
      <c r="C25" s="3" t="s">
        <v>4309</v>
      </c>
      <c r="D25" s="6">
        <v>10000</v>
      </c>
      <c r="E25" s="8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>
        <v>0</v>
      </c>
      <c r="Q25" s="10" t="s">
        <v>8308</v>
      </c>
      <c r="R25" s="10" t="s">
        <v>8312</v>
      </c>
      <c r="S25" s="12">
        <v>42584.123865740738</v>
      </c>
      <c r="T25" s="12">
        <v>42614.123865740738</v>
      </c>
    </row>
    <row r="26" spans="1:20" ht="188.5" x14ac:dyDescent="0.35">
      <c r="A26">
        <v>200</v>
      </c>
      <c r="B26" s="3" t="s">
        <v>202</v>
      </c>
      <c r="C26" s="3" t="s">
        <v>4310</v>
      </c>
      <c r="D26" s="6">
        <v>6000</v>
      </c>
      <c r="E26" s="8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>
        <v>26</v>
      </c>
      <c r="P26">
        <v>87.31</v>
      </c>
      <c r="Q26" s="10" t="s">
        <v>8308</v>
      </c>
      <c r="R26" s="10" t="s">
        <v>8312</v>
      </c>
      <c r="S26" s="12">
        <v>41867.083368055559</v>
      </c>
      <c r="T26" s="12">
        <v>41897.083368055559</v>
      </c>
    </row>
    <row r="27" spans="1:20" ht="261" x14ac:dyDescent="0.35">
      <c r="A27">
        <v>201</v>
      </c>
      <c r="B27" s="3" t="s">
        <v>203</v>
      </c>
      <c r="C27" s="3" t="s">
        <v>4311</v>
      </c>
      <c r="D27" s="6">
        <v>650</v>
      </c>
      <c r="E27" s="8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>
        <v>58</v>
      </c>
      <c r="P27">
        <v>54.29</v>
      </c>
      <c r="Q27" s="10" t="s">
        <v>8308</v>
      </c>
      <c r="R27" s="10" t="s">
        <v>8312</v>
      </c>
      <c r="S27" s="12">
        <v>42023.818622685183</v>
      </c>
      <c r="T27" s="12">
        <v>42043.818622685183</v>
      </c>
    </row>
    <row r="28" spans="1:20" ht="87" x14ac:dyDescent="0.35">
      <c r="A28">
        <v>202</v>
      </c>
      <c r="B28" s="3" t="s">
        <v>204</v>
      </c>
      <c r="C28" s="3" t="s">
        <v>4312</v>
      </c>
      <c r="D28" s="6">
        <v>6000</v>
      </c>
      <c r="E28" s="8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0" t="s">
        <v>8308</v>
      </c>
      <c r="R28" s="10" t="s">
        <v>8312</v>
      </c>
      <c r="S28" s="12">
        <v>42255.927824074075</v>
      </c>
      <c r="T28" s="12">
        <v>42285.874305555553</v>
      </c>
    </row>
    <row r="29" spans="1:20" ht="232" x14ac:dyDescent="0.35">
      <c r="A29">
        <v>205</v>
      </c>
      <c r="B29" s="3" t="s">
        <v>207</v>
      </c>
      <c r="C29" s="3" t="s">
        <v>4315</v>
      </c>
      <c r="D29" s="6">
        <v>8000</v>
      </c>
      <c r="E29" s="8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>
        <v>16</v>
      </c>
      <c r="P29">
        <v>76.47</v>
      </c>
      <c r="Q29" s="10" t="s">
        <v>8308</v>
      </c>
      <c r="R29" s="10" t="s">
        <v>8312</v>
      </c>
      <c r="S29" s="12">
        <v>42248.632199074069</v>
      </c>
      <c r="T29" s="12">
        <v>42283.632199074069</v>
      </c>
    </row>
    <row r="30" spans="1:20" ht="159.5" x14ac:dyDescent="0.3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0" t="s">
        <v>8308</v>
      </c>
      <c r="R30" s="10" t="s">
        <v>8312</v>
      </c>
      <c r="S30" s="12">
        <v>42567.004432870366</v>
      </c>
      <c r="T30" s="12">
        <v>42588.004432870366</v>
      </c>
    </row>
    <row r="31" spans="1:20" ht="261" x14ac:dyDescent="0.35">
      <c r="A31">
        <v>209</v>
      </c>
      <c r="B31" s="3" t="s">
        <v>211</v>
      </c>
      <c r="C31" s="3" t="s">
        <v>4319</v>
      </c>
      <c r="D31" s="6">
        <v>25000</v>
      </c>
      <c r="E31" s="8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v>0</v>
      </c>
      <c r="Q31" s="10" t="s">
        <v>8308</v>
      </c>
      <c r="R31" s="10" t="s">
        <v>8312</v>
      </c>
      <c r="S31" s="12">
        <v>42165.922858796301</v>
      </c>
      <c r="T31" s="12">
        <v>42195.922858796301</v>
      </c>
    </row>
    <row r="32" spans="1:20" ht="261" x14ac:dyDescent="0.35">
      <c r="A32">
        <v>210</v>
      </c>
      <c r="B32" s="3" t="s">
        <v>212</v>
      </c>
      <c r="C32" s="3" t="s">
        <v>4320</v>
      </c>
      <c r="D32" s="6">
        <v>12000</v>
      </c>
      <c r="E32" s="8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>
        <v>25</v>
      </c>
      <c r="P32">
        <v>91.82</v>
      </c>
      <c r="Q32" s="10" t="s">
        <v>8308</v>
      </c>
      <c r="R32" s="10" t="s">
        <v>8312</v>
      </c>
      <c r="S32" s="12">
        <v>42249.064722222218</v>
      </c>
      <c r="T32" s="12">
        <v>42278.208333333328</v>
      </c>
    </row>
    <row r="33" spans="1:20" ht="261" x14ac:dyDescent="0.35">
      <c r="A33">
        <v>211</v>
      </c>
      <c r="B33" s="3" t="s">
        <v>213</v>
      </c>
      <c r="C33" s="3" t="s">
        <v>4321</v>
      </c>
      <c r="D33" s="6">
        <v>5000</v>
      </c>
      <c r="E33" s="8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>
        <v>45</v>
      </c>
      <c r="P33">
        <v>185.83</v>
      </c>
      <c r="Q33" s="10" t="s">
        <v>8308</v>
      </c>
      <c r="R33" s="10" t="s">
        <v>8312</v>
      </c>
      <c r="S33" s="12">
        <v>42236.159918981488</v>
      </c>
      <c r="T33" s="12">
        <v>42266.159918981488</v>
      </c>
    </row>
    <row r="34" spans="1:20" ht="188.5" x14ac:dyDescent="0.35">
      <c r="A34">
        <v>212</v>
      </c>
      <c r="B34" s="3" t="s">
        <v>214</v>
      </c>
      <c r="C34" s="3" t="s">
        <v>4322</v>
      </c>
      <c r="D34" s="6">
        <v>6300</v>
      </c>
      <c r="E34" s="8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>
        <v>0</v>
      </c>
      <c r="P34">
        <v>1</v>
      </c>
      <c r="Q34" s="10" t="s">
        <v>8308</v>
      </c>
      <c r="R34" s="10" t="s">
        <v>8312</v>
      </c>
      <c r="S34" s="12">
        <v>42416.881018518514</v>
      </c>
      <c r="T34" s="12">
        <v>42476.839351851857</v>
      </c>
    </row>
    <row r="35" spans="1:20" ht="174" x14ac:dyDescent="0.35">
      <c r="A35">
        <v>213</v>
      </c>
      <c r="B35" s="3" t="s">
        <v>215</v>
      </c>
      <c r="C35" s="3" t="s">
        <v>4323</v>
      </c>
      <c r="D35" s="6">
        <v>50000</v>
      </c>
      <c r="E35" s="8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>
        <v>0</v>
      </c>
      <c r="P35">
        <v>20</v>
      </c>
      <c r="Q35" s="10" t="s">
        <v>8308</v>
      </c>
      <c r="R35" s="10" t="s">
        <v>8312</v>
      </c>
      <c r="S35" s="12">
        <v>42202.594293981485</v>
      </c>
      <c r="T35" s="12">
        <v>42232.587974537033</v>
      </c>
    </row>
    <row r="36" spans="1:20" ht="261" x14ac:dyDescent="0.35">
      <c r="A36">
        <v>214</v>
      </c>
      <c r="B36" s="3" t="s">
        <v>216</v>
      </c>
      <c r="C36" s="3" t="s">
        <v>4324</v>
      </c>
      <c r="D36" s="6">
        <v>12500</v>
      </c>
      <c r="E36" s="8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>
        <v>0</v>
      </c>
      <c r="P36">
        <v>1</v>
      </c>
      <c r="Q36" s="10" t="s">
        <v>8308</v>
      </c>
      <c r="R36" s="10" t="s">
        <v>8312</v>
      </c>
      <c r="S36" s="12">
        <v>42009.64061342593</v>
      </c>
      <c r="T36" s="12">
        <v>42069.64061342593</v>
      </c>
    </row>
    <row r="37" spans="1:20" ht="261" x14ac:dyDescent="0.35">
      <c r="A37">
        <v>216</v>
      </c>
      <c r="B37" s="3" t="s">
        <v>218</v>
      </c>
      <c r="C37" s="3" t="s">
        <v>4326</v>
      </c>
      <c r="D37" s="6">
        <v>50000</v>
      </c>
      <c r="E37" s="8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>
        <v>56</v>
      </c>
      <c r="P37">
        <v>331.54</v>
      </c>
      <c r="Q37" s="10" t="s">
        <v>8308</v>
      </c>
      <c r="R37" s="10" t="s">
        <v>8312</v>
      </c>
      <c r="S37" s="12">
        <v>42066.958761574075</v>
      </c>
      <c r="T37" s="12">
        <v>42116.917094907403</v>
      </c>
    </row>
    <row r="38" spans="1:20" ht="261" x14ac:dyDescent="0.35">
      <c r="A38">
        <v>218</v>
      </c>
      <c r="B38" s="3" t="s">
        <v>220</v>
      </c>
      <c r="C38" s="3" t="s">
        <v>4328</v>
      </c>
      <c r="D38" s="6">
        <v>5000</v>
      </c>
      <c r="E38" s="8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>
        <v>2</v>
      </c>
      <c r="P38">
        <v>100</v>
      </c>
      <c r="Q38" s="10" t="s">
        <v>8308</v>
      </c>
      <c r="R38" s="10" t="s">
        <v>8312</v>
      </c>
      <c r="S38" s="12">
        <v>42079.628344907411</v>
      </c>
      <c r="T38" s="12">
        <v>42139.628344907411</v>
      </c>
    </row>
    <row r="39" spans="1:20" ht="159.5" x14ac:dyDescent="0.35">
      <c r="A39">
        <v>219</v>
      </c>
      <c r="B39" s="3" t="s">
        <v>221</v>
      </c>
      <c r="C39" s="3" t="s">
        <v>4329</v>
      </c>
      <c r="D39" s="6">
        <v>50000</v>
      </c>
      <c r="E39" s="8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>
        <v>18</v>
      </c>
      <c r="P39">
        <v>115.99</v>
      </c>
      <c r="Q39" s="10" t="s">
        <v>8308</v>
      </c>
      <c r="R39" s="10" t="s">
        <v>8312</v>
      </c>
      <c r="S39" s="12">
        <v>42429.326678240745</v>
      </c>
      <c r="T39" s="12">
        <v>42461.290972222225</v>
      </c>
    </row>
    <row r="40" spans="1:20" ht="261" x14ac:dyDescent="0.35">
      <c r="A40">
        <v>220</v>
      </c>
      <c r="B40" s="3" t="s">
        <v>222</v>
      </c>
      <c r="C40" s="3" t="s">
        <v>4330</v>
      </c>
      <c r="D40" s="6">
        <v>50000</v>
      </c>
      <c r="E40" s="8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>
        <v>1</v>
      </c>
      <c r="P40">
        <v>120</v>
      </c>
      <c r="Q40" s="10" t="s">
        <v>8308</v>
      </c>
      <c r="R40" s="10" t="s">
        <v>8312</v>
      </c>
      <c r="S40" s="12">
        <v>42195.643865740742</v>
      </c>
      <c r="T40" s="12">
        <v>42236.837499999994</v>
      </c>
    </row>
    <row r="41" spans="1:20" ht="101.5" x14ac:dyDescent="0.35">
      <c r="A41">
        <v>221</v>
      </c>
      <c r="B41" s="3" t="s">
        <v>223</v>
      </c>
      <c r="C41" s="3" t="s">
        <v>4331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0" t="s">
        <v>8308</v>
      </c>
      <c r="R41" s="10" t="s">
        <v>8312</v>
      </c>
      <c r="S41" s="12">
        <v>42031.837546296301</v>
      </c>
      <c r="T41" s="12">
        <v>42091.79587962963</v>
      </c>
    </row>
    <row r="42" spans="1:20" ht="232" x14ac:dyDescent="0.35">
      <c r="A42">
        <v>222</v>
      </c>
      <c r="B42" s="3" t="s">
        <v>224</v>
      </c>
      <c r="C42" s="3" t="s">
        <v>4332</v>
      </c>
      <c r="D42" s="6">
        <v>1000</v>
      </c>
      <c r="E42" s="8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>
        <v>13</v>
      </c>
      <c r="P42">
        <v>65</v>
      </c>
      <c r="Q42" s="10" t="s">
        <v>8308</v>
      </c>
      <c r="R42" s="10" t="s">
        <v>8312</v>
      </c>
      <c r="S42" s="12">
        <v>42031.769884259258</v>
      </c>
      <c r="T42" s="12">
        <v>42090.110416666663</v>
      </c>
    </row>
    <row r="43" spans="1:20" ht="275.5" x14ac:dyDescent="0.35">
      <c r="A43">
        <v>223</v>
      </c>
      <c r="B43" s="3" t="s">
        <v>225</v>
      </c>
      <c r="C43" s="3" t="s">
        <v>4333</v>
      </c>
      <c r="D43" s="6">
        <v>1500000</v>
      </c>
      <c r="E43" s="8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>
        <v>0</v>
      </c>
      <c r="Q43" s="10" t="s">
        <v>8308</v>
      </c>
      <c r="R43" s="10" t="s">
        <v>8312</v>
      </c>
      <c r="S43" s="12">
        <v>42482.048032407409</v>
      </c>
      <c r="T43" s="12">
        <v>42512.045138888891</v>
      </c>
    </row>
    <row r="44" spans="1:20" ht="261" x14ac:dyDescent="0.35">
      <c r="A44">
        <v>225</v>
      </c>
      <c r="B44" s="3" t="s">
        <v>227</v>
      </c>
      <c r="C44" s="3" t="s">
        <v>4335</v>
      </c>
      <c r="D44" s="6">
        <v>200</v>
      </c>
      <c r="E44" s="8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0" t="s">
        <v>8308</v>
      </c>
      <c r="R44" s="10" t="s">
        <v>8312</v>
      </c>
      <c r="S44" s="12">
        <v>42438.961273148147</v>
      </c>
      <c r="T44" s="12">
        <v>42468.919606481482</v>
      </c>
    </row>
    <row r="45" spans="1:20" ht="246.5" x14ac:dyDescent="0.35">
      <c r="A45">
        <v>227</v>
      </c>
      <c r="B45" s="3" t="s">
        <v>229</v>
      </c>
      <c r="C45" s="3" t="s">
        <v>4337</v>
      </c>
      <c r="D45" s="6">
        <v>28000</v>
      </c>
      <c r="E45" s="8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>
        <v>0</v>
      </c>
      <c r="Q45" s="10" t="s">
        <v>8308</v>
      </c>
      <c r="R45" s="10" t="s">
        <v>8312</v>
      </c>
      <c r="S45" s="12">
        <v>42164.893993055557</v>
      </c>
      <c r="T45" s="12">
        <v>42194.893993055557</v>
      </c>
    </row>
    <row r="46" spans="1:20" ht="261" x14ac:dyDescent="0.35">
      <c r="A46">
        <v>230</v>
      </c>
      <c r="B46" s="3" t="s">
        <v>232</v>
      </c>
      <c r="C46" s="3" t="s">
        <v>4340</v>
      </c>
      <c r="D46" s="6">
        <v>15000</v>
      </c>
      <c r="E46" s="8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>
        <v>0</v>
      </c>
      <c r="P46">
        <v>30</v>
      </c>
      <c r="Q46" s="10" t="s">
        <v>8308</v>
      </c>
      <c r="R46" s="10" t="s">
        <v>8312</v>
      </c>
      <c r="S46" s="12">
        <v>42129.777210648142</v>
      </c>
      <c r="T46" s="12">
        <v>42159.777210648142</v>
      </c>
    </row>
    <row r="47" spans="1:20" ht="275.5" x14ac:dyDescent="0.35">
      <c r="A47">
        <v>231</v>
      </c>
      <c r="B47" s="3" t="s">
        <v>233</v>
      </c>
      <c r="C47" s="3" t="s">
        <v>4341</v>
      </c>
      <c r="D47" s="6">
        <v>1500000</v>
      </c>
      <c r="E47" s="8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>
        <v>0</v>
      </c>
      <c r="P47">
        <v>0</v>
      </c>
      <c r="Q47" s="10" t="s">
        <v>8308</v>
      </c>
      <c r="R47" s="10" t="s">
        <v>8312</v>
      </c>
      <c r="S47" s="12">
        <v>42341.958923611113</v>
      </c>
      <c r="T47" s="12">
        <v>42371.958923611113</v>
      </c>
    </row>
    <row r="48" spans="1:20" ht="246.5" x14ac:dyDescent="0.35">
      <c r="A48">
        <v>233</v>
      </c>
      <c r="B48" s="3" t="s">
        <v>235</v>
      </c>
      <c r="C48" s="3" t="s">
        <v>4343</v>
      </c>
      <c r="D48" s="6">
        <v>350000</v>
      </c>
      <c r="E48" s="8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0" t="s">
        <v>8308</v>
      </c>
      <c r="R48" s="10" t="s">
        <v>8312</v>
      </c>
      <c r="S48" s="12">
        <v>42612.911712962959</v>
      </c>
      <c r="T48" s="12">
        <v>42642.911712962959</v>
      </c>
    </row>
    <row r="49" spans="1:20" ht="275.5" x14ac:dyDescent="0.35">
      <c r="A49">
        <v>234</v>
      </c>
      <c r="B49" s="3" t="s">
        <v>236</v>
      </c>
      <c r="C49" s="3" t="s">
        <v>4344</v>
      </c>
      <c r="D49" s="6">
        <v>1000</v>
      </c>
      <c r="E49" s="8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>
        <v>40</v>
      </c>
      <c r="P49">
        <v>80.2</v>
      </c>
      <c r="Q49" s="10" t="s">
        <v>8308</v>
      </c>
      <c r="R49" s="10" t="s">
        <v>8312</v>
      </c>
      <c r="S49" s="12">
        <v>42136.035405092596</v>
      </c>
      <c r="T49" s="12">
        <v>42176.035405092596</v>
      </c>
    </row>
    <row r="50" spans="1:20" ht="217.5" x14ac:dyDescent="0.35">
      <c r="A50">
        <v>235</v>
      </c>
      <c r="B50" s="3" t="s">
        <v>237</v>
      </c>
      <c r="C50" s="3" t="s">
        <v>4345</v>
      </c>
      <c r="D50" s="6">
        <v>10000</v>
      </c>
      <c r="E50" s="8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0" t="s">
        <v>8308</v>
      </c>
      <c r="R50" s="10" t="s">
        <v>8312</v>
      </c>
      <c r="S50" s="12">
        <v>42164.908530092594</v>
      </c>
      <c r="T50" s="12">
        <v>42194.908530092594</v>
      </c>
    </row>
    <row r="51" spans="1:20" ht="275.5" x14ac:dyDescent="0.35">
      <c r="A51">
        <v>236</v>
      </c>
      <c r="B51" s="3" t="s">
        <v>238</v>
      </c>
      <c r="C51" s="3" t="s">
        <v>4346</v>
      </c>
      <c r="D51" s="6">
        <v>150000</v>
      </c>
      <c r="E51" s="8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0" t="s">
        <v>8308</v>
      </c>
      <c r="R51" s="10" t="s">
        <v>8312</v>
      </c>
      <c r="S51" s="12">
        <v>42321.08447916666</v>
      </c>
      <c r="T51" s="12">
        <v>42374</v>
      </c>
    </row>
    <row r="52" spans="1:20" ht="116" x14ac:dyDescent="0.35">
      <c r="A52">
        <v>237</v>
      </c>
      <c r="B52" s="3" t="s">
        <v>239</v>
      </c>
      <c r="C52" s="3" t="s">
        <v>4347</v>
      </c>
      <c r="D52" s="6">
        <v>15000</v>
      </c>
      <c r="E52" s="8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>
        <v>0</v>
      </c>
      <c r="P52">
        <v>50</v>
      </c>
      <c r="Q52" s="10" t="s">
        <v>8308</v>
      </c>
      <c r="R52" s="10" t="s">
        <v>8312</v>
      </c>
      <c r="S52" s="12">
        <v>42377.577187499999</v>
      </c>
      <c r="T52" s="12">
        <v>42437.577187499999</v>
      </c>
    </row>
    <row r="53" spans="1:20" ht="246.5" x14ac:dyDescent="0.35">
      <c r="A53">
        <v>238</v>
      </c>
      <c r="B53" s="3" t="s">
        <v>240</v>
      </c>
      <c r="C53" s="3" t="s">
        <v>4348</v>
      </c>
      <c r="D53" s="6">
        <v>26000</v>
      </c>
      <c r="E53" s="8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>
        <v>0</v>
      </c>
      <c r="P53">
        <v>0</v>
      </c>
      <c r="Q53" s="10" t="s">
        <v>8308</v>
      </c>
      <c r="R53" s="10" t="s">
        <v>8312</v>
      </c>
      <c r="S53" s="12">
        <v>42713.962499999994</v>
      </c>
      <c r="T53" s="12">
        <v>42734.375</v>
      </c>
    </row>
    <row r="54" spans="1:20" ht="246.5" x14ac:dyDescent="0.35">
      <c r="A54">
        <v>420</v>
      </c>
      <c r="B54" s="3" t="s">
        <v>421</v>
      </c>
      <c r="C54" s="3" t="s">
        <v>4530</v>
      </c>
      <c r="D54" s="6">
        <v>3300</v>
      </c>
      <c r="E54" s="8">
        <v>14.5</v>
      </c>
      <c r="F54" t="s">
        <v>8220</v>
      </c>
      <c r="G54" t="s">
        <v>8223</v>
      </c>
      <c r="H54" t="s">
        <v>8245</v>
      </c>
      <c r="I54">
        <v>1394772031</v>
      </c>
      <c r="J54">
        <v>1392183631</v>
      </c>
      <c r="K54" t="b">
        <v>0</v>
      </c>
      <c r="L54">
        <v>3</v>
      </c>
      <c r="M54" t="b">
        <v>0</v>
      </c>
      <c r="N54" t="s">
        <v>8268</v>
      </c>
      <c r="O54">
        <v>0</v>
      </c>
      <c r="P54">
        <v>4.83</v>
      </c>
      <c r="Q54" s="10" t="s">
        <v>8308</v>
      </c>
      <c r="R54" s="10" t="s">
        <v>8314</v>
      </c>
      <c r="S54" s="12">
        <v>41682.23646990741</v>
      </c>
      <c r="T54" s="12">
        <v>41712.194803240738</v>
      </c>
    </row>
    <row r="55" spans="1:20" ht="246.5" x14ac:dyDescent="0.35">
      <c r="A55">
        <v>421</v>
      </c>
      <c r="B55" s="3" t="s">
        <v>422</v>
      </c>
      <c r="C55" s="3" t="s">
        <v>4531</v>
      </c>
      <c r="D55" s="6">
        <v>15000</v>
      </c>
      <c r="E55" s="8">
        <v>301</v>
      </c>
      <c r="F55" t="s">
        <v>8220</v>
      </c>
      <c r="G55" t="s">
        <v>8223</v>
      </c>
      <c r="H55" t="s">
        <v>8245</v>
      </c>
      <c r="I55">
        <v>1440157656</v>
      </c>
      <c r="J55">
        <v>1434973656</v>
      </c>
      <c r="K55" t="b">
        <v>0</v>
      </c>
      <c r="L55">
        <v>6</v>
      </c>
      <c r="M55" t="b">
        <v>0</v>
      </c>
      <c r="N55" t="s">
        <v>8268</v>
      </c>
      <c r="O55">
        <v>2</v>
      </c>
      <c r="P55">
        <v>50.17</v>
      </c>
      <c r="Q55" s="10" t="s">
        <v>8308</v>
      </c>
      <c r="R55" s="10" t="s">
        <v>8314</v>
      </c>
      <c r="S55" s="12">
        <v>42177.491388888884</v>
      </c>
      <c r="T55" s="12">
        <v>42237.491388888884</v>
      </c>
    </row>
    <row r="56" spans="1:20" ht="275.5" x14ac:dyDescent="0.35">
      <c r="A56">
        <v>422</v>
      </c>
      <c r="B56" s="3" t="s">
        <v>423</v>
      </c>
      <c r="C56" s="3" t="s">
        <v>4532</v>
      </c>
      <c r="D56" s="6">
        <v>40000</v>
      </c>
      <c r="E56" s="8">
        <v>430</v>
      </c>
      <c r="F56" t="s">
        <v>8220</v>
      </c>
      <c r="G56" t="s">
        <v>8223</v>
      </c>
      <c r="H56" t="s">
        <v>8245</v>
      </c>
      <c r="I56">
        <v>1410416097</v>
      </c>
      <c r="J56">
        <v>1407824097</v>
      </c>
      <c r="K56" t="b">
        <v>0</v>
      </c>
      <c r="L56">
        <v>12</v>
      </c>
      <c r="M56" t="b">
        <v>0</v>
      </c>
      <c r="N56" t="s">
        <v>8268</v>
      </c>
      <c r="O56">
        <v>1</v>
      </c>
      <c r="P56">
        <v>35.83</v>
      </c>
      <c r="Q56" s="10" t="s">
        <v>8308</v>
      </c>
      <c r="R56" s="10" t="s">
        <v>8314</v>
      </c>
      <c r="S56" s="12">
        <v>41863.260381944441</v>
      </c>
      <c r="T56" s="12">
        <v>41893.260381944441</v>
      </c>
    </row>
    <row r="57" spans="1:20" ht="217.5" x14ac:dyDescent="0.35">
      <c r="A57">
        <v>423</v>
      </c>
      <c r="B57" s="3" t="s">
        <v>424</v>
      </c>
      <c r="C57" s="3" t="s">
        <v>4533</v>
      </c>
      <c r="D57" s="6">
        <v>20000</v>
      </c>
      <c r="E57" s="8">
        <v>153</v>
      </c>
      <c r="F57" t="s">
        <v>8220</v>
      </c>
      <c r="G57" t="s">
        <v>8223</v>
      </c>
      <c r="H57" t="s">
        <v>8245</v>
      </c>
      <c r="I57">
        <v>1370470430</v>
      </c>
      <c r="J57">
        <v>1367878430</v>
      </c>
      <c r="K57" t="b">
        <v>0</v>
      </c>
      <c r="L57">
        <v>13</v>
      </c>
      <c r="M57" t="b">
        <v>0</v>
      </c>
      <c r="N57" t="s">
        <v>8268</v>
      </c>
      <c r="O57">
        <v>1</v>
      </c>
      <c r="P57">
        <v>11.77</v>
      </c>
      <c r="Q57" s="10" t="s">
        <v>8308</v>
      </c>
      <c r="R57" s="10" t="s">
        <v>8314</v>
      </c>
      <c r="S57" s="12">
        <v>41400.92627314815</v>
      </c>
      <c r="T57" s="12">
        <v>41430.92627314815</v>
      </c>
    </row>
    <row r="58" spans="1:20" ht="246.5" x14ac:dyDescent="0.35">
      <c r="A58">
        <v>424</v>
      </c>
      <c r="B58" s="3" t="s">
        <v>425</v>
      </c>
      <c r="C58" s="3" t="s">
        <v>4534</v>
      </c>
      <c r="D58" s="6">
        <v>3000</v>
      </c>
      <c r="E58" s="8">
        <v>203.9</v>
      </c>
      <c r="F58" t="s">
        <v>8220</v>
      </c>
      <c r="G58" t="s">
        <v>8223</v>
      </c>
      <c r="H58" t="s">
        <v>8245</v>
      </c>
      <c r="I58">
        <v>1332748899</v>
      </c>
      <c r="J58">
        <v>1327568499</v>
      </c>
      <c r="K58" t="b">
        <v>0</v>
      </c>
      <c r="L58">
        <v>5</v>
      </c>
      <c r="M58" t="b">
        <v>0</v>
      </c>
      <c r="N58" t="s">
        <v>8268</v>
      </c>
      <c r="O58">
        <v>7</v>
      </c>
      <c r="P58">
        <v>40.78</v>
      </c>
      <c r="Q58" s="10" t="s">
        <v>8308</v>
      </c>
      <c r="R58" s="10" t="s">
        <v>8314</v>
      </c>
      <c r="S58" s="12">
        <v>40934.376145833332</v>
      </c>
      <c r="T58" s="12">
        <v>40994.334479166668</v>
      </c>
    </row>
    <row r="59" spans="1:20" ht="290" x14ac:dyDescent="0.35">
      <c r="A59">
        <v>425</v>
      </c>
      <c r="B59" s="3" t="s">
        <v>426</v>
      </c>
      <c r="C59" s="3" t="s">
        <v>4535</v>
      </c>
      <c r="D59" s="6">
        <v>50000</v>
      </c>
      <c r="E59" s="8">
        <v>6</v>
      </c>
      <c r="F59" t="s">
        <v>8220</v>
      </c>
      <c r="G59" t="s">
        <v>8223</v>
      </c>
      <c r="H59" t="s">
        <v>8245</v>
      </c>
      <c r="I59">
        <v>1448660404</v>
      </c>
      <c r="J59">
        <v>1443472804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3</v>
      </c>
      <c r="Q59" s="10" t="s">
        <v>8308</v>
      </c>
      <c r="R59" s="10" t="s">
        <v>8314</v>
      </c>
      <c r="S59" s="12">
        <v>42275.861157407402</v>
      </c>
      <c r="T59" s="12">
        <v>42335.902824074074</v>
      </c>
    </row>
    <row r="60" spans="1:20" ht="261" x14ac:dyDescent="0.35">
      <c r="A60">
        <v>426</v>
      </c>
      <c r="B60" s="3" t="s">
        <v>427</v>
      </c>
      <c r="C60" s="3" t="s">
        <v>4536</v>
      </c>
      <c r="D60" s="6">
        <v>10000</v>
      </c>
      <c r="E60" s="8">
        <v>133</v>
      </c>
      <c r="F60" t="s">
        <v>8220</v>
      </c>
      <c r="G60" t="s">
        <v>8223</v>
      </c>
      <c r="H60" t="s">
        <v>8245</v>
      </c>
      <c r="I60">
        <v>1456851914</v>
      </c>
      <c r="J60">
        <v>1454259914</v>
      </c>
      <c r="K60" t="b">
        <v>0</v>
      </c>
      <c r="L60">
        <v>8</v>
      </c>
      <c r="M60" t="b">
        <v>0</v>
      </c>
      <c r="N60" t="s">
        <v>8268</v>
      </c>
      <c r="O60">
        <v>1</v>
      </c>
      <c r="P60">
        <v>16.63</v>
      </c>
      <c r="Q60" s="10" t="s">
        <v>8308</v>
      </c>
      <c r="R60" s="10" t="s">
        <v>8314</v>
      </c>
      <c r="S60" s="12">
        <v>42400.711967592593</v>
      </c>
      <c r="T60" s="12">
        <v>42430.711967592593</v>
      </c>
    </row>
    <row r="61" spans="1:20" ht="275.5" x14ac:dyDescent="0.35">
      <c r="A61">
        <v>427</v>
      </c>
      <c r="B61" s="3" t="s">
        <v>428</v>
      </c>
      <c r="C61" s="3" t="s">
        <v>4537</v>
      </c>
      <c r="D61" s="6">
        <v>6500</v>
      </c>
      <c r="E61" s="8">
        <v>0</v>
      </c>
      <c r="F61" t="s">
        <v>8220</v>
      </c>
      <c r="G61" t="s">
        <v>8223</v>
      </c>
      <c r="H61" t="s">
        <v>8245</v>
      </c>
      <c r="I61">
        <v>1445540340</v>
      </c>
      <c r="J61">
        <v>1444340940</v>
      </c>
      <c r="K61" t="b">
        <v>0</v>
      </c>
      <c r="L61">
        <v>0</v>
      </c>
      <c r="M61" t="b">
        <v>0</v>
      </c>
      <c r="N61" t="s">
        <v>8268</v>
      </c>
      <c r="O61">
        <v>0</v>
      </c>
      <c r="P61">
        <v>0</v>
      </c>
      <c r="Q61" s="10" t="s">
        <v>8308</v>
      </c>
      <c r="R61" s="10" t="s">
        <v>8314</v>
      </c>
      <c r="S61" s="12">
        <v>42285.909027777772</v>
      </c>
      <c r="T61" s="12">
        <v>42299.790972222225</v>
      </c>
    </row>
    <row r="62" spans="1:20" ht="145" x14ac:dyDescent="0.35">
      <c r="A62">
        <v>428</v>
      </c>
      <c r="B62" s="3" t="s">
        <v>429</v>
      </c>
      <c r="C62" s="3" t="s">
        <v>4538</v>
      </c>
      <c r="D62" s="6">
        <v>12000</v>
      </c>
      <c r="E62" s="8">
        <v>676</v>
      </c>
      <c r="F62" t="s">
        <v>8220</v>
      </c>
      <c r="G62" t="s">
        <v>8223</v>
      </c>
      <c r="H62" t="s">
        <v>8245</v>
      </c>
      <c r="I62">
        <v>1402956000</v>
      </c>
      <c r="J62">
        <v>1400523845</v>
      </c>
      <c r="K62" t="b">
        <v>0</v>
      </c>
      <c r="L62">
        <v>13</v>
      </c>
      <c r="M62" t="b">
        <v>0</v>
      </c>
      <c r="N62" t="s">
        <v>8268</v>
      </c>
      <c r="O62">
        <v>6</v>
      </c>
      <c r="P62">
        <v>52</v>
      </c>
      <c r="Q62" s="10" t="s">
        <v>8308</v>
      </c>
      <c r="R62" s="10" t="s">
        <v>8314</v>
      </c>
      <c r="S62" s="12">
        <v>41778.766724537039</v>
      </c>
      <c r="T62" s="12">
        <v>41806.916666666664</v>
      </c>
    </row>
    <row r="63" spans="1:20" ht="304.5" x14ac:dyDescent="0.35">
      <c r="A63">
        <v>429</v>
      </c>
      <c r="B63" s="3" t="s">
        <v>430</v>
      </c>
      <c r="C63" s="3" t="s">
        <v>4539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  <c r="O63">
        <v>0</v>
      </c>
      <c r="P63">
        <v>0</v>
      </c>
      <c r="Q63" s="10" t="s">
        <v>8308</v>
      </c>
      <c r="R63" s="10" t="s">
        <v>8314</v>
      </c>
      <c r="S63" s="12">
        <v>40070.901412037041</v>
      </c>
      <c r="T63" s="12">
        <v>40144.207638888889</v>
      </c>
    </row>
    <row r="64" spans="1:20" ht="203" x14ac:dyDescent="0.35">
      <c r="A64">
        <v>430</v>
      </c>
      <c r="B64" s="3" t="s">
        <v>431</v>
      </c>
      <c r="C64" s="3" t="s">
        <v>4540</v>
      </c>
      <c r="D64" s="6">
        <v>1000</v>
      </c>
      <c r="E64" s="8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  <c r="O64">
        <v>2</v>
      </c>
      <c r="P64">
        <v>4.8</v>
      </c>
      <c r="Q64" s="10" t="s">
        <v>8308</v>
      </c>
      <c r="R64" s="10" t="s">
        <v>8314</v>
      </c>
      <c r="S64" s="12">
        <v>41513.107256944444</v>
      </c>
      <c r="T64" s="12">
        <v>41528.107256944444</v>
      </c>
    </row>
    <row r="65" spans="1:20" ht="261" x14ac:dyDescent="0.35">
      <c r="A65">
        <v>432</v>
      </c>
      <c r="B65" s="3" t="s">
        <v>433</v>
      </c>
      <c r="C65" s="3" t="s">
        <v>4542</v>
      </c>
      <c r="D65" s="6">
        <v>6000</v>
      </c>
      <c r="E65" s="8">
        <v>570</v>
      </c>
      <c r="F65" t="s">
        <v>8220</v>
      </c>
      <c r="G65" t="s">
        <v>8223</v>
      </c>
      <c r="H65" t="s">
        <v>8245</v>
      </c>
      <c r="I65">
        <v>1445448381</v>
      </c>
      <c r="J65">
        <v>1440264381</v>
      </c>
      <c r="K65" t="b">
        <v>0</v>
      </c>
      <c r="L65">
        <v>8</v>
      </c>
      <c r="M65" t="b">
        <v>0</v>
      </c>
      <c r="N65" t="s">
        <v>8268</v>
      </c>
      <c r="O65">
        <v>10</v>
      </c>
      <c r="P65">
        <v>71.25</v>
      </c>
      <c r="Q65" s="10" t="s">
        <v>8308</v>
      </c>
      <c r="R65" s="10" t="s">
        <v>8314</v>
      </c>
      <c r="S65" s="12">
        <v>42238.726631944446</v>
      </c>
      <c r="T65" s="12">
        <v>42298.726631944446</v>
      </c>
    </row>
    <row r="66" spans="1:20" ht="275.5" x14ac:dyDescent="0.35">
      <c r="A66">
        <v>433</v>
      </c>
      <c r="B66" s="3" t="s">
        <v>434</v>
      </c>
      <c r="C66" s="3" t="s">
        <v>4543</v>
      </c>
      <c r="D66" s="6">
        <v>3000</v>
      </c>
      <c r="E66" s="8">
        <v>0</v>
      </c>
      <c r="F66" t="s">
        <v>8220</v>
      </c>
      <c r="G66" t="s">
        <v>8223</v>
      </c>
      <c r="H66" t="s">
        <v>8245</v>
      </c>
      <c r="I66">
        <v>1444576022</v>
      </c>
      <c r="J66">
        <v>1439392022</v>
      </c>
      <c r="K66" t="b">
        <v>0</v>
      </c>
      <c r="L66">
        <v>0</v>
      </c>
      <c r="M66" t="b">
        <v>0</v>
      </c>
      <c r="N66" t="s">
        <v>8268</v>
      </c>
      <c r="O66">
        <v>0</v>
      </c>
      <c r="P66">
        <v>0</v>
      </c>
      <c r="Q66" s="10" t="s">
        <v>8308</v>
      </c>
      <c r="R66" s="10" t="s">
        <v>8314</v>
      </c>
      <c r="S66" s="12">
        <v>42228.629884259266</v>
      </c>
      <c r="T66" s="12">
        <v>42288.629884259266</v>
      </c>
    </row>
    <row r="67" spans="1:20" ht="275.5" x14ac:dyDescent="0.35">
      <c r="A67">
        <v>434</v>
      </c>
      <c r="B67" s="3" t="s">
        <v>435</v>
      </c>
      <c r="C67" s="3" t="s">
        <v>4544</v>
      </c>
      <c r="D67" s="6">
        <v>2500</v>
      </c>
      <c r="E67" s="8">
        <v>125</v>
      </c>
      <c r="F67" t="s">
        <v>8220</v>
      </c>
      <c r="G67" t="s">
        <v>8223</v>
      </c>
      <c r="H67" t="s">
        <v>8245</v>
      </c>
      <c r="I67">
        <v>1385931702</v>
      </c>
      <c r="J67">
        <v>1383076902</v>
      </c>
      <c r="K67" t="b">
        <v>0</v>
      </c>
      <c r="L67">
        <v>2</v>
      </c>
      <c r="M67" t="b">
        <v>0</v>
      </c>
      <c r="N67" t="s">
        <v>8268</v>
      </c>
      <c r="O67">
        <v>5</v>
      </c>
      <c r="P67">
        <v>62.5</v>
      </c>
      <c r="Q67" s="10" t="s">
        <v>8308</v>
      </c>
      <c r="R67" s="10" t="s">
        <v>8314</v>
      </c>
      <c r="S67" s="12">
        <v>41576.834513888891</v>
      </c>
      <c r="T67" s="12">
        <v>41609.876180555555</v>
      </c>
    </row>
    <row r="68" spans="1:20" ht="261" x14ac:dyDescent="0.35">
      <c r="A68">
        <v>435</v>
      </c>
      <c r="B68" s="3" t="s">
        <v>436</v>
      </c>
      <c r="C68" s="3" t="s">
        <v>4545</v>
      </c>
      <c r="D68" s="6">
        <v>110000</v>
      </c>
      <c r="E68" s="8">
        <v>3</v>
      </c>
      <c r="F68" t="s">
        <v>8220</v>
      </c>
      <c r="G68" t="s">
        <v>8223</v>
      </c>
      <c r="H68" t="s">
        <v>8245</v>
      </c>
      <c r="I68">
        <v>1379094980</v>
      </c>
      <c r="J68">
        <v>1376502980</v>
      </c>
      <c r="K68" t="b">
        <v>0</v>
      </c>
      <c r="L68">
        <v>3</v>
      </c>
      <c r="M68" t="b">
        <v>0</v>
      </c>
      <c r="N68" t="s">
        <v>8268</v>
      </c>
      <c r="O68">
        <v>0</v>
      </c>
      <c r="P68">
        <v>1</v>
      </c>
      <c r="Q68" s="10" t="s">
        <v>8308</v>
      </c>
      <c r="R68" s="10" t="s">
        <v>8314</v>
      </c>
      <c r="S68" s="12">
        <v>41500.747453703705</v>
      </c>
      <c r="T68" s="12">
        <v>41530.747453703705</v>
      </c>
    </row>
    <row r="69" spans="1:20" ht="246.5" x14ac:dyDescent="0.35">
      <c r="A69">
        <v>436</v>
      </c>
      <c r="B69" s="3" t="s">
        <v>437</v>
      </c>
      <c r="C69" s="3" t="s">
        <v>4546</v>
      </c>
      <c r="D69" s="6">
        <v>1000</v>
      </c>
      <c r="E69" s="8">
        <v>0</v>
      </c>
      <c r="F69" t="s">
        <v>8220</v>
      </c>
      <c r="G69" t="s">
        <v>8223</v>
      </c>
      <c r="H69" t="s">
        <v>8245</v>
      </c>
      <c r="I69">
        <v>1375260113</v>
      </c>
      <c r="J69">
        <v>1372668113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>
        <v>0</v>
      </c>
      <c r="Q69" s="10" t="s">
        <v>8308</v>
      </c>
      <c r="R69" s="10" t="s">
        <v>8314</v>
      </c>
      <c r="S69" s="12">
        <v>41456.36241898148</v>
      </c>
      <c r="T69" s="12">
        <v>41486.36241898148</v>
      </c>
    </row>
    <row r="70" spans="1:20" ht="232" x14ac:dyDescent="0.35">
      <c r="A70">
        <v>438</v>
      </c>
      <c r="B70" s="3" t="s">
        <v>439</v>
      </c>
      <c r="C70" s="3" t="s">
        <v>4548</v>
      </c>
      <c r="D70" s="6">
        <v>20000</v>
      </c>
      <c r="E70" s="8">
        <v>1876</v>
      </c>
      <c r="F70" t="s">
        <v>8220</v>
      </c>
      <c r="G70" t="s">
        <v>8223</v>
      </c>
      <c r="H70" t="s">
        <v>8245</v>
      </c>
      <c r="I70">
        <v>1447830958</v>
      </c>
      <c r="J70">
        <v>1445235358</v>
      </c>
      <c r="K70" t="b">
        <v>0</v>
      </c>
      <c r="L70">
        <v>11</v>
      </c>
      <c r="M70" t="b">
        <v>0</v>
      </c>
      <c r="N70" t="s">
        <v>8268</v>
      </c>
      <c r="O70">
        <v>9</v>
      </c>
      <c r="P70">
        <v>170.55</v>
      </c>
      <c r="Q70" s="10" t="s">
        <v>8308</v>
      </c>
      <c r="R70" s="10" t="s">
        <v>8314</v>
      </c>
      <c r="S70" s="12">
        <v>42296.261087962965</v>
      </c>
      <c r="T70" s="12">
        <v>42326.302754629629</v>
      </c>
    </row>
    <row r="71" spans="1:20" ht="275.5" x14ac:dyDescent="0.35">
      <c r="A71">
        <v>439</v>
      </c>
      <c r="B71" s="3" t="s">
        <v>440</v>
      </c>
      <c r="C71" s="3" t="s">
        <v>4549</v>
      </c>
      <c r="D71" s="6">
        <v>450</v>
      </c>
      <c r="E71" s="8">
        <v>0</v>
      </c>
      <c r="F71" t="s">
        <v>8220</v>
      </c>
      <c r="G71" t="s">
        <v>8223</v>
      </c>
      <c r="H71" t="s">
        <v>8245</v>
      </c>
      <c r="I71">
        <v>1413569818</v>
      </c>
      <c r="J71">
        <v>1412705818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0" t="s">
        <v>8308</v>
      </c>
      <c r="R71" s="10" t="s">
        <v>8314</v>
      </c>
      <c r="S71" s="12">
        <v>41919.761782407404</v>
      </c>
      <c r="T71" s="12">
        <v>41929.761782407404</v>
      </c>
    </row>
    <row r="72" spans="1:20" ht="188.5" x14ac:dyDescent="0.35">
      <c r="A72">
        <v>440</v>
      </c>
      <c r="B72" s="3" t="s">
        <v>441</v>
      </c>
      <c r="C72" s="3" t="s">
        <v>4550</v>
      </c>
      <c r="D72" s="6">
        <v>5000</v>
      </c>
      <c r="E72" s="8">
        <v>5</v>
      </c>
      <c r="F72" t="s">
        <v>8220</v>
      </c>
      <c r="G72" t="s">
        <v>8223</v>
      </c>
      <c r="H72" t="s">
        <v>8245</v>
      </c>
      <c r="I72">
        <v>1458859153</v>
      </c>
      <c r="J72">
        <v>1456270753</v>
      </c>
      <c r="K72" t="b">
        <v>0</v>
      </c>
      <c r="L72">
        <v>1</v>
      </c>
      <c r="M72" t="b">
        <v>0</v>
      </c>
      <c r="N72" t="s">
        <v>8268</v>
      </c>
      <c r="O72">
        <v>0</v>
      </c>
      <c r="P72">
        <v>5</v>
      </c>
      <c r="Q72" s="10" t="s">
        <v>8308</v>
      </c>
      <c r="R72" s="10" t="s">
        <v>8314</v>
      </c>
      <c r="S72" s="12">
        <v>42423.985567129625</v>
      </c>
      <c r="T72" s="12">
        <v>42453.943900462968</v>
      </c>
    </row>
    <row r="73" spans="1:20" ht="43.5" x14ac:dyDescent="0.35">
      <c r="A73">
        <v>442</v>
      </c>
      <c r="B73" s="3" t="s">
        <v>443</v>
      </c>
      <c r="C73" s="3" t="s">
        <v>4552</v>
      </c>
      <c r="D73" s="6">
        <v>17000</v>
      </c>
      <c r="E73" s="8">
        <v>6691</v>
      </c>
      <c r="F73" t="s">
        <v>8220</v>
      </c>
      <c r="G73" t="s">
        <v>8223</v>
      </c>
      <c r="H73" t="s">
        <v>8245</v>
      </c>
      <c r="I73">
        <v>1424380783</v>
      </c>
      <c r="J73">
        <v>1421788783</v>
      </c>
      <c r="K73" t="b">
        <v>0</v>
      </c>
      <c r="L73">
        <v>17</v>
      </c>
      <c r="M73" t="b">
        <v>0</v>
      </c>
      <c r="N73" t="s">
        <v>8268</v>
      </c>
      <c r="O73">
        <v>39</v>
      </c>
      <c r="P73">
        <v>393.59</v>
      </c>
      <c r="Q73" s="10" t="s">
        <v>8308</v>
      </c>
      <c r="R73" s="10" t="s">
        <v>8314</v>
      </c>
      <c r="S73" s="12">
        <v>42024.888692129629</v>
      </c>
      <c r="T73" s="12">
        <v>42054.888692129629</v>
      </c>
    </row>
    <row r="74" spans="1:20" ht="203" x14ac:dyDescent="0.35">
      <c r="A74">
        <v>444</v>
      </c>
      <c r="B74" s="3" t="s">
        <v>445</v>
      </c>
      <c r="C74" s="3" t="s">
        <v>4554</v>
      </c>
      <c r="D74" s="6">
        <v>1000</v>
      </c>
      <c r="E74" s="8">
        <v>50</v>
      </c>
      <c r="F74" t="s">
        <v>8220</v>
      </c>
      <c r="G74" t="s">
        <v>8223</v>
      </c>
      <c r="H74" t="s">
        <v>8245</v>
      </c>
      <c r="I74">
        <v>1329342361</v>
      </c>
      <c r="J74">
        <v>1324158361</v>
      </c>
      <c r="K74" t="b">
        <v>0</v>
      </c>
      <c r="L74">
        <v>1</v>
      </c>
      <c r="M74" t="b">
        <v>0</v>
      </c>
      <c r="N74" t="s">
        <v>8268</v>
      </c>
      <c r="O74">
        <v>5</v>
      </c>
      <c r="P74">
        <v>50</v>
      </c>
      <c r="Q74" s="10" t="s">
        <v>8308</v>
      </c>
      <c r="R74" s="10" t="s">
        <v>8314</v>
      </c>
      <c r="S74" s="12">
        <v>40894.906956018516</v>
      </c>
      <c r="T74" s="12">
        <v>40954.906956018516</v>
      </c>
    </row>
    <row r="75" spans="1:20" ht="246.5" x14ac:dyDescent="0.35">
      <c r="A75">
        <v>445</v>
      </c>
      <c r="B75" s="3" t="s">
        <v>446</v>
      </c>
      <c r="C75" s="3" t="s">
        <v>4555</v>
      </c>
      <c r="D75" s="6">
        <v>60000</v>
      </c>
      <c r="E75" s="8">
        <v>2</v>
      </c>
      <c r="F75" t="s">
        <v>8220</v>
      </c>
      <c r="G75" t="s">
        <v>8223</v>
      </c>
      <c r="H75" t="s">
        <v>8245</v>
      </c>
      <c r="I75">
        <v>1432195375</v>
      </c>
      <c r="J75">
        <v>1430899375</v>
      </c>
      <c r="K75" t="b">
        <v>0</v>
      </c>
      <c r="L75">
        <v>2</v>
      </c>
      <c r="M75" t="b">
        <v>0</v>
      </c>
      <c r="N75" t="s">
        <v>8268</v>
      </c>
      <c r="O75">
        <v>0</v>
      </c>
      <c r="P75">
        <v>1</v>
      </c>
      <c r="Q75" s="10" t="s">
        <v>8308</v>
      </c>
      <c r="R75" s="10" t="s">
        <v>8314</v>
      </c>
      <c r="S75" s="12">
        <v>42130.335358796292</v>
      </c>
      <c r="T75" s="12">
        <v>42145.335358796292</v>
      </c>
    </row>
    <row r="76" spans="1:20" ht="261" x14ac:dyDescent="0.35">
      <c r="A76">
        <v>446</v>
      </c>
      <c r="B76" s="3" t="s">
        <v>447</v>
      </c>
      <c r="C76" s="3" t="s">
        <v>4556</v>
      </c>
      <c r="D76" s="6">
        <v>10500</v>
      </c>
      <c r="E76" s="8">
        <v>766</v>
      </c>
      <c r="F76" t="s">
        <v>8220</v>
      </c>
      <c r="G76" t="s">
        <v>8223</v>
      </c>
      <c r="H76" t="s">
        <v>8245</v>
      </c>
      <c r="I76">
        <v>1425434420</v>
      </c>
      <c r="J76">
        <v>1422842420</v>
      </c>
      <c r="K76" t="b">
        <v>0</v>
      </c>
      <c r="L76">
        <v>16</v>
      </c>
      <c r="M76" t="b">
        <v>0</v>
      </c>
      <c r="N76" t="s">
        <v>8268</v>
      </c>
      <c r="O76">
        <v>7</v>
      </c>
      <c r="P76">
        <v>47.88</v>
      </c>
      <c r="Q76" s="10" t="s">
        <v>8308</v>
      </c>
      <c r="R76" s="10" t="s">
        <v>8314</v>
      </c>
      <c r="S76" s="12">
        <v>42037.083564814813</v>
      </c>
      <c r="T76" s="12">
        <v>42067.083564814813</v>
      </c>
    </row>
    <row r="77" spans="1:20" ht="246.5" x14ac:dyDescent="0.35">
      <c r="A77">
        <v>448</v>
      </c>
      <c r="B77" s="3" t="s">
        <v>449</v>
      </c>
      <c r="C77" s="3" t="s">
        <v>4558</v>
      </c>
      <c r="D77" s="6">
        <v>2500</v>
      </c>
      <c r="E77" s="8">
        <v>82.01</v>
      </c>
      <c r="F77" t="s">
        <v>8220</v>
      </c>
      <c r="G77" t="s">
        <v>8223</v>
      </c>
      <c r="H77" t="s">
        <v>8245</v>
      </c>
      <c r="I77">
        <v>1400091095</v>
      </c>
      <c r="J77">
        <v>1398363095</v>
      </c>
      <c r="K77" t="b">
        <v>0</v>
      </c>
      <c r="L77">
        <v>4</v>
      </c>
      <c r="M77" t="b">
        <v>0</v>
      </c>
      <c r="N77" t="s">
        <v>8268</v>
      </c>
      <c r="O77">
        <v>3</v>
      </c>
      <c r="P77">
        <v>20.5</v>
      </c>
      <c r="Q77" s="10" t="s">
        <v>8308</v>
      </c>
      <c r="R77" s="10" t="s">
        <v>8314</v>
      </c>
      <c r="S77" s="12">
        <v>41753.758043981477</v>
      </c>
      <c r="T77" s="12">
        <v>41773.758043981477</v>
      </c>
    </row>
    <row r="78" spans="1:20" ht="261" x14ac:dyDescent="0.35">
      <c r="A78">
        <v>450</v>
      </c>
      <c r="B78" s="3" t="s">
        <v>451</v>
      </c>
      <c r="C78" s="3" t="s">
        <v>4560</v>
      </c>
      <c r="D78" s="6">
        <v>50000</v>
      </c>
      <c r="E78" s="8">
        <v>396</v>
      </c>
      <c r="F78" t="s">
        <v>8220</v>
      </c>
      <c r="G78" t="s">
        <v>8223</v>
      </c>
      <c r="H78" t="s">
        <v>8245</v>
      </c>
      <c r="I78">
        <v>1392417800</v>
      </c>
      <c r="J78">
        <v>1389825800</v>
      </c>
      <c r="K78" t="b">
        <v>0</v>
      </c>
      <c r="L78">
        <v>7</v>
      </c>
      <c r="M78" t="b">
        <v>0</v>
      </c>
      <c r="N78" t="s">
        <v>8268</v>
      </c>
      <c r="O78">
        <v>1</v>
      </c>
      <c r="P78">
        <v>56.57</v>
      </c>
      <c r="Q78" s="10" t="s">
        <v>8308</v>
      </c>
      <c r="R78" s="10" t="s">
        <v>8314</v>
      </c>
      <c r="S78" s="12">
        <v>41654.946759259255</v>
      </c>
      <c r="T78" s="12">
        <v>41684.946759259255</v>
      </c>
    </row>
    <row r="79" spans="1:20" ht="275.5" x14ac:dyDescent="0.35">
      <c r="A79">
        <v>451</v>
      </c>
      <c r="B79" s="3" t="s">
        <v>452</v>
      </c>
      <c r="C79" s="3" t="s">
        <v>4561</v>
      </c>
      <c r="D79" s="6">
        <v>20000</v>
      </c>
      <c r="E79" s="8">
        <v>0</v>
      </c>
      <c r="F79" t="s">
        <v>8220</v>
      </c>
      <c r="G79" t="s">
        <v>8223</v>
      </c>
      <c r="H79" t="s">
        <v>8245</v>
      </c>
      <c r="I79">
        <v>1390669791</v>
      </c>
      <c r="J79">
        <v>1388077791</v>
      </c>
      <c r="K79" t="b">
        <v>0</v>
      </c>
      <c r="L79">
        <v>0</v>
      </c>
      <c r="M79" t="b">
        <v>0</v>
      </c>
      <c r="N79" t="s">
        <v>8268</v>
      </c>
      <c r="O79">
        <v>0</v>
      </c>
      <c r="P79">
        <v>0</v>
      </c>
      <c r="Q79" s="10" t="s">
        <v>8308</v>
      </c>
      <c r="R79" s="10" t="s">
        <v>8314</v>
      </c>
      <c r="S79" s="12">
        <v>41634.715173611112</v>
      </c>
      <c r="T79" s="12">
        <v>41664.715173611112</v>
      </c>
    </row>
    <row r="80" spans="1:20" ht="174" x14ac:dyDescent="0.35">
      <c r="A80">
        <v>452</v>
      </c>
      <c r="B80" s="3" t="s">
        <v>453</v>
      </c>
      <c r="C80" s="3" t="s">
        <v>4562</v>
      </c>
      <c r="D80" s="6">
        <v>750</v>
      </c>
      <c r="E80" s="8">
        <v>480</v>
      </c>
      <c r="F80" t="s">
        <v>8220</v>
      </c>
      <c r="G80" t="s">
        <v>8223</v>
      </c>
      <c r="H80" t="s">
        <v>8245</v>
      </c>
      <c r="I80">
        <v>1431536015</v>
      </c>
      <c r="J80">
        <v>1428944015</v>
      </c>
      <c r="K80" t="b">
        <v>0</v>
      </c>
      <c r="L80">
        <v>12</v>
      </c>
      <c r="M80" t="b">
        <v>0</v>
      </c>
      <c r="N80" t="s">
        <v>8268</v>
      </c>
      <c r="O80">
        <v>64</v>
      </c>
      <c r="P80">
        <v>40</v>
      </c>
      <c r="Q80" s="10" t="s">
        <v>8308</v>
      </c>
      <c r="R80" s="10" t="s">
        <v>8314</v>
      </c>
      <c r="S80" s="12">
        <v>42107.703877314809</v>
      </c>
      <c r="T80" s="12">
        <v>42137.703877314809</v>
      </c>
    </row>
    <row r="81" spans="1:20" ht="246.5" x14ac:dyDescent="0.35">
      <c r="A81">
        <v>453</v>
      </c>
      <c r="B81" s="3" t="s">
        <v>454</v>
      </c>
      <c r="C81" s="3" t="s">
        <v>4563</v>
      </c>
      <c r="D81" s="6">
        <v>94875</v>
      </c>
      <c r="E81" s="8">
        <v>26</v>
      </c>
      <c r="F81" t="s">
        <v>8220</v>
      </c>
      <c r="G81" t="s">
        <v>8223</v>
      </c>
      <c r="H81" t="s">
        <v>8245</v>
      </c>
      <c r="I81">
        <v>1424375279</v>
      </c>
      <c r="J81">
        <v>1422992879</v>
      </c>
      <c r="K81" t="b">
        <v>0</v>
      </c>
      <c r="L81">
        <v>2</v>
      </c>
      <c r="M81" t="b">
        <v>0</v>
      </c>
      <c r="N81" t="s">
        <v>8268</v>
      </c>
      <c r="O81">
        <v>0</v>
      </c>
      <c r="P81">
        <v>13</v>
      </c>
      <c r="Q81" s="10" t="s">
        <v>8308</v>
      </c>
      <c r="R81" s="10" t="s">
        <v>8314</v>
      </c>
      <c r="S81" s="12">
        <v>42038.824988425928</v>
      </c>
      <c r="T81" s="12">
        <v>42054.824988425928</v>
      </c>
    </row>
    <row r="82" spans="1:20" ht="232" x14ac:dyDescent="0.35">
      <c r="A82">
        <v>454</v>
      </c>
      <c r="B82" s="3" t="s">
        <v>455</v>
      </c>
      <c r="C82" s="3" t="s">
        <v>4564</v>
      </c>
      <c r="D82" s="6">
        <v>10000</v>
      </c>
      <c r="E82" s="8">
        <v>82</v>
      </c>
      <c r="F82" t="s">
        <v>8220</v>
      </c>
      <c r="G82" t="s">
        <v>8223</v>
      </c>
      <c r="H82" t="s">
        <v>8245</v>
      </c>
      <c r="I82">
        <v>1417007640</v>
      </c>
      <c r="J82">
        <v>1414343571</v>
      </c>
      <c r="K82" t="b">
        <v>0</v>
      </c>
      <c r="L82">
        <v>5</v>
      </c>
      <c r="M82" t="b">
        <v>0</v>
      </c>
      <c r="N82" t="s">
        <v>8268</v>
      </c>
      <c r="O82">
        <v>1</v>
      </c>
      <c r="P82">
        <v>16.399999999999999</v>
      </c>
      <c r="Q82" s="10" t="s">
        <v>8308</v>
      </c>
      <c r="R82" s="10" t="s">
        <v>8314</v>
      </c>
      <c r="S82" s="12">
        <v>41938.717256944445</v>
      </c>
      <c r="T82" s="12">
        <v>41969.551388888889</v>
      </c>
    </row>
    <row r="83" spans="1:20" ht="246.5" x14ac:dyDescent="0.35">
      <c r="A83">
        <v>455</v>
      </c>
      <c r="B83" s="3" t="s">
        <v>456</v>
      </c>
      <c r="C83" s="3" t="s">
        <v>4565</v>
      </c>
      <c r="D83" s="6">
        <v>65000</v>
      </c>
      <c r="E83" s="8">
        <v>45</v>
      </c>
      <c r="F83" t="s">
        <v>8220</v>
      </c>
      <c r="G83" t="s">
        <v>8223</v>
      </c>
      <c r="H83" t="s">
        <v>8245</v>
      </c>
      <c r="I83">
        <v>1334622660</v>
      </c>
      <c r="J83">
        <v>1330733022</v>
      </c>
      <c r="K83" t="b">
        <v>0</v>
      </c>
      <c r="L83">
        <v>2</v>
      </c>
      <c r="M83" t="b">
        <v>0</v>
      </c>
      <c r="N83" t="s">
        <v>8268</v>
      </c>
      <c r="O83">
        <v>0</v>
      </c>
      <c r="P83">
        <v>22.5</v>
      </c>
      <c r="Q83" s="10" t="s">
        <v>8308</v>
      </c>
      <c r="R83" s="10" t="s">
        <v>8314</v>
      </c>
      <c r="S83" s="12">
        <v>40971.002569444441</v>
      </c>
      <c r="T83" s="12">
        <v>41016.021527777775</v>
      </c>
    </row>
    <row r="84" spans="1:20" ht="275.5" x14ac:dyDescent="0.35">
      <c r="A84">
        <v>456</v>
      </c>
      <c r="B84" s="3" t="s">
        <v>457</v>
      </c>
      <c r="C84" s="3" t="s">
        <v>4566</v>
      </c>
      <c r="D84" s="6">
        <v>8888</v>
      </c>
      <c r="E84" s="8">
        <v>61</v>
      </c>
      <c r="F84" t="s">
        <v>8220</v>
      </c>
      <c r="G84" t="s">
        <v>8223</v>
      </c>
      <c r="H84" t="s">
        <v>8245</v>
      </c>
      <c r="I84">
        <v>1382414340</v>
      </c>
      <c r="J84">
        <v>1380559201</v>
      </c>
      <c r="K84" t="b">
        <v>0</v>
      </c>
      <c r="L84">
        <v>3</v>
      </c>
      <c r="M84" t="b">
        <v>0</v>
      </c>
      <c r="N84" t="s">
        <v>8268</v>
      </c>
      <c r="O84">
        <v>1</v>
      </c>
      <c r="P84">
        <v>20.329999999999998</v>
      </c>
      <c r="Q84" s="10" t="s">
        <v>8308</v>
      </c>
      <c r="R84" s="10" t="s">
        <v>8314</v>
      </c>
      <c r="S84" s="12">
        <v>41547.694456018515</v>
      </c>
      <c r="T84" s="12">
        <v>41569.165972222225</v>
      </c>
    </row>
    <row r="85" spans="1:20" ht="246.5" x14ac:dyDescent="0.35">
      <c r="A85">
        <v>459</v>
      </c>
      <c r="B85" s="3" t="s">
        <v>460</v>
      </c>
      <c r="C85" s="3" t="s">
        <v>4569</v>
      </c>
      <c r="D85" s="6">
        <v>39000</v>
      </c>
      <c r="E85" s="8">
        <v>25</v>
      </c>
      <c r="F85" t="s">
        <v>8220</v>
      </c>
      <c r="G85" t="s">
        <v>8223</v>
      </c>
      <c r="H85" t="s">
        <v>8245</v>
      </c>
      <c r="I85">
        <v>1321201327</v>
      </c>
      <c r="J85">
        <v>1316013727</v>
      </c>
      <c r="K85" t="b">
        <v>0</v>
      </c>
      <c r="L85">
        <v>1</v>
      </c>
      <c r="M85" t="b">
        <v>0</v>
      </c>
      <c r="N85" t="s">
        <v>8268</v>
      </c>
      <c r="O85">
        <v>0</v>
      </c>
      <c r="P85">
        <v>25</v>
      </c>
      <c r="Q85" s="10" t="s">
        <v>8308</v>
      </c>
      <c r="R85" s="10" t="s">
        <v>8314</v>
      </c>
      <c r="S85" s="12">
        <v>40800.6403587963</v>
      </c>
      <c r="T85" s="12">
        <v>40860.682025462964</v>
      </c>
    </row>
    <row r="86" spans="1:20" ht="130.5" x14ac:dyDescent="0.35">
      <c r="A86">
        <v>460</v>
      </c>
      <c r="B86" s="3" t="s">
        <v>461</v>
      </c>
      <c r="C86" s="3" t="s">
        <v>4570</v>
      </c>
      <c r="D86" s="6">
        <v>8500</v>
      </c>
      <c r="E86" s="8">
        <v>25</v>
      </c>
      <c r="F86" t="s">
        <v>8220</v>
      </c>
      <c r="G86" t="s">
        <v>8223</v>
      </c>
      <c r="H86" t="s">
        <v>8245</v>
      </c>
      <c r="I86">
        <v>1401595200</v>
      </c>
      <c r="J86">
        <v>1398862875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12.5</v>
      </c>
      <c r="Q86" s="10" t="s">
        <v>8308</v>
      </c>
      <c r="R86" s="10" t="s">
        <v>8314</v>
      </c>
      <c r="S86" s="12">
        <v>41759.542534722219</v>
      </c>
      <c r="T86" s="12">
        <v>41791.166666666664</v>
      </c>
    </row>
    <row r="87" spans="1:20" ht="232" x14ac:dyDescent="0.35">
      <c r="A87">
        <v>462</v>
      </c>
      <c r="B87" s="3" t="s">
        <v>463</v>
      </c>
      <c r="C87" s="3" t="s">
        <v>4572</v>
      </c>
      <c r="D87" s="6">
        <v>100000</v>
      </c>
      <c r="E87" s="8">
        <v>0</v>
      </c>
      <c r="F87" t="s">
        <v>8220</v>
      </c>
      <c r="G87" t="s">
        <v>8223</v>
      </c>
      <c r="H87" t="s">
        <v>8245</v>
      </c>
      <c r="I87">
        <v>1312945341</v>
      </c>
      <c r="J87">
        <v>1307761341</v>
      </c>
      <c r="K87" t="b">
        <v>0</v>
      </c>
      <c r="L87">
        <v>0</v>
      </c>
      <c r="M87" t="b">
        <v>0</v>
      </c>
      <c r="N87" t="s">
        <v>8268</v>
      </c>
      <c r="O87">
        <v>0</v>
      </c>
      <c r="P87">
        <v>0</v>
      </c>
      <c r="Q87" s="10" t="s">
        <v>8308</v>
      </c>
      <c r="R87" s="10" t="s">
        <v>8314</v>
      </c>
      <c r="S87" s="12">
        <v>40705.126631944448</v>
      </c>
      <c r="T87" s="12">
        <v>40765.126631944448</v>
      </c>
    </row>
    <row r="88" spans="1:20" ht="232" x14ac:dyDescent="0.35">
      <c r="A88">
        <v>463</v>
      </c>
      <c r="B88" s="3" t="s">
        <v>464</v>
      </c>
      <c r="C88" s="3" t="s">
        <v>4573</v>
      </c>
      <c r="D88" s="6">
        <v>55000</v>
      </c>
      <c r="E88" s="8">
        <v>1250</v>
      </c>
      <c r="F88" t="s">
        <v>8220</v>
      </c>
      <c r="G88" t="s">
        <v>8223</v>
      </c>
      <c r="H88" t="s">
        <v>8245</v>
      </c>
      <c r="I88">
        <v>1316883753</v>
      </c>
      <c r="J88">
        <v>1311699753</v>
      </c>
      <c r="K88" t="b">
        <v>0</v>
      </c>
      <c r="L88">
        <v>11</v>
      </c>
      <c r="M88" t="b">
        <v>0</v>
      </c>
      <c r="N88" t="s">
        <v>8268</v>
      </c>
      <c r="O88">
        <v>2</v>
      </c>
      <c r="P88">
        <v>113.64</v>
      </c>
      <c r="Q88" s="10" t="s">
        <v>8308</v>
      </c>
      <c r="R88" s="10" t="s">
        <v>8314</v>
      </c>
      <c r="S88" s="12">
        <v>40750.710104166668</v>
      </c>
      <c r="T88" s="12">
        <v>40810.710104166668</v>
      </c>
    </row>
    <row r="89" spans="1:20" ht="101.5" x14ac:dyDescent="0.35">
      <c r="A89">
        <v>465</v>
      </c>
      <c r="B89" s="3" t="s">
        <v>466</v>
      </c>
      <c r="C89" s="3" t="s">
        <v>4575</v>
      </c>
      <c r="D89" s="6">
        <v>512</v>
      </c>
      <c r="E89" s="8">
        <v>138</v>
      </c>
      <c r="F89" t="s">
        <v>8220</v>
      </c>
      <c r="G89" t="s">
        <v>8223</v>
      </c>
      <c r="H89" t="s">
        <v>8245</v>
      </c>
      <c r="I89">
        <v>1403837574</v>
      </c>
      <c r="J89">
        <v>1402455174</v>
      </c>
      <c r="K89" t="b">
        <v>0</v>
      </c>
      <c r="L89">
        <v>8</v>
      </c>
      <c r="M89" t="b">
        <v>0</v>
      </c>
      <c r="N89" t="s">
        <v>8268</v>
      </c>
      <c r="O89">
        <v>27</v>
      </c>
      <c r="P89">
        <v>17.25</v>
      </c>
      <c r="Q89" s="10" t="s">
        <v>8308</v>
      </c>
      <c r="R89" s="10" t="s">
        <v>8314</v>
      </c>
      <c r="S89" s="12">
        <v>41801.120069444441</v>
      </c>
      <c r="T89" s="12">
        <v>41817.120069444441</v>
      </c>
    </row>
    <row r="90" spans="1:20" ht="246.5" x14ac:dyDescent="0.35">
      <c r="A90">
        <v>466</v>
      </c>
      <c r="B90" s="3" t="s">
        <v>467</v>
      </c>
      <c r="C90" s="3" t="s">
        <v>4576</v>
      </c>
      <c r="D90" s="6">
        <v>10000</v>
      </c>
      <c r="E90" s="8">
        <v>76</v>
      </c>
      <c r="F90" t="s">
        <v>8220</v>
      </c>
      <c r="G90" t="s">
        <v>8223</v>
      </c>
      <c r="H90" t="s">
        <v>8245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8268</v>
      </c>
      <c r="O90">
        <v>1</v>
      </c>
      <c r="P90">
        <v>15.2</v>
      </c>
      <c r="Q90" s="10" t="s">
        <v>8308</v>
      </c>
      <c r="R90" s="10" t="s">
        <v>8314</v>
      </c>
      <c r="S90" s="12">
        <v>41129.942870370374</v>
      </c>
      <c r="T90" s="12">
        <v>41159.942870370374</v>
      </c>
    </row>
    <row r="91" spans="1:20" ht="261" x14ac:dyDescent="0.35">
      <c r="A91">
        <v>467</v>
      </c>
      <c r="B91" s="3" t="s">
        <v>468</v>
      </c>
      <c r="C91" s="3" t="s">
        <v>4577</v>
      </c>
      <c r="D91" s="6">
        <v>20000</v>
      </c>
      <c r="E91" s="8">
        <v>4315</v>
      </c>
      <c r="F91" t="s">
        <v>8220</v>
      </c>
      <c r="G91" t="s">
        <v>8223</v>
      </c>
      <c r="H91" t="s">
        <v>8245</v>
      </c>
      <c r="I91">
        <v>1348849134</v>
      </c>
      <c r="J91">
        <v>1344961134</v>
      </c>
      <c r="K91" t="b">
        <v>0</v>
      </c>
      <c r="L91">
        <v>39</v>
      </c>
      <c r="M91" t="b">
        <v>0</v>
      </c>
      <c r="N91" t="s">
        <v>8268</v>
      </c>
      <c r="O91">
        <v>22</v>
      </c>
      <c r="P91">
        <v>110.64</v>
      </c>
      <c r="Q91" s="10" t="s">
        <v>8308</v>
      </c>
      <c r="R91" s="10" t="s">
        <v>8314</v>
      </c>
      <c r="S91" s="12">
        <v>41135.679791666669</v>
      </c>
      <c r="T91" s="12">
        <v>41180.679791666669</v>
      </c>
    </row>
    <row r="92" spans="1:20" ht="232" x14ac:dyDescent="0.35">
      <c r="A92">
        <v>468</v>
      </c>
      <c r="B92" s="3" t="s">
        <v>469</v>
      </c>
      <c r="C92" s="3" t="s">
        <v>4578</v>
      </c>
      <c r="D92" s="6">
        <v>7500</v>
      </c>
      <c r="E92" s="8">
        <v>0</v>
      </c>
      <c r="F92" t="s">
        <v>8220</v>
      </c>
      <c r="G92" t="s">
        <v>8223</v>
      </c>
      <c r="H92" t="s">
        <v>8245</v>
      </c>
      <c r="I92">
        <v>1341978665</v>
      </c>
      <c r="J92">
        <v>1336795283</v>
      </c>
      <c r="K92" t="b">
        <v>0</v>
      </c>
      <c r="L92">
        <v>0</v>
      </c>
      <c r="M92" t="b">
        <v>0</v>
      </c>
      <c r="N92" t="s">
        <v>8268</v>
      </c>
      <c r="O92">
        <v>0</v>
      </c>
      <c r="P92">
        <v>0</v>
      </c>
      <c r="Q92" s="10" t="s">
        <v>8308</v>
      </c>
      <c r="R92" s="10" t="s">
        <v>8314</v>
      </c>
      <c r="S92" s="12">
        <v>41041.167627314811</v>
      </c>
      <c r="T92" s="12">
        <v>41101.160474537035</v>
      </c>
    </row>
    <row r="93" spans="1:20" ht="246.5" x14ac:dyDescent="0.35">
      <c r="A93">
        <v>470</v>
      </c>
      <c r="B93" s="3" t="s">
        <v>471</v>
      </c>
      <c r="C93" s="3" t="s">
        <v>4580</v>
      </c>
      <c r="D93" s="6">
        <v>5000</v>
      </c>
      <c r="E93" s="8">
        <v>51</v>
      </c>
      <c r="F93" t="s">
        <v>8220</v>
      </c>
      <c r="G93" t="s">
        <v>8223</v>
      </c>
      <c r="H93" t="s">
        <v>8245</v>
      </c>
      <c r="I93">
        <v>1389844800</v>
      </c>
      <c r="J93">
        <v>1385524889</v>
      </c>
      <c r="K93" t="b">
        <v>0</v>
      </c>
      <c r="L93">
        <v>2</v>
      </c>
      <c r="M93" t="b">
        <v>0</v>
      </c>
      <c r="N93" t="s">
        <v>8268</v>
      </c>
      <c r="O93">
        <v>1</v>
      </c>
      <c r="P93">
        <v>25.5</v>
      </c>
      <c r="Q93" s="10" t="s">
        <v>8308</v>
      </c>
      <c r="R93" s="10" t="s">
        <v>8314</v>
      </c>
      <c r="S93" s="12">
        <v>41605.167696759258</v>
      </c>
      <c r="T93" s="12">
        <v>41655.166666666664</v>
      </c>
    </row>
    <row r="94" spans="1:20" ht="246.5" x14ac:dyDescent="0.35">
      <c r="A94">
        <v>471</v>
      </c>
      <c r="B94" s="3" t="s">
        <v>472</v>
      </c>
      <c r="C94" s="3" t="s">
        <v>4581</v>
      </c>
      <c r="D94" s="6">
        <v>55000</v>
      </c>
      <c r="E94" s="8">
        <v>6541</v>
      </c>
      <c r="F94" t="s">
        <v>8220</v>
      </c>
      <c r="G94" t="s">
        <v>8223</v>
      </c>
      <c r="H94" t="s">
        <v>8245</v>
      </c>
      <c r="I94">
        <v>1397924379</v>
      </c>
      <c r="J94">
        <v>1394039979</v>
      </c>
      <c r="K94" t="b">
        <v>0</v>
      </c>
      <c r="L94">
        <v>170</v>
      </c>
      <c r="M94" t="b">
        <v>0</v>
      </c>
      <c r="N94" t="s">
        <v>8268</v>
      </c>
      <c r="O94">
        <v>12</v>
      </c>
      <c r="P94">
        <v>38.479999999999997</v>
      </c>
      <c r="Q94" s="10" t="s">
        <v>8308</v>
      </c>
      <c r="R94" s="10" t="s">
        <v>8314</v>
      </c>
      <c r="S94" s="12">
        <v>41703.721979166665</v>
      </c>
      <c r="T94" s="12">
        <v>41748.680312500001</v>
      </c>
    </row>
    <row r="95" spans="1:20" ht="275.5" x14ac:dyDescent="0.35">
      <c r="A95">
        <v>472</v>
      </c>
      <c r="B95" s="3" t="s">
        <v>473</v>
      </c>
      <c r="C95" s="3" t="s">
        <v>4582</v>
      </c>
      <c r="D95" s="6">
        <v>800</v>
      </c>
      <c r="E95" s="8">
        <v>141</v>
      </c>
      <c r="F95" t="s">
        <v>8220</v>
      </c>
      <c r="G95" t="s">
        <v>8223</v>
      </c>
      <c r="H95" t="s">
        <v>8245</v>
      </c>
      <c r="I95">
        <v>1408831718</v>
      </c>
      <c r="J95">
        <v>1406239718</v>
      </c>
      <c r="K95" t="b">
        <v>0</v>
      </c>
      <c r="L95">
        <v>5</v>
      </c>
      <c r="M95" t="b">
        <v>0</v>
      </c>
      <c r="N95" t="s">
        <v>8268</v>
      </c>
      <c r="O95">
        <v>18</v>
      </c>
      <c r="P95">
        <v>28.2</v>
      </c>
      <c r="Q95" s="10" t="s">
        <v>8308</v>
      </c>
      <c r="R95" s="10" t="s">
        <v>8314</v>
      </c>
      <c r="S95" s="12">
        <v>41844.922662037039</v>
      </c>
      <c r="T95" s="12">
        <v>41874.922662037039</v>
      </c>
    </row>
    <row r="96" spans="1:20" ht="246.5" x14ac:dyDescent="0.35">
      <c r="A96">
        <v>473</v>
      </c>
      <c r="B96" s="3" t="s">
        <v>474</v>
      </c>
      <c r="C96" s="3" t="s">
        <v>4583</v>
      </c>
      <c r="D96" s="6">
        <v>30000</v>
      </c>
      <c r="E96" s="8">
        <v>861</v>
      </c>
      <c r="F96" t="s">
        <v>8220</v>
      </c>
      <c r="G96" t="s">
        <v>8223</v>
      </c>
      <c r="H96" t="s">
        <v>8245</v>
      </c>
      <c r="I96">
        <v>1410972319</v>
      </c>
      <c r="J96">
        <v>1408380319</v>
      </c>
      <c r="K96" t="b">
        <v>0</v>
      </c>
      <c r="L96">
        <v>14</v>
      </c>
      <c r="M96" t="b">
        <v>0</v>
      </c>
      <c r="N96" t="s">
        <v>8268</v>
      </c>
      <c r="O96">
        <v>3</v>
      </c>
      <c r="P96">
        <v>61.5</v>
      </c>
      <c r="Q96" s="10" t="s">
        <v>8308</v>
      </c>
      <c r="R96" s="10" t="s">
        <v>8314</v>
      </c>
      <c r="S96" s="12">
        <v>41869.698136574072</v>
      </c>
      <c r="T96" s="12">
        <v>41899.698136574072</v>
      </c>
    </row>
    <row r="97" spans="1:20" ht="246.5" x14ac:dyDescent="0.35">
      <c r="A97">
        <v>474</v>
      </c>
      <c r="B97" s="3" t="s">
        <v>475</v>
      </c>
      <c r="C97" s="3" t="s">
        <v>4584</v>
      </c>
      <c r="D97" s="6">
        <v>3300</v>
      </c>
      <c r="E97" s="8">
        <v>1</v>
      </c>
      <c r="F97" t="s">
        <v>8220</v>
      </c>
      <c r="G97" t="s">
        <v>8223</v>
      </c>
      <c r="H97" t="s">
        <v>8245</v>
      </c>
      <c r="I97">
        <v>1487318029</v>
      </c>
      <c r="J97">
        <v>1484726029</v>
      </c>
      <c r="K97" t="b">
        <v>0</v>
      </c>
      <c r="L97">
        <v>1</v>
      </c>
      <c r="M97" t="b">
        <v>0</v>
      </c>
      <c r="N97" t="s">
        <v>8268</v>
      </c>
      <c r="O97">
        <v>0</v>
      </c>
      <c r="P97">
        <v>1</v>
      </c>
      <c r="Q97" s="10" t="s">
        <v>8308</v>
      </c>
      <c r="R97" s="10" t="s">
        <v>8314</v>
      </c>
      <c r="S97" s="12">
        <v>42753.329039351855</v>
      </c>
      <c r="T97" s="12">
        <v>42783.329039351855</v>
      </c>
    </row>
    <row r="98" spans="1:20" ht="246.5" x14ac:dyDescent="0.35">
      <c r="A98">
        <v>475</v>
      </c>
      <c r="B98" s="3" t="s">
        <v>476</v>
      </c>
      <c r="C98" s="3" t="s">
        <v>4585</v>
      </c>
      <c r="D98" s="6">
        <v>2000</v>
      </c>
      <c r="E98" s="8">
        <v>0</v>
      </c>
      <c r="F98" t="s">
        <v>8220</v>
      </c>
      <c r="G98" t="s">
        <v>8223</v>
      </c>
      <c r="H98" t="s">
        <v>8245</v>
      </c>
      <c r="I98">
        <v>1430877843</v>
      </c>
      <c r="J98">
        <v>1428285843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0" t="s">
        <v>8308</v>
      </c>
      <c r="R98" s="10" t="s">
        <v>8314</v>
      </c>
      <c r="S98" s="12">
        <v>42100.086145833338</v>
      </c>
      <c r="T98" s="12">
        <v>42130.086145833338</v>
      </c>
    </row>
    <row r="99" spans="1:20" ht="101.5" x14ac:dyDescent="0.35">
      <c r="A99">
        <v>476</v>
      </c>
      <c r="B99" s="3" t="s">
        <v>477</v>
      </c>
      <c r="C99" s="3" t="s">
        <v>4586</v>
      </c>
      <c r="D99" s="6">
        <v>220000</v>
      </c>
      <c r="E99" s="8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>
        <v>2</v>
      </c>
      <c r="P99">
        <v>39.57</v>
      </c>
      <c r="Q99" s="10" t="s">
        <v>8308</v>
      </c>
      <c r="R99" s="10" t="s">
        <v>8314</v>
      </c>
      <c r="S99" s="12">
        <v>41757.975011574075</v>
      </c>
      <c r="T99" s="12">
        <v>41793.165972222225</v>
      </c>
    </row>
    <row r="100" spans="1:20" ht="261" x14ac:dyDescent="0.35">
      <c r="A100">
        <v>477</v>
      </c>
      <c r="B100" s="3" t="s">
        <v>478</v>
      </c>
      <c r="C100" s="3" t="s">
        <v>4587</v>
      </c>
      <c r="D100" s="6">
        <v>1500</v>
      </c>
      <c r="E100" s="8">
        <v>0</v>
      </c>
      <c r="F100" t="s">
        <v>8220</v>
      </c>
      <c r="G100" t="s">
        <v>8223</v>
      </c>
      <c r="H100" t="s">
        <v>8245</v>
      </c>
      <c r="I100">
        <v>1337371334</v>
      </c>
      <c r="J100">
        <v>1332187334</v>
      </c>
      <c r="K100" t="b">
        <v>0</v>
      </c>
      <c r="L100">
        <v>0</v>
      </c>
      <c r="M100" t="b">
        <v>0</v>
      </c>
      <c r="N100" t="s">
        <v>8268</v>
      </c>
      <c r="O100">
        <v>0</v>
      </c>
      <c r="P100">
        <v>0</v>
      </c>
      <c r="Q100" s="10" t="s">
        <v>8308</v>
      </c>
      <c r="R100" s="10" t="s">
        <v>8314</v>
      </c>
      <c r="S100" s="12">
        <v>40987.83488425926</v>
      </c>
      <c r="T100" s="12">
        <v>41047.83488425926</v>
      </c>
    </row>
    <row r="101" spans="1:20" ht="232" x14ac:dyDescent="0.35">
      <c r="A101">
        <v>478</v>
      </c>
      <c r="B101" s="3" t="s">
        <v>479</v>
      </c>
      <c r="C101" s="3" t="s">
        <v>4588</v>
      </c>
      <c r="D101" s="6">
        <v>10000</v>
      </c>
      <c r="E101" s="8">
        <v>0</v>
      </c>
      <c r="F101" t="s">
        <v>8220</v>
      </c>
      <c r="G101" t="s">
        <v>8223</v>
      </c>
      <c r="H101" t="s">
        <v>8245</v>
      </c>
      <c r="I101">
        <v>1427921509</v>
      </c>
      <c r="J101">
        <v>1425333109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s="10" t="s">
        <v>8308</v>
      </c>
      <c r="R101" s="10" t="s">
        <v>8314</v>
      </c>
      <c r="S101" s="12">
        <v>42065.910983796297</v>
      </c>
      <c r="T101" s="12">
        <v>42095.869317129633</v>
      </c>
    </row>
    <row r="102" spans="1:20" ht="246.5" x14ac:dyDescent="0.35">
      <c r="A102">
        <v>479</v>
      </c>
      <c r="B102" s="3" t="s">
        <v>480</v>
      </c>
      <c r="C102" s="3" t="s">
        <v>4589</v>
      </c>
      <c r="D102" s="6">
        <v>15000</v>
      </c>
      <c r="E102" s="8">
        <v>4884</v>
      </c>
      <c r="F102" t="s">
        <v>8220</v>
      </c>
      <c r="G102" t="s">
        <v>8223</v>
      </c>
      <c r="H102" t="s">
        <v>8245</v>
      </c>
      <c r="I102">
        <v>1416566835</v>
      </c>
      <c r="J102">
        <v>1411379235</v>
      </c>
      <c r="K102" t="b">
        <v>0</v>
      </c>
      <c r="L102">
        <v>55</v>
      </c>
      <c r="M102" t="b">
        <v>0</v>
      </c>
      <c r="N102" t="s">
        <v>8268</v>
      </c>
      <c r="O102">
        <v>33</v>
      </c>
      <c r="P102">
        <v>88.8</v>
      </c>
      <c r="Q102" s="10" t="s">
        <v>8308</v>
      </c>
      <c r="R102" s="10" t="s">
        <v>8314</v>
      </c>
      <c r="S102" s="12">
        <v>41904.407812500001</v>
      </c>
      <c r="T102" s="12">
        <v>41964.449479166666</v>
      </c>
    </row>
    <row r="103" spans="1:20" ht="217.5" x14ac:dyDescent="0.35">
      <c r="A103">
        <v>480</v>
      </c>
      <c r="B103" s="3" t="s">
        <v>481</v>
      </c>
      <c r="C103" s="3" t="s">
        <v>4590</v>
      </c>
      <c r="D103" s="6">
        <v>40000</v>
      </c>
      <c r="E103" s="8">
        <v>7764</v>
      </c>
      <c r="F103" t="s">
        <v>8220</v>
      </c>
      <c r="G103" t="s">
        <v>8223</v>
      </c>
      <c r="H103" t="s">
        <v>8245</v>
      </c>
      <c r="I103">
        <v>1376049615</v>
      </c>
      <c r="J103">
        <v>1373457615</v>
      </c>
      <c r="K103" t="b">
        <v>0</v>
      </c>
      <c r="L103">
        <v>140</v>
      </c>
      <c r="M103" t="b">
        <v>0</v>
      </c>
      <c r="N103" t="s">
        <v>8268</v>
      </c>
      <c r="O103">
        <v>19</v>
      </c>
      <c r="P103">
        <v>55.46</v>
      </c>
      <c r="Q103" s="10" t="s">
        <v>8308</v>
      </c>
      <c r="R103" s="10" t="s">
        <v>8314</v>
      </c>
      <c r="S103" s="12">
        <v>41465.500173611108</v>
      </c>
      <c r="T103" s="12">
        <v>41495.500173611108</v>
      </c>
    </row>
    <row r="104" spans="1:20" ht="261" x14ac:dyDescent="0.35">
      <c r="A104">
        <v>481</v>
      </c>
      <c r="B104" s="3" t="s">
        <v>482</v>
      </c>
      <c r="C104" s="3" t="s">
        <v>4591</v>
      </c>
      <c r="D104" s="6">
        <v>30000</v>
      </c>
      <c r="E104" s="8">
        <v>1830</v>
      </c>
      <c r="F104" t="s">
        <v>8220</v>
      </c>
      <c r="G104" t="s">
        <v>8223</v>
      </c>
      <c r="H104" t="s">
        <v>8245</v>
      </c>
      <c r="I104">
        <v>1349885289</v>
      </c>
      <c r="J104">
        <v>1347293289</v>
      </c>
      <c r="K104" t="b">
        <v>0</v>
      </c>
      <c r="L104">
        <v>21</v>
      </c>
      <c r="M104" t="b">
        <v>0</v>
      </c>
      <c r="N104" t="s">
        <v>8268</v>
      </c>
      <c r="O104">
        <v>6</v>
      </c>
      <c r="P104">
        <v>87.14</v>
      </c>
      <c r="Q104" s="10" t="s">
        <v>8308</v>
      </c>
      <c r="R104" s="10" t="s">
        <v>8314</v>
      </c>
      <c r="S104" s="12">
        <v>41162.672326388885</v>
      </c>
      <c r="T104" s="12">
        <v>41192.672326388885</v>
      </c>
    </row>
    <row r="105" spans="1:20" ht="203" x14ac:dyDescent="0.35">
      <c r="A105">
        <v>482</v>
      </c>
      <c r="B105" s="3" t="s">
        <v>483</v>
      </c>
      <c r="C105" s="3" t="s">
        <v>4592</v>
      </c>
      <c r="D105" s="6">
        <v>10000</v>
      </c>
      <c r="E105" s="8">
        <v>10</v>
      </c>
      <c r="F105" t="s">
        <v>8220</v>
      </c>
      <c r="G105" t="s">
        <v>8223</v>
      </c>
      <c r="H105" t="s">
        <v>8245</v>
      </c>
      <c r="I105">
        <v>1460644440</v>
      </c>
      <c r="J105">
        <v>1458336690</v>
      </c>
      <c r="K105" t="b">
        <v>0</v>
      </c>
      <c r="L105">
        <v>1</v>
      </c>
      <c r="M105" t="b">
        <v>0</v>
      </c>
      <c r="N105" t="s">
        <v>8268</v>
      </c>
      <c r="O105">
        <v>0</v>
      </c>
      <c r="P105">
        <v>10</v>
      </c>
      <c r="Q105" s="10" t="s">
        <v>8308</v>
      </c>
      <c r="R105" s="10" t="s">
        <v>8314</v>
      </c>
      <c r="S105" s="12">
        <v>42447.896875000006</v>
      </c>
      <c r="T105" s="12">
        <v>42474.606944444444</v>
      </c>
    </row>
    <row r="106" spans="1:20" ht="188.5" x14ac:dyDescent="0.35">
      <c r="A106">
        <v>488</v>
      </c>
      <c r="B106" s="3" t="s">
        <v>489</v>
      </c>
      <c r="C106" s="3" t="s">
        <v>4598</v>
      </c>
      <c r="D106" s="6">
        <v>12000</v>
      </c>
      <c r="E106" s="8">
        <v>0</v>
      </c>
      <c r="F106" t="s">
        <v>8220</v>
      </c>
      <c r="G106" t="s">
        <v>8223</v>
      </c>
      <c r="H106" t="s">
        <v>8245</v>
      </c>
      <c r="I106">
        <v>1483924700</v>
      </c>
      <c r="J106">
        <v>1481332700</v>
      </c>
      <c r="K106" t="b">
        <v>0</v>
      </c>
      <c r="L106">
        <v>0</v>
      </c>
      <c r="M106" t="b">
        <v>0</v>
      </c>
      <c r="N106" t="s">
        <v>8268</v>
      </c>
      <c r="O106">
        <v>0</v>
      </c>
      <c r="P106">
        <v>0</v>
      </c>
      <c r="Q106" s="10" t="s">
        <v>8308</v>
      </c>
      <c r="R106" s="10" t="s">
        <v>8314</v>
      </c>
      <c r="S106" s="12">
        <v>42714.054398148146</v>
      </c>
      <c r="T106" s="12">
        <v>42744.054398148146</v>
      </c>
    </row>
    <row r="107" spans="1:20" ht="232" x14ac:dyDescent="0.35">
      <c r="A107">
        <v>489</v>
      </c>
      <c r="B107" s="3" t="s">
        <v>490</v>
      </c>
      <c r="C107" s="3" t="s">
        <v>4599</v>
      </c>
      <c r="D107" s="6">
        <v>74997</v>
      </c>
      <c r="E107" s="8">
        <v>215</v>
      </c>
      <c r="F107" t="s">
        <v>8220</v>
      </c>
      <c r="G107" t="s">
        <v>8223</v>
      </c>
      <c r="H107" t="s">
        <v>8245</v>
      </c>
      <c r="I107">
        <v>1325763180</v>
      </c>
      <c r="J107">
        <v>1323084816</v>
      </c>
      <c r="K107" t="b">
        <v>0</v>
      </c>
      <c r="L107">
        <v>3</v>
      </c>
      <c r="M107" t="b">
        <v>0</v>
      </c>
      <c r="N107" t="s">
        <v>8268</v>
      </c>
      <c r="O107">
        <v>0</v>
      </c>
      <c r="P107">
        <v>71.67</v>
      </c>
      <c r="Q107" s="10" t="s">
        <v>8308</v>
      </c>
      <c r="R107" s="10" t="s">
        <v>8314</v>
      </c>
      <c r="S107" s="12">
        <v>40882.481666666667</v>
      </c>
      <c r="T107" s="12">
        <v>40913.481249999997</v>
      </c>
    </row>
    <row r="108" spans="1:20" ht="58" x14ac:dyDescent="0.35">
      <c r="A108">
        <v>490</v>
      </c>
      <c r="B108" s="3" t="s">
        <v>491</v>
      </c>
      <c r="C108" s="3" t="s">
        <v>4600</v>
      </c>
      <c r="D108" s="6">
        <v>1000</v>
      </c>
      <c r="E108" s="8">
        <v>0</v>
      </c>
      <c r="F108" t="s">
        <v>8220</v>
      </c>
      <c r="G108" t="s">
        <v>8223</v>
      </c>
      <c r="H108" t="s">
        <v>8245</v>
      </c>
      <c r="I108">
        <v>1345677285</v>
      </c>
      <c r="J108">
        <v>1343085285</v>
      </c>
      <c r="K108" t="b">
        <v>0</v>
      </c>
      <c r="L108">
        <v>0</v>
      </c>
      <c r="M108" t="b">
        <v>0</v>
      </c>
      <c r="N108" t="s">
        <v>8268</v>
      </c>
      <c r="O108">
        <v>0</v>
      </c>
      <c r="P108">
        <v>0</v>
      </c>
      <c r="Q108" s="10" t="s">
        <v>8308</v>
      </c>
      <c r="R108" s="10" t="s">
        <v>8314</v>
      </c>
      <c r="S108" s="12">
        <v>41113.968576388892</v>
      </c>
      <c r="T108" s="12">
        <v>41143.968576388892</v>
      </c>
    </row>
    <row r="109" spans="1:20" ht="217.5" x14ac:dyDescent="0.35">
      <c r="A109">
        <v>491</v>
      </c>
      <c r="B109" s="3" t="s">
        <v>492</v>
      </c>
      <c r="C109" s="3" t="s">
        <v>4601</v>
      </c>
      <c r="D109" s="6">
        <v>10000</v>
      </c>
      <c r="E109" s="8">
        <v>0</v>
      </c>
      <c r="F109" t="s">
        <v>8220</v>
      </c>
      <c r="G109" t="s">
        <v>8223</v>
      </c>
      <c r="H109" t="s">
        <v>8245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8268</v>
      </c>
      <c r="O109">
        <v>0</v>
      </c>
      <c r="P109">
        <v>0</v>
      </c>
      <c r="Q109" s="10" t="s">
        <v>8308</v>
      </c>
      <c r="R109" s="10" t="s">
        <v>8314</v>
      </c>
      <c r="S109" s="12">
        <v>42366.982627314821</v>
      </c>
      <c r="T109" s="12">
        <v>42396.982627314821</v>
      </c>
    </row>
    <row r="110" spans="1:20" ht="261" x14ac:dyDescent="0.35">
      <c r="A110">
        <v>494</v>
      </c>
      <c r="B110" s="3" t="s">
        <v>495</v>
      </c>
      <c r="C110" s="3" t="s">
        <v>4604</v>
      </c>
      <c r="D110" s="6">
        <v>20000</v>
      </c>
      <c r="E110" s="8">
        <v>31</v>
      </c>
      <c r="F110" t="s">
        <v>8220</v>
      </c>
      <c r="G110" t="s">
        <v>8223</v>
      </c>
      <c r="H110" t="s">
        <v>8245</v>
      </c>
      <c r="I110">
        <v>1404356400</v>
      </c>
      <c r="J110">
        <v>1402343765</v>
      </c>
      <c r="K110" t="b">
        <v>0</v>
      </c>
      <c r="L110">
        <v>3</v>
      </c>
      <c r="M110" t="b">
        <v>0</v>
      </c>
      <c r="N110" t="s">
        <v>8268</v>
      </c>
      <c r="O110">
        <v>0</v>
      </c>
      <c r="P110">
        <v>10.33</v>
      </c>
      <c r="Q110" s="10" t="s">
        <v>8308</v>
      </c>
      <c r="R110" s="10" t="s">
        <v>8314</v>
      </c>
      <c r="S110" s="12">
        <v>41799.830613425926</v>
      </c>
      <c r="T110" s="12">
        <v>41823.125</v>
      </c>
    </row>
    <row r="111" spans="1:20" ht="232" x14ac:dyDescent="0.35">
      <c r="A111">
        <v>495</v>
      </c>
      <c r="B111" s="3" t="s">
        <v>496</v>
      </c>
      <c r="C111" s="3" t="s">
        <v>4605</v>
      </c>
      <c r="D111" s="6">
        <v>7000</v>
      </c>
      <c r="E111" s="8">
        <v>0</v>
      </c>
      <c r="F111" t="s">
        <v>8220</v>
      </c>
      <c r="G111" t="s">
        <v>8223</v>
      </c>
      <c r="H111" t="s">
        <v>8245</v>
      </c>
      <c r="I111">
        <v>1437076305</v>
      </c>
      <c r="J111">
        <v>1434484305</v>
      </c>
      <c r="K111" t="b">
        <v>0</v>
      </c>
      <c r="L111">
        <v>0</v>
      </c>
      <c r="M111" t="b">
        <v>0</v>
      </c>
      <c r="N111" t="s">
        <v>8268</v>
      </c>
      <c r="O111">
        <v>0</v>
      </c>
      <c r="P111">
        <v>0</v>
      </c>
      <c r="Q111" s="10" t="s">
        <v>8308</v>
      </c>
      <c r="R111" s="10" t="s">
        <v>8314</v>
      </c>
      <c r="S111" s="12">
        <v>42171.827604166669</v>
      </c>
      <c r="T111" s="12">
        <v>42201.827604166669</v>
      </c>
    </row>
    <row r="112" spans="1:20" ht="203" x14ac:dyDescent="0.35">
      <c r="A112">
        <v>496</v>
      </c>
      <c r="B112" s="3" t="s">
        <v>497</v>
      </c>
      <c r="C112" s="3" t="s">
        <v>4606</v>
      </c>
      <c r="D112" s="6">
        <v>60000</v>
      </c>
      <c r="E112" s="8">
        <v>1</v>
      </c>
      <c r="F112" t="s">
        <v>8220</v>
      </c>
      <c r="G112" t="s">
        <v>8223</v>
      </c>
      <c r="H112" t="s">
        <v>8245</v>
      </c>
      <c r="I112">
        <v>1392070874</v>
      </c>
      <c r="J112">
        <v>1386886874</v>
      </c>
      <c r="K112" t="b">
        <v>0</v>
      </c>
      <c r="L112">
        <v>1</v>
      </c>
      <c r="M112" t="b">
        <v>0</v>
      </c>
      <c r="N112" t="s">
        <v>8268</v>
      </c>
      <c r="O112">
        <v>0</v>
      </c>
      <c r="P112">
        <v>1</v>
      </c>
      <c r="Q112" s="10" t="s">
        <v>8308</v>
      </c>
      <c r="R112" s="10" t="s">
        <v>8314</v>
      </c>
      <c r="S112" s="12">
        <v>41620.93141203704</v>
      </c>
      <c r="T112" s="12">
        <v>41680.93141203704</v>
      </c>
    </row>
    <row r="113" spans="1:20" ht="72.5" x14ac:dyDescent="0.35">
      <c r="A113">
        <v>497</v>
      </c>
      <c r="B113" s="3" t="s">
        <v>498</v>
      </c>
      <c r="C113" s="3" t="s">
        <v>4607</v>
      </c>
      <c r="D113" s="6">
        <v>4480</v>
      </c>
      <c r="E113" s="8">
        <v>30</v>
      </c>
      <c r="F113" t="s">
        <v>8220</v>
      </c>
      <c r="G113" t="s">
        <v>8223</v>
      </c>
      <c r="H113" t="s">
        <v>8245</v>
      </c>
      <c r="I113">
        <v>1419483600</v>
      </c>
      <c r="J113">
        <v>1414889665</v>
      </c>
      <c r="K113" t="b">
        <v>0</v>
      </c>
      <c r="L113">
        <v>3</v>
      </c>
      <c r="M113" t="b">
        <v>0</v>
      </c>
      <c r="N113" t="s">
        <v>8268</v>
      </c>
      <c r="O113">
        <v>1</v>
      </c>
      <c r="P113">
        <v>10</v>
      </c>
      <c r="Q113" s="10" t="s">
        <v>8308</v>
      </c>
      <c r="R113" s="10" t="s">
        <v>8314</v>
      </c>
      <c r="S113" s="12">
        <v>41945.037789351853</v>
      </c>
      <c r="T113" s="12">
        <v>41998.208333333328</v>
      </c>
    </row>
    <row r="114" spans="1:20" ht="261" x14ac:dyDescent="0.35">
      <c r="A114">
        <v>498</v>
      </c>
      <c r="B114" s="3" t="s">
        <v>499</v>
      </c>
      <c r="C114" s="3" t="s">
        <v>4608</v>
      </c>
      <c r="D114" s="6">
        <v>65108</v>
      </c>
      <c r="E114" s="8">
        <v>2994</v>
      </c>
      <c r="F114" t="s">
        <v>8220</v>
      </c>
      <c r="G114" t="s">
        <v>8223</v>
      </c>
      <c r="H114" t="s">
        <v>8245</v>
      </c>
      <c r="I114">
        <v>1324664249</v>
      </c>
      <c r="J114">
        <v>1321035449</v>
      </c>
      <c r="K114" t="b">
        <v>0</v>
      </c>
      <c r="L114">
        <v>22</v>
      </c>
      <c r="M114" t="b">
        <v>0</v>
      </c>
      <c r="N114" t="s">
        <v>8268</v>
      </c>
      <c r="O114">
        <v>5</v>
      </c>
      <c r="P114">
        <v>136.09</v>
      </c>
      <c r="Q114" s="10" t="s">
        <v>8308</v>
      </c>
      <c r="R114" s="10" t="s">
        <v>8314</v>
      </c>
      <c r="S114" s="12">
        <v>40858.762141203704</v>
      </c>
      <c r="T114" s="12">
        <v>40900.762141203704</v>
      </c>
    </row>
    <row r="115" spans="1:20" ht="275.5" x14ac:dyDescent="0.35">
      <c r="A115">
        <v>499</v>
      </c>
      <c r="B115" s="3" t="s">
        <v>500</v>
      </c>
      <c r="C115" s="3" t="s">
        <v>4609</v>
      </c>
      <c r="D115" s="6">
        <v>20000</v>
      </c>
      <c r="E115" s="8">
        <v>1910</v>
      </c>
      <c r="F115" t="s">
        <v>8220</v>
      </c>
      <c r="G115" t="s">
        <v>8223</v>
      </c>
      <c r="H115" t="s">
        <v>8245</v>
      </c>
      <c r="I115">
        <v>1255381140</v>
      </c>
      <c r="J115">
        <v>1250630968</v>
      </c>
      <c r="K115" t="b">
        <v>0</v>
      </c>
      <c r="L115">
        <v>26</v>
      </c>
      <c r="M115" t="b">
        <v>0</v>
      </c>
      <c r="N115" t="s">
        <v>8268</v>
      </c>
      <c r="O115">
        <v>10</v>
      </c>
      <c r="P115">
        <v>73.459999999999994</v>
      </c>
      <c r="Q115" s="10" t="s">
        <v>8308</v>
      </c>
      <c r="R115" s="10" t="s">
        <v>8314</v>
      </c>
      <c r="S115" s="12">
        <v>40043.895462962959</v>
      </c>
      <c r="T115" s="12">
        <v>40098.874305555553</v>
      </c>
    </row>
    <row r="116" spans="1:20" ht="304.5" x14ac:dyDescent="0.35">
      <c r="A116">
        <v>500</v>
      </c>
      <c r="B116" s="3" t="s">
        <v>501</v>
      </c>
      <c r="C116" s="3" t="s">
        <v>4610</v>
      </c>
      <c r="D116" s="6">
        <v>6500</v>
      </c>
      <c r="E116" s="8">
        <v>215</v>
      </c>
      <c r="F116" t="s">
        <v>8220</v>
      </c>
      <c r="G116" t="s">
        <v>8223</v>
      </c>
      <c r="H116" t="s">
        <v>8245</v>
      </c>
      <c r="I116">
        <v>1273356960</v>
      </c>
      <c r="J116">
        <v>1268255751</v>
      </c>
      <c r="K116" t="b">
        <v>0</v>
      </c>
      <c r="L116">
        <v>4</v>
      </c>
      <c r="M116" t="b">
        <v>0</v>
      </c>
      <c r="N116" t="s">
        <v>8268</v>
      </c>
      <c r="O116">
        <v>3</v>
      </c>
      <c r="P116">
        <v>53.75</v>
      </c>
      <c r="Q116" s="10" t="s">
        <v>8308</v>
      </c>
      <c r="R116" s="10" t="s">
        <v>8314</v>
      </c>
      <c r="S116" s="12">
        <v>40247.886006944449</v>
      </c>
      <c r="T116" s="12">
        <v>40306.927777777775</v>
      </c>
    </row>
    <row r="117" spans="1:20" ht="246.5" x14ac:dyDescent="0.35">
      <c r="A117">
        <v>501</v>
      </c>
      <c r="B117" s="3" t="s">
        <v>502</v>
      </c>
      <c r="C117" s="3" t="s">
        <v>4611</v>
      </c>
      <c r="D117" s="6">
        <v>10000</v>
      </c>
      <c r="E117" s="8">
        <v>0</v>
      </c>
      <c r="F117" t="s">
        <v>8220</v>
      </c>
      <c r="G117" t="s">
        <v>8223</v>
      </c>
      <c r="H117" t="s">
        <v>8245</v>
      </c>
      <c r="I117">
        <v>1310189851</v>
      </c>
      <c r="J117">
        <v>1307597851</v>
      </c>
      <c r="K117" t="b">
        <v>0</v>
      </c>
      <c r="L117">
        <v>0</v>
      </c>
      <c r="M117" t="b">
        <v>0</v>
      </c>
      <c r="N117" t="s">
        <v>8268</v>
      </c>
      <c r="O117">
        <v>0</v>
      </c>
      <c r="P117">
        <v>0</v>
      </c>
      <c r="Q117" s="10" t="s">
        <v>8308</v>
      </c>
      <c r="R117" s="10" t="s">
        <v>8314</v>
      </c>
      <c r="S117" s="12">
        <v>40703.234386574077</v>
      </c>
      <c r="T117" s="12">
        <v>40733.234386574077</v>
      </c>
    </row>
    <row r="118" spans="1:20" ht="261" x14ac:dyDescent="0.35">
      <c r="A118">
        <v>502</v>
      </c>
      <c r="B118" s="3" t="s">
        <v>503</v>
      </c>
      <c r="C118" s="3" t="s">
        <v>4612</v>
      </c>
      <c r="D118" s="6">
        <v>20000</v>
      </c>
      <c r="E118" s="8">
        <v>230</v>
      </c>
      <c r="F118" t="s">
        <v>8220</v>
      </c>
      <c r="G118" t="s">
        <v>8223</v>
      </c>
      <c r="H118" t="s">
        <v>8245</v>
      </c>
      <c r="I118">
        <v>1332073025</v>
      </c>
      <c r="J118">
        <v>1329484625</v>
      </c>
      <c r="K118" t="b">
        <v>0</v>
      </c>
      <c r="L118">
        <v>4</v>
      </c>
      <c r="M118" t="b">
        <v>0</v>
      </c>
      <c r="N118" t="s">
        <v>8268</v>
      </c>
      <c r="O118">
        <v>1</v>
      </c>
      <c r="P118">
        <v>57.5</v>
      </c>
      <c r="Q118" s="10" t="s">
        <v>8308</v>
      </c>
      <c r="R118" s="10" t="s">
        <v>8314</v>
      </c>
      <c r="S118" s="12">
        <v>40956.553530092591</v>
      </c>
      <c r="T118" s="12">
        <v>40986.511863425927</v>
      </c>
    </row>
    <row r="119" spans="1:20" ht="261" x14ac:dyDescent="0.35">
      <c r="A119">
        <v>504</v>
      </c>
      <c r="B119" s="3" t="s">
        <v>505</v>
      </c>
      <c r="C119" s="3" t="s">
        <v>4614</v>
      </c>
      <c r="D119" s="6">
        <v>24500</v>
      </c>
      <c r="E119" s="8">
        <v>335</v>
      </c>
      <c r="F119" t="s">
        <v>8220</v>
      </c>
      <c r="G119" t="s">
        <v>8223</v>
      </c>
      <c r="H119" t="s">
        <v>8245</v>
      </c>
      <c r="I119">
        <v>1334097387</v>
      </c>
      <c r="J119">
        <v>1328916987</v>
      </c>
      <c r="K119" t="b">
        <v>0</v>
      </c>
      <c r="L119">
        <v>5</v>
      </c>
      <c r="M119" t="b">
        <v>0</v>
      </c>
      <c r="N119" t="s">
        <v>8268</v>
      </c>
      <c r="O119">
        <v>1</v>
      </c>
      <c r="P119">
        <v>67</v>
      </c>
      <c r="Q119" s="10" t="s">
        <v>8308</v>
      </c>
      <c r="R119" s="10" t="s">
        <v>8314</v>
      </c>
      <c r="S119" s="12">
        <v>40949.98364583333</v>
      </c>
      <c r="T119" s="12">
        <v>41009.941979166666</v>
      </c>
    </row>
    <row r="120" spans="1:20" ht="261" x14ac:dyDescent="0.35">
      <c r="A120">
        <v>505</v>
      </c>
      <c r="B120" s="3" t="s">
        <v>506</v>
      </c>
      <c r="C120" s="3" t="s">
        <v>4615</v>
      </c>
      <c r="D120" s="6">
        <v>12000</v>
      </c>
      <c r="E120" s="8">
        <v>52</v>
      </c>
      <c r="F120" t="s">
        <v>8220</v>
      </c>
      <c r="G120" t="s">
        <v>8223</v>
      </c>
      <c r="H120" t="s">
        <v>8245</v>
      </c>
      <c r="I120">
        <v>1451010086</v>
      </c>
      <c r="J120">
        <v>1447122086</v>
      </c>
      <c r="K120" t="b">
        <v>0</v>
      </c>
      <c r="L120">
        <v>14</v>
      </c>
      <c r="M120" t="b">
        <v>0</v>
      </c>
      <c r="N120" t="s">
        <v>8268</v>
      </c>
      <c r="O120">
        <v>0</v>
      </c>
      <c r="P120">
        <v>3.71</v>
      </c>
      <c r="Q120" s="10" t="s">
        <v>8308</v>
      </c>
      <c r="R120" s="10" t="s">
        <v>8314</v>
      </c>
      <c r="S120" s="12">
        <v>42318.098217592589</v>
      </c>
      <c r="T120" s="12">
        <v>42363.098217592589</v>
      </c>
    </row>
    <row r="121" spans="1:20" ht="203" x14ac:dyDescent="0.35">
      <c r="A121">
        <v>506</v>
      </c>
      <c r="B121" s="3" t="s">
        <v>507</v>
      </c>
      <c r="C121" s="3" t="s">
        <v>4616</v>
      </c>
      <c r="D121" s="6">
        <v>200000</v>
      </c>
      <c r="E121" s="8">
        <v>250</v>
      </c>
      <c r="F121" t="s">
        <v>8220</v>
      </c>
      <c r="G121" t="s">
        <v>8223</v>
      </c>
      <c r="H121" t="s">
        <v>8245</v>
      </c>
      <c r="I121">
        <v>1376140520</v>
      </c>
      <c r="J121">
        <v>1373548520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250</v>
      </c>
      <c r="Q121" s="10" t="s">
        <v>8308</v>
      </c>
      <c r="R121" s="10" t="s">
        <v>8314</v>
      </c>
      <c r="S121" s="12">
        <v>41466.552314814813</v>
      </c>
      <c r="T121" s="12">
        <v>41496.552314814813</v>
      </c>
    </row>
    <row r="122" spans="1:20" ht="246.5" x14ac:dyDescent="0.35">
      <c r="A122">
        <v>507</v>
      </c>
      <c r="B122" s="3" t="s">
        <v>508</v>
      </c>
      <c r="C122" s="3" t="s">
        <v>4617</v>
      </c>
      <c r="D122" s="6">
        <v>20000</v>
      </c>
      <c r="E122" s="8">
        <v>640</v>
      </c>
      <c r="F122" t="s">
        <v>8220</v>
      </c>
      <c r="G122" t="s">
        <v>8223</v>
      </c>
      <c r="H122" t="s">
        <v>8245</v>
      </c>
      <c r="I122">
        <v>1350687657</v>
      </c>
      <c r="J122">
        <v>1346799657</v>
      </c>
      <c r="K122" t="b">
        <v>0</v>
      </c>
      <c r="L122">
        <v>10</v>
      </c>
      <c r="M122" t="b">
        <v>0</v>
      </c>
      <c r="N122" t="s">
        <v>8268</v>
      </c>
      <c r="O122">
        <v>3</v>
      </c>
      <c r="P122">
        <v>64</v>
      </c>
      <c r="Q122" s="10" t="s">
        <v>8308</v>
      </c>
      <c r="R122" s="10" t="s">
        <v>8314</v>
      </c>
      <c r="S122" s="12">
        <v>41156.958993055552</v>
      </c>
      <c r="T122" s="12">
        <v>41201.958993055552</v>
      </c>
    </row>
    <row r="123" spans="1:20" ht="261" x14ac:dyDescent="0.35">
      <c r="A123">
        <v>508</v>
      </c>
      <c r="B123" s="3" t="s">
        <v>509</v>
      </c>
      <c r="C123" s="3" t="s">
        <v>4618</v>
      </c>
      <c r="D123" s="6">
        <v>50000</v>
      </c>
      <c r="E123" s="8">
        <v>400</v>
      </c>
      <c r="F123" t="s">
        <v>8220</v>
      </c>
      <c r="G123" t="s">
        <v>8223</v>
      </c>
      <c r="H123" t="s">
        <v>8245</v>
      </c>
      <c r="I123">
        <v>1337955240</v>
      </c>
      <c r="J123">
        <v>1332808501</v>
      </c>
      <c r="K123" t="b">
        <v>0</v>
      </c>
      <c r="L123">
        <v>3</v>
      </c>
      <c r="M123" t="b">
        <v>0</v>
      </c>
      <c r="N123" t="s">
        <v>8268</v>
      </c>
      <c r="O123">
        <v>1</v>
      </c>
      <c r="P123">
        <v>133.33000000000001</v>
      </c>
      <c r="Q123" s="10" t="s">
        <v>8308</v>
      </c>
      <c r="R123" s="10" t="s">
        <v>8314</v>
      </c>
      <c r="S123" s="12">
        <v>40995.024317129632</v>
      </c>
      <c r="T123" s="12">
        <v>41054.593055555553</v>
      </c>
    </row>
    <row r="124" spans="1:20" ht="246.5" x14ac:dyDescent="0.35">
      <c r="A124">
        <v>510</v>
      </c>
      <c r="B124" s="3" t="s">
        <v>511</v>
      </c>
      <c r="C124" s="3" t="s">
        <v>4620</v>
      </c>
      <c r="D124" s="6">
        <v>14000</v>
      </c>
      <c r="E124" s="8">
        <v>0</v>
      </c>
      <c r="F124" t="s">
        <v>8220</v>
      </c>
      <c r="G124" t="s">
        <v>8223</v>
      </c>
      <c r="H124" t="s">
        <v>8245</v>
      </c>
      <c r="I124">
        <v>1456805639</v>
      </c>
      <c r="J124">
        <v>1454213639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0" t="s">
        <v>8308</v>
      </c>
      <c r="R124" s="10" t="s">
        <v>8314</v>
      </c>
      <c r="S124" s="12">
        <v>42400.176377314812</v>
      </c>
      <c r="T124" s="12">
        <v>42430.176377314812</v>
      </c>
    </row>
    <row r="125" spans="1:20" ht="232" x14ac:dyDescent="0.35">
      <c r="A125">
        <v>511</v>
      </c>
      <c r="B125" s="3" t="s">
        <v>512</v>
      </c>
      <c r="C125" s="3" t="s">
        <v>4621</v>
      </c>
      <c r="D125" s="6">
        <v>5000</v>
      </c>
      <c r="E125" s="8">
        <v>150</v>
      </c>
      <c r="F125" t="s">
        <v>8220</v>
      </c>
      <c r="G125" t="s">
        <v>8223</v>
      </c>
      <c r="H125" t="s">
        <v>8245</v>
      </c>
      <c r="I125">
        <v>1365228982</v>
      </c>
      <c r="J125">
        <v>1362640582</v>
      </c>
      <c r="K125" t="b">
        <v>0</v>
      </c>
      <c r="L125">
        <v>5</v>
      </c>
      <c r="M125" t="b">
        <v>0</v>
      </c>
      <c r="N125" t="s">
        <v>8268</v>
      </c>
      <c r="O125">
        <v>3</v>
      </c>
      <c r="P125">
        <v>30</v>
      </c>
      <c r="Q125" s="10" t="s">
        <v>8308</v>
      </c>
      <c r="R125" s="10" t="s">
        <v>8314</v>
      </c>
      <c r="S125" s="12">
        <v>41340.303032407406</v>
      </c>
      <c r="T125" s="12">
        <v>41370.261365740742</v>
      </c>
    </row>
    <row r="126" spans="1:20" ht="275.5" x14ac:dyDescent="0.35">
      <c r="A126">
        <v>512</v>
      </c>
      <c r="B126" s="3" t="s">
        <v>513</v>
      </c>
      <c r="C126" s="3" t="s">
        <v>4622</v>
      </c>
      <c r="D126" s="6">
        <v>8000</v>
      </c>
      <c r="E126" s="8">
        <v>11</v>
      </c>
      <c r="F126" t="s">
        <v>8220</v>
      </c>
      <c r="G126" t="s">
        <v>8223</v>
      </c>
      <c r="H126" t="s">
        <v>8245</v>
      </c>
      <c r="I126">
        <v>1479667727</v>
      </c>
      <c r="J126">
        <v>1475776127</v>
      </c>
      <c r="K126" t="b">
        <v>0</v>
      </c>
      <c r="L126">
        <v>2</v>
      </c>
      <c r="M126" t="b">
        <v>0</v>
      </c>
      <c r="N126" t="s">
        <v>8268</v>
      </c>
      <c r="O126">
        <v>0</v>
      </c>
      <c r="P126">
        <v>5.5</v>
      </c>
      <c r="Q126" s="10" t="s">
        <v>8308</v>
      </c>
      <c r="R126" s="10" t="s">
        <v>8314</v>
      </c>
      <c r="S126" s="12">
        <v>42649.742210648154</v>
      </c>
      <c r="T126" s="12">
        <v>42694.783877314811</v>
      </c>
    </row>
    <row r="127" spans="1:20" ht="203" x14ac:dyDescent="0.35">
      <c r="A127">
        <v>513</v>
      </c>
      <c r="B127" s="3" t="s">
        <v>514</v>
      </c>
      <c r="C127" s="3" t="s">
        <v>4623</v>
      </c>
      <c r="D127" s="6">
        <v>50000</v>
      </c>
      <c r="E127" s="8">
        <v>6962</v>
      </c>
      <c r="F127" t="s">
        <v>8220</v>
      </c>
      <c r="G127" t="s">
        <v>8223</v>
      </c>
      <c r="H127" t="s">
        <v>8245</v>
      </c>
      <c r="I127">
        <v>1471244400</v>
      </c>
      <c r="J127">
        <v>1467387705</v>
      </c>
      <c r="K127" t="b">
        <v>0</v>
      </c>
      <c r="L127">
        <v>68</v>
      </c>
      <c r="M127" t="b">
        <v>0</v>
      </c>
      <c r="N127" t="s">
        <v>8268</v>
      </c>
      <c r="O127">
        <v>14</v>
      </c>
      <c r="P127">
        <v>102.38</v>
      </c>
      <c r="Q127" s="10" t="s">
        <v>8308</v>
      </c>
      <c r="R127" s="10" t="s">
        <v>8314</v>
      </c>
      <c r="S127" s="12">
        <v>42552.653993055559</v>
      </c>
      <c r="T127" s="12">
        <v>42597.291666666672</v>
      </c>
    </row>
    <row r="128" spans="1:20" ht="203" x14ac:dyDescent="0.35">
      <c r="A128">
        <v>515</v>
      </c>
      <c r="B128" s="3" t="s">
        <v>516</v>
      </c>
      <c r="C128" s="3" t="s">
        <v>4625</v>
      </c>
      <c r="D128" s="6">
        <v>97000</v>
      </c>
      <c r="E128" s="8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  <c r="O128">
        <v>25</v>
      </c>
      <c r="P128">
        <v>725.03</v>
      </c>
      <c r="Q128" s="10" t="s">
        <v>8308</v>
      </c>
      <c r="R128" s="10" t="s">
        <v>8314</v>
      </c>
      <c r="S128" s="12">
        <v>42327.490752314814</v>
      </c>
      <c r="T128" s="12">
        <v>42367.490752314814</v>
      </c>
    </row>
    <row r="129" spans="1:20" ht="261" x14ac:dyDescent="0.35">
      <c r="A129">
        <v>517</v>
      </c>
      <c r="B129" s="3" t="s">
        <v>518</v>
      </c>
      <c r="C129" s="3" t="s">
        <v>4627</v>
      </c>
      <c r="D129" s="6">
        <v>15000</v>
      </c>
      <c r="E129" s="8">
        <v>205</v>
      </c>
      <c r="F129" t="s">
        <v>8220</v>
      </c>
      <c r="G129" t="s">
        <v>8223</v>
      </c>
      <c r="H129" t="s">
        <v>8245</v>
      </c>
      <c r="I129">
        <v>1486046761</v>
      </c>
      <c r="J129">
        <v>1483454761</v>
      </c>
      <c r="K129" t="b">
        <v>0</v>
      </c>
      <c r="L129">
        <v>3</v>
      </c>
      <c r="M129" t="b">
        <v>0</v>
      </c>
      <c r="N129" t="s">
        <v>8268</v>
      </c>
      <c r="O129">
        <v>1</v>
      </c>
      <c r="P129">
        <v>68.33</v>
      </c>
      <c r="Q129" s="10" t="s">
        <v>8308</v>
      </c>
      <c r="R129" s="10" t="s">
        <v>8314</v>
      </c>
      <c r="S129" s="12">
        <v>42738.615289351852</v>
      </c>
      <c r="T129" s="12">
        <v>42768.615289351852</v>
      </c>
    </row>
    <row r="130" spans="1:20" ht="275.5" x14ac:dyDescent="0.35">
      <c r="A130">
        <v>518</v>
      </c>
      <c r="B130" s="3" t="s">
        <v>519</v>
      </c>
      <c r="C130" s="3" t="s">
        <v>4628</v>
      </c>
      <c r="D130" s="6">
        <v>7175</v>
      </c>
      <c r="E130" s="8">
        <v>0</v>
      </c>
      <c r="F130" t="s">
        <v>8220</v>
      </c>
      <c r="G130" t="s">
        <v>8223</v>
      </c>
      <c r="H130" t="s">
        <v>8245</v>
      </c>
      <c r="I130">
        <v>1441550760</v>
      </c>
      <c r="J130">
        <v>1438958824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0" t="s">
        <v>8308</v>
      </c>
      <c r="R130" s="10" t="s">
        <v>8314</v>
      </c>
      <c r="S130" s="12">
        <v>42223.616018518514</v>
      </c>
      <c r="T130" s="12">
        <v>42253.615277777775</v>
      </c>
    </row>
    <row r="131" spans="1:20" ht="261" x14ac:dyDescent="0.35">
      <c r="A131">
        <v>519</v>
      </c>
      <c r="B131" s="3" t="s">
        <v>520</v>
      </c>
      <c r="C131" s="3" t="s">
        <v>4629</v>
      </c>
      <c r="D131" s="6">
        <v>12001</v>
      </c>
      <c r="E131" s="8">
        <v>2746</v>
      </c>
      <c r="F131" t="s">
        <v>8220</v>
      </c>
      <c r="G131" t="s">
        <v>8223</v>
      </c>
      <c r="H131" t="s">
        <v>8245</v>
      </c>
      <c r="I131">
        <v>1354699421</v>
      </c>
      <c r="J131">
        <v>1352107421</v>
      </c>
      <c r="K131" t="b">
        <v>0</v>
      </c>
      <c r="L131">
        <v>70</v>
      </c>
      <c r="M131" t="b">
        <v>0</v>
      </c>
      <c r="N131" t="s">
        <v>8268</v>
      </c>
      <c r="O131">
        <v>23</v>
      </c>
      <c r="P131">
        <v>39.229999999999997</v>
      </c>
      <c r="Q131" s="10" t="s">
        <v>8308</v>
      </c>
      <c r="R131" s="10" t="s">
        <v>8314</v>
      </c>
      <c r="S131" s="12">
        <v>41218.391446759262</v>
      </c>
      <c r="T131" s="12">
        <v>41248.391446759262</v>
      </c>
    </row>
  </sheetData>
  <conditionalFormatting sqref="F1:F13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3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096C-AC89-4219-AA12-6C386CA2B729}">
  <dimension ref="A1:F6"/>
  <sheetViews>
    <sheetView workbookViewId="0">
      <selection activeCell="I21" sqref="I21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7" bestFit="1" customWidth="1"/>
    <col min="6" max="6" width="16.7265625" bestFit="1" customWidth="1"/>
  </cols>
  <sheetData>
    <row r="1" spans="1:6" x14ac:dyDescent="0.35">
      <c r="A1" t="s">
        <v>8417</v>
      </c>
      <c r="B1" t="s">
        <v>4110</v>
      </c>
      <c r="C1" t="s">
        <v>8380</v>
      </c>
      <c r="D1" t="s">
        <v>8418</v>
      </c>
      <c r="E1" t="s">
        <v>8419</v>
      </c>
      <c r="F1" t="s">
        <v>8420</v>
      </c>
    </row>
    <row r="2" spans="1:6" x14ac:dyDescent="0.35">
      <c r="A2" t="s">
        <v>3473</v>
      </c>
      <c r="B2" t="str">
        <f>VLOOKUP(A2,[1]Kickstarter!B:C,2,FALSE)</f>
        <v>Help us get actor-writer Ian Bonar's debut play - a hilarious, heartbreaking story of grief and loss - to the 2016 Edinburgh Fringe.</v>
      </c>
      <c r="C2">
        <f>VLOOKUP(A2,[1]Kickstarter!B:E,3,FALSE)</f>
        <v>2000</v>
      </c>
      <c r="D2">
        <f>VLOOKUP(A2,[1]Kickstarter!B:E,4,FALSE)</f>
        <v>2020</v>
      </c>
      <c r="E2">
        <f>VLOOKUP(A2,[1]Kickstarter!B:P,15,FALSE)</f>
        <v>51.79</v>
      </c>
      <c r="F2">
        <f>VLOOKUP(A2,[1]Kickstarter!B:L,11,FALSE)</f>
        <v>39</v>
      </c>
    </row>
    <row r="3" spans="1:6" x14ac:dyDescent="0.35">
      <c r="A3" t="s">
        <v>3616</v>
      </c>
      <c r="B3" t="str">
        <f>VLOOKUP(A3,[1]Kickstarter!B:C,2,FALSE)</f>
        <v>The play yet to be described as "A surefire Edinburgh Fringe Festival Cult Hit". Coming to the Underbelly, Edinburgh, 5th-30th August.</v>
      </c>
      <c r="C3">
        <f>VLOOKUP(A3,[1]Kickstarter!B:E,3,FALSE)</f>
        <v>2000</v>
      </c>
      <c r="D3">
        <f>VLOOKUP(A3,[1]Kickstarter!B:E,4,FALSE)</f>
        <v>2020</v>
      </c>
      <c r="E3">
        <f>VLOOKUP(A3,[1]Kickstarter!B:P,15,FALSE)</f>
        <v>36.07</v>
      </c>
      <c r="F3">
        <f>VLOOKUP(A3,[1]Kickstarter!B:L,11,FALSE)</f>
        <v>56</v>
      </c>
    </row>
    <row r="4" spans="1:6" x14ac:dyDescent="0.35">
      <c r="A4" t="s">
        <v>3178</v>
      </c>
      <c r="B4" t="str">
        <f>VLOOKUP(A4,[1]Kickstarter!B:C,2,FALSE)</f>
        <v>Cutting Off Kate Bush is a one-woman show written &amp; performed by Lucy Benson-Brown, premiering at the Edinburgh Fringe Festival 2014</v>
      </c>
      <c r="C4">
        <f>VLOOKUP(A4,[1]Kickstarter!B:E,3,FALSE)</f>
        <v>1500</v>
      </c>
      <c r="D4">
        <f>VLOOKUP(A4,[1]Kickstarter!B:E,4,FALSE)</f>
        <v>2576</v>
      </c>
      <c r="E4">
        <f>VLOOKUP(A4,[1]Kickstarter!B:P,15,FALSE)</f>
        <v>33.03</v>
      </c>
      <c r="F4">
        <f>VLOOKUP(A4,[1]Kickstarter!B:L,11,FALSE)</f>
        <v>78</v>
      </c>
    </row>
    <row r="5" spans="1:6" ht="14" customHeight="1" x14ac:dyDescent="0.35">
      <c r="A5" t="s">
        <v>3329</v>
      </c>
      <c r="B5" t="str">
        <f>VLOOKUP(A5,[1]Kickstarter!B:C,2,FALSE)</f>
        <v>Jestia and Raedon is a brand new romantic comedy play going to the Edinburgh Fringe Festival this summer.</v>
      </c>
      <c r="C5">
        <f>VLOOKUP(A5,[1]Kickstarter!B:E,3,FALSE)</f>
        <v>1000</v>
      </c>
      <c r="D5">
        <f>VLOOKUP(A5,[1]Kickstarter!B:E,4,FALSE)</f>
        <v>1168</v>
      </c>
      <c r="E5">
        <f>VLOOKUP(A5,[1]Kickstarter!B:P,15,FALSE)</f>
        <v>44.92</v>
      </c>
      <c r="F5">
        <f>VLOOKUP(A5,[1]Kickstarter!B:L,11,FALSE)</f>
        <v>26</v>
      </c>
    </row>
    <row r="6" spans="1:6" x14ac:dyDescent="0.35">
      <c r="A6" t="s">
        <v>3221</v>
      </c>
      <c r="B6" t="str">
        <f>VLOOKUP(A6,[1]Kickstarter!B:C,2,FALSE)</f>
        <v>A one-man show about love, loss, and motorways, written &amp; performed by Ben Norris. Help us get to the 2015 Edinburgh Fringe and beyond!</v>
      </c>
      <c r="C6">
        <f>VLOOKUP(A6,[1]Kickstarter!B:E,3,FALSE)</f>
        <v>4000</v>
      </c>
      <c r="D6">
        <f>VLOOKUP(A6,[1]Kickstarter!B:E,4,FALSE)</f>
        <v>4137</v>
      </c>
      <c r="E6">
        <f>VLOOKUP(A6,[1]Kickstarter!B:P,15,FALSE)</f>
        <v>36.61</v>
      </c>
      <c r="F6">
        <f>VLOOKUP(A6,[1]Kickstarter!B:L,11,FALSE)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D697E-A0ED-45AC-8F09-6F772513BFD2}">
  <dimension ref="A1:F18"/>
  <sheetViews>
    <sheetView workbookViewId="0">
      <selection activeCell="I21" sqref="I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t="s">
        <v>8358</v>
      </c>
      <c r="B1" t="s">
        <v>8315</v>
      </c>
    </row>
    <row r="2" spans="1:6" x14ac:dyDescent="0.35">
      <c r="A2" t="s">
        <v>8362</v>
      </c>
      <c r="B2" t="s">
        <v>8363</v>
      </c>
    </row>
    <row r="4" spans="1:6" x14ac:dyDescent="0.35">
      <c r="A4" t="s">
        <v>8366</v>
      </c>
      <c r="B4" t="s">
        <v>8364</v>
      </c>
    </row>
    <row r="5" spans="1:6" x14ac:dyDescent="0.35">
      <c r="A5" t="s">
        <v>8367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</row>
    <row r="6" spans="1:6" x14ac:dyDescent="0.35">
      <c r="A6" s="15" t="s">
        <v>8374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5">
      <c r="A7" s="15" t="s">
        <v>8375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5">
      <c r="A8" s="15" t="s">
        <v>8376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5">
      <c r="A9" s="15" t="s">
        <v>8377</v>
      </c>
      <c r="B9">
        <v>2</v>
      </c>
      <c r="C9">
        <v>40</v>
      </c>
      <c r="E9">
        <v>71</v>
      </c>
      <c r="F9">
        <v>113</v>
      </c>
    </row>
    <row r="10" spans="1:6" x14ac:dyDescent="0.35">
      <c r="A10" s="15" t="s">
        <v>8368</v>
      </c>
      <c r="B10">
        <v>3</v>
      </c>
      <c r="C10">
        <v>52</v>
      </c>
      <c r="E10">
        <v>111</v>
      </c>
      <c r="F10">
        <v>166</v>
      </c>
    </row>
    <row r="11" spans="1:6" x14ac:dyDescent="0.35">
      <c r="A11" s="15" t="s">
        <v>8378</v>
      </c>
      <c r="B11">
        <v>4</v>
      </c>
      <c r="C11">
        <v>49</v>
      </c>
      <c r="E11">
        <v>100</v>
      </c>
      <c r="F11">
        <v>153</v>
      </c>
    </row>
    <row r="12" spans="1:6" x14ac:dyDescent="0.35">
      <c r="A12" s="15" t="s">
        <v>8369</v>
      </c>
      <c r="B12">
        <v>1</v>
      </c>
      <c r="C12">
        <v>50</v>
      </c>
      <c r="E12">
        <v>87</v>
      </c>
      <c r="F12">
        <v>138</v>
      </c>
    </row>
    <row r="13" spans="1:6" x14ac:dyDescent="0.35">
      <c r="A13" s="15" t="s">
        <v>8370</v>
      </c>
      <c r="B13">
        <v>4</v>
      </c>
      <c r="C13">
        <v>47</v>
      </c>
      <c r="E13">
        <v>72</v>
      </c>
      <c r="F13">
        <v>123</v>
      </c>
    </row>
    <row r="14" spans="1:6" x14ac:dyDescent="0.35">
      <c r="A14" s="15" t="s">
        <v>8371</v>
      </c>
      <c r="B14">
        <v>4</v>
      </c>
      <c r="C14">
        <v>34</v>
      </c>
      <c r="E14">
        <v>59</v>
      </c>
      <c r="F14">
        <v>97</v>
      </c>
    </row>
    <row r="15" spans="1:6" x14ac:dyDescent="0.35">
      <c r="A15" s="15" t="s">
        <v>8372</v>
      </c>
      <c r="C15">
        <v>50</v>
      </c>
      <c r="E15">
        <v>65</v>
      </c>
      <c r="F15">
        <v>115</v>
      </c>
    </row>
    <row r="16" spans="1:6" x14ac:dyDescent="0.35">
      <c r="A16" s="15" t="s">
        <v>8373</v>
      </c>
      <c r="B16">
        <v>3</v>
      </c>
      <c r="C16">
        <v>31</v>
      </c>
      <c r="E16">
        <v>54</v>
      </c>
      <c r="F16">
        <v>88</v>
      </c>
    </row>
    <row r="17" spans="1:6" x14ac:dyDescent="0.35">
      <c r="A17" s="15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5">
      <c r="A18" s="15" t="s">
        <v>8365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51D16-BE50-481A-9C23-9E7336FCC0AC}">
  <dimension ref="A1:F6"/>
  <sheetViews>
    <sheetView workbookViewId="0">
      <selection activeCell="I21" sqref="I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t="s">
        <v>8222</v>
      </c>
      <c r="B1" t="s">
        <v>8223</v>
      </c>
    </row>
    <row r="3" spans="1:6" x14ac:dyDescent="0.35">
      <c r="A3" t="s">
        <v>8366</v>
      </c>
      <c r="B3" t="s">
        <v>8364</v>
      </c>
    </row>
    <row r="4" spans="1:6" x14ac:dyDescent="0.35">
      <c r="A4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</row>
    <row r="5" spans="1:6" x14ac:dyDescent="0.35">
      <c r="A5" s="16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16" t="s">
        <v>8365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F7090-1968-4D09-BFC0-E827B183EA1F}">
  <dimension ref="A1:E7"/>
  <sheetViews>
    <sheetView workbookViewId="0">
      <selection activeCell="I21" sqref="I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t="s">
        <v>8222</v>
      </c>
      <c r="B1" t="s">
        <v>8224</v>
      </c>
    </row>
    <row r="2" spans="1:5" x14ac:dyDescent="0.35">
      <c r="A2" t="s">
        <v>8358</v>
      </c>
      <c r="B2" t="s">
        <v>8363</v>
      </c>
    </row>
    <row r="4" spans="1:5" x14ac:dyDescent="0.35">
      <c r="A4" t="s">
        <v>8366</v>
      </c>
      <c r="B4" t="s">
        <v>8364</v>
      </c>
    </row>
    <row r="5" spans="1:5" x14ac:dyDescent="0.35">
      <c r="A5" t="s">
        <v>8367</v>
      </c>
      <c r="B5" t="s">
        <v>8220</v>
      </c>
      <c r="C5" t="s">
        <v>8221</v>
      </c>
      <c r="D5" t="s">
        <v>8218</v>
      </c>
      <c r="E5" t="s">
        <v>8365</v>
      </c>
    </row>
    <row r="6" spans="1:5" x14ac:dyDescent="0.35">
      <c r="A6" s="16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5">
      <c r="A7" s="16" t="s">
        <v>8365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Outcomes Based on Goals</vt:lpstr>
      <vt:lpstr>Theater Outcomes by Launch Date</vt:lpstr>
      <vt:lpstr>Descriptive Statistics</vt:lpstr>
      <vt:lpstr>Successful Spaces</vt:lpstr>
      <vt:lpstr>Failed Spaces</vt:lpstr>
      <vt:lpstr>Successful Film</vt:lpstr>
      <vt:lpstr>Failed Film</vt:lpstr>
      <vt:lpstr>Edinburgh Research</vt:lpstr>
      <vt:lpstr>Outcomes Based on Launch Date</vt:lpstr>
      <vt:lpstr>Parent Category Outcomes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 Behler</cp:lastModifiedBy>
  <dcterms:created xsi:type="dcterms:W3CDTF">2017-04-20T15:17:24Z</dcterms:created>
  <dcterms:modified xsi:type="dcterms:W3CDTF">2021-06-11T02:16:29Z</dcterms:modified>
</cp:coreProperties>
</file>