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cer\Desktop\Portfolios\Excel\"/>
    </mc:Choice>
  </mc:AlternateContent>
  <xr:revisionPtr revIDLastSave="0" documentId="13_ncr:1_{D04B76ED-E1B6-4536-8783-D5A6DDE36CEB}" xr6:coauthVersionLast="47" xr6:coauthVersionMax="47" xr10:uidLastSave="{00000000-0000-0000-0000-000000000000}"/>
  <bookViews>
    <workbookView xWindow="-108" yWindow="-108" windowWidth="23256" windowHeight="12576" activeTab="1" xr2:uid="{00000000-000D-0000-FFFF-FFFF00000000}"/>
  </bookViews>
  <sheets>
    <sheet name="Raw Transcript" sheetId="1" r:id="rId1"/>
    <sheet name="Working Sheet" sheetId="2" r:id="rId2"/>
    <sheet name="Pivot Tables" sheetId="3" r:id="rId3"/>
    <sheet name="Dashboard" sheetId="5" r:id="rId4"/>
    <sheet name="Summary" sheetId="11" r:id="rId5"/>
  </sheets>
  <definedNames>
    <definedName name="_xlcn.WorksheetConnection_WorkingSheetA1I621" hidden="1">'Working Sheet'!$A$1:$J$62</definedName>
  </definedNames>
  <calcPr calcId="191029"/>
  <pivotCaches>
    <pivotCache cacheId="784" r:id="rId6"/>
    <pivotCache cacheId="785" r:id="rId7"/>
    <pivotCache cacheId="786" r:id="rId8"/>
  </pivotCaches>
  <extLst>
    <ext xmlns:x15="http://schemas.microsoft.com/office/spreadsheetml/2010/11/main" uri="{FCE2AD5D-F65C-4FA6-A056-5C36A1767C68}">
      <x15:dataModel>
        <x15:modelTables>
          <x15:modelTable id="Range" name="Range" connection="WorksheetConnection_Working Sheet!$A$1:$I$6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2" i="2" l="1" a="1"/>
  <c r="I62" i="2" s="1"/>
  <c r="I61" i="2" a="1"/>
  <c r="I61" i="2" s="1"/>
  <c r="I60" i="2" a="1"/>
  <c r="I60" i="2" s="1"/>
  <c r="I59" i="2" a="1"/>
  <c r="I59" i="2" s="1"/>
  <c r="I58" i="2" a="1"/>
  <c r="I58" i="2" s="1"/>
  <c r="I57" i="2" a="1"/>
  <c r="I57" i="2" s="1"/>
  <c r="I56" i="2" a="1"/>
  <c r="I56" i="2" s="1"/>
  <c r="I55" i="2" a="1"/>
  <c r="I55" i="2" s="1"/>
  <c r="I54" i="2" a="1"/>
  <c r="I54" i="2" s="1"/>
  <c r="I53" i="2" a="1"/>
  <c r="I53" i="2" s="1"/>
  <c r="I52" i="2" a="1"/>
  <c r="I52" i="2" s="1"/>
  <c r="I51" i="2" a="1"/>
  <c r="I51" i="2" s="1"/>
  <c r="I50" i="2" a="1"/>
  <c r="I50" i="2" s="1"/>
  <c r="I49" i="2" a="1"/>
  <c r="I49" i="2" s="1"/>
  <c r="I48" i="2" a="1"/>
  <c r="I48" i="2" s="1"/>
  <c r="I47" i="2" a="1"/>
  <c r="I47" i="2" s="1"/>
  <c r="I46" i="2" a="1"/>
  <c r="I46" i="2" s="1"/>
  <c r="I45" i="2" a="1"/>
  <c r="I45" i="2" s="1"/>
  <c r="I44" i="2" a="1"/>
  <c r="I44" i="2" s="1"/>
  <c r="I43" i="2" a="1"/>
  <c r="I43" i="2" s="1"/>
  <c r="I42" i="2" a="1"/>
  <c r="I42" i="2" s="1"/>
  <c r="I41" i="2" a="1"/>
  <c r="I41" i="2" s="1"/>
  <c r="I40" i="2" a="1"/>
  <c r="I40" i="2" s="1"/>
  <c r="I39" i="2" a="1"/>
  <c r="I39" i="2" s="1"/>
  <c r="I38" i="2" a="1"/>
  <c r="I38" i="2" s="1"/>
  <c r="I37" i="2" a="1"/>
  <c r="I37" i="2" s="1"/>
  <c r="I36" i="2" a="1"/>
  <c r="I36" i="2" s="1"/>
  <c r="I35" i="2" a="1"/>
  <c r="I35" i="2" s="1"/>
  <c r="I34" i="2" a="1"/>
  <c r="I34" i="2" s="1"/>
  <c r="I33" i="2" a="1"/>
  <c r="I33" i="2" s="1"/>
  <c r="I32" i="2" a="1"/>
  <c r="I32" i="2" s="1"/>
  <c r="I31" i="2" a="1"/>
  <c r="I31" i="2" s="1"/>
  <c r="I30" i="2" a="1"/>
  <c r="I30" i="2" s="1"/>
  <c r="I29" i="2" a="1"/>
  <c r="I29" i="2" s="1"/>
  <c r="I28" i="2" a="1"/>
  <c r="I28" i="2" s="1"/>
  <c r="I27" i="2" a="1"/>
  <c r="I27" i="2" s="1"/>
  <c r="I26" i="2" a="1"/>
  <c r="I26" i="2" s="1"/>
  <c r="I25" i="2" a="1"/>
  <c r="I25" i="2" s="1"/>
  <c r="I24" i="2" a="1"/>
  <c r="I24" i="2" s="1"/>
  <c r="I23" i="2" a="1"/>
  <c r="I23" i="2" s="1"/>
  <c r="I22" i="2" a="1"/>
  <c r="I22" i="2" s="1"/>
  <c r="I21" i="2" a="1"/>
  <c r="I21" i="2" s="1"/>
  <c r="I20" i="2" a="1"/>
  <c r="I20" i="2" s="1"/>
  <c r="I19" i="2" a="1"/>
  <c r="I19" i="2" s="1"/>
  <c r="I18" i="2" a="1"/>
  <c r="I18" i="2" s="1"/>
  <c r="I17" i="2" a="1"/>
  <c r="I17" i="2" s="1"/>
  <c r="I16" i="2" a="1"/>
  <c r="I16" i="2" s="1"/>
  <c r="I15" i="2" a="1"/>
  <c r="I15" i="2" s="1"/>
  <c r="I14" i="2" a="1"/>
  <c r="I14" i="2" s="1"/>
  <c r="I13" i="2" a="1"/>
  <c r="I13" i="2" s="1"/>
  <c r="I12" i="2" a="1"/>
  <c r="I12" i="2" s="1"/>
  <c r="I11" i="2" a="1"/>
  <c r="I11" i="2" s="1"/>
  <c r="I10" i="2" a="1"/>
  <c r="I10" i="2" s="1"/>
  <c r="I9" i="2" a="1"/>
  <c r="I9" i="2" s="1"/>
  <c r="I8" i="2" a="1"/>
  <c r="I8" i="2" s="1"/>
  <c r="I7" i="2" a="1"/>
  <c r="I7" i="2" s="1"/>
  <c r="I6" i="2" a="1"/>
  <c r="I6" i="2" s="1"/>
  <c r="I5" i="2" a="1"/>
  <c r="I5" i="2" s="1"/>
  <c r="I4" i="2" a="1"/>
  <c r="I4" i="2" s="1"/>
  <c r="I3" i="2" a="1"/>
  <c r="I3" i="2" s="1"/>
  <c r="I2" i="2" a="1"/>
  <c r="I2" i="2" s="1"/>
  <c r="H36" i="2" a="1"/>
  <c r="H36" i="2" s="1"/>
  <c r="H2" i="2" a="1"/>
  <c r="H2" i="2" s="1"/>
  <c r="H3" i="2" a="1"/>
  <c r="H3" i="2" s="1"/>
  <c r="H4" i="2" a="1"/>
  <c r="H4" i="2" s="1"/>
  <c r="H5" i="2" a="1"/>
  <c r="H5" i="2" s="1"/>
  <c r="H6" i="2" a="1"/>
  <c r="H6" i="2" s="1"/>
  <c r="H7" i="2" a="1"/>
  <c r="H7" i="2" s="1"/>
  <c r="H8" i="2" a="1"/>
  <c r="H8" i="2" s="1"/>
  <c r="H9" i="2" a="1"/>
  <c r="H9" i="2" s="1"/>
  <c r="H10" i="2" a="1"/>
  <c r="H10" i="2" s="1"/>
  <c r="H11" i="2" a="1"/>
  <c r="H11" i="2" s="1"/>
  <c r="H12" i="2" a="1"/>
  <c r="H12" i="2" s="1"/>
  <c r="H13" i="2" a="1"/>
  <c r="H13" i="2" s="1"/>
  <c r="H14" i="2" a="1"/>
  <c r="H14" i="2" s="1"/>
  <c r="H16" i="2" a="1"/>
  <c r="H16" i="2" s="1"/>
  <c r="H17" i="2" a="1"/>
  <c r="H17" i="2" s="1"/>
  <c r="H18" i="2" a="1"/>
  <c r="H18" i="2" s="1"/>
  <c r="H19" i="2" a="1"/>
  <c r="H19" i="2" s="1"/>
  <c r="H20" i="2" a="1"/>
  <c r="H20" i="2" s="1"/>
  <c r="H21" i="2" a="1"/>
  <c r="H21" i="2" s="1"/>
  <c r="H22" i="2" a="1"/>
  <c r="H22" i="2" s="1"/>
  <c r="H23" i="2" a="1"/>
  <c r="H23" i="2" s="1"/>
  <c r="H24" i="2" a="1"/>
  <c r="H24" i="2" s="1"/>
  <c r="H25" i="2" a="1"/>
  <c r="H25" i="2" s="1"/>
  <c r="H26" i="2" a="1"/>
  <c r="H26" i="2" s="1"/>
  <c r="H27" i="2" a="1"/>
  <c r="H27" i="2" s="1"/>
  <c r="H28" i="2" a="1"/>
  <c r="H28" i="2" s="1"/>
  <c r="H29" i="2" a="1"/>
  <c r="H29" i="2" s="1"/>
  <c r="H30" i="2" a="1"/>
  <c r="H30" i="2" s="1"/>
  <c r="H31" i="2" a="1"/>
  <c r="H31" i="2" s="1"/>
  <c r="H32" i="2" a="1"/>
  <c r="H32" i="2" s="1"/>
  <c r="H33" i="2" a="1"/>
  <c r="H33" i="2" s="1"/>
  <c r="H34" i="2" a="1"/>
  <c r="H34" i="2" s="1"/>
  <c r="H35" i="2" a="1"/>
  <c r="H35" i="2" s="1"/>
  <c r="H37" i="2" a="1"/>
  <c r="H37" i="2" s="1"/>
  <c r="H38" i="2" a="1"/>
  <c r="H38" i="2" s="1"/>
  <c r="H39" i="2" a="1"/>
  <c r="H39" i="2" s="1"/>
  <c r="H40" i="2" a="1"/>
  <c r="H40" i="2" s="1"/>
  <c r="H41" i="2" a="1"/>
  <c r="H41" i="2" s="1"/>
  <c r="H42" i="2" a="1"/>
  <c r="H42" i="2" s="1"/>
  <c r="H43" i="2" a="1"/>
  <c r="H43" i="2" s="1"/>
  <c r="H44" i="2" a="1"/>
  <c r="H44" i="2" s="1"/>
  <c r="H45" i="2" a="1"/>
  <c r="H45" i="2" s="1"/>
  <c r="H46" i="2" a="1"/>
  <c r="H46" i="2" s="1"/>
  <c r="H47" i="2" a="1"/>
  <c r="H47" i="2" s="1"/>
  <c r="H48" i="2" a="1"/>
  <c r="H48" i="2" s="1"/>
  <c r="H49" i="2" a="1"/>
  <c r="H49" i="2" s="1"/>
  <c r="H50" i="2" a="1"/>
  <c r="H50" i="2" s="1"/>
  <c r="H51" i="2" a="1"/>
  <c r="H51" i="2" s="1"/>
  <c r="H52" i="2" a="1"/>
  <c r="H52" i="2" s="1"/>
  <c r="H53" i="2" a="1"/>
  <c r="H53" i="2" s="1"/>
  <c r="H54" i="2" a="1"/>
  <c r="H54" i="2" s="1"/>
  <c r="H55" i="2" a="1"/>
  <c r="H55" i="2" s="1"/>
  <c r="H56" i="2" a="1"/>
  <c r="H56" i="2" s="1"/>
  <c r="H57" i="2" a="1"/>
  <c r="H57" i="2" s="1"/>
  <c r="H58" i="2" a="1"/>
  <c r="H58" i="2" s="1"/>
  <c r="H59" i="2" a="1"/>
  <c r="H59" i="2" s="1"/>
  <c r="H60" i="2" a="1"/>
  <c r="H60" i="2" s="1"/>
  <c r="H61" i="2" a="1"/>
  <c r="H61" i="2" s="1"/>
  <c r="H62" i="2" a="1"/>
  <c r="H62" i="2" s="1"/>
  <c r="J4" i="2" l="1"/>
  <c r="J62" i="2"/>
  <c r="J55" i="2"/>
  <c r="J46" i="2"/>
  <c r="J38" i="2"/>
  <c r="J30" i="2"/>
  <c r="J22" i="2"/>
  <c r="J14" i="2"/>
  <c r="J3" i="2"/>
  <c r="J47" i="2"/>
  <c r="J54" i="2"/>
  <c r="J45" i="2"/>
  <c r="J37" i="2"/>
  <c r="J29" i="2"/>
  <c r="J21" i="2"/>
  <c r="J13" i="2"/>
  <c r="J50" i="2"/>
  <c r="J25" i="2"/>
  <c r="J49" i="2"/>
  <c r="J32" i="2"/>
  <c r="J7" i="2"/>
  <c r="J48" i="2"/>
  <c r="J39" i="2"/>
  <c r="J15" i="2"/>
  <c r="J61" i="2"/>
  <c r="J53" i="2"/>
  <c r="J44" i="2"/>
  <c r="J36" i="2"/>
  <c r="J28" i="2"/>
  <c r="J20" i="2"/>
  <c r="J12" i="2"/>
  <c r="J5" i="2"/>
  <c r="J60" i="2"/>
  <c r="J52" i="2"/>
  <c r="J43" i="2"/>
  <c r="J35" i="2"/>
  <c r="J27" i="2"/>
  <c r="J19" i="2"/>
  <c r="J11" i="2"/>
  <c r="J6" i="2"/>
  <c r="J59" i="2"/>
  <c r="J51" i="2"/>
  <c r="J42" i="2"/>
  <c r="J34" i="2"/>
  <c r="J26" i="2"/>
  <c r="J18" i="2"/>
  <c r="J10" i="2"/>
  <c r="J2" i="2"/>
  <c r="J58" i="2"/>
  <c r="J41" i="2"/>
  <c r="J33" i="2"/>
  <c r="J17" i="2"/>
  <c r="J9" i="2"/>
  <c r="J57" i="2"/>
  <c r="J40" i="2"/>
  <c r="J24" i="2"/>
  <c r="J16" i="2"/>
  <c r="J56" i="2"/>
  <c r="J31" i="2"/>
  <c r="J23" i="2"/>
  <c r="J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Working Sheet!$A$1:$I$62" type="102" refreshedVersion="8" minRefreshableVersion="5">
    <extLst>
      <ext xmlns:x15="http://schemas.microsoft.com/office/spreadsheetml/2010/11/main" uri="{DE250136-89BD-433C-8126-D09CA5730AF9}">
        <x15:connection id="Range" autoDelete="1">
          <x15:rangePr sourceName="_xlcn.WorksheetConnection_WorkingSheetA1I6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<sst xmlns="http://schemas.openxmlformats.org/spreadsheetml/2006/main" count="604" uniqueCount="185">
  <si>
    <t>Credits</t>
  </si>
  <si>
    <t>ENGL 11</t>
  </si>
  <si>
    <t>PURPOSIVE COMMUNICATION</t>
  </si>
  <si>
    <t>B</t>
  </si>
  <si>
    <t>PHYED 146</t>
  </si>
  <si>
    <t>MUAY THAI</t>
  </si>
  <si>
    <t>MATH 2</t>
  </si>
  <si>
    <t>PREPARATORY COURSE TO CALCULUS</t>
  </si>
  <si>
    <t>S</t>
  </si>
  <si>
    <t>-</t>
  </si>
  <si>
    <t>THEO 11</t>
  </si>
  <si>
    <t>FAITH, SPIRITUALITY, AND THE CHURCH</t>
  </si>
  <si>
    <t>B+</t>
  </si>
  <si>
    <t>SocSc 11</t>
  </si>
  <si>
    <t>UNDERSTANDING THE SELF</t>
  </si>
  <si>
    <t>LAS 50</t>
  </si>
  <si>
    <t>ENTREPRENEURIAL MINDSET</t>
  </si>
  <si>
    <t>PHYED 122</t>
  </si>
  <si>
    <t>TABLE TENNIS</t>
  </si>
  <si>
    <t>C</t>
  </si>
  <si>
    <t>ENLIT 12</t>
  </si>
  <si>
    <t>LITERATURE: GLOBAL VOICES AND ENCOUNTERS</t>
  </si>
  <si>
    <t>MATH 30.13</t>
  </si>
  <si>
    <t>APPLIED CALCULUS FOR BUSINESS AND ECONOMICS I</t>
  </si>
  <si>
    <t>MATH 30.14</t>
  </si>
  <si>
    <t>APPLIED CALCULUS FOR BUSINESS AND ECONOMICS II</t>
  </si>
  <si>
    <t>PHYS 10.01</t>
  </si>
  <si>
    <t>INTRODUCTORY PHYSICS, LECTURE</t>
  </si>
  <si>
    <t>HISTO 11</t>
  </si>
  <si>
    <t>PHYS 10.02</t>
  </si>
  <si>
    <t>INTRODUCTORY PHYSICS, LABORATORY</t>
  </si>
  <si>
    <t>A</t>
  </si>
  <si>
    <t>HISTO 12</t>
  </si>
  <si>
    <t>MATH 10</t>
  </si>
  <si>
    <t>MATHEMATICS IN THE MODERN WORLD</t>
  </si>
  <si>
    <t>C+</t>
  </si>
  <si>
    <t>DEVELOPMENT</t>
  </si>
  <si>
    <t>LAS 20</t>
  </si>
  <si>
    <t>ENE 13.03i</t>
  </si>
  <si>
    <t>STORY AND NARRATIVE IN THE HUMANITIES</t>
  </si>
  <si>
    <t>PHILO 11.04</t>
  </si>
  <si>
    <t>THE HUMAN CONDITION: ADVENTURES IN BEING (METAPHYSICAL TRACK)</t>
  </si>
  <si>
    <t>PHYED 114</t>
  </si>
  <si>
    <t>WEIGHT TRAINING</t>
  </si>
  <si>
    <t>LLAW 111</t>
  </si>
  <si>
    <t>BUSINESS LAW AND TAXATION</t>
  </si>
  <si>
    <t>ACCT 115</t>
  </si>
  <si>
    <t>FINANCIAL ACCOUNTING</t>
  </si>
  <si>
    <t>ArtAp 10</t>
  </si>
  <si>
    <t>ART APPRECIATION</t>
  </si>
  <si>
    <t>PHYED 161</t>
  </si>
  <si>
    <t>RECREATIONAL ACTIVITIES</t>
  </si>
  <si>
    <t>STS 10</t>
  </si>
  <si>
    <t>SCIENCE, TECHNOLOGY, AND SOCIETY</t>
  </si>
  <si>
    <t>DECSC 25</t>
  </si>
  <si>
    <t>CREATIVE THINKING AND INNOVATION MANAGEMENT</t>
  </si>
  <si>
    <t>NSTP 11(CWTS)</t>
  </si>
  <si>
    <t>CIVIC WELFARE TRAINING SERVICE</t>
  </si>
  <si>
    <t>THEO 12</t>
  </si>
  <si>
    <t>THEOLOGY OF THE CATHOLIC SOCIAL VISION</t>
  </si>
  <si>
    <t>QUANT 34</t>
  </si>
  <si>
    <t>STATISTICAL MODELING</t>
  </si>
  <si>
    <t>SocSc 12</t>
  </si>
  <si>
    <t>THE CONTEMPORARY WORLD</t>
  </si>
  <si>
    <t>LAS 111</t>
  </si>
  <si>
    <t>STRATEGIC HUMAN RESOURCE MANAGEMENT</t>
  </si>
  <si>
    <t>ACCT 122</t>
  </si>
  <si>
    <t>COST ACCOUNTING</t>
  </si>
  <si>
    <t>ENGG 184.01i</t>
  </si>
  <si>
    <t>ENERGY AND SOCIETY</t>
  </si>
  <si>
    <t>CSP 11</t>
  </si>
  <si>
    <t>CHINESE MANDARIN AND CULTURE 1</t>
  </si>
  <si>
    <t>FINN 117</t>
  </si>
  <si>
    <t>ENTREPRENEURIAL FINANCE</t>
  </si>
  <si>
    <t>MKTG 192.03</t>
  </si>
  <si>
    <t>MARKETING RESEARCH (MGMT)</t>
  </si>
  <si>
    <t>NSTP 12(CWTS)</t>
  </si>
  <si>
    <t>SocSc 13</t>
  </si>
  <si>
    <t>THE ECONOMY, SOCIETY, AND SUSTAINABLE DEVELOPMENT</t>
  </si>
  <si>
    <t>THEO 13</t>
  </si>
  <si>
    <t>A THEOLOGY OF MARRIAGE, FAMILY, AND VOCATION</t>
  </si>
  <si>
    <t>OPMAN 120</t>
  </si>
  <si>
    <t>PRODUCTION AND OPERATIONS MANAGEMENT</t>
  </si>
  <si>
    <t>PHILO 12</t>
  </si>
  <si>
    <t>PHILOSOPHY OF RELIGION</t>
  </si>
  <si>
    <t>PHILO 13</t>
  </si>
  <si>
    <t>ETHICS</t>
  </si>
  <si>
    <t>MKTG 111.03</t>
  </si>
  <si>
    <t>ENTREPRENEURIAL MARKETING (MGMT)</t>
  </si>
  <si>
    <t>LAS 120</t>
  </si>
  <si>
    <t>STRATEGIC MANAGEMENT</t>
  </si>
  <si>
    <t>LAS 140</t>
  </si>
  <si>
    <t>SUSTAINABILITY AND SOCIAL RESPONSIBILITY</t>
  </si>
  <si>
    <t>MKTG 145</t>
  </si>
  <si>
    <t>ENTREP SERIES 1: PRODUCT DEVELOPMENT AND MARKET ANALYSIS</t>
  </si>
  <si>
    <t>ECON 110</t>
  </si>
  <si>
    <t>PRINCIPLES OF ECONOMICS</t>
  </si>
  <si>
    <t>EDUC 101i</t>
  </si>
  <si>
    <t>HISTORICAL AND PHILOSOPHICAL FOUNDATIONS OF EDUCATION</t>
  </si>
  <si>
    <t>LLAW 116</t>
  </si>
  <si>
    <t>LABOR LAW AND SOCIAL LEGISLATION</t>
  </si>
  <si>
    <t>LAS 121</t>
  </si>
  <si>
    <t>ENTREP SERIES 2: BUSINESS PLAN DEVELOPMENT</t>
  </si>
  <si>
    <t>MKTG 128.03i</t>
  </si>
  <si>
    <t>MARKETING AND CONSUMER PSYCHOLOGY</t>
  </si>
  <si>
    <t>LAS 144.70</t>
  </si>
  <si>
    <t>CROSS CULTURAL COMMUNICATION</t>
  </si>
  <si>
    <t>SocSc 14</t>
  </si>
  <si>
    <t>POLITICS, GOVERNANCE, AND CITIZENSHIP</t>
  </si>
  <si>
    <t>LAS 123</t>
  </si>
  <si>
    <t>INTERNATIONAL BUSINESS AND TRADE</t>
  </si>
  <si>
    <t>MKTG 118</t>
  </si>
  <si>
    <t>BRAND MANAGEMENT</t>
  </si>
  <si>
    <t>DLQ 10</t>
  </si>
  <si>
    <t>DISCERNING LIFE QUESTIONS: TOWARDS LEADERSHIP AND COMMITMENT</t>
  </si>
  <si>
    <t>LAS 122</t>
  </si>
  <si>
    <t>ENTREP SERIES 3: BUSINESS PLAN IMPLEMENTATION</t>
  </si>
  <si>
    <t>ECON 185.69i</t>
  </si>
  <si>
    <t>LAW, ECONOMICS, AND PUBLIC POLICY</t>
  </si>
  <si>
    <t>MKTG 114</t>
  </si>
  <si>
    <t>PUBLIC RELATIONS MANAGEMENT</t>
  </si>
  <si>
    <t>LAS 130</t>
  </si>
  <si>
    <t>LEADERSHIP IN THE 21ST CENTURY</t>
  </si>
  <si>
    <t>D</t>
  </si>
  <si>
    <t>F</t>
  </si>
  <si>
    <t xml:space="preserve">Course </t>
  </si>
  <si>
    <t>Grade</t>
  </si>
  <si>
    <t>Course Code</t>
  </si>
  <si>
    <t>Semester</t>
  </si>
  <si>
    <t>Grade Points</t>
  </si>
  <si>
    <t>Semestral GPA</t>
  </si>
  <si>
    <t>Cumulative GPA</t>
  </si>
  <si>
    <t>Free Credit</t>
  </si>
  <si>
    <t>Course Type</t>
  </si>
  <si>
    <t>Physical Education</t>
  </si>
  <si>
    <t>Elective</t>
  </si>
  <si>
    <t>Core</t>
  </si>
  <si>
    <t>Major</t>
  </si>
  <si>
    <t>Row Labels</t>
  </si>
  <si>
    <t>Grand Total</t>
  </si>
  <si>
    <t>Average of Semestral GPA</t>
  </si>
  <si>
    <t xml:space="preserve"> </t>
  </si>
  <si>
    <t>Average of Cumulative GPA</t>
  </si>
  <si>
    <t xml:space="preserve">Units </t>
  </si>
  <si>
    <t>Sum of Units</t>
  </si>
  <si>
    <t>Recommendations</t>
  </si>
  <si>
    <t xml:space="preserve">Summary Report  </t>
  </si>
  <si>
    <t>Preface</t>
  </si>
  <si>
    <t>Analysis</t>
  </si>
  <si>
    <t>My Transcript Dashboard</t>
  </si>
  <si>
    <r>
      <t>3. (</t>
    </r>
    <r>
      <rPr>
        <i/>
        <sz val="10"/>
        <color theme="1"/>
        <rFont val="Calibri"/>
        <family val="2"/>
        <scheme val="minor"/>
      </rPr>
      <t>Cumulative GPA Trend</t>
    </r>
    <r>
      <rPr>
        <sz val="10"/>
        <color theme="1"/>
        <rFont val="Calibri"/>
        <family val="2"/>
        <scheme val="minor"/>
      </rPr>
      <t xml:space="preserve">) Cumulative GPA shows a gradual increase over time, indicating overall improvement. Inasmuch, the GPA average of the first half of the period is </t>
    </r>
    <r>
      <rPr>
        <b/>
        <sz val="10"/>
        <color theme="1"/>
        <rFont val="Calibri"/>
        <family val="2"/>
        <scheme val="minor"/>
      </rPr>
      <t>3.19</t>
    </r>
    <r>
      <rPr>
        <sz val="10"/>
        <color theme="1"/>
        <rFont val="Calibri"/>
        <family val="2"/>
        <scheme val="minor"/>
      </rPr>
      <t>, while the latter half averages</t>
    </r>
    <r>
      <rPr>
        <b/>
        <sz val="10"/>
        <color theme="1"/>
        <rFont val="Calibri"/>
        <family val="2"/>
        <scheme val="minor"/>
      </rPr>
      <t xml:space="preserve"> 3.33</t>
    </r>
    <r>
      <rPr>
        <sz val="10"/>
        <color theme="1"/>
        <rFont val="Calibri"/>
        <family val="2"/>
        <scheme val="minor"/>
      </rPr>
      <t xml:space="preserve">—reflecting a </t>
    </r>
    <r>
      <rPr>
        <b/>
        <sz val="10"/>
        <color theme="1"/>
        <rFont val="Calibri"/>
        <family val="2"/>
        <scheme val="minor"/>
      </rPr>
      <t>4.39%</t>
    </r>
    <r>
      <rPr>
        <sz val="10"/>
        <color theme="1"/>
        <rFont val="Calibri"/>
        <family val="2"/>
        <scheme val="minor"/>
      </rPr>
      <t xml:space="preserve"> improvement. This hints at the development of stronger learning habits and familliarity with  academic responsibilities, leading to enhanced performance. </t>
    </r>
  </si>
  <si>
    <r>
      <t>4. (</t>
    </r>
    <r>
      <rPr>
        <i/>
        <sz val="10"/>
        <color theme="1"/>
        <rFont val="Calibri"/>
        <family val="2"/>
        <scheme val="minor"/>
      </rPr>
      <t>GPA Distribution by Course Type</t>
    </r>
    <r>
      <rPr>
        <sz val="10"/>
        <color theme="1"/>
        <rFont val="Calibri"/>
        <family val="2"/>
        <scheme val="minor"/>
      </rPr>
      <t xml:space="preserve">)  GPAs across different course types (Core, Elective, Major, Physical Education) are relatively close, ranging from only </t>
    </r>
    <r>
      <rPr>
        <b/>
        <sz val="10"/>
        <color theme="1"/>
        <rFont val="Calibri"/>
        <family val="2"/>
        <scheme val="minor"/>
      </rPr>
      <t>3.28</t>
    </r>
    <r>
      <rPr>
        <sz val="10"/>
        <color theme="1"/>
        <rFont val="Calibri"/>
        <family val="2"/>
        <scheme val="minor"/>
      </rPr>
      <t xml:space="preserve"> to </t>
    </r>
    <r>
      <rPr>
        <b/>
        <sz val="10"/>
        <color theme="1"/>
        <rFont val="Calibri"/>
        <family val="2"/>
        <scheme val="minor"/>
      </rPr>
      <t>3.43</t>
    </r>
    <r>
      <rPr>
        <sz val="10"/>
        <color theme="1"/>
        <rFont val="Calibri"/>
        <family val="2"/>
        <scheme val="minor"/>
      </rPr>
      <t xml:space="preserve">. This helps rule out that course type may not be as big a factor on academic performance compared to previously identified factors (i.e. Course Difficulty, Lack of Structure, Stronger Learning Habits, Familliarity). </t>
    </r>
  </si>
  <si>
    <r>
      <t>2. (</t>
    </r>
    <r>
      <rPr>
        <i/>
        <sz val="10"/>
        <color theme="1"/>
        <rFont val="Calibri"/>
        <family val="2"/>
        <scheme val="minor"/>
      </rPr>
      <t>Impact of Course Load on Cumulative GPA</t>
    </r>
    <r>
      <rPr>
        <sz val="10"/>
        <color theme="1"/>
        <rFont val="Calibri"/>
        <family val="2"/>
        <scheme val="minor"/>
      </rPr>
      <t xml:space="preserve">) The number of units taken shows a weak correlation with GPA levels. Despite volatile levels of course load, GPA levels remain relatively stable, hovering around </t>
    </r>
    <r>
      <rPr>
        <b/>
        <sz val="10"/>
        <color theme="1"/>
        <rFont val="Calibri"/>
        <family val="2"/>
        <scheme val="minor"/>
      </rPr>
      <t>3.33</t>
    </r>
    <r>
      <rPr>
        <sz val="10"/>
        <color theme="1"/>
        <rFont val="Calibri"/>
        <family val="2"/>
        <scheme val="minor"/>
      </rPr>
      <t xml:space="preserve"> and </t>
    </r>
    <r>
      <rPr>
        <b/>
        <sz val="10"/>
        <color theme="1"/>
        <rFont val="Calibri"/>
        <family val="2"/>
        <scheme val="minor"/>
      </rPr>
      <t>3.34</t>
    </r>
    <r>
      <rPr>
        <sz val="10"/>
        <color theme="1"/>
        <rFont val="Calibri"/>
        <family val="2"/>
        <scheme val="minor"/>
      </rPr>
      <t xml:space="preserve">. This stability suggests that I managed my time and efforts effectively across varying workloads. Interestingly, in many instances, GPA even rises with increased workload. This indicates that academic performance for some, aren't negatively affected by course load so much as course difficulty. This gives a stronger argument for point #1, that lower intersession GPA may result from course difficulty and/or the absence of structure. </t>
    </r>
  </si>
  <si>
    <r>
      <t xml:space="preserve">1. </t>
    </r>
    <r>
      <rPr>
        <b/>
        <sz val="10"/>
        <color theme="1"/>
        <rFont val="Calibri"/>
        <family val="2"/>
        <scheme val="minor"/>
      </rPr>
      <t>Establish Structure</t>
    </r>
    <r>
      <rPr>
        <sz val="10"/>
        <color theme="1"/>
        <rFont val="Calibri"/>
        <family val="2"/>
        <scheme val="minor"/>
      </rPr>
      <t xml:space="preserve">. In light of the probable causal relationship between Semestral/Cumulative GPA levels with course difficulty and lack of structure, student achievers must create a daily schedule of their own that extends into intersessional periods. This schedule (e.g. Excel, Google Sheets, etc.) must contain academic and personal  responsibilities ranging from studying, accomplishing deliverables, chores, etc. The importance of this schedule is to promote consistent studying habits to handle course difficulty, and provide structure to handle lack of motivation, especially during intersession periods. </t>
    </r>
  </si>
  <si>
    <r>
      <t xml:space="preserve">2. </t>
    </r>
    <r>
      <rPr>
        <b/>
        <sz val="10"/>
        <color theme="1"/>
        <rFont val="Calibri"/>
        <family val="2"/>
        <scheme val="minor"/>
      </rPr>
      <t>Focus on Quality Class Participation</t>
    </r>
    <r>
      <rPr>
        <sz val="10"/>
        <color theme="1"/>
        <rFont val="Calibri"/>
        <family val="2"/>
        <scheme val="minor"/>
      </rPr>
      <t>. Given that Cumulative GPA has shown a positive correlation with the duration of college education, hinting at growing learning habits and familiarity to academic responsibilities, it will be essential to significantly boost the quality of one's class participation. Focusing on engaging in challenging and relevant classroom discussions, as opposed to reciting for easy questions, allows a student to expedite the growth of learning habits and familiarity over time and, therefore, increase Cumulative GPA. A recommended benchmark for students would be to aim for at least 1 quality recitation per week for every course then make incremental increases according to their capacity.</t>
    </r>
  </si>
  <si>
    <t>READINGS IN  HISTORY</t>
  </si>
  <si>
    <t>PH 12</t>
  </si>
  <si>
    <t xml:space="preserve">HISTORY OF COUNTRY </t>
  </si>
  <si>
    <t xml:space="preserve"> BUSINESS ENVIRONMENT: POLICIES AND PROGRAMS ON ENTERPRISE</t>
  </si>
  <si>
    <t xml:space="preserve"> BUSINESS ENVIRONMENT: POLICIES AND PROGRAMS ON ENTERPRISE DEVELOPMENT</t>
  </si>
  <si>
    <t>INTRODUCTION TO CULTURE AND TRADITIONS 12</t>
  </si>
  <si>
    <t>INT11</t>
  </si>
  <si>
    <t>INT12</t>
  </si>
  <si>
    <t xml:space="preserve">EMERGENCE OF THE NATION </t>
  </si>
  <si>
    <t>INTRODUCTION TO  CULTURE AND TRADITIONS 11</t>
  </si>
  <si>
    <t xml:space="preserve">ENGLISH LITERATURE  </t>
  </si>
  <si>
    <t>ELIT 11</t>
  </si>
  <si>
    <r>
      <t>1. (</t>
    </r>
    <r>
      <rPr>
        <i/>
        <sz val="10"/>
        <color theme="1"/>
        <rFont val="Calibri"/>
        <family val="2"/>
        <scheme val="minor"/>
      </rPr>
      <t>Semestral GPA Trend</t>
    </r>
    <r>
      <rPr>
        <sz val="10"/>
        <color theme="1"/>
        <rFont val="Calibri"/>
        <family val="2"/>
        <scheme val="minor"/>
      </rPr>
      <t xml:space="preserve">) GPA levels drop sharply during intersession periods by as much as </t>
    </r>
    <r>
      <rPr>
        <b/>
        <sz val="10"/>
        <color theme="1"/>
        <rFont val="Calibri"/>
        <family val="2"/>
        <scheme val="minor"/>
      </rPr>
      <t>-7.72%</t>
    </r>
    <r>
      <rPr>
        <sz val="10"/>
        <color theme="1"/>
        <rFont val="Calibri"/>
        <family val="2"/>
        <scheme val="minor"/>
      </rPr>
      <t xml:space="preserve"> and </t>
    </r>
    <r>
      <rPr>
        <b/>
        <sz val="10"/>
        <color theme="1"/>
        <rFont val="Calibri"/>
        <family val="2"/>
        <scheme val="minor"/>
      </rPr>
      <t>-7.67%</t>
    </r>
    <r>
      <rPr>
        <sz val="10"/>
        <color theme="1"/>
        <rFont val="Calibri"/>
        <family val="2"/>
        <scheme val="minor"/>
      </rPr>
      <t xml:space="preserve"> during </t>
    </r>
    <r>
      <rPr>
        <b/>
        <sz val="10"/>
        <color theme="1"/>
        <rFont val="Calibri"/>
        <family val="2"/>
        <scheme val="minor"/>
      </rPr>
      <t>Year 2</t>
    </r>
    <r>
      <rPr>
        <sz val="10"/>
        <color theme="1"/>
        <rFont val="Calibri"/>
        <family val="2"/>
        <scheme val="minor"/>
      </rPr>
      <t xml:space="preserve"> and </t>
    </r>
    <r>
      <rPr>
        <b/>
        <sz val="10"/>
        <color theme="1"/>
        <rFont val="Calibri"/>
        <family val="2"/>
        <scheme val="minor"/>
      </rPr>
      <t xml:space="preserve">Year 3, </t>
    </r>
    <r>
      <rPr>
        <sz val="10"/>
        <color theme="1"/>
        <rFont val="Calibri"/>
        <family val="2"/>
        <scheme val="minor"/>
      </rPr>
      <t>respectively. This trend suggests that intersession courses may be more difficult than regular semestral courses and/or the lack of structure during intersession periods (e.g., less scheduled classes, more free time) contributes to decreased motivation and, therefore, weaker performance.</t>
    </r>
  </si>
  <si>
    <t>1st Semester - Y1</t>
  </si>
  <si>
    <t xml:space="preserve">2nd Semester - Y1 </t>
  </si>
  <si>
    <t xml:space="preserve">Intersession - Y2 </t>
  </si>
  <si>
    <t>1st Semester - Y2</t>
  </si>
  <si>
    <t xml:space="preserve">2nd Semester - Y2 </t>
  </si>
  <si>
    <t>Intersession - Y3</t>
  </si>
  <si>
    <t>1st Semester - Y3</t>
  </si>
  <si>
    <t>2nd Semester - Y3</t>
  </si>
  <si>
    <t>Intersession - Y4</t>
  </si>
  <si>
    <t xml:space="preserve">1st Semester - Y4 </t>
  </si>
  <si>
    <t xml:space="preserve">2nd Semester - Y4 </t>
  </si>
  <si>
    <t>1st Semester - Y4</t>
  </si>
  <si>
    <t>2nd Semester - Y1</t>
  </si>
  <si>
    <t>2nd Semester - Y2</t>
  </si>
  <si>
    <t>2nd Semester - Y4</t>
  </si>
  <si>
    <t>Intersession - Y2</t>
  </si>
  <si>
    <r>
      <t xml:space="preserve">Hello there, I'm Jed—a data analyst. This dataset is my own college transcript. It showcases my GPA levels (4.0 scale) throughout my educational background. I chose it because of 3 main reasons: (1) to </t>
    </r>
    <r>
      <rPr>
        <b/>
        <sz val="10"/>
        <color theme="1"/>
        <rFont val="Calibri"/>
        <family val="2"/>
        <scheme val="minor"/>
      </rPr>
      <t>analyze</t>
    </r>
    <r>
      <rPr>
        <sz val="10"/>
        <color theme="1"/>
        <rFont val="Calibri"/>
        <family val="2"/>
        <scheme val="minor"/>
      </rPr>
      <t xml:space="preserve"> why my GPA became the level it is; (2) to provide a </t>
    </r>
    <r>
      <rPr>
        <b/>
        <sz val="10"/>
        <color theme="1"/>
        <rFont val="Calibri"/>
        <family val="2"/>
        <scheme val="minor"/>
      </rPr>
      <t>solution</t>
    </r>
    <r>
      <rPr>
        <sz val="10"/>
        <color theme="1"/>
        <rFont val="Calibri"/>
        <family val="2"/>
        <scheme val="minor"/>
      </rPr>
      <t xml:space="preserve"> for students who would like to raise their GPA; (3) to allow you to learn a bit about who I am based off this very personal dataset.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</si>
</sst>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28"/>
      <color theme="1"/>
      <name val="Calibri"/>
      <family val="2"/>
      <scheme val="minor"/>
    </font>
    <font>
      <sz val="14"/>
      <color theme="1"/>
      <name val="Calibri"/>
      <family val="2"/>
      <scheme val="minor"/>
    </font>
    <font>
      <b/>
      <sz val="22"/>
      <color rgb="FFECF0F1"/>
      <name val="Calibri"/>
      <family val="2"/>
      <scheme val="minor"/>
    </font>
    <font>
      <i/>
      <sz val="12"/>
      <color theme="1"/>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rgb="FF1F4E79"/>
        <bgColor indexed="64"/>
      </patternFill>
    </fill>
    <fill>
      <patternFill patternType="solid">
        <fgColor rgb="FFD6DBDF"/>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top style="medium">
        <color indexed="64"/>
      </top>
      <bottom style="medium">
        <color indexed="64"/>
      </bottom>
      <diagonal/>
    </border>
    <border>
      <left/>
      <right/>
      <top style="thin">
        <color indexed="64"/>
      </top>
      <bottom/>
      <diagonal/>
    </border>
    <border>
      <left/>
      <right/>
      <top/>
      <bottom style="thin">
        <color indexed="64"/>
      </bottom>
      <diagonal/>
    </border>
    <border>
      <left/>
      <right/>
      <top style="medium">
        <color indexed="64"/>
      </top>
      <bottom/>
      <diagonal/>
    </border>
    <border>
      <left style="thin">
        <color indexed="64"/>
      </left>
      <right/>
      <top style="medium">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1">
    <xf numFmtId="0" fontId="0" fillId="0" borderId="0" xfId="0"/>
    <xf numFmtId="0" fontId="0" fillId="0" borderId="0" xfId="0" applyAlignment="1">
      <alignment wrapText="1"/>
    </xf>
    <xf numFmtId="0" fontId="0" fillId="0" borderId="10" xfId="0" applyBorder="1" applyAlignment="1">
      <alignment vertical="center" wrapText="1"/>
    </xf>
    <xf numFmtId="0" fontId="0" fillId="0" borderId="11" xfId="0" applyBorder="1" applyAlignment="1">
      <alignment vertical="center" wrapText="1"/>
    </xf>
    <xf numFmtId="0" fontId="16" fillId="0" borderId="12" xfId="0" applyFont="1" applyBorder="1" applyAlignment="1">
      <alignment horizontal="center" vertical="center" wrapText="1"/>
    </xf>
    <xf numFmtId="0" fontId="16" fillId="0" borderId="13" xfId="0" applyFont="1" applyBorder="1" applyAlignment="1">
      <alignment horizontal="center"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2" fontId="0" fillId="0" borderId="0" xfId="0" applyNumberFormat="1" applyAlignment="1">
      <alignment wrapText="1"/>
    </xf>
    <xf numFmtId="2" fontId="0" fillId="0" borderId="0" xfId="0" applyNumberFormat="1"/>
    <xf numFmtId="0" fontId="16" fillId="0" borderId="0" xfId="0" applyFont="1"/>
    <xf numFmtId="0" fontId="0" fillId="0" borderId="0" xfId="0" pivotButton="1"/>
    <xf numFmtId="0" fontId="0" fillId="0" borderId="0" xfId="0" applyAlignment="1">
      <alignment horizontal="left"/>
    </xf>
    <xf numFmtId="0" fontId="19" fillId="33" borderId="0" xfId="0" applyFont="1" applyFill="1"/>
    <xf numFmtId="0" fontId="21" fillId="34" borderId="0" xfId="0" applyFont="1" applyFill="1" applyAlignment="1">
      <alignment vertical="center"/>
    </xf>
    <xf numFmtId="0" fontId="21" fillId="34" borderId="0" xfId="0" applyFont="1" applyFill="1" applyAlignment="1">
      <alignment horizontal="center" vertical="center"/>
    </xf>
    <xf numFmtId="0" fontId="0" fillId="35" borderId="0" xfId="0" applyFill="1"/>
    <xf numFmtId="0" fontId="23" fillId="0" borderId="0" xfId="0" applyFont="1" applyAlignment="1">
      <alignment horizontal="justify" wrapText="1"/>
    </xf>
    <xf numFmtId="10" fontId="0" fillId="0" borderId="0" xfId="0" applyNumberFormat="1"/>
    <xf numFmtId="0" fontId="0" fillId="35" borderId="19" xfId="0" applyFill="1" applyBorder="1"/>
    <xf numFmtId="0" fontId="20" fillId="35" borderId="19" xfId="0" applyFont="1" applyFill="1" applyBorder="1" applyAlignment="1">
      <alignment horizontal="center"/>
    </xf>
    <xf numFmtId="0" fontId="22" fillId="35" borderId="19" xfId="0" applyFont="1" applyFill="1" applyBorder="1" applyAlignment="1">
      <alignment horizontal="center"/>
    </xf>
    <xf numFmtId="0" fontId="23" fillId="0" borderId="26" xfId="0" applyFont="1" applyBorder="1" applyAlignment="1">
      <alignment horizontal="justify" wrapText="1"/>
    </xf>
    <xf numFmtId="0" fontId="23" fillId="0" borderId="27" xfId="0" applyFont="1" applyBorder="1" applyAlignment="1">
      <alignment horizontal="justify" wrapText="1"/>
    </xf>
    <xf numFmtId="0" fontId="0" fillId="0" borderId="22" xfId="0" applyBorder="1"/>
    <xf numFmtId="0" fontId="0" fillId="0" borderId="23" xfId="0" applyBorder="1"/>
    <xf numFmtId="0" fontId="0" fillId="0" borderId="24" xfId="0" applyBorder="1"/>
    <xf numFmtId="0" fontId="0" fillId="0" borderId="20" xfId="0" applyBorder="1"/>
    <xf numFmtId="0" fontId="23" fillId="0" borderId="29" xfId="0" applyFont="1" applyBorder="1" applyAlignment="1">
      <alignment horizontal="justify" wrapText="1"/>
    </xf>
    <xf numFmtId="0" fontId="0" fillId="0" borderId="28" xfId="0" applyBorder="1"/>
    <xf numFmtId="0" fontId="0" fillId="0" borderId="30" xfId="0" applyBorder="1"/>
    <xf numFmtId="0" fontId="21" fillId="34" borderId="30" xfId="0" applyFont="1" applyFill="1" applyBorder="1" applyAlignment="1">
      <alignment vertical="center"/>
    </xf>
    <xf numFmtId="0" fontId="0" fillId="35" borderId="31" xfId="0" applyFill="1" applyBorder="1"/>
    <xf numFmtId="0" fontId="0" fillId="0" borderId="21" xfId="0" applyBorder="1"/>
    <xf numFmtId="0" fontId="0" fillId="0" borderId="29" xfId="0" applyBorder="1"/>
    <xf numFmtId="0" fontId="21" fillId="34" borderId="24" xfId="0" applyFont="1" applyFill="1" applyBorder="1" applyAlignment="1">
      <alignment vertical="center"/>
    </xf>
    <xf numFmtId="0" fontId="0" fillId="35" borderId="32" xfId="0" applyFill="1" applyBorder="1"/>
    <xf numFmtId="0" fontId="0" fillId="0" borderId="25"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colors>
    <mruColors>
      <color rgb="FFF9E79F"/>
      <color rgb="FFD6DBDF"/>
      <color rgb="FFECF0F1"/>
      <color rgb="FF2C3E50"/>
      <color rgb="FF1F4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[Academic GPA Data Analysis .xlsx]Pivot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Semestral GPA Trend (4.0 Scale)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Tables'!$A$4:$A$15</c:f>
              <c:strCache>
                <c:ptCount val="11"/>
                <c:pt idx="0">
                  <c:v>1st Semester - Y1</c:v>
                </c:pt>
                <c:pt idx="1">
                  <c:v>2nd Semester - Y1 </c:v>
                </c:pt>
                <c:pt idx="2">
                  <c:v>Intersession - Y2 </c:v>
                </c:pt>
                <c:pt idx="3">
                  <c:v>1st Semester - Y2</c:v>
                </c:pt>
                <c:pt idx="4">
                  <c:v>2nd Semester - Y2 </c:v>
                </c:pt>
                <c:pt idx="5">
                  <c:v>Intersession - Y3</c:v>
                </c:pt>
                <c:pt idx="6">
                  <c:v>1st Semester - Y3</c:v>
                </c:pt>
                <c:pt idx="7">
                  <c:v>2nd Semester - Y3</c:v>
                </c:pt>
                <c:pt idx="8">
                  <c:v>Intersession - Y4</c:v>
                </c:pt>
                <c:pt idx="9">
                  <c:v>1st Semester - Y4 </c:v>
                </c:pt>
                <c:pt idx="10">
                  <c:v>2nd Semester - Y4 </c:v>
                </c:pt>
              </c:strCache>
            </c:strRef>
          </c:cat>
          <c:val>
            <c:numRef>
              <c:f>'Pivot Tables'!$B$4:$B$15</c:f>
              <c:numCache>
                <c:formatCode>0.00</c:formatCode>
                <c:ptCount val="11"/>
                <c:pt idx="0">
                  <c:v>3.2647058823529416</c:v>
                </c:pt>
                <c:pt idx="1">
                  <c:v>2.9761904761904763</c:v>
                </c:pt>
                <c:pt idx="2">
                  <c:v>2.75</c:v>
                </c:pt>
                <c:pt idx="3">
                  <c:v>3.625</c:v>
                </c:pt>
                <c:pt idx="4">
                  <c:v>3.5192307692307696</c:v>
                </c:pt>
                <c:pt idx="5">
                  <c:v>3.25</c:v>
                </c:pt>
                <c:pt idx="6">
                  <c:v>3.5</c:v>
                </c:pt>
                <c:pt idx="7">
                  <c:v>3.2647058823529411</c:v>
                </c:pt>
                <c:pt idx="8">
                  <c:v>3.25</c:v>
                </c:pt>
                <c:pt idx="9">
                  <c:v>3.5</c:v>
                </c:pt>
                <c:pt idx="10">
                  <c:v>3.4499999999999997</c:v>
                </c:pt>
              </c:numCache>
            </c:numRef>
          </c:val>
          <c:smooth val="0"/>
          <c:extLst>
            <c:ext xmlns:c16="http://schemas.microsoft.com/office/drawing/2014/chart" uri="{C3380CC4-5D6E-409C-BE32-E72D297353CC}">
              <c16:uniqueId val="{00000000-3D21-4E84-AB84-252A51B86B66}"/>
            </c:ext>
          </c:extLst>
        </c:ser>
        <c:dLbls>
          <c:dLblPos val="t"/>
          <c:showLegendKey val="0"/>
          <c:showVal val="1"/>
          <c:showCatName val="0"/>
          <c:showSerName val="0"/>
          <c:showPercent val="0"/>
          <c:showBubbleSize val="0"/>
        </c:dLbls>
        <c:marker val="1"/>
        <c:smooth val="0"/>
        <c:axId val="1069728928"/>
        <c:axId val="1069723520"/>
      </c:lineChart>
      <c:catAx>
        <c:axId val="1069728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723520"/>
        <c:crosses val="autoZero"/>
        <c:auto val="1"/>
        <c:lblAlgn val="ctr"/>
        <c:lblOffset val="100"/>
        <c:noMultiLvlLbl val="0"/>
      </c:catAx>
      <c:valAx>
        <c:axId val="1069723520"/>
        <c:scaling>
          <c:orientation val="minMax"/>
          <c:max val="4"/>
          <c:min val="2.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GPA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728928"/>
        <c:crosses val="autoZero"/>
        <c:crossBetween val="between"/>
        <c:majorUnit val="0.5"/>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[Academic GPA Data Analysis .xlsx]Pivot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GPA Distribution</a:t>
            </a:r>
            <a:r>
              <a:rPr lang="en-US" b="1" baseline="0"/>
              <a:t> </a:t>
            </a:r>
            <a:r>
              <a:rPr lang="en-US" b="1"/>
              <a:t>by Course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Tables'!$D$4:$D$8</c:f>
              <c:strCache>
                <c:ptCount val="4"/>
                <c:pt idx="0">
                  <c:v>Core</c:v>
                </c:pt>
                <c:pt idx="1">
                  <c:v>Elective</c:v>
                </c:pt>
                <c:pt idx="2">
                  <c:v>Major</c:v>
                </c:pt>
                <c:pt idx="3">
                  <c:v>Physical Education</c:v>
                </c:pt>
              </c:strCache>
            </c:strRef>
          </c:cat>
          <c:val>
            <c:numRef>
              <c:f>'Pivot Tables'!$E$4:$E$8</c:f>
              <c:numCache>
                <c:formatCode>0.00</c:formatCode>
                <c:ptCount val="4"/>
                <c:pt idx="0">
                  <c:v>3.278303813833225</c:v>
                </c:pt>
                <c:pt idx="1">
                  <c:v>3.4299999999999997</c:v>
                </c:pt>
                <c:pt idx="2">
                  <c:v>3.4001287927758521</c:v>
                </c:pt>
                <c:pt idx="3">
                  <c:v>3.3462817819435466</c:v>
                </c:pt>
              </c:numCache>
            </c:numRef>
          </c:val>
          <c:extLst>
            <c:ext xmlns:c16="http://schemas.microsoft.com/office/drawing/2014/chart" uri="{C3380CC4-5D6E-409C-BE32-E72D297353CC}">
              <c16:uniqueId val="{00000000-B76A-43B1-9200-29ECC868D5A2}"/>
            </c:ext>
          </c:extLst>
        </c:ser>
        <c:dLbls>
          <c:showLegendKey val="0"/>
          <c:showVal val="0"/>
          <c:showCatName val="0"/>
          <c:showSerName val="0"/>
          <c:showPercent val="0"/>
          <c:showBubbleSize val="0"/>
        </c:dLbls>
        <c:gapWidth val="219"/>
        <c:overlap val="-27"/>
        <c:axId val="1067167200"/>
        <c:axId val="1067168448"/>
      </c:barChart>
      <c:catAx>
        <c:axId val="1067167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Course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168448"/>
        <c:crosses val="autoZero"/>
        <c:auto val="1"/>
        <c:lblAlgn val="ctr"/>
        <c:lblOffset val="100"/>
        <c:noMultiLvlLbl val="0"/>
      </c:catAx>
      <c:valAx>
        <c:axId val="1067168448"/>
        <c:scaling>
          <c:orientation val="minMax"/>
          <c:max val="4"/>
          <c:min val="2.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GPA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167200"/>
        <c:crosses val="autoZero"/>
        <c:crossBetween val="between"/>
        <c:majorUnit val="0.5"/>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[Academic GPA Data Analysis .xlsx]Pivot Tables!PivotTable6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Cumulative GPA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Tables'!$B$19</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Tables'!$A$20:$A$31</c:f>
              <c:strCache>
                <c:ptCount val="11"/>
                <c:pt idx="0">
                  <c:v>1st Semester - Y1</c:v>
                </c:pt>
                <c:pt idx="1">
                  <c:v>2nd Semester - Y1 </c:v>
                </c:pt>
                <c:pt idx="2">
                  <c:v>Intersession - Y2 </c:v>
                </c:pt>
                <c:pt idx="3">
                  <c:v>1st Semester - Y2</c:v>
                </c:pt>
                <c:pt idx="4">
                  <c:v>2nd Semester - Y2 </c:v>
                </c:pt>
                <c:pt idx="5">
                  <c:v>Intersession - Y3</c:v>
                </c:pt>
                <c:pt idx="6">
                  <c:v>1st Semester - Y3</c:v>
                </c:pt>
                <c:pt idx="7">
                  <c:v>2nd Semester - Y3</c:v>
                </c:pt>
                <c:pt idx="8">
                  <c:v>Intersession - Y4</c:v>
                </c:pt>
                <c:pt idx="9">
                  <c:v>1st Semester - Y4 </c:v>
                </c:pt>
                <c:pt idx="10">
                  <c:v>2nd Semester - Y4 </c:v>
                </c:pt>
              </c:strCache>
            </c:strRef>
          </c:cat>
          <c:val>
            <c:numRef>
              <c:f>'Pivot Tables'!$B$20:$B$31</c:f>
              <c:numCache>
                <c:formatCode>0.00</c:formatCode>
                <c:ptCount val="11"/>
                <c:pt idx="0">
                  <c:v>3.2647058823529407</c:v>
                </c:pt>
                <c:pt idx="1">
                  <c:v>3.148314965794671</c:v>
                </c:pt>
                <c:pt idx="2">
                  <c:v>3.0680432372505546</c:v>
                </c:pt>
                <c:pt idx="3">
                  <c:v>3.1693351414710835</c:v>
                </c:pt>
                <c:pt idx="4">
                  <c:v>3.2831568746456821</c:v>
                </c:pt>
                <c:pt idx="5">
                  <c:v>3.3135080645161303</c:v>
                </c:pt>
                <c:pt idx="6">
                  <c:v>3.3328161341429814</c:v>
                </c:pt>
                <c:pt idx="7">
                  <c:v>3.3402065486331183</c:v>
                </c:pt>
                <c:pt idx="8">
                  <c:v>3.3330422314911377</c:v>
                </c:pt>
                <c:pt idx="9">
                  <c:v>3.343672494525082</c:v>
                </c:pt>
                <c:pt idx="10">
                  <c:v>3.3580324942558755</c:v>
                </c:pt>
              </c:numCache>
            </c:numRef>
          </c:val>
          <c:smooth val="0"/>
          <c:extLst>
            <c:ext xmlns:c16="http://schemas.microsoft.com/office/drawing/2014/chart" uri="{C3380CC4-5D6E-409C-BE32-E72D297353CC}">
              <c16:uniqueId val="{00000000-F601-4B23-A38B-5BA0588D439A}"/>
            </c:ext>
          </c:extLst>
        </c:ser>
        <c:dLbls>
          <c:dLblPos val="t"/>
          <c:showLegendKey val="0"/>
          <c:showVal val="1"/>
          <c:showCatName val="0"/>
          <c:showSerName val="0"/>
          <c:showPercent val="0"/>
          <c:showBubbleSize val="0"/>
        </c:dLbls>
        <c:marker val="1"/>
        <c:smooth val="0"/>
        <c:axId val="1067792128"/>
        <c:axId val="1067791712"/>
      </c:lineChart>
      <c:catAx>
        <c:axId val="1067792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791712"/>
        <c:crosses val="autoZero"/>
        <c:auto val="1"/>
        <c:lblAlgn val="ctr"/>
        <c:lblOffset val="100"/>
        <c:noMultiLvlLbl val="0"/>
      </c:catAx>
      <c:valAx>
        <c:axId val="1067791712"/>
        <c:scaling>
          <c:orientation val="minMax"/>
          <c:max val="4"/>
          <c:min val="2.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GPA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792128"/>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[Academic GPA Data Analysis .xlsx]Pivot Tables!PivotTable7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Impact of Course Load on Cumulative GPA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851541994750656E-2"/>
              <c:y val="-4.00462131738771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1780554340429666E-2"/>
              <c:y val="-4.0046213173877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1780554340429666E-2"/>
              <c:y val="-4.84836385367113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851541994750621E-2"/>
              <c:y val="-4.42649258552941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1780554340429666E-2"/>
              <c:y val="-4.00462131738771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851541994750729E-2"/>
              <c:y val="-4.42649258552941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marker>
          <c:symbol val="circle"/>
          <c:size val="5"/>
          <c:spPr>
            <a:solidFill>
              <a:schemeClr val="accent1"/>
            </a:solidFill>
            <a:ln w="9525">
              <a:solidFill>
                <a:schemeClr val="accent1"/>
              </a:solidFill>
            </a:ln>
            <a:effectLst/>
          </c:spPr>
        </c:marker>
      </c:pivotFmt>
      <c:pivotFmt>
        <c:idx val="13"/>
        <c:marker>
          <c:symbol val="circle"/>
          <c:size val="5"/>
          <c:spPr>
            <a:solidFill>
              <a:schemeClr val="accent1"/>
            </a:solidFill>
            <a:ln w="9525">
              <a:solidFill>
                <a:schemeClr val="accent1"/>
              </a:solidFill>
            </a:ln>
            <a:effectLst/>
          </c:spPr>
        </c:marker>
      </c:pivotFmt>
      <c:pivotFmt>
        <c:idx val="14"/>
        <c:marker>
          <c:symbol val="circle"/>
          <c:size val="5"/>
          <c:spPr>
            <a:solidFill>
              <a:schemeClr val="accent1"/>
            </a:solidFill>
            <a:ln w="9525">
              <a:solidFill>
                <a:schemeClr val="accent1"/>
              </a:solidFill>
            </a:ln>
            <a:effectLst/>
          </c:spPr>
        </c:marker>
      </c:pivotFmt>
      <c:pivotFmt>
        <c:idx val="15"/>
        <c:marker>
          <c:symbol val="circle"/>
          <c:size val="5"/>
          <c:spPr>
            <a:solidFill>
              <a:schemeClr val="accent1"/>
            </a:solidFill>
            <a:ln w="9525">
              <a:solidFill>
                <a:schemeClr val="accent1"/>
              </a:solidFill>
            </a:ln>
            <a:effectLst/>
          </c:spPr>
        </c:marker>
      </c:pivotFmt>
      <c:pivotFmt>
        <c:idx val="16"/>
        <c:marker>
          <c:symbol val="circle"/>
          <c:size val="5"/>
          <c:spPr>
            <a:solidFill>
              <a:schemeClr val="accent1"/>
            </a:solidFill>
            <a:ln w="9525">
              <a:solidFill>
                <a:schemeClr val="accent1"/>
              </a:solidFill>
            </a:ln>
            <a:effectLst/>
          </c:spPr>
        </c:marker>
      </c:pivotFmt>
      <c:pivotFmt>
        <c:idx val="17"/>
        <c:marker>
          <c:symbol val="circle"/>
          <c:size val="5"/>
          <c:spPr>
            <a:solidFill>
              <a:schemeClr val="accent1"/>
            </a:solidFill>
            <a:ln w="9525">
              <a:solidFill>
                <a:schemeClr val="accent1"/>
              </a:solidFill>
            </a:ln>
            <a:effectLst/>
          </c:spPr>
        </c:marker>
      </c:pivotFmt>
      <c:pivotFmt>
        <c:idx val="1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9"/>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 Tables'!$E$19</c:f>
              <c:strCache>
                <c:ptCount val="1"/>
                <c:pt idx="0">
                  <c:v>Average of Cumulative GPA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2E57-4CE5-97C8-27D05030959D}"/>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4-2E57-4CE5-97C8-27D05030959D}"/>
              </c:ext>
            </c:extLst>
          </c:dPt>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2E57-4CE5-97C8-27D05030959D}"/>
              </c:ext>
            </c:extLst>
          </c:dPt>
          <c:dPt>
            <c:idx val="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2E57-4CE5-97C8-27D05030959D}"/>
              </c:ext>
            </c:extLst>
          </c:dPt>
          <c:dPt>
            <c:idx val="9"/>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5-2E57-4CE5-97C8-27D05030959D}"/>
              </c:ext>
            </c:extLst>
          </c:dPt>
          <c:dPt>
            <c:idx val="1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2E57-4CE5-97C8-27D05030959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Tables'!$D$20:$D$31</c:f>
              <c:strCache>
                <c:ptCount val="11"/>
                <c:pt idx="0">
                  <c:v>1st Semester - Y1</c:v>
                </c:pt>
                <c:pt idx="1">
                  <c:v>2nd Semester - Y1</c:v>
                </c:pt>
                <c:pt idx="2">
                  <c:v>Intersession - Y2</c:v>
                </c:pt>
                <c:pt idx="3">
                  <c:v>1st Semester - Y2</c:v>
                </c:pt>
                <c:pt idx="4">
                  <c:v>2nd Semester - Y2</c:v>
                </c:pt>
                <c:pt idx="5">
                  <c:v>Intersession - Y3</c:v>
                </c:pt>
                <c:pt idx="6">
                  <c:v>1st Semester - Y3</c:v>
                </c:pt>
                <c:pt idx="7">
                  <c:v>2nd Semester - Y3</c:v>
                </c:pt>
                <c:pt idx="8">
                  <c:v>Intersession - Y4</c:v>
                </c:pt>
                <c:pt idx="9">
                  <c:v>1st Semester - Y4</c:v>
                </c:pt>
                <c:pt idx="10">
                  <c:v>2nd Semester - Y4</c:v>
                </c:pt>
              </c:strCache>
            </c:strRef>
          </c:cat>
          <c:val>
            <c:numRef>
              <c:f>'Pivot Tables'!$E$20:$E$31</c:f>
              <c:numCache>
                <c:formatCode>0.00</c:formatCode>
                <c:ptCount val="11"/>
                <c:pt idx="0">
                  <c:v>3.2647058823529407</c:v>
                </c:pt>
                <c:pt idx="1">
                  <c:v>3.148314965794671</c:v>
                </c:pt>
                <c:pt idx="2">
                  <c:v>3.0680432372505546</c:v>
                </c:pt>
                <c:pt idx="3">
                  <c:v>3.1693351414710835</c:v>
                </c:pt>
                <c:pt idx="4">
                  <c:v>3.2831568746456821</c:v>
                </c:pt>
                <c:pt idx="5">
                  <c:v>3.3135080645161303</c:v>
                </c:pt>
                <c:pt idx="6">
                  <c:v>3.3328161341429814</c:v>
                </c:pt>
                <c:pt idx="7">
                  <c:v>3.3402065486331183</c:v>
                </c:pt>
                <c:pt idx="8">
                  <c:v>3.3330422314911377</c:v>
                </c:pt>
                <c:pt idx="9">
                  <c:v>3.343672494525082</c:v>
                </c:pt>
                <c:pt idx="10">
                  <c:v>3.3580324942558755</c:v>
                </c:pt>
              </c:numCache>
            </c:numRef>
          </c:val>
          <c:smooth val="0"/>
          <c:extLst>
            <c:ext xmlns:c16="http://schemas.microsoft.com/office/drawing/2014/chart" uri="{C3380CC4-5D6E-409C-BE32-E72D297353CC}">
              <c16:uniqueId val="{00000000-DFC1-41EB-8B1E-A441B99CC3C6}"/>
            </c:ext>
          </c:extLst>
        </c:ser>
        <c:dLbls>
          <c:showLegendKey val="0"/>
          <c:showVal val="0"/>
          <c:showCatName val="0"/>
          <c:showSerName val="0"/>
          <c:showPercent val="0"/>
          <c:showBubbleSize val="0"/>
        </c:dLbls>
        <c:marker val="1"/>
        <c:smooth val="0"/>
        <c:axId val="1091325984"/>
        <c:axId val="1091320160"/>
      </c:lineChart>
      <c:lineChart>
        <c:grouping val="standard"/>
        <c:varyColors val="0"/>
        <c:ser>
          <c:idx val="1"/>
          <c:order val="1"/>
          <c:tx>
            <c:strRef>
              <c:f>'Pivot Tables'!$F$19</c:f>
              <c:strCache>
                <c:ptCount val="1"/>
                <c:pt idx="0">
                  <c:v>Sum of Units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Tables'!$D$20:$D$31</c:f>
              <c:strCache>
                <c:ptCount val="11"/>
                <c:pt idx="0">
                  <c:v>1st Semester - Y1</c:v>
                </c:pt>
                <c:pt idx="1">
                  <c:v>2nd Semester - Y1</c:v>
                </c:pt>
                <c:pt idx="2">
                  <c:v>Intersession - Y2</c:v>
                </c:pt>
                <c:pt idx="3">
                  <c:v>1st Semester - Y2</c:v>
                </c:pt>
                <c:pt idx="4">
                  <c:v>2nd Semester - Y2</c:v>
                </c:pt>
                <c:pt idx="5">
                  <c:v>Intersession - Y3</c:v>
                </c:pt>
                <c:pt idx="6">
                  <c:v>1st Semester - Y3</c:v>
                </c:pt>
                <c:pt idx="7">
                  <c:v>2nd Semester - Y3</c:v>
                </c:pt>
                <c:pt idx="8">
                  <c:v>Intersession - Y4</c:v>
                </c:pt>
                <c:pt idx="9">
                  <c:v>1st Semester - Y4</c:v>
                </c:pt>
                <c:pt idx="10">
                  <c:v>2nd Semester - Y4</c:v>
                </c:pt>
              </c:strCache>
            </c:strRef>
          </c:cat>
          <c:val>
            <c:numRef>
              <c:f>'Pivot Tables'!$F$20:$F$31</c:f>
              <c:numCache>
                <c:formatCode>General</c:formatCode>
                <c:ptCount val="11"/>
                <c:pt idx="0">
                  <c:v>17</c:v>
                </c:pt>
                <c:pt idx="1">
                  <c:v>21</c:v>
                </c:pt>
                <c:pt idx="2">
                  <c:v>6</c:v>
                </c:pt>
                <c:pt idx="3">
                  <c:v>20</c:v>
                </c:pt>
                <c:pt idx="4">
                  <c:v>27</c:v>
                </c:pt>
                <c:pt idx="5">
                  <c:v>6</c:v>
                </c:pt>
                <c:pt idx="6">
                  <c:v>21</c:v>
                </c:pt>
                <c:pt idx="7">
                  <c:v>17</c:v>
                </c:pt>
                <c:pt idx="8">
                  <c:v>6</c:v>
                </c:pt>
                <c:pt idx="9">
                  <c:v>20</c:v>
                </c:pt>
                <c:pt idx="10">
                  <c:v>20</c:v>
                </c:pt>
              </c:numCache>
            </c:numRef>
          </c:val>
          <c:smooth val="0"/>
          <c:extLst>
            <c:ext xmlns:c16="http://schemas.microsoft.com/office/drawing/2014/chart" uri="{C3380CC4-5D6E-409C-BE32-E72D297353CC}">
              <c16:uniqueId val="{00000001-DFC1-41EB-8B1E-A441B99CC3C6}"/>
            </c:ext>
          </c:extLst>
        </c:ser>
        <c:dLbls>
          <c:showLegendKey val="0"/>
          <c:showVal val="0"/>
          <c:showCatName val="0"/>
          <c:showSerName val="0"/>
          <c:showPercent val="0"/>
          <c:showBubbleSize val="0"/>
        </c:dLbls>
        <c:marker val="1"/>
        <c:smooth val="0"/>
        <c:axId val="1067878336"/>
        <c:axId val="1067879168"/>
      </c:lineChart>
      <c:catAx>
        <c:axId val="1091325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320160"/>
        <c:crosses val="autoZero"/>
        <c:auto val="1"/>
        <c:lblAlgn val="ctr"/>
        <c:lblOffset val="100"/>
        <c:noMultiLvlLbl val="0"/>
      </c:catAx>
      <c:valAx>
        <c:axId val="1091320160"/>
        <c:scaling>
          <c:orientation val="minMax"/>
          <c:max val="4"/>
          <c:min val="2.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GPA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325984"/>
        <c:crosses val="autoZero"/>
        <c:crossBetween val="between"/>
        <c:majorUnit val="0.5"/>
      </c:valAx>
      <c:valAx>
        <c:axId val="1067879168"/>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Units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878336"/>
        <c:crosses val="max"/>
        <c:crossBetween val="between"/>
      </c:valAx>
      <c:catAx>
        <c:axId val="1067878336"/>
        <c:scaling>
          <c:orientation val="minMax"/>
        </c:scaling>
        <c:delete val="1"/>
        <c:axPos val="b"/>
        <c:numFmt formatCode="General" sourceLinked="1"/>
        <c:majorTickMark val="none"/>
        <c:minorTickMark val="none"/>
        <c:tickLblPos val="nextTo"/>
        <c:crossAx val="106787916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11</xdr:col>
      <xdr:colOff>108857</xdr:colOff>
      <xdr:row>17</xdr:row>
      <xdr:rowOff>41910</xdr:rowOff>
    </xdr:to>
    <xdr:graphicFrame macro="">
      <xdr:nvGraphicFramePr>
        <xdr:cNvPr id="2" name="Chart 1">
          <a:extLst>
            <a:ext uri="{FF2B5EF4-FFF2-40B4-BE49-F238E27FC236}">
              <a16:creationId xmlns:a16="http://schemas.microsoft.com/office/drawing/2014/main" id="{0361659C-920F-4D7C-92D5-C41B208FDC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114222</xdr:colOff>
      <xdr:row>17</xdr:row>
      <xdr:rowOff>0</xdr:rowOff>
    </xdr:from>
    <xdr:to>
      <xdr:col>23</xdr:col>
      <xdr:colOff>20011</xdr:colOff>
      <xdr:row>32</xdr:row>
      <xdr:rowOff>41910</xdr:rowOff>
    </xdr:to>
    <xdr:graphicFrame macro="">
      <xdr:nvGraphicFramePr>
        <xdr:cNvPr id="3" name="Chart 2">
          <a:extLst>
            <a:ext uri="{FF2B5EF4-FFF2-40B4-BE49-F238E27FC236}">
              <a16:creationId xmlns:a16="http://schemas.microsoft.com/office/drawing/2014/main" id="{CCC177E9-7AEF-4BD4-BD6C-DD9936B48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17</xdr:row>
      <xdr:rowOff>41910</xdr:rowOff>
    </xdr:from>
    <xdr:to>
      <xdr:col>11</xdr:col>
      <xdr:colOff>108857</xdr:colOff>
      <xdr:row>32</xdr:row>
      <xdr:rowOff>41910</xdr:rowOff>
    </xdr:to>
    <xdr:graphicFrame macro="">
      <xdr:nvGraphicFramePr>
        <xdr:cNvPr id="4" name="Chart 3">
          <a:extLst>
            <a:ext uri="{FF2B5EF4-FFF2-40B4-BE49-F238E27FC236}">
              <a16:creationId xmlns:a16="http://schemas.microsoft.com/office/drawing/2014/main" id="{53E95A5F-5DDC-4EA7-9938-51BF0B7342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114222</xdr:colOff>
      <xdr:row>1</xdr:row>
      <xdr:rowOff>0</xdr:rowOff>
    </xdr:from>
    <xdr:to>
      <xdr:col>23</xdr:col>
      <xdr:colOff>20011</xdr:colOff>
      <xdr:row>17</xdr:row>
      <xdr:rowOff>41910</xdr:rowOff>
    </xdr:to>
    <xdr:graphicFrame macro="">
      <xdr:nvGraphicFramePr>
        <xdr:cNvPr id="5" name="Chart 4">
          <a:extLst>
            <a:ext uri="{FF2B5EF4-FFF2-40B4-BE49-F238E27FC236}">
              <a16:creationId xmlns:a16="http://schemas.microsoft.com/office/drawing/2014/main" id="{C9588A2B-5A09-4359-8AEF-03BA6AD282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63.420969907405" backgroundQuery="1" createdVersion="8" refreshedVersion="8" minRefreshableVersion="3" recordCount="0" supportSubquery="1" supportAdvancedDrill="1" xr:uid="{00000000-000A-0000-FFFF-FFFF71000000}">
  <cacheSource type="external" connectionId="1"/>
  <cacheFields count="3">
    <cacheField name="[Measures].[Sum of Units]" caption="Sum of Units" numFmtId="0" hierarchy="14" level="32767"/>
    <cacheField name="[Measures].[Average of Cumulative GPA]" caption="Average of Cumulative GPA" numFmtId="0" hierarchy="16" level="32767"/>
    <cacheField name="[Range].[Semester].[Semester]" caption="Semester" numFmtId="0" level="1">
      <sharedItems count="11">
        <s v="1st Semester - Y1"/>
        <s v="1st Semester - Y2"/>
        <s v="1st Semester - Y3"/>
        <s v="1st Semester - Y4"/>
        <s v="2nd Semester - Y1"/>
        <s v="2nd Semester - Y2"/>
        <s v="2nd Semester - Y3"/>
        <s v="2nd Semester - Y4"/>
        <s v="Intersession - Y2"/>
        <s v="Intersession - Y3"/>
        <s v="Intersession - Y4"/>
      </sharedItems>
    </cacheField>
  </cacheFields>
  <cacheHierarchies count="17">
    <cacheHierarchy uniqueName="[Range].[Semester]" caption="Semester" attribute="1" defaultMemberUniqueName="[Range].[Semester].[All]" allUniqueName="[Range].[Semester].[All]" dimensionUniqueName="[Range]" displayFolder="" count="2" memberValueDatatype="130" unbalanced="0">
      <fieldsUsage count="2">
        <fieldUsage x="-1"/>
        <fieldUsage x="2"/>
      </fieldsUsage>
    </cacheHierarchy>
    <cacheHierarchy uniqueName="[Range].[Course Code]" caption="Course Code" attribute="1" defaultMemberUniqueName="[Range].[Course Code].[All]" allUniqueName="[Range].[Course Code].[All]" dimensionUniqueName="[Range]" displayFolder="" count="0" memberValueDatatype="130" unbalanced="0"/>
    <cacheHierarchy uniqueName="[Range].[Course]" caption="Course" attribute="1" defaultMemberUniqueName="[Range].[Course].[All]" allUniqueName="[Range].[Course].[All]" dimensionUniqueName="[Range]" displayFolder="" count="0" memberValueDatatype="130" unbalanced="0"/>
    <cacheHierarchy uniqueName="[Range].[Course Type]" caption="Course Type" attribute="1" defaultMemberUniqueName="[Range].[Course Type].[All]" allUniqueName="[Range].[Course Type].[All]" dimensionUniqueName="[Range]" displayFolder="" count="0" memberValueDatatype="130" unbalanced="0"/>
    <cacheHierarchy uniqueName="[Range].[Units]" caption="Units" attribute="1" defaultMemberUniqueName="[Range].[Units].[All]" allUniqueName="[Range].[Units].[All]" dimensionUniqueName="[Range]" displayFolder="" count="0" memberValueDatatype="20" unbalanced="0"/>
    <cacheHierarchy uniqueName="[Range].[Credits]" caption="Credits" attribute="1" defaultMemberUniqueName="[Range].[Credits].[All]" allUniqueName="[Range].[Credits].[All]" dimensionUniqueName="[Range]" displayFolder="" count="0" memberValueDatatype="20" unbalanced="0"/>
    <cacheHierarchy uniqueName="[Range].[Grade]" caption="Grade" attribute="1" defaultMemberUniqueName="[Range].[Grade].[All]" allUniqueName="[Range].[Grade].[All]" dimensionUniqueName="[Range]" displayFolder="" count="0" memberValueDatatype="130" unbalanced="0"/>
    <cacheHierarchy uniqueName="[Range].[Grade Points]" caption="Grade Points" attribute="1" defaultMemberUniqueName="[Range].[Grade Points].[All]" allUniqueName="[Range].[Grade Points].[All]" dimensionUniqueName="[Range]" displayFolder="" count="0" memberValueDatatype="130" unbalanced="0"/>
    <cacheHierarchy uniqueName="[Range].[Semestral GPA]" caption="Semestral GPA" attribute="1" defaultMemberUniqueName="[Range].[Semestral GPA].[All]" allUniqueName="[Range].[Semestral GPA].[All]" dimensionUniqueName="[Range]" displayFolder="" count="0" memberValueDatatype="5" unbalanced="0"/>
    <cacheHierarchy uniqueName="[Range].[Cumulative GPA]" caption="Cumulative GPA" attribute="1" defaultMemberUniqueName="[Range].[Cumulative GPA].[All]" allUniqueName="[Range].[Cumulative GPA].[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emestral GPA]" caption="Sum of Semestral GPA" measure="1" displayFolder="" measureGroup="Range" count="0" hidden="1">
      <extLst>
        <ext xmlns:x15="http://schemas.microsoft.com/office/spreadsheetml/2010/11/main" uri="{B97F6D7D-B522-45F9-BDA1-12C45D357490}">
          <x15:cacheHierarchy aggregatedColumn="8"/>
        </ext>
      </extLst>
    </cacheHierarchy>
    <cacheHierarchy uniqueName="[Measures].[Average of Semestral GPA]" caption="Average of Semestral GPA" measure="1" displayFolder="" measureGroup="Range" count="0" hidden="1">
      <extLst>
        <ext xmlns:x15="http://schemas.microsoft.com/office/spreadsheetml/2010/11/main" uri="{B97F6D7D-B522-45F9-BDA1-12C45D357490}">
          <x15:cacheHierarchy aggregatedColumn="8"/>
        </ext>
      </extLst>
    </cacheHierarchy>
    <cacheHierarchy uniqueName="[Measures].[Sum of Units]" caption="Sum of Units" measure="1" displayFolder="" measureGroup="Range" count="0" oneField="1" hidden="1">
      <fieldsUsage count="1">
        <fieldUsage x="0"/>
      </fieldsUsage>
      <extLst>
        <ext xmlns:x15="http://schemas.microsoft.com/office/spreadsheetml/2010/11/main" uri="{B97F6D7D-B522-45F9-BDA1-12C45D357490}">
          <x15:cacheHierarchy aggregatedColumn="4"/>
        </ext>
      </extLst>
    </cacheHierarchy>
    <cacheHierarchy uniqueName="[Measures].[Sum of Cumulative GPA]" caption="Sum of Cumulative GPA" measure="1" displayFolder="" measureGroup="Range" count="0" hidden="1">
      <extLst>
        <ext xmlns:x15="http://schemas.microsoft.com/office/spreadsheetml/2010/11/main" uri="{B97F6D7D-B522-45F9-BDA1-12C45D357490}">
          <x15:cacheHierarchy aggregatedColumn="9"/>
        </ext>
      </extLst>
    </cacheHierarchy>
    <cacheHierarchy uniqueName="[Measures].[Average of Cumulative GPA]" caption="Average of Cumulative GPA" measure="1" displayFolder="" measureGroup="Range" count="0" oneField="1" hidden="1">
      <fieldsUsage count="1">
        <fieldUsage x="1"/>
      </fieldsUsage>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63.420971180552" backgroundQuery="1" createdVersion="8" refreshedVersion="8" minRefreshableVersion="3" recordCount="0" supportSubquery="1" supportAdvancedDrill="1" xr:uid="{00000000-000A-0000-FFFF-FFFF3F000000}">
  <cacheSource type="external" connectionId="1"/>
  <cacheFields count="2">
    <cacheField name="[Measures].[Average of Semestral GPA]" caption="Average of Semestral GPA" numFmtId="0" hierarchy="13" level="32767"/>
    <cacheField name="[Range].[Course Type].[Course Type]" caption="Course Type" numFmtId="0" hierarchy="3" level="1">
      <sharedItems count="4">
        <s v="Core"/>
        <s v="Elective"/>
        <s v="Major"/>
        <s v="Physical Education"/>
      </sharedItems>
    </cacheField>
  </cacheFields>
  <cacheHierarchies count="17">
    <cacheHierarchy uniqueName="[Range].[Semester]" caption="Semester" attribute="1" defaultMemberUniqueName="[Range].[Semester].[All]" allUniqueName="[Range].[Semester].[All]" dimensionUniqueName="[Range]" displayFolder="" count="0" memberValueDatatype="130" unbalanced="0"/>
    <cacheHierarchy uniqueName="[Range].[Course Code]" caption="Course Code" attribute="1" defaultMemberUniqueName="[Range].[Course Code].[All]" allUniqueName="[Range].[Course Code].[All]" dimensionUniqueName="[Range]" displayFolder="" count="0" memberValueDatatype="130" unbalanced="0"/>
    <cacheHierarchy uniqueName="[Range].[Course]" caption="Course" attribute="1" defaultMemberUniqueName="[Range].[Course].[All]" allUniqueName="[Range].[Course].[All]" dimensionUniqueName="[Range]" displayFolder="" count="0" memberValueDatatype="130" unbalanced="0"/>
    <cacheHierarchy uniqueName="[Range].[Course Type]" caption="Course Type" attribute="1" defaultMemberUniqueName="[Range].[Course Type].[All]" allUniqueName="[Range].[Course Type].[All]" dimensionUniqueName="[Range]" displayFolder="" count="2" memberValueDatatype="130" unbalanced="0">
      <fieldsUsage count="2">
        <fieldUsage x="-1"/>
        <fieldUsage x="1"/>
      </fieldsUsage>
    </cacheHierarchy>
    <cacheHierarchy uniqueName="[Range].[Units]" caption="Units" attribute="1" defaultMemberUniqueName="[Range].[Units].[All]" allUniqueName="[Range].[Units].[All]" dimensionUniqueName="[Range]" displayFolder="" count="0" memberValueDatatype="20" unbalanced="0"/>
    <cacheHierarchy uniqueName="[Range].[Credits]" caption="Credits" attribute="1" defaultMemberUniqueName="[Range].[Credits].[All]" allUniqueName="[Range].[Credits].[All]" dimensionUniqueName="[Range]" displayFolder="" count="0" memberValueDatatype="20" unbalanced="0"/>
    <cacheHierarchy uniqueName="[Range].[Grade]" caption="Grade" attribute="1" defaultMemberUniqueName="[Range].[Grade].[All]" allUniqueName="[Range].[Grade].[All]" dimensionUniqueName="[Range]" displayFolder="" count="0" memberValueDatatype="130" unbalanced="0"/>
    <cacheHierarchy uniqueName="[Range].[Grade Points]" caption="Grade Points" attribute="1" defaultMemberUniqueName="[Range].[Grade Points].[All]" allUniqueName="[Range].[Grade Points].[All]" dimensionUniqueName="[Range]" displayFolder="" count="0" memberValueDatatype="130" unbalanced="0"/>
    <cacheHierarchy uniqueName="[Range].[Semestral GPA]" caption="Semestral GPA" attribute="1" defaultMemberUniqueName="[Range].[Semestral GPA].[All]" allUniqueName="[Range].[Semestral GPA].[All]" dimensionUniqueName="[Range]" displayFolder="" count="0" memberValueDatatype="5" unbalanced="0"/>
    <cacheHierarchy uniqueName="[Range].[Cumulative GPA]" caption="Cumulative GPA" attribute="1" defaultMemberUniqueName="[Range].[Cumulative GPA].[All]" allUniqueName="[Range].[Cumulative GPA].[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emestral GPA]" caption="Sum of Semestral GPA" measure="1" displayFolder="" measureGroup="Range" count="0" hidden="1">
      <extLst>
        <ext xmlns:x15="http://schemas.microsoft.com/office/spreadsheetml/2010/11/main" uri="{B97F6D7D-B522-45F9-BDA1-12C45D357490}">
          <x15:cacheHierarchy aggregatedColumn="8"/>
        </ext>
      </extLst>
    </cacheHierarchy>
    <cacheHierarchy uniqueName="[Measures].[Average of Semestral GPA]" caption="Average of Semestral GPA" measure="1" displayFolder="" measureGroup="Range" count="0" oneField="1" hidden="1">
      <fieldsUsage count="1">
        <fieldUsage x="0"/>
      </fieldsUsage>
      <extLst>
        <ext xmlns:x15="http://schemas.microsoft.com/office/spreadsheetml/2010/11/main" uri="{B97F6D7D-B522-45F9-BDA1-12C45D357490}">
          <x15:cacheHierarchy aggregatedColumn="8"/>
        </ext>
      </extLst>
    </cacheHierarchy>
    <cacheHierarchy uniqueName="[Measures].[Sum of Units]" caption="Sum of Units" measure="1" displayFolder="" measureGroup="Range" count="0" hidden="1">
      <extLst>
        <ext xmlns:x15="http://schemas.microsoft.com/office/spreadsheetml/2010/11/main" uri="{B97F6D7D-B522-45F9-BDA1-12C45D357490}">
          <x15:cacheHierarchy aggregatedColumn="4"/>
        </ext>
      </extLst>
    </cacheHierarchy>
    <cacheHierarchy uniqueName="[Measures].[Sum of Cumulative GPA]" caption="Sum of Cumulative GPA" measure="1" displayFolder="" measureGroup="Range" count="0" hidden="1">
      <extLst>
        <ext xmlns:x15="http://schemas.microsoft.com/office/spreadsheetml/2010/11/main" uri="{B97F6D7D-B522-45F9-BDA1-12C45D357490}">
          <x15:cacheHierarchy aggregatedColumn="9"/>
        </ext>
      </extLst>
    </cacheHierarchy>
    <cacheHierarchy uniqueName="[Measures].[Average of Cumulative GPA]" caption="Average of Cumulative GPA" measure="1" displayFolder="" measureGroup="Range"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563.420971527776" createdVersion="8" refreshedVersion="8" minRefreshableVersion="3" recordCount="61" xr:uid="{00000000-000A-0000-FFFF-FFFF2E000000}">
  <cacheSource type="worksheet">
    <worksheetSource ref="A1:J62" sheet="Working Sheet"/>
  </cacheSource>
  <cacheFields count="10">
    <cacheField name="Semester" numFmtId="0">
      <sharedItems count="33">
        <s v="1st Semester - Y1"/>
        <s v="2nd Semester - Y1 "/>
        <s v="Intersession - Y2 "/>
        <s v="1st Semester - Y2"/>
        <s v="2nd Semester - Y2 "/>
        <s v="Intersession - Y3"/>
        <s v="1st Semester - Y3"/>
        <s v="2nd Semester - Y3"/>
        <s v="Intersession - Y4"/>
        <s v="1st Semester - Y4 "/>
        <s v="2nd Semester - Y4 "/>
        <s v="2nd Semester - Year 3" u="1"/>
        <s v="1st Semester 2023-2024" u="1"/>
        <s v="2nd Semester 2020-2021" u="1"/>
        <s v="Intersession - Year 4" u="1"/>
        <s v="Intersession 2022-2023" u="1"/>
        <s v="1st Semester - Year 2" u="1"/>
        <s v="1st Semester 2022-2023" u="1"/>
        <s v="2nd Semester - Year 2 " u="1"/>
        <s v="2nd Semester - Year 4 " u="1"/>
        <s v="Intersession 2021-2022" u="1"/>
        <s v="2nd Semester 2023-2024" u="1"/>
        <s v="1st Semester 2021-2022" u="1"/>
        <s v="Intersession - Year 3" u="1"/>
        <s v="2nd Semester 2022-2023" u="1"/>
        <s v="1st Semester - Year 1" u="1"/>
        <s v="1st Semester - Year 3" u="1"/>
        <s v="1st Semester 2020-2021" u="1"/>
        <s v="2nd Semester - Year 1 " u="1"/>
        <s v="Intersession - Year 2 " u="1"/>
        <s v="2nd Semester 2021-2022" u="1"/>
        <s v="Intersession 2023-2024" u="1"/>
        <s v="1st Semester - Year 4 " u="1"/>
      </sharedItems>
    </cacheField>
    <cacheField name="Course Code" numFmtId="0">
      <sharedItems/>
    </cacheField>
    <cacheField name="Course " numFmtId="0">
      <sharedItems/>
    </cacheField>
    <cacheField name="Course Type" numFmtId="0">
      <sharedItems count="4">
        <s v="Core"/>
        <s v="Physical Education"/>
        <s v="Major"/>
        <s v="Elective"/>
      </sharedItems>
    </cacheField>
    <cacheField name="Units " numFmtId="0">
      <sharedItems containsSemiMixedTypes="0" containsString="0" containsNumber="1" containsInteger="1" minValue="0" maxValue="5"/>
    </cacheField>
    <cacheField name="Credits" numFmtId="0">
      <sharedItems containsSemiMixedTypes="0" containsString="0" containsNumber="1" containsInteger="1" minValue="0" maxValue="5"/>
    </cacheField>
    <cacheField name="Grade" numFmtId="0">
      <sharedItems/>
    </cacheField>
    <cacheField name="Grade Points" numFmtId="0">
      <sharedItems containsBlank="1"/>
    </cacheField>
    <cacheField name="Semestral GPA" numFmtId="2">
      <sharedItems containsSemiMixedTypes="0" containsString="0" containsNumber="1" minValue="2.75" maxValue="3.625"/>
    </cacheField>
    <cacheField name="Cumulative GPA" numFmtId="2">
      <sharedItems containsSemiMixedTypes="0" containsString="0" containsNumber="1" minValue="3.0568181818181817" maxValue="3.36235955056179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GL 11"/>
    <s v="PURPOSIVE COMMUNICATION"/>
    <x v="0"/>
    <n v="3"/>
    <n v="3"/>
    <s v="B"/>
    <s v="3"/>
    <n v="3.2647058823529411"/>
    <n v="3.2647058823529407"/>
  </r>
  <r>
    <x v="0"/>
    <s v="PHYED 146"/>
    <s v="MUAY THAI"/>
    <x v="1"/>
    <n v="2"/>
    <n v="2"/>
    <s v="B"/>
    <s v="3"/>
    <n v="3.2647058823529411"/>
    <n v="3.2647058823529407"/>
  </r>
  <r>
    <x v="0"/>
    <s v="PH 12"/>
    <s v="HISTORY OF COUNTRY "/>
    <x v="0"/>
    <n v="3"/>
    <n v="3"/>
    <s v="B"/>
    <s v="3"/>
    <n v="3.2647058823529411"/>
    <n v="3.2647058823529407"/>
  </r>
  <r>
    <x v="0"/>
    <s v="THEO 11"/>
    <s v="FAITH, SPIRITUALITY, AND THE CHURCH"/>
    <x v="0"/>
    <n v="3"/>
    <n v="3"/>
    <s v="B+"/>
    <s v="3.5"/>
    <n v="3.2647058823529411"/>
    <n v="3.2647058823529407"/>
  </r>
  <r>
    <x v="0"/>
    <s v="SocSc 11"/>
    <s v="UNDERSTANDING THE SELF"/>
    <x v="0"/>
    <n v="3"/>
    <n v="3"/>
    <s v="B+"/>
    <s v="3.5"/>
    <n v="3.2647058823529411"/>
    <n v="3.2647058823529411"/>
  </r>
  <r>
    <x v="0"/>
    <s v="LAS 50"/>
    <s v="ENTREPRENEURIAL MINDSET"/>
    <x v="2"/>
    <n v="3"/>
    <n v="3"/>
    <s v="B+"/>
    <s v="3.5"/>
    <n v="3.2647058823529411"/>
    <n v="3.2647058823529411"/>
  </r>
  <r>
    <x v="1"/>
    <s v="PHYED 122"/>
    <s v="TABLE TENNIS"/>
    <x v="1"/>
    <n v="2"/>
    <n v="2"/>
    <s v="B"/>
    <s v="3"/>
    <n v="2.9761904761904763"/>
    <n v="3.2343358395989972"/>
  </r>
  <r>
    <x v="1"/>
    <s v="ENLIT 12"/>
    <s v="LITERATURE: GLOBAL VOICES AND ENCOUNTERS"/>
    <x v="0"/>
    <n v="3"/>
    <n v="3"/>
    <s v="B"/>
    <s v="3"/>
    <n v="2.9761904761904763"/>
    <n v="3.1991341991341993"/>
  </r>
  <r>
    <x v="1"/>
    <s v="MATH 30.13"/>
    <s v="APPLIED CALCULUS FOR BUSINESS AND ECONOMICS I"/>
    <x v="2"/>
    <n v="3"/>
    <n v="3"/>
    <s v="B"/>
    <s v="3"/>
    <n v="2.9761904761904763"/>
    <n v="3.1723809523809523"/>
  </r>
  <r>
    <x v="1"/>
    <s v="MATH 30.14"/>
    <s v="APPLIED CALCULUS FOR BUSINESS AND ECONOMICS II"/>
    <x v="2"/>
    <n v="3"/>
    <n v="3"/>
    <s v="C"/>
    <s v="2"/>
    <n v="2.9761904761904763"/>
    <n v="3.1513605442176873"/>
  </r>
  <r>
    <x v="1"/>
    <s v="ELIT 11"/>
    <s v="ENGLISH LITERATURE  "/>
    <x v="0"/>
    <n v="3"/>
    <n v="3"/>
    <s v="B"/>
    <s v="3"/>
    <n v="2.9761904761904763"/>
    <n v="3.134408602150538"/>
  </r>
  <r>
    <x v="1"/>
    <s v="PHYS 10.01"/>
    <s v="INTRODUCTORY PHYSICS, LECTURE"/>
    <x v="0"/>
    <n v="3"/>
    <n v="3"/>
    <s v="B"/>
    <s v="3"/>
    <n v="2.9761904761904763"/>
    <n v="3.1204481792717087"/>
  </r>
  <r>
    <x v="1"/>
    <s v="HISTO 11"/>
    <s v="EMERGENCE OF THE NATION "/>
    <x v="0"/>
    <n v="3"/>
    <n v="3"/>
    <s v="B+"/>
    <s v="3.5"/>
    <n v="2.9761904761904763"/>
    <n v="3.1087516087516089"/>
  </r>
  <r>
    <x v="1"/>
    <s v="INT12"/>
    <s v="INTRODUCTION TO CULTURE AND TRADITIONS 12"/>
    <x v="0"/>
    <n v="0"/>
    <n v="0"/>
    <s v="S"/>
    <m/>
    <n v="2.9761904761904763"/>
    <n v="3.1087516087516089"/>
  </r>
  <r>
    <x v="1"/>
    <s v="PHYS 10.02"/>
    <s v="INTRODUCTORY PHYSICS, LABORATORY"/>
    <x v="0"/>
    <n v="1"/>
    <n v="1"/>
    <s v="A"/>
    <s v="4"/>
    <n v="2.9761904761904763"/>
    <n v="3.1052631578947372"/>
  </r>
  <r>
    <x v="2"/>
    <s v="HISTO 12"/>
    <s v="READINGS IN  HISTORY"/>
    <x v="0"/>
    <n v="3"/>
    <n v="3"/>
    <s v="B"/>
    <s v="3"/>
    <n v="2.75"/>
    <n v="3.0792682926829271"/>
  </r>
  <r>
    <x v="2"/>
    <s v="MATH 10"/>
    <s v="MATHEMATICS IN THE MODERN WORLD"/>
    <x v="0"/>
    <n v="3"/>
    <n v="3"/>
    <s v="C+"/>
    <s v="2.5"/>
    <n v="2.75"/>
    <n v="3.0568181818181817"/>
  </r>
  <r>
    <x v="3"/>
    <s v="LAS 20"/>
    <s v=" BUSINESS ENVIRONMENT: POLICIES AND PROGRAMS ON ENTERPRISE DEVELOPMENT"/>
    <x v="2"/>
    <n v="3"/>
    <n v="3"/>
    <s v="A"/>
    <s v="4"/>
    <n v="3.625"/>
    <n v="3.0930851063829787"/>
  </r>
  <r>
    <x v="3"/>
    <s v="ENE 13.03i"/>
    <s v="STORY AND NARRATIVE IN THE HUMANITIES"/>
    <x v="2"/>
    <n v="3"/>
    <n v="3"/>
    <s v="B+"/>
    <s v="3.5"/>
    <n v="3.625"/>
    <n v="3.125"/>
  </r>
  <r>
    <x v="3"/>
    <s v="PHILO 11.04"/>
    <s v="THE HUMAN CONDITION: ADVENTURES IN BEING (METAPHYSICAL TRACK)"/>
    <x v="0"/>
    <n v="3"/>
    <n v="3"/>
    <s v="B+"/>
    <s v="3.5"/>
    <n v="3.625"/>
    <n v="3.1533018867924527"/>
  </r>
  <r>
    <x v="3"/>
    <s v="PHYED 114"/>
    <s v="WEIGHT TRAINING"/>
    <x v="1"/>
    <n v="2"/>
    <n v="2"/>
    <s v="A"/>
    <s v="4"/>
    <n v="3.625"/>
    <n v="3.1704545454545454"/>
  </r>
  <r>
    <x v="3"/>
    <s v="LLAW 111"/>
    <s v="BUSINESS LAW AND TAXATION"/>
    <x v="2"/>
    <n v="3"/>
    <n v="3"/>
    <s v="C+"/>
    <s v="2.5"/>
    <n v="3.625"/>
    <n v="3.1939655172413794"/>
  </r>
  <r>
    <x v="3"/>
    <s v="ACCT 115"/>
    <s v="FINANCIAL ACCOUNTING"/>
    <x v="2"/>
    <n v="3"/>
    <n v="3"/>
    <s v="A"/>
    <s v="4"/>
    <n v="3.625"/>
    <n v="3.2151639344262297"/>
  </r>
  <r>
    <x v="3"/>
    <s v="ArtAp 10"/>
    <s v="ART APPRECIATION"/>
    <x v="0"/>
    <n v="3"/>
    <n v="3"/>
    <s v="A"/>
    <s v="4"/>
    <n v="3.625"/>
    <n v="3.234375"/>
  </r>
  <r>
    <x v="4"/>
    <s v="PHYED 161"/>
    <s v="RECREATIONAL ACTIVITIES"/>
    <x v="1"/>
    <n v="3"/>
    <n v="2"/>
    <s v="B"/>
    <s v="3"/>
    <n v="3.5192307692307692"/>
    <n v="3.2430069930069934"/>
  </r>
  <r>
    <x v="4"/>
    <s v="STS 10"/>
    <s v="SCIENCE, TECHNOLOGY, AND SOCIETY"/>
    <x v="0"/>
    <n v="3"/>
    <n v="3"/>
    <s v="A"/>
    <s v="4"/>
    <n v="3.5192307692307692"/>
    <n v="3.2550167224080271"/>
  </r>
  <r>
    <x v="4"/>
    <s v="DECSC 25"/>
    <s v="CREATIVE THINKING AND INNOVATION MANAGEMENT"/>
    <x v="2"/>
    <n v="3"/>
    <n v="3"/>
    <s v="B+"/>
    <s v="3.5"/>
    <n v="3.5192307692307692"/>
    <n v="3.2660256410256414"/>
  </r>
  <r>
    <x v="4"/>
    <s v="NSTP 11(CWTS)"/>
    <s v="CIVIC WELFARE TRAINING SERVICE"/>
    <x v="0"/>
    <n v="3"/>
    <n v="3"/>
    <s v="B+"/>
    <s v="3.5"/>
    <n v="3.5192307692307692"/>
    <n v="3.2761538461538469"/>
  </r>
  <r>
    <x v="4"/>
    <s v="THEO 12"/>
    <s v="THEOLOGY OF THE CATHOLIC SOCIAL VISION"/>
    <x v="0"/>
    <n v="3"/>
    <n v="3"/>
    <s v="A"/>
    <s v="4"/>
    <n v="3.5192307692307692"/>
    <n v="3.2855029585798823"/>
  </r>
  <r>
    <x v="4"/>
    <s v="QUANT 34"/>
    <s v="STATISTICAL MODELING"/>
    <x v="2"/>
    <n v="3"/>
    <n v="3"/>
    <s v="B"/>
    <s v="3"/>
    <n v="3.5192307692307692"/>
    <n v="3.294159544159545"/>
  </r>
  <r>
    <x v="4"/>
    <s v="SocSc 12"/>
    <s v="THE CONTEMPORARY WORLD"/>
    <x v="0"/>
    <n v="3"/>
    <n v="3"/>
    <s v="B+"/>
    <s v="3.5"/>
    <n v="3.5192307692307692"/>
    <n v="3.3021978021978033"/>
  </r>
  <r>
    <x v="4"/>
    <s v="LAS 111"/>
    <s v="STRATEGIC HUMAN RESOURCE MANAGEMENT"/>
    <x v="2"/>
    <n v="3"/>
    <n v="3"/>
    <s v="B+"/>
    <s v="3.5"/>
    <n v="3.5192307692307692"/>
    <n v="3.3096816976127332"/>
  </r>
  <r>
    <x v="4"/>
    <s v="ACCT 122"/>
    <s v="COST ACCOUNTING"/>
    <x v="2"/>
    <n v="3"/>
    <n v="3"/>
    <s v="B+"/>
    <s v="3.5"/>
    <n v="3.5192307692307692"/>
    <n v="3.3166666666666678"/>
  </r>
  <r>
    <x v="5"/>
    <s v="ENGG 184.01i"/>
    <s v="ENERGY AND SOCIETY"/>
    <x v="3"/>
    <n v="3"/>
    <n v="3"/>
    <s v="B+"/>
    <s v="3.5"/>
    <n v="3.25"/>
    <n v="3.3145161290322593"/>
  </r>
  <r>
    <x v="5"/>
    <s v="CSP 11"/>
    <s v="CHINESE MANDARIN AND CULTURE 1"/>
    <x v="2"/>
    <n v="3"/>
    <n v="3"/>
    <s v="B"/>
    <s v="3"/>
    <n v="3.25"/>
    <n v="3.3125000000000013"/>
  </r>
  <r>
    <x v="6"/>
    <s v="FINN 117"/>
    <s v="ENTREPRENEURIAL FINANCE"/>
    <x v="2"/>
    <n v="3"/>
    <n v="3"/>
    <s v="B"/>
    <s v="3"/>
    <n v="3.5"/>
    <n v="3.3181818181818192"/>
  </r>
  <r>
    <x v="6"/>
    <s v="MKTG 192.03"/>
    <s v="MARKETING RESEARCH (MGMT)"/>
    <x v="2"/>
    <n v="3"/>
    <n v="3"/>
    <s v="B+"/>
    <s v="3.5"/>
    <n v="3.5"/>
    <n v="3.323529411764707"/>
  </r>
  <r>
    <x v="6"/>
    <s v="NSTP 12(CWTS)"/>
    <s v="CIVIC WELFARE TRAINING SERVICE"/>
    <x v="0"/>
    <n v="3"/>
    <n v="3"/>
    <s v="A"/>
    <s v="4"/>
    <n v="3.5"/>
    <n v="3.3285714285714296"/>
  </r>
  <r>
    <x v="6"/>
    <s v="SocSc 13"/>
    <s v="THE ECONOMY, SOCIETY, AND SUSTAINABLE DEVELOPMENT"/>
    <x v="0"/>
    <n v="3"/>
    <n v="3"/>
    <s v="A"/>
    <s v="4"/>
    <n v="3.5"/>
    <n v="3.3333333333333344"/>
  </r>
  <r>
    <x v="6"/>
    <s v="THEO 13"/>
    <s v="A THEOLOGY OF MARRIAGE, FAMILY, AND VOCATION"/>
    <x v="0"/>
    <n v="3"/>
    <n v="3"/>
    <s v="B+"/>
    <s v="3.5"/>
    <n v="3.5"/>
    <n v="3.3378378378378391"/>
  </r>
  <r>
    <x v="6"/>
    <s v="OPMAN 120"/>
    <s v="PRODUCTION AND OPERATIONS MANAGEMENT"/>
    <x v="2"/>
    <n v="3"/>
    <n v="3"/>
    <s v="B+"/>
    <s v="3.5"/>
    <n v="3.5"/>
    <n v="3.3421052631578956"/>
  </r>
  <r>
    <x v="6"/>
    <s v="PHILO 12"/>
    <s v="PHILOSOPHY OF RELIGION"/>
    <x v="0"/>
    <n v="3"/>
    <n v="3"/>
    <s v="B"/>
    <s v="3"/>
    <n v="3.5"/>
    <n v="3.3461538461538471"/>
  </r>
  <r>
    <x v="7"/>
    <s v="PHILO 13"/>
    <s v="ETHICS"/>
    <x v="0"/>
    <n v="3"/>
    <n v="3"/>
    <s v="B+"/>
    <s v="3.5"/>
    <n v="3.2647058823529411"/>
    <n v="3.3441176470588245"/>
  </r>
  <r>
    <x v="7"/>
    <s v="MKTG 111.03"/>
    <s v="ENTREPRENEURIAL MARKETING (MGMT)"/>
    <x v="2"/>
    <n v="3"/>
    <n v="3"/>
    <s v="B+"/>
    <s v="3.5"/>
    <n v="3.2647058823529411"/>
    <n v="3.3421807747489249"/>
  </r>
  <r>
    <x v="7"/>
    <s v="LAS 120"/>
    <s v="STRATEGIC MANAGEMENT"/>
    <x v="2"/>
    <n v="3"/>
    <n v="3"/>
    <s v="B+"/>
    <s v="3.5"/>
    <n v="3.2647058823529411"/>
    <n v="3.340336134453783"/>
  </r>
  <r>
    <x v="7"/>
    <s v="LAS 140"/>
    <s v="SUSTAINABILITY AND SOCIAL RESPONSIBILITY"/>
    <x v="2"/>
    <n v="3"/>
    <n v="3"/>
    <s v="B"/>
    <s v="3"/>
    <n v="3.2647058823529411"/>
    <n v="3.3385772913816703"/>
  </r>
  <r>
    <x v="7"/>
    <s v="MKTG 145"/>
    <s v="ENTREP SERIES 1: PRODUCT DEVELOPMENT AND MARKET ANALYSIS"/>
    <x v="2"/>
    <n v="5"/>
    <n v="5"/>
    <s v="B"/>
    <s v="3"/>
    <n v="3.2647058823529411"/>
    <n v="3.3358208955223891"/>
  </r>
  <r>
    <x v="8"/>
    <s v="ECON 110"/>
    <s v="PRINCIPLES OF ECONOMICS"/>
    <x v="2"/>
    <n v="3"/>
    <n v="3"/>
    <s v="B+"/>
    <s v="3.5"/>
    <n v="3.25"/>
    <n v="3.3339416058394171"/>
  </r>
  <r>
    <x v="8"/>
    <s v="EDUC 101i"/>
    <s v="HISTORICAL AND PHILOSOPHICAL FOUNDATIONS OF EDUCATION"/>
    <x v="3"/>
    <n v="3"/>
    <n v="3"/>
    <s v="B"/>
    <s v="3"/>
    <n v="3.25"/>
    <n v="3.3321428571428582"/>
  </r>
  <r>
    <x v="9"/>
    <s v="LLAW 116"/>
    <s v="LABOR LAW AND SOCIAL LEGISLATION"/>
    <x v="3"/>
    <n v="5"/>
    <n v="3"/>
    <s v="B"/>
    <s v="3"/>
    <n v="3.5"/>
    <n v="3.3356643356643367"/>
  </r>
  <r>
    <x v="9"/>
    <s v="LAS 121"/>
    <s v="ENTREP SERIES 2: BUSINESS PLAN DEVELOPMENT"/>
    <x v="3"/>
    <n v="3"/>
    <n v="3"/>
    <s v="B+"/>
    <s v="3.5"/>
    <n v="3.5"/>
    <n v="3.339041095890412"/>
  </r>
  <r>
    <x v="9"/>
    <s v="MKTG 128.03i"/>
    <s v="MARKETING AND CONSUMER PSYCHOLOGY"/>
    <x v="3"/>
    <n v="3"/>
    <n v="3"/>
    <s v="B"/>
    <s v="3"/>
    <n v="3.5"/>
    <n v="3.342281879194632"/>
  </r>
  <r>
    <x v="9"/>
    <s v="LAS 144.70"/>
    <s v="CROSS CULTURAL COMMUNICATION"/>
    <x v="3"/>
    <n v="3"/>
    <n v="3"/>
    <s v="B+"/>
    <s v="3.5"/>
    <n v="3.5"/>
    <n v="3.3453947368421062"/>
  </r>
  <r>
    <x v="9"/>
    <s v="SocSc 14"/>
    <s v="POLITICS, GOVERNANCE, AND CITIZENSHIP"/>
    <x v="0"/>
    <n v="3"/>
    <n v="3"/>
    <s v="A"/>
    <s v="4"/>
    <n v="3.5"/>
    <n v="3.3483870967741951"/>
  </r>
  <r>
    <x v="9"/>
    <s v="LAS 123"/>
    <s v="INTERNATIONAL BUSINESS AND TRADE"/>
    <x v="2"/>
    <n v="3"/>
    <n v="3"/>
    <s v="A"/>
    <s v="4"/>
    <n v="3.5"/>
    <n v="3.3512658227848116"/>
  </r>
  <r>
    <x v="10"/>
    <s v="MKTG 118"/>
    <s v="BRAND MANAGEMENT"/>
    <x v="3"/>
    <n v="3"/>
    <n v="3"/>
    <s v="B+"/>
    <s v="3.5"/>
    <n v="3.45"/>
    <n v="3.3531055900621132"/>
  </r>
  <r>
    <x v="10"/>
    <s v="DLQ 10"/>
    <s v="DISCERNING LIFE QUESTIONS: TOWARDS LEADERSHIP AND COMMITMENT"/>
    <x v="0"/>
    <n v="3"/>
    <n v="3"/>
    <s v="B+"/>
    <s v="3.5"/>
    <n v="3.45"/>
    <n v="3.3548780487804897"/>
  </r>
  <r>
    <x v="10"/>
    <s v="LAS 122"/>
    <s v="ENTREP SERIES 3: BUSINESS PLAN IMPLEMENTATION"/>
    <x v="2"/>
    <n v="5"/>
    <n v="5"/>
    <s v="B"/>
    <s v="3"/>
    <n v="3.45"/>
    <n v="3.3576923076923091"/>
  </r>
  <r>
    <x v="10"/>
    <s v="ECON 185.69i"/>
    <s v="LAW, ECONOMICS, AND PUBLIC POLICY"/>
    <x v="3"/>
    <n v="3"/>
    <n v="3"/>
    <s v="B+"/>
    <s v="3.5"/>
    <n v="3.45"/>
    <n v="3.359302325581397"/>
  </r>
  <r>
    <x v="10"/>
    <s v="MKTG 114"/>
    <s v="PUBLIC RELATIONS MANAGEMENT"/>
    <x v="3"/>
    <n v="3"/>
    <n v="3"/>
    <s v="A"/>
    <s v="4"/>
    <n v="3.45"/>
    <n v="3.3608571428571445"/>
  </r>
  <r>
    <x v="10"/>
    <s v="LAS 130"/>
    <s v="LEADERSHIP IN THE 21ST CENTURY"/>
    <x v="3"/>
    <n v="3"/>
    <n v="3"/>
    <s v="B+"/>
    <s v="3.5"/>
    <n v="3.45"/>
    <n v="3.3623595505617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3F4420-D728-4C5A-9F0F-610B213A0EDF}" name="PivotTable1" cacheId="7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I3:J15" firstHeaderRow="1" firstDataRow="1" firstDataCol="1"/>
  <pivotFields count="10">
    <pivotField axis="axisRow" showAll="0">
      <items count="34">
        <item m="1" x="25"/>
        <item m="1" x="27"/>
        <item m="1" x="13"/>
        <item m="1" x="20"/>
        <item m="1" x="22"/>
        <item m="1" x="30"/>
        <item m="1" x="15"/>
        <item m="1" x="17"/>
        <item m="1" x="24"/>
        <item m="1" x="31"/>
        <item m="1" x="12"/>
        <item m="1" x="21"/>
        <item m="1" x="28"/>
        <item m="1" x="29"/>
        <item m="1" x="16"/>
        <item m="1" x="18"/>
        <item m="1" x="23"/>
        <item m="1" x="26"/>
        <item m="1" x="11"/>
        <item m="1" x="14"/>
        <item m="1" x="32"/>
        <item m="1" x="19"/>
        <item x="0"/>
        <item x="1"/>
        <item x="2"/>
        <item x="3"/>
        <item x="4"/>
        <item x="5"/>
        <item x="6"/>
        <item x="7"/>
        <item x="8"/>
        <item x="9"/>
        <item x="10"/>
        <item t="default"/>
      </items>
    </pivotField>
    <pivotField showAll="0"/>
    <pivotField showAll="0"/>
    <pivotField showAll="0"/>
    <pivotField showAll="0"/>
    <pivotField showAll="0"/>
    <pivotField showAll="0"/>
    <pivotField showAll="0"/>
    <pivotField dataField="1" numFmtId="2" showAll="0"/>
    <pivotField numFmtId="2" showAll="0"/>
  </pivotFields>
  <rowFields count="1">
    <field x="0"/>
  </rowFields>
  <rowItems count="12">
    <i>
      <x v="22"/>
    </i>
    <i>
      <x v="23"/>
    </i>
    <i>
      <x v="24"/>
    </i>
    <i>
      <x v="25"/>
    </i>
    <i>
      <x v="26"/>
    </i>
    <i>
      <x v="27"/>
    </i>
    <i>
      <x v="28"/>
    </i>
    <i>
      <x v="29"/>
    </i>
    <i>
      <x v="30"/>
    </i>
    <i>
      <x v="31"/>
    </i>
    <i>
      <x v="32"/>
    </i>
    <i t="grand">
      <x/>
    </i>
  </rowItems>
  <colItems count="1">
    <i/>
  </colItems>
  <dataFields count="1">
    <dataField name="Average of Semestral GPA" fld="8" subtotal="average" showDataAs="percentDiff" baseField="0" baseItem="1048828" numFmtId="10"/>
  </dataFields>
  <formats count="3">
    <format dxfId="2">
      <pivotArea collapsedLevelsAreSubtotals="1" fieldPosition="0">
        <references count="1">
          <reference field="0" count="7">
            <x v="1"/>
            <x v="2"/>
            <x v="4"/>
            <x v="5"/>
            <x v="7"/>
            <x v="8"/>
            <x v="10"/>
          </reference>
        </references>
      </pivotArea>
    </format>
    <format dxfId="1">
      <pivotArea grandRow="1" outline="0" collapsedLevelsAreSubtotals="1" fieldPosition="0"/>
    </format>
    <format dxfId="0">
      <pivotArea outline="0" fieldPosition="0">
        <references count="1">
          <reference field="4294967294" count="1">
            <x v="0"/>
          </reference>
        </references>
      </pivotArea>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7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5" firstHeaderRow="1" firstDataRow="1" firstDataCol="1"/>
  <pivotFields count="10">
    <pivotField axis="axisRow" showAll="0">
      <items count="34">
        <item m="1" x="25"/>
        <item m="1" x="27"/>
        <item m="1" x="13"/>
        <item m="1" x="20"/>
        <item m="1" x="22"/>
        <item m="1" x="30"/>
        <item m="1" x="15"/>
        <item m="1" x="17"/>
        <item m="1" x="24"/>
        <item m="1" x="31"/>
        <item m="1" x="12"/>
        <item m="1" x="21"/>
        <item m="1" x="28"/>
        <item m="1" x="29"/>
        <item m="1" x="16"/>
        <item m="1" x="18"/>
        <item m="1" x="23"/>
        <item m="1" x="26"/>
        <item m="1" x="11"/>
        <item m="1" x="14"/>
        <item m="1" x="32"/>
        <item m="1" x="19"/>
        <item x="0"/>
        <item x="1"/>
        <item x="2"/>
        <item x="3"/>
        <item x="4"/>
        <item x="5"/>
        <item x="6"/>
        <item x="7"/>
        <item x="8"/>
        <item x="9"/>
        <item x="10"/>
        <item t="default"/>
      </items>
    </pivotField>
    <pivotField showAll="0"/>
    <pivotField showAll="0"/>
    <pivotField showAll="0"/>
    <pivotField showAll="0"/>
    <pivotField showAll="0"/>
    <pivotField showAll="0"/>
    <pivotField showAll="0"/>
    <pivotField dataField="1" numFmtId="2" showAll="0"/>
    <pivotField numFmtId="2" showAll="0"/>
  </pivotFields>
  <rowFields count="1">
    <field x="0"/>
  </rowFields>
  <rowItems count="12">
    <i>
      <x v="22"/>
    </i>
    <i>
      <x v="23"/>
    </i>
    <i>
      <x v="24"/>
    </i>
    <i>
      <x v="25"/>
    </i>
    <i>
      <x v="26"/>
    </i>
    <i>
      <x v="27"/>
    </i>
    <i>
      <x v="28"/>
    </i>
    <i>
      <x v="29"/>
    </i>
    <i>
      <x v="30"/>
    </i>
    <i>
      <x v="31"/>
    </i>
    <i>
      <x v="32"/>
    </i>
    <i t="grand">
      <x/>
    </i>
  </rowItems>
  <colItems count="1">
    <i/>
  </colItems>
  <dataFields count="1">
    <dataField name="Average of Semestral GPA" fld="8" subtotal="average" baseField="0" baseItem="1"/>
  </dataFields>
  <formats count="2">
    <format dxfId="4">
      <pivotArea grandRow="1" outline="0" collapsedLevelsAreSubtotals="1" fieldPosition="0"/>
    </format>
    <format dxfId="3">
      <pivotArea collapsedLevelsAreSubtotals="1" fieldPosition="0">
        <references count="1">
          <reference field="0" count="0"/>
        </references>
      </pivotArea>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7" cacheId="78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D19:F31" firstHeaderRow="0" firstDataRow="1" firstDataCol="1"/>
  <pivotFields count="3">
    <pivotField dataField="1" subtotalTop="0" showAll="0" defaultSubtotal="0"/>
    <pivotField dataField="1" subtotalTop="0" showAll="0" defaultSubtotal="0"/>
    <pivotField axis="axisRow" allDrilled="1" subtotalTop="0" showAll="0" defaultSubtotal="0" defaultAttributeDrillState="1">
      <items count="11">
        <item x="0"/>
        <item x="4"/>
        <item x="8"/>
        <item x="1"/>
        <item x="5"/>
        <item x="9"/>
        <item x="2"/>
        <item x="6"/>
        <item x="10"/>
        <item x="3"/>
        <item x="7"/>
      </items>
    </pivotField>
  </pivotFields>
  <rowFields count="1">
    <field x="2"/>
  </rowFields>
  <rowItems count="12">
    <i>
      <x/>
    </i>
    <i>
      <x v="1"/>
    </i>
    <i>
      <x v="2"/>
    </i>
    <i>
      <x v="3"/>
    </i>
    <i>
      <x v="4"/>
    </i>
    <i>
      <x v="5"/>
    </i>
    <i>
      <x v="6"/>
    </i>
    <i>
      <x v="7"/>
    </i>
    <i>
      <x v="8"/>
    </i>
    <i>
      <x v="9"/>
    </i>
    <i>
      <x v="10"/>
    </i>
    <i t="grand">
      <x/>
    </i>
  </rowItems>
  <colFields count="1">
    <field x="-2"/>
  </colFields>
  <colItems count="2">
    <i>
      <x/>
    </i>
    <i i="1">
      <x v="1"/>
    </i>
  </colItems>
  <dataFields count="2">
    <dataField name="Average of Cumulative GPA" fld="1" subtotal="average" baseField="0" baseItem="1" numFmtId="2"/>
    <dataField name="Sum of Units" fld="0" baseField="0" baseItem="0"/>
  </dataFields>
  <formats count="1">
    <format dxfId="5">
      <pivotArea outline="0" collapsedLevelsAreSubtotals="1" fieldPosition="0">
        <references count="1">
          <reference field="4294967294" count="1" selected="0">
            <x v="0"/>
          </reference>
        </references>
      </pivotArea>
    </format>
  </formats>
  <chartFormats count="20">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0"/>
          </reference>
          <reference field="2" count="1" selected="0">
            <x v="1048832"/>
          </reference>
        </references>
      </pivotArea>
    </chartFormat>
    <chartFormat chart="2" format="7">
      <pivotArea type="data" outline="0" fieldPosition="0">
        <references count="2">
          <reference field="4294967294" count="1" selected="0">
            <x v="0"/>
          </reference>
          <reference field="2" count="1" selected="0">
            <x v="1048832"/>
          </reference>
        </references>
      </pivotArea>
    </chartFormat>
    <chartFormat chart="2" format="8">
      <pivotArea type="data" outline="0" fieldPosition="0">
        <references count="2">
          <reference field="4294967294" count="1" selected="0">
            <x v="0"/>
          </reference>
          <reference field="2" count="1" selected="0">
            <x v="1048832"/>
          </reference>
        </references>
      </pivotArea>
    </chartFormat>
    <chartFormat chart="2" format="9">
      <pivotArea type="data" outline="0" fieldPosition="0">
        <references count="2">
          <reference field="4294967294" count="1" selected="0">
            <x v="0"/>
          </reference>
          <reference field="2" count="1" selected="0">
            <x v="1048832"/>
          </reference>
        </references>
      </pivotArea>
    </chartFormat>
    <chartFormat chart="2" format="10">
      <pivotArea type="data" outline="0" fieldPosition="0">
        <references count="2">
          <reference field="4294967294" count="1" selected="0">
            <x v="0"/>
          </reference>
          <reference field="2" count="1" selected="0">
            <x v="1048832"/>
          </reference>
        </references>
      </pivotArea>
    </chartFormat>
    <chartFormat chart="2" format="11">
      <pivotArea type="data" outline="0" fieldPosition="0">
        <references count="2">
          <reference field="4294967294" count="1" selected="0">
            <x v="0"/>
          </reference>
          <reference field="2" count="1" selected="0">
            <x v="1048832"/>
          </reference>
        </references>
      </pivotArea>
    </chartFormat>
    <chartFormat chart="2" format="12">
      <pivotArea type="data" outline="0" fieldPosition="0">
        <references count="2">
          <reference field="4294967294" count="1" selected="0">
            <x v="0"/>
          </reference>
          <reference field="2" count="1" selected="0">
            <x v="1048832"/>
          </reference>
        </references>
      </pivotArea>
    </chartFormat>
    <chartFormat chart="2" format="13">
      <pivotArea type="data" outline="0" fieldPosition="0">
        <references count="2">
          <reference field="4294967294" count="1" selected="0">
            <x v="0"/>
          </reference>
          <reference field="2" count="1" selected="0">
            <x v="1048832"/>
          </reference>
        </references>
      </pivotArea>
    </chartFormat>
    <chartFormat chart="2" format="14">
      <pivotArea type="data" outline="0" fieldPosition="0">
        <references count="2">
          <reference field="4294967294" count="1" selected="0">
            <x v="0"/>
          </reference>
          <reference field="2" count="1" selected="0">
            <x v="1048832"/>
          </reference>
        </references>
      </pivotArea>
    </chartFormat>
    <chartFormat chart="2" format="15">
      <pivotArea type="data" outline="0" fieldPosition="0">
        <references count="2">
          <reference field="4294967294" count="1" selected="0">
            <x v="0"/>
          </reference>
          <reference field="2" count="1" selected="0">
            <x v="1048832"/>
          </reference>
        </references>
      </pivotArea>
    </chartFormat>
    <chartFormat chart="2" format="16">
      <pivotArea type="data" outline="0" fieldPosition="0">
        <references count="2">
          <reference field="4294967294" count="1" selected="0">
            <x v="0"/>
          </reference>
          <reference field="2" count="1" selected="0">
            <x v="1048832"/>
          </reference>
        </references>
      </pivotArea>
    </chartFormat>
    <chartFormat chart="2" format="17">
      <pivotArea type="data" outline="0" fieldPosition="0">
        <references count="2">
          <reference field="4294967294" count="1" selected="0">
            <x v="0"/>
          </reference>
          <reference field="2" count="1" selected="0">
            <x v="1048832"/>
          </reference>
        </references>
      </pivotArea>
    </chartFormat>
    <chartFormat chart="2" format="18">
      <pivotArea type="data" outline="0" fieldPosition="0">
        <references count="2">
          <reference field="4294967294" count="1" selected="0">
            <x v="0"/>
          </reference>
          <reference field="2" count="1" selected="0">
            <x v="1"/>
          </reference>
        </references>
      </pivotArea>
    </chartFormat>
    <chartFormat chart="2" format="19">
      <pivotArea type="data" outline="0" fieldPosition="0">
        <references count="2">
          <reference field="4294967294" count="1" selected="0">
            <x v="0"/>
          </reference>
          <reference field="2" count="1" selected="0">
            <x v="3"/>
          </reference>
        </references>
      </pivotArea>
    </chartFormat>
    <chartFormat chart="2" format="20">
      <pivotArea type="data" outline="0" fieldPosition="0">
        <references count="2">
          <reference field="4294967294" count="1" selected="0">
            <x v="0"/>
          </reference>
          <reference field="2" count="1" selected="0">
            <x v="4"/>
          </reference>
        </references>
      </pivotArea>
    </chartFormat>
    <chartFormat chart="2" format="21">
      <pivotArea type="data" outline="0" fieldPosition="0">
        <references count="2">
          <reference field="4294967294" count="1" selected="0">
            <x v="0"/>
          </reference>
          <reference field="2" count="1" selected="0">
            <x v="6"/>
          </reference>
        </references>
      </pivotArea>
    </chartFormat>
    <chartFormat chart="2" format="22">
      <pivotArea type="data" outline="0" fieldPosition="0">
        <references count="2">
          <reference field="4294967294" count="1" selected="0">
            <x v="0"/>
          </reference>
          <reference field="2" count="1" selected="0">
            <x v="9"/>
          </reference>
        </references>
      </pivotArea>
    </chartFormat>
    <chartFormat chart="2" format="23">
      <pivotArea type="data" outline="0" fieldPosition="0">
        <references count="2">
          <reference field="4294967294" count="1" selected="0">
            <x v="0"/>
          </reference>
          <reference field="2" count="1" selected="0">
            <x v="10"/>
          </reference>
        </references>
      </pivotArea>
    </chartFormat>
  </chartFormat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Cumulative GPA"/>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ing Sheet!$A$1:$I$62">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6" cacheId="7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9:B31" firstHeaderRow="1" firstDataRow="1" firstDataCol="1"/>
  <pivotFields count="10">
    <pivotField axis="axisRow" showAll="0">
      <items count="34">
        <item m="1" x="25"/>
        <item m="1" x="27"/>
        <item m="1" x="13"/>
        <item m="1" x="20"/>
        <item m="1" x="22"/>
        <item m="1" x="30"/>
        <item m="1" x="15"/>
        <item m="1" x="17"/>
        <item m="1" x="24"/>
        <item m="1" x="31"/>
        <item m="1" x="12"/>
        <item m="1" x="21"/>
        <item m="1" x="28"/>
        <item m="1" x="29"/>
        <item m="1" x="16"/>
        <item m="1" x="18"/>
        <item m="1" x="23"/>
        <item m="1" x="26"/>
        <item m="1" x="11"/>
        <item m="1" x="14"/>
        <item m="1" x="32"/>
        <item m="1" x="19"/>
        <item x="0"/>
        <item x="1"/>
        <item x="2"/>
        <item x="3"/>
        <item x="4"/>
        <item x="5"/>
        <item x="6"/>
        <item x="7"/>
        <item x="8"/>
        <item x="9"/>
        <item x="10"/>
        <item t="default"/>
      </items>
    </pivotField>
    <pivotField showAll="0"/>
    <pivotField showAll="0"/>
    <pivotField showAll="0"/>
    <pivotField showAll="0"/>
    <pivotField showAll="0"/>
    <pivotField showAll="0"/>
    <pivotField showAll="0"/>
    <pivotField numFmtId="2" showAll="0"/>
    <pivotField dataField="1" numFmtId="2" showAll="0"/>
  </pivotFields>
  <rowFields count="1">
    <field x="0"/>
  </rowFields>
  <rowItems count="12">
    <i>
      <x v="22"/>
    </i>
    <i>
      <x v="23"/>
    </i>
    <i>
      <x v="24"/>
    </i>
    <i>
      <x v="25"/>
    </i>
    <i>
      <x v="26"/>
    </i>
    <i>
      <x v="27"/>
    </i>
    <i>
      <x v="28"/>
    </i>
    <i>
      <x v="29"/>
    </i>
    <i>
      <x v="30"/>
    </i>
    <i>
      <x v="31"/>
    </i>
    <i>
      <x v="32"/>
    </i>
    <i t="grand">
      <x/>
    </i>
  </rowItems>
  <colItems count="1">
    <i/>
  </colItems>
  <dataFields count="1">
    <dataField name="Average of Cumulative GPA" fld="9" subtotal="average" baseField="0" baseItem="0"/>
  </dataFields>
  <formats count="2">
    <format dxfId="7">
      <pivotArea grandRow="1" outline="0" collapsedLevelsAreSubtotals="1" fieldPosition="0"/>
    </format>
    <format dxfId="6">
      <pivotArea collapsedLevelsAreSubtotals="1" fieldPosition="0">
        <references count="1">
          <reference field="0" count="0"/>
        </references>
      </pivotArea>
    </format>
  </formats>
  <chartFormats count="2">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5" cacheId="78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D10:E15" firstHeaderRow="1" firstDataRow="1" firstDataCol="1"/>
  <pivotFields count="2">
    <pivotField dataField="1" subtotalTop="0" showAll="0" defaultSubtotal="0"/>
    <pivotField axis="axisRow" allDrilled="1" subtotalTop="0" showAll="0" dataSourceSort="1" defaultSubtotal="0" defaultAttributeDrillState="1">
      <items count="4">
        <item x="0"/>
        <item x="1"/>
        <item x="2"/>
        <item x="3"/>
      </items>
    </pivotField>
  </pivotFields>
  <rowFields count="1">
    <field x="1"/>
  </rowFields>
  <rowItems count="5">
    <i>
      <x/>
    </i>
    <i>
      <x v="1"/>
    </i>
    <i>
      <x v="2"/>
    </i>
    <i>
      <x v="3"/>
    </i>
    <i t="grand">
      <x/>
    </i>
  </rowItems>
  <colItems count="1">
    <i/>
  </colItems>
  <dataFields count="1">
    <dataField name="Average of Semestral GPA" fld="0" subtotal="average" baseField="0" baseItem="0" numFmtId="2"/>
  </dataFields>
  <formats count="1">
    <format dxfId="8">
      <pivotArea outline="0" collapsedLevelsAreSubtotals="1" fieldPosition="0"/>
    </format>
  </format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Average of Semestral GPA"/>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ing Sheet!$A$1:$I$62">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4" cacheId="7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3:E8" firstHeaderRow="1" firstDataRow="1" firstDataCol="1"/>
  <pivotFields count="10">
    <pivotField showAll="0"/>
    <pivotField showAll="0"/>
    <pivotField showAll="0"/>
    <pivotField axis="axisRow" showAll="0">
      <items count="5">
        <item x="0"/>
        <item x="3"/>
        <item x="2"/>
        <item x="1"/>
        <item t="default"/>
      </items>
    </pivotField>
    <pivotField showAll="0"/>
    <pivotField showAll="0"/>
    <pivotField showAll="0"/>
    <pivotField showAll="0"/>
    <pivotField dataField="1" numFmtId="2" showAll="0"/>
    <pivotField numFmtId="2" showAll="0"/>
  </pivotFields>
  <rowFields count="1">
    <field x="3"/>
  </rowFields>
  <rowItems count="5">
    <i>
      <x/>
    </i>
    <i>
      <x v="1"/>
    </i>
    <i>
      <x v="2"/>
    </i>
    <i>
      <x v="3"/>
    </i>
    <i t="grand">
      <x/>
    </i>
  </rowItems>
  <colItems count="1">
    <i/>
  </colItems>
  <dataFields count="1">
    <dataField name="Average of Semestral GPA" fld="8" subtotal="average" baseField="0" baseItem="1" numFmtId="2"/>
  </dataFields>
  <formats count="1">
    <format dxfId="9">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5"/>
  <sheetViews>
    <sheetView workbookViewId="0">
      <selection activeCell="B20" sqref="B20"/>
    </sheetView>
  </sheetViews>
  <sheetFormatPr defaultRowHeight="14.4" x14ac:dyDescent="0.3"/>
  <cols>
    <col min="4" max="4" width="22" customWidth="1"/>
  </cols>
  <sheetData>
    <row r="1" spans="1:5" x14ac:dyDescent="0.3">
      <c r="A1" t="s">
        <v>1</v>
      </c>
      <c r="B1" t="s">
        <v>2</v>
      </c>
      <c r="D1" t="s">
        <v>3</v>
      </c>
      <c r="E1">
        <v>3</v>
      </c>
    </row>
    <row r="2" spans="1:5" x14ac:dyDescent="0.3">
      <c r="A2" t="s">
        <v>4</v>
      </c>
      <c r="B2" t="s">
        <v>5</v>
      </c>
      <c r="D2" t="s">
        <v>3</v>
      </c>
      <c r="E2">
        <v>2</v>
      </c>
    </row>
    <row r="3" spans="1:5" x14ac:dyDescent="0.3">
      <c r="A3" t="s">
        <v>6</v>
      </c>
      <c r="B3" t="s">
        <v>7</v>
      </c>
      <c r="D3" t="s">
        <v>8</v>
      </c>
      <c r="E3" t="s">
        <v>9</v>
      </c>
    </row>
    <row r="4" spans="1:5" x14ac:dyDescent="0.3">
      <c r="A4" t="s">
        <v>156</v>
      </c>
      <c r="B4" t="s">
        <v>157</v>
      </c>
      <c r="D4" t="s">
        <v>3</v>
      </c>
      <c r="E4">
        <v>3</v>
      </c>
    </row>
    <row r="5" spans="1:5" x14ac:dyDescent="0.3">
      <c r="A5" t="s">
        <v>10</v>
      </c>
      <c r="B5" t="s">
        <v>11</v>
      </c>
      <c r="D5" t="s">
        <v>12</v>
      </c>
      <c r="E5">
        <v>3</v>
      </c>
    </row>
    <row r="6" spans="1:5" x14ac:dyDescent="0.3">
      <c r="A6" t="s">
        <v>13</v>
      </c>
      <c r="B6" t="s">
        <v>14</v>
      </c>
      <c r="D6" t="s">
        <v>12</v>
      </c>
      <c r="E6">
        <v>3</v>
      </c>
    </row>
    <row r="7" spans="1:5" x14ac:dyDescent="0.3">
      <c r="A7" t="s">
        <v>161</v>
      </c>
      <c r="B7" t="s">
        <v>164</v>
      </c>
      <c r="D7" t="s">
        <v>8</v>
      </c>
      <c r="E7" t="s">
        <v>9</v>
      </c>
    </row>
    <row r="8" spans="1:5" x14ac:dyDescent="0.3">
      <c r="A8" t="s">
        <v>15</v>
      </c>
      <c r="B8" t="s">
        <v>16</v>
      </c>
      <c r="D8" t="s">
        <v>12</v>
      </c>
      <c r="E8">
        <v>3</v>
      </c>
    </row>
    <row r="9" spans="1:5" x14ac:dyDescent="0.3">
      <c r="A9" t="s">
        <v>17</v>
      </c>
      <c r="B9" t="s">
        <v>18</v>
      </c>
      <c r="D9" t="s">
        <v>3</v>
      </c>
      <c r="E9">
        <v>2</v>
      </c>
    </row>
    <row r="10" spans="1:5" x14ac:dyDescent="0.3">
      <c r="A10" t="s">
        <v>20</v>
      </c>
      <c r="B10" t="s">
        <v>21</v>
      </c>
      <c r="D10" t="s">
        <v>3</v>
      </c>
      <c r="E10">
        <v>3</v>
      </c>
    </row>
    <row r="11" spans="1:5" x14ac:dyDescent="0.3">
      <c r="A11" t="s">
        <v>22</v>
      </c>
      <c r="B11" t="s">
        <v>23</v>
      </c>
      <c r="D11" t="s">
        <v>3</v>
      </c>
      <c r="E11">
        <v>3</v>
      </c>
    </row>
    <row r="12" spans="1:5" x14ac:dyDescent="0.3">
      <c r="A12" t="s">
        <v>24</v>
      </c>
      <c r="B12" t="s">
        <v>25</v>
      </c>
      <c r="D12" t="s">
        <v>19</v>
      </c>
      <c r="E12">
        <v>3</v>
      </c>
    </row>
    <row r="13" spans="1:5" x14ac:dyDescent="0.3">
      <c r="A13" t="s">
        <v>166</v>
      </c>
      <c r="B13" t="s">
        <v>165</v>
      </c>
      <c r="D13" t="s">
        <v>3</v>
      </c>
      <c r="E13">
        <v>3</v>
      </c>
    </row>
    <row r="14" spans="1:5" x14ac:dyDescent="0.3">
      <c r="A14" t="s">
        <v>26</v>
      </c>
      <c r="B14" t="s">
        <v>27</v>
      </c>
      <c r="D14" t="s">
        <v>3</v>
      </c>
      <c r="E14">
        <v>3</v>
      </c>
    </row>
    <row r="15" spans="1:5" x14ac:dyDescent="0.3">
      <c r="A15" t="s">
        <v>28</v>
      </c>
      <c r="B15" t="s">
        <v>163</v>
      </c>
      <c r="D15" t="s">
        <v>12</v>
      </c>
      <c r="E15">
        <v>3</v>
      </c>
    </row>
    <row r="16" spans="1:5" x14ac:dyDescent="0.3">
      <c r="A16" t="s">
        <v>162</v>
      </c>
      <c r="B16" t="s">
        <v>160</v>
      </c>
      <c r="D16" t="s">
        <v>8</v>
      </c>
      <c r="E16" t="s">
        <v>9</v>
      </c>
    </row>
    <row r="17" spans="1:5" x14ac:dyDescent="0.3">
      <c r="A17" t="s">
        <v>29</v>
      </c>
      <c r="B17" t="s">
        <v>30</v>
      </c>
      <c r="D17" t="s">
        <v>31</v>
      </c>
      <c r="E17">
        <v>1</v>
      </c>
    </row>
    <row r="18" spans="1:5" x14ac:dyDescent="0.3">
      <c r="A18" t="s">
        <v>32</v>
      </c>
      <c r="B18" t="s">
        <v>155</v>
      </c>
      <c r="D18" t="s">
        <v>3</v>
      </c>
      <c r="E18">
        <v>3</v>
      </c>
    </row>
    <row r="19" spans="1:5" x14ac:dyDescent="0.3">
      <c r="A19" t="s">
        <v>33</v>
      </c>
      <c r="B19" t="s">
        <v>34</v>
      </c>
      <c r="D19" t="s">
        <v>35</v>
      </c>
      <c r="E19">
        <v>3</v>
      </c>
    </row>
    <row r="20" spans="1:5" x14ac:dyDescent="0.3">
      <c r="B20" t="s">
        <v>158</v>
      </c>
    </row>
    <row r="21" spans="1:5" x14ac:dyDescent="0.3">
      <c r="A21" t="s">
        <v>37</v>
      </c>
      <c r="D21" t="s">
        <v>31</v>
      </c>
      <c r="E21">
        <v>3</v>
      </c>
    </row>
    <row r="22" spans="1:5" x14ac:dyDescent="0.3">
      <c r="B22" t="s">
        <v>36</v>
      </c>
    </row>
    <row r="23" spans="1:5" x14ac:dyDescent="0.3">
      <c r="A23" t="s">
        <v>38</v>
      </c>
      <c r="B23" t="s">
        <v>39</v>
      </c>
      <c r="D23" t="s">
        <v>12</v>
      </c>
      <c r="E23">
        <v>3</v>
      </c>
    </row>
    <row r="24" spans="1:5" x14ac:dyDescent="0.3">
      <c r="A24" t="s">
        <v>40</v>
      </c>
      <c r="B24" t="s">
        <v>41</v>
      </c>
      <c r="D24" t="s">
        <v>12</v>
      </c>
      <c r="E24">
        <v>3</v>
      </c>
    </row>
    <row r="25" spans="1:5" x14ac:dyDescent="0.3">
      <c r="A25" t="s">
        <v>42</v>
      </c>
      <c r="B25" t="s">
        <v>43</v>
      </c>
      <c r="D25" t="s">
        <v>31</v>
      </c>
      <c r="E25">
        <v>2</v>
      </c>
    </row>
    <row r="26" spans="1:5" x14ac:dyDescent="0.3">
      <c r="A26" t="s">
        <v>44</v>
      </c>
      <c r="B26" t="s">
        <v>45</v>
      </c>
      <c r="D26" t="s">
        <v>35</v>
      </c>
      <c r="E26">
        <v>3</v>
      </c>
    </row>
    <row r="27" spans="1:5" x14ac:dyDescent="0.3">
      <c r="A27" t="s">
        <v>46</v>
      </c>
      <c r="B27" t="s">
        <v>47</v>
      </c>
      <c r="D27" t="s">
        <v>31</v>
      </c>
      <c r="E27">
        <v>3</v>
      </c>
    </row>
    <row r="28" spans="1:5" x14ac:dyDescent="0.3">
      <c r="A28" t="s">
        <v>48</v>
      </c>
      <c r="B28" t="s">
        <v>49</v>
      </c>
      <c r="D28" t="s">
        <v>31</v>
      </c>
      <c r="E28">
        <v>3</v>
      </c>
    </row>
    <row r="29" spans="1:5" x14ac:dyDescent="0.3">
      <c r="A29" t="s">
        <v>50</v>
      </c>
      <c r="B29" t="s">
        <v>51</v>
      </c>
      <c r="D29" t="s">
        <v>3</v>
      </c>
      <c r="E29">
        <v>2</v>
      </c>
    </row>
    <row r="30" spans="1:5" x14ac:dyDescent="0.3">
      <c r="A30" t="s">
        <v>52</v>
      </c>
      <c r="B30" t="s">
        <v>53</v>
      </c>
      <c r="D30" t="s">
        <v>31</v>
      </c>
      <c r="E30">
        <v>3</v>
      </c>
    </row>
    <row r="31" spans="1:5" x14ac:dyDescent="0.3">
      <c r="A31" t="s">
        <v>54</v>
      </c>
      <c r="B31" t="s">
        <v>55</v>
      </c>
      <c r="D31" t="s">
        <v>12</v>
      </c>
      <c r="E31">
        <v>3</v>
      </c>
    </row>
    <row r="32" spans="1:5" x14ac:dyDescent="0.3">
      <c r="A32" t="s">
        <v>56</v>
      </c>
      <c r="B32" t="s">
        <v>57</v>
      </c>
      <c r="D32" t="s">
        <v>12</v>
      </c>
      <c r="E32">
        <v>3</v>
      </c>
    </row>
    <row r="33" spans="1:5" x14ac:dyDescent="0.3">
      <c r="A33" t="s">
        <v>58</v>
      </c>
      <c r="B33" t="s">
        <v>59</v>
      </c>
      <c r="D33" t="s">
        <v>31</v>
      </c>
      <c r="E33">
        <v>3</v>
      </c>
    </row>
    <row r="34" spans="1:5" x14ac:dyDescent="0.3">
      <c r="A34" t="s">
        <v>60</v>
      </c>
      <c r="B34" t="s">
        <v>61</v>
      </c>
      <c r="D34" t="s">
        <v>3</v>
      </c>
      <c r="E34">
        <v>3</v>
      </c>
    </row>
    <row r="35" spans="1:5" x14ac:dyDescent="0.3">
      <c r="A35" t="s">
        <v>62</v>
      </c>
      <c r="B35" t="s">
        <v>63</v>
      </c>
      <c r="D35" t="s">
        <v>12</v>
      </c>
      <c r="E35">
        <v>3</v>
      </c>
    </row>
    <row r="36" spans="1:5" x14ac:dyDescent="0.3">
      <c r="A36" t="s">
        <v>64</v>
      </c>
      <c r="B36" t="s">
        <v>65</v>
      </c>
      <c r="D36" t="s">
        <v>12</v>
      </c>
      <c r="E36">
        <v>3</v>
      </c>
    </row>
    <row r="37" spans="1:5" x14ac:dyDescent="0.3">
      <c r="A37" t="s">
        <v>66</v>
      </c>
      <c r="B37" t="s">
        <v>67</v>
      </c>
      <c r="D37" t="s">
        <v>12</v>
      </c>
      <c r="E37">
        <v>3</v>
      </c>
    </row>
    <row r="38" spans="1:5" x14ac:dyDescent="0.3">
      <c r="A38" t="s">
        <v>68</v>
      </c>
      <c r="B38" t="s">
        <v>69</v>
      </c>
      <c r="D38" t="s">
        <v>12</v>
      </c>
      <c r="E38">
        <v>3</v>
      </c>
    </row>
    <row r="39" spans="1:5" x14ac:dyDescent="0.3">
      <c r="A39" t="s">
        <v>70</v>
      </c>
      <c r="B39" t="s">
        <v>71</v>
      </c>
      <c r="D39" t="s">
        <v>3</v>
      </c>
      <c r="E39">
        <v>3</v>
      </c>
    </row>
    <row r="40" spans="1:5" x14ac:dyDescent="0.3">
      <c r="A40" t="s">
        <v>72</v>
      </c>
      <c r="B40" t="s">
        <v>73</v>
      </c>
      <c r="D40" t="s">
        <v>3</v>
      </c>
      <c r="E40">
        <v>3</v>
      </c>
    </row>
    <row r="41" spans="1:5" x14ac:dyDescent="0.3">
      <c r="A41" t="s">
        <v>74</v>
      </c>
      <c r="B41" t="s">
        <v>75</v>
      </c>
      <c r="D41" t="s">
        <v>12</v>
      </c>
      <c r="E41">
        <v>3</v>
      </c>
    </row>
    <row r="42" spans="1:5" x14ac:dyDescent="0.3">
      <c r="A42" t="s">
        <v>76</v>
      </c>
      <c r="B42" t="s">
        <v>57</v>
      </c>
      <c r="D42" t="s">
        <v>31</v>
      </c>
      <c r="E42">
        <v>3</v>
      </c>
    </row>
    <row r="43" spans="1:5" x14ac:dyDescent="0.3">
      <c r="A43" t="s">
        <v>77</v>
      </c>
      <c r="B43" t="s">
        <v>78</v>
      </c>
      <c r="D43" t="s">
        <v>31</v>
      </c>
      <c r="E43">
        <v>3</v>
      </c>
    </row>
    <row r="44" spans="1:5" x14ac:dyDescent="0.3">
      <c r="A44" t="s">
        <v>79</v>
      </c>
      <c r="B44" t="s">
        <v>80</v>
      </c>
      <c r="D44" t="s">
        <v>12</v>
      </c>
      <c r="E44">
        <v>3</v>
      </c>
    </row>
    <row r="45" spans="1:5" x14ac:dyDescent="0.3">
      <c r="A45" t="s">
        <v>81</v>
      </c>
      <c r="B45" t="s">
        <v>82</v>
      </c>
      <c r="D45" t="s">
        <v>12</v>
      </c>
      <c r="E45">
        <v>3</v>
      </c>
    </row>
    <row r="46" spans="1:5" x14ac:dyDescent="0.3">
      <c r="A46" t="s">
        <v>83</v>
      </c>
      <c r="B46" t="s">
        <v>84</v>
      </c>
      <c r="D46" t="s">
        <v>3</v>
      </c>
      <c r="E46">
        <v>3</v>
      </c>
    </row>
    <row r="47" spans="1:5" x14ac:dyDescent="0.3">
      <c r="A47" t="s">
        <v>85</v>
      </c>
      <c r="B47" t="s">
        <v>86</v>
      </c>
      <c r="D47" t="s">
        <v>12</v>
      </c>
      <c r="E47">
        <v>3</v>
      </c>
    </row>
    <row r="48" spans="1:5" x14ac:dyDescent="0.3">
      <c r="A48" t="s">
        <v>87</v>
      </c>
      <c r="B48" t="s">
        <v>88</v>
      </c>
      <c r="D48" t="s">
        <v>12</v>
      </c>
      <c r="E48">
        <v>3</v>
      </c>
    </row>
    <row r="49" spans="1:5" x14ac:dyDescent="0.3">
      <c r="A49" t="s">
        <v>89</v>
      </c>
      <c r="B49" t="s">
        <v>90</v>
      </c>
      <c r="D49" t="s">
        <v>12</v>
      </c>
      <c r="E49">
        <v>3</v>
      </c>
    </row>
    <row r="50" spans="1:5" x14ac:dyDescent="0.3">
      <c r="A50" t="s">
        <v>91</v>
      </c>
      <c r="B50" t="s">
        <v>92</v>
      </c>
      <c r="D50" t="s">
        <v>3</v>
      </c>
      <c r="E50">
        <v>3</v>
      </c>
    </row>
    <row r="51" spans="1:5" x14ac:dyDescent="0.3">
      <c r="A51" t="s">
        <v>93</v>
      </c>
      <c r="B51" t="s">
        <v>94</v>
      </c>
      <c r="D51" t="s">
        <v>3</v>
      </c>
      <c r="E51">
        <v>5</v>
      </c>
    </row>
    <row r="52" spans="1:5" x14ac:dyDescent="0.3">
      <c r="A52" t="s">
        <v>95</v>
      </c>
      <c r="B52" t="s">
        <v>96</v>
      </c>
      <c r="D52" t="s">
        <v>12</v>
      </c>
      <c r="E52">
        <v>3</v>
      </c>
    </row>
    <row r="53" spans="1:5" x14ac:dyDescent="0.3">
      <c r="A53" t="s">
        <v>97</v>
      </c>
      <c r="B53" t="s">
        <v>98</v>
      </c>
      <c r="D53" t="s">
        <v>3</v>
      </c>
      <c r="E53">
        <v>3</v>
      </c>
    </row>
    <row r="54" spans="1:5" x14ac:dyDescent="0.3">
      <c r="A54" t="s">
        <v>99</v>
      </c>
      <c r="B54" t="s">
        <v>100</v>
      </c>
      <c r="D54" t="s">
        <v>3</v>
      </c>
      <c r="E54">
        <v>3</v>
      </c>
    </row>
    <row r="55" spans="1:5" x14ac:dyDescent="0.3">
      <c r="A55" t="s">
        <v>101</v>
      </c>
      <c r="B55" t="s">
        <v>102</v>
      </c>
      <c r="D55" t="s">
        <v>12</v>
      </c>
      <c r="E55">
        <v>3</v>
      </c>
    </row>
    <row r="56" spans="1:5" x14ac:dyDescent="0.3">
      <c r="A56" t="s">
        <v>103</v>
      </c>
      <c r="B56" t="s">
        <v>104</v>
      </c>
      <c r="D56" t="s">
        <v>3</v>
      </c>
      <c r="E56">
        <v>3</v>
      </c>
    </row>
    <row r="57" spans="1:5" x14ac:dyDescent="0.3">
      <c r="A57" t="s">
        <v>105</v>
      </c>
      <c r="B57" t="s">
        <v>106</v>
      </c>
      <c r="D57" t="s">
        <v>12</v>
      </c>
      <c r="E57">
        <v>3</v>
      </c>
    </row>
    <row r="58" spans="1:5" x14ac:dyDescent="0.3">
      <c r="A58" t="s">
        <v>107</v>
      </c>
      <c r="B58" t="s">
        <v>108</v>
      </c>
      <c r="D58" t="s">
        <v>31</v>
      </c>
      <c r="E58">
        <v>3</v>
      </c>
    </row>
    <row r="59" spans="1:5" x14ac:dyDescent="0.3">
      <c r="A59" t="s">
        <v>109</v>
      </c>
      <c r="B59" t="s">
        <v>110</v>
      </c>
      <c r="D59" t="s">
        <v>31</v>
      </c>
      <c r="E59">
        <v>3</v>
      </c>
    </row>
    <row r="60" spans="1:5" x14ac:dyDescent="0.3">
      <c r="A60" t="s">
        <v>111</v>
      </c>
      <c r="B60" t="s">
        <v>112</v>
      </c>
      <c r="D60" t="s">
        <v>12</v>
      </c>
      <c r="E60">
        <v>3</v>
      </c>
    </row>
    <row r="61" spans="1:5" x14ac:dyDescent="0.3">
      <c r="A61" t="s">
        <v>113</v>
      </c>
      <c r="B61" t="s">
        <v>114</v>
      </c>
      <c r="D61" t="s">
        <v>12</v>
      </c>
      <c r="E61">
        <v>3</v>
      </c>
    </row>
    <row r="62" spans="1:5" x14ac:dyDescent="0.3">
      <c r="A62" t="s">
        <v>115</v>
      </c>
      <c r="B62" t="s">
        <v>116</v>
      </c>
      <c r="D62" t="s">
        <v>3</v>
      </c>
      <c r="E62">
        <v>5</v>
      </c>
    </row>
    <row r="63" spans="1:5" x14ac:dyDescent="0.3">
      <c r="A63" t="s">
        <v>117</v>
      </c>
      <c r="B63" t="s">
        <v>118</v>
      </c>
      <c r="D63" t="s">
        <v>12</v>
      </c>
      <c r="E63">
        <v>3</v>
      </c>
    </row>
    <row r="64" spans="1:5" x14ac:dyDescent="0.3">
      <c r="A64" t="s">
        <v>119</v>
      </c>
      <c r="B64" t="s">
        <v>120</v>
      </c>
      <c r="D64" t="s">
        <v>31</v>
      </c>
      <c r="E64">
        <v>3</v>
      </c>
    </row>
    <row r="65" spans="1:5" x14ac:dyDescent="0.3">
      <c r="A65" t="s">
        <v>121</v>
      </c>
      <c r="B65" t="s">
        <v>122</v>
      </c>
      <c r="D65" t="s">
        <v>12</v>
      </c>
      <c r="E65">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2"/>
  <sheetViews>
    <sheetView tabSelected="1" zoomScale="70" zoomScaleNormal="70" workbookViewId="0">
      <selection activeCell="J11" sqref="J11"/>
    </sheetView>
  </sheetViews>
  <sheetFormatPr defaultRowHeight="14.4" x14ac:dyDescent="0.3"/>
  <cols>
    <col min="1" max="1" width="21.88671875" bestFit="1" customWidth="1"/>
    <col min="2" max="2" width="13.6640625" bestFit="1" customWidth="1"/>
    <col min="3" max="3" width="51.21875" customWidth="1"/>
    <col min="4" max="4" width="17.77734375" customWidth="1"/>
    <col min="5" max="5" width="5.44140625" customWidth="1"/>
    <col min="6" max="6" width="6.44140625" customWidth="1"/>
    <col min="7" max="7" width="5.88671875" bestFit="1" customWidth="1"/>
    <col min="8" max="8" width="11.88671875" customWidth="1"/>
    <col min="9" max="9" width="12.88671875" customWidth="1"/>
    <col min="10" max="10" width="14" customWidth="1"/>
    <col min="13" max="13" width="10.6640625" customWidth="1"/>
    <col min="14" max="14" width="2" bestFit="1" customWidth="1"/>
  </cols>
  <sheetData>
    <row r="1" spans="1:15" x14ac:dyDescent="0.3">
      <c r="A1" s="13" t="s">
        <v>128</v>
      </c>
      <c r="B1" s="13" t="s">
        <v>127</v>
      </c>
      <c r="C1" s="13" t="s">
        <v>125</v>
      </c>
      <c r="D1" s="13" t="s">
        <v>133</v>
      </c>
      <c r="E1" s="13" t="s">
        <v>143</v>
      </c>
      <c r="F1" s="13" t="s">
        <v>0</v>
      </c>
      <c r="G1" s="13" t="s">
        <v>126</v>
      </c>
      <c r="H1" s="13" t="s">
        <v>129</v>
      </c>
      <c r="I1" s="13" t="s">
        <v>130</v>
      </c>
      <c r="J1" s="13" t="s">
        <v>131</v>
      </c>
    </row>
    <row r="2" spans="1:15" x14ac:dyDescent="0.3">
      <c r="A2" t="s">
        <v>168</v>
      </c>
      <c r="B2" t="s">
        <v>1</v>
      </c>
      <c r="C2" s="1" t="s">
        <v>2</v>
      </c>
      <c r="D2" s="1" t="s">
        <v>136</v>
      </c>
      <c r="E2" s="1">
        <v>3</v>
      </c>
      <c r="F2" s="1">
        <v>3</v>
      </c>
      <c r="G2" s="1" t="s">
        <v>3</v>
      </c>
      <c r="H2" s="12" t="str" cm="1">
        <f t="array" ref="H2">_xlfn.IFS(G2="A", "4",G2="B+", "3.5",G2="B", "3",G2="C+","2.5",G2="C", "2",G2="D","1",G2="F","0",G2="S", "")</f>
        <v>3</v>
      </c>
      <c r="I2" s="11" cm="1">
        <f t="array" ref="I2">_xlfn.IFS(A2="1st Semester - Y1",SUMPRODUCT(($A$2:$A$62="1st Semester - Y1")*($H$2:$H$62)*($F$2:$F$62))/SUMIF($A$2:$A$62,"1st Semester - Y1",$F$2:$F$62),A2="2nd Semester - Y1 ",SUMPRODUCT(($A$2:$A$62="2nd Semester - Y1 ")*($H$2:$H$62)*($F$2:$F$62))/SUMIF($A$2:$A$62,"2nd Semester - Y1 ",$F$2:$F$62),A2="Intersession - Y2 ",SUMPRODUCT(($A$2:$A$62="Intersession - Y2 ")*($H$2:$H$62)*($F$2:$F$62))/SUMIF($A$2:$A$62,"Intersession - Y2 ",$F$2:$F$62),A2="1st Semester - Y2",SUMPRODUCT(($A$2:$A$62="1st Semester - Y2")*($H$2:$H$62)*($F$2:$F$62))/SUMIF($A$2:$A$62,"1st Semester - Y2",$F$2:$F$62),A2="2nd Semester - Y2 ",SUMPRODUCT(($A$2:$A$62="2nd Semester - Y2 ")*($H$2:$H$62)*($F$2:$F$62))/SUMIF($A$2:$A$62,"2nd Semester - Y2 ",$F$2:$F$62),A2="Intersession - Y3",SUMPRODUCT(($A$2:$A$62="Intersession - Y3")*($H$2:$H$62)*($F$2:$F$62))/SUMIF($A$2:$A$62,"Intersession - Y3",$F$2:$F$62),A2="1st Semester - Y3",SUMPRODUCT(($A$2:$A$62="1st Semester - Y3")*($H$2:$H$62)*($F$2:$F$62))/SUMIF($A$2:$A$62,"1st Semester - Y3",$F$2:$F$62),A2="2nd Semester - Y3",SUMPRODUCT(($A$2:$A$62="2nd Semester - Y3")*($H$2:$H$62)*($F$2:$F$62))/SUMIF($A$2:$A$62,"2nd Semester - Y3",$F$2:$F$62),A2="Intersession - Y4",SUMPRODUCT(($A$2:$A$62="Intersession - Y4")*($H$2:$H$62)*($F$2:$F$62))/SUMIF($A$2:$A$62,"Intersession - Y4",$F$2:$F$62),A2="1st Semester - Y4 ",SUMPRODUCT(($A$2:$A$62="1st Semester - Y4 ")*($H$2:$H$62)*($F$2:$F$62))/SUMIF($A$2:$A$62,"1st Semester - Y4 ",$F$2:$F$62),A2="2nd Semester - Y4 ",SUMPRODUCT(($A$2:$A$62="2nd Semester - Y4 ")*($H$2:$H$62)*($F$2:$F$62))/SUMIF($A$2:$A$62,"2nd Semester - Y4 ",$F$2:$F$62))</f>
        <v>3.2647058823529411</v>
      </c>
      <c r="J2" s="12">
        <f>IF(SUM($F$2:F2)=0, 0, SUMPRODUCT($I$2:I2, $F$2:F2) / SUM($F$2:F2))</f>
        <v>3.2647058823529407</v>
      </c>
      <c r="O2" s="12"/>
    </row>
    <row r="3" spans="1:15" x14ac:dyDescent="0.3">
      <c r="A3" t="s">
        <v>168</v>
      </c>
      <c r="B3" t="s">
        <v>4</v>
      </c>
      <c r="C3" s="1" t="s">
        <v>5</v>
      </c>
      <c r="D3" s="1" t="s">
        <v>134</v>
      </c>
      <c r="E3" s="1">
        <v>2</v>
      </c>
      <c r="F3" s="1">
        <v>2</v>
      </c>
      <c r="G3" s="1" t="s">
        <v>3</v>
      </c>
      <c r="H3" s="12" t="str" cm="1">
        <f t="array" ref="H3">_xlfn.IFS(G3="A", "4",G3="B+", "3.5",G3="B", "3",G3="C+","2.5",G3="C", "2",G3="D","1",G3="F","0",G3="S", "")</f>
        <v>3</v>
      </c>
      <c r="I3" s="11" cm="1">
        <f t="array" ref="I3">_xlfn.IFS(A3="1st Semester - Y1",SUMPRODUCT(($A$2:$A$62="1st Semester - Y1")*($H$2:$H$62)*($F$2:$F$62))/SUMIF($A$2:$A$62,"1st Semester - Y1",$F$2:$F$62),A3="2nd Semester - Y1 ",SUMPRODUCT(($A$2:$A$62="2nd Semester - Y1 ")*($H$2:$H$62)*($F$2:$F$62))/SUMIF($A$2:$A$62,"2nd Semester - Y1 ",$F$2:$F$62),A3="Intersession - Y2 ",SUMPRODUCT(($A$2:$A$62="Intersession - Y2 ")*($H$2:$H$62)*($F$2:$F$62))/SUMIF($A$2:$A$62,"Intersession - Y2 ",$F$2:$F$62),A3="1st Semester - Y2",SUMPRODUCT(($A$2:$A$62="1st Semester - Y2")*($H$2:$H$62)*($F$2:$F$62))/SUMIF($A$2:$A$62,"1st Semester - Y2",$F$2:$F$62),A3="2nd Semester - Y2 ",SUMPRODUCT(($A$2:$A$62="2nd Semester - Y2 ")*($H$2:$H$62)*($F$2:$F$62))/SUMIF($A$2:$A$62,"2nd Semester - Y2 ",$F$2:$F$62),A3="Intersession - Y3",SUMPRODUCT(($A$2:$A$62="Intersession - Y3")*($H$2:$H$62)*($F$2:$F$62))/SUMIF($A$2:$A$62,"Intersession - Y3",$F$2:$F$62),A3="1st Semester - Y3",SUMPRODUCT(($A$2:$A$62="1st Semester - Y3")*($H$2:$H$62)*($F$2:$F$62))/SUMIF($A$2:$A$62,"1st Semester - Y3",$F$2:$F$62),A3="2nd Semester - Y3",SUMPRODUCT(($A$2:$A$62="2nd Semester - Y3")*($H$2:$H$62)*($F$2:$F$62))/SUMIF($A$2:$A$62,"2nd Semester - Y3",$F$2:$F$62),A3="Intersession - Y4",SUMPRODUCT(($A$2:$A$62="Intersession - Y4")*($H$2:$H$62)*($F$2:$F$62))/SUMIF($A$2:$A$62,"Intersession - Y4",$F$2:$F$62),A3="1st Semester - Y4 ",SUMPRODUCT(($A$2:$A$62="1st Semester - Y4 ")*($H$2:$H$62)*($F$2:$F$62))/SUMIF($A$2:$A$62,"1st Semester - Y4 ",$F$2:$F$62),A3="2nd Semester - Y4 ",SUMPRODUCT(($A$2:$A$62="2nd Semester - Y4 ")*($H$2:$H$62)*($F$2:$F$62))/SUMIF($A$2:$A$62,"2nd Semester - Y4 ",$F$2:$F$62))</f>
        <v>3.2647058823529411</v>
      </c>
      <c r="J3" s="12">
        <f>IF(SUM($F$2:F3)=0, 0, SUMPRODUCT($I$2:I3, $F$2:F3) / SUM($F$2:F3))</f>
        <v>3.2647058823529407</v>
      </c>
      <c r="O3" s="12"/>
    </row>
    <row r="4" spans="1:15" x14ac:dyDescent="0.3">
      <c r="A4" t="s">
        <v>168</v>
      </c>
      <c r="B4" t="s">
        <v>156</v>
      </c>
      <c r="C4" s="1" t="s">
        <v>157</v>
      </c>
      <c r="D4" s="1" t="s">
        <v>136</v>
      </c>
      <c r="E4" s="1">
        <v>3</v>
      </c>
      <c r="F4" s="1">
        <v>3</v>
      </c>
      <c r="G4" s="1" t="s">
        <v>3</v>
      </c>
      <c r="H4" s="12" t="str" cm="1">
        <f t="array" ref="H4">_xlfn.IFS(G4="A", "4",G4="B+", "3.5",G4="B", "3",G4="C+","2.5",G4="C", "2",G4="D","1",G4="F","0",G4="S", "")</f>
        <v>3</v>
      </c>
      <c r="I4" s="11" cm="1">
        <f t="array" ref="I4">_xlfn.IFS(A4="1st Semester - Y1",SUMPRODUCT(($A$2:$A$62="1st Semester - Y1")*($H$2:$H$62)*($F$2:$F$62))/SUMIF($A$2:$A$62,"1st Semester - Y1",$F$2:$F$62),A4="2nd Semester - Y1 ",SUMPRODUCT(($A$2:$A$62="2nd Semester - Y1 ")*($H$2:$H$62)*($F$2:$F$62))/SUMIF($A$2:$A$62,"2nd Semester - Y1 ",$F$2:$F$62),A4="Intersession - Y2 ",SUMPRODUCT(($A$2:$A$62="Intersession - Y2 ")*($H$2:$H$62)*($F$2:$F$62))/SUMIF($A$2:$A$62,"Intersession - Y2 ",$F$2:$F$62),A4="1st Semester - Y2",SUMPRODUCT(($A$2:$A$62="1st Semester - Y2")*($H$2:$H$62)*($F$2:$F$62))/SUMIF($A$2:$A$62,"1st Semester - Y2",$F$2:$F$62),A4="2nd Semester - Y2 ",SUMPRODUCT(($A$2:$A$62="2nd Semester - Y2 ")*($H$2:$H$62)*($F$2:$F$62))/SUMIF($A$2:$A$62,"2nd Semester - Y2 ",$F$2:$F$62),A4="Intersession - Y3",SUMPRODUCT(($A$2:$A$62="Intersession - Y3")*($H$2:$H$62)*($F$2:$F$62))/SUMIF($A$2:$A$62,"Intersession - Y3",$F$2:$F$62),A4="1st Semester - Y3",SUMPRODUCT(($A$2:$A$62="1st Semester - Y3")*($H$2:$H$62)*($F$2:$F$62))/SUMIF($A$2:$A$62,"1st Semester - Y3",$F$2:$F$62),A4="2nd Semester - Y3",SUMPRODUCT(($A$2:$A$62="2nd Semester - Y3")*($H$2:$H$62)*($F$2:$F$62))/SUMIF($A$2:$A$62,"2nd Semester - Y3",$F$2:$F$62),A4="Intersession - Y4",SUMPRODUCT(($A$2:$A$62="Intersession - Y4")*($H$2:$H$62)*($F$2:$F$62))/SUMIF($A$2:$A$62,"Intersession - Y4",$F$2:$F$62),A4="1st Semester - Y4 ",SUMPRODUCT(($A$2:$A$62="1st Semester - Y4 ")*($H$2:$H$62)*($F$2:$F$62))/SUMIF($A$2:$A$62,"1st Semester - Y4 ",$F$2:$F$62),A4="2nd Semester - Y4 ",SUMPRODUCT(($A$2:$A$62="2nd Semester - Y4 ")*($H$2:$H$62)*($F$2:$F$62))/SUMIF($A$2:$A$62,"2nd Semester - Y4 ",$F$2:$F$62))</f>
        <v>3.2647058823529411</v>
      </c>
      <c r="J4" s="12">
        <f>IF(SUM($F$2:F4)=0, 0, SUMPRODUCT($I$2:I4, $F$2:F4) / SUM($F$2:F4))</f>
        <v>3.2647058823529407</v>
      </c>
      <c r="O4" s="12"/>
    </row>
    <row r="5" spans="1:15" ht="15" thickBot="1" x14ac:dyDescent="0.35">
      <c r="A5" t="s">
        <v>168</v>
      </c>
      <c r="B5" t="s">
        <v>10</v>
      </c>
      <c r="C5" s="1" t="s">
        <v>11</v>
      </c>
      <c r="D5" s="1" t="s">
        <v>136</v>
      </c>
      <c r="E5" s="1">
        <v>3</v>
      </c>
      <c r="F5" s="1">
        <v>3</v>
      </c>
      <c r="G5" s="1" t="s">
        <v>12</v>
      </c>
      <c r="H5" s="12" t="str" cm="1">
        <f t="array" ref="H5">_xlfn.IFS(G5="A", "4",G5="B+", "3.5",G5="B", "3",G5="C+","2.5",G5="C", "2",G5="D","1",G5="F","0",G5="S", "")</f>
        <v>3.5</v>
      </c>
      <c r="I5" s="11" cm="1">
        <f t="array" ref="I5">_xlfn.IFS(A5="1st Semester - Y1",SUMPRODUCT(($A$2:$A$62="1st Semester - Y1")*($H$2:$H$62)*($F$2:$F$62))/SUMIF($A$2:$A$62,"1st Semester - Y1",$F$2:$F$62),A5="2nd Semester - Y1 ",SUMPRODUCT(($A$2:$A$62="2nd Semester - Y1 ")*($H$2:$H$62)*($F$2:$F$62))/SUMIF($A$2:$A$62,"2nd Semester - Y1 ",$F$2:$F$62),A5="Intersession - Y2 ",SUMPRODUCT(($A$2:$A$62="Intersession - Y2 ")*($H$2:$H$62)*($F$2:$F$62))/SUMIF($A$2:$A$62,"Intersession - Y2 ",$F$2:$F$62),A5="1st Semester - Y2",SUMPRODUCT(($A$2:$A$62="1st Semester - Y2")*($H$2:$H$62)*($F$2:$F$62))/SUMIF($A$2:$A$62,"1st Semester - Y2",$F$2:$F$62),A5="2nd Semester - Y2 ",SUMPRODUCT(($A$2:$A$62="2nd Semester - Y2 ")*($H$2:$H$62)*($F$2:$F$62))/SUMIF($A$2:$A$62,"2nd Semester - Y2 ",$F$2:$F$62),A5="Intersession - Y3",SUMPRODUCT(($A$2:$A$62="Intersession - Y3")*($H$2:$H$62)*($F$2:$F$62))/SUMIF($A$2:$A$62,"Intersession - Y3",$F$2:$F$62),A5="1st Semester - Y3",SUMPRODUCT(($A$2:$A$62="1st Semester - Y3")*($H$2:$H$62)*($F$2:$F$62))/SUMIF($A$2:$A$62,"1st Semester - Y3",$F$2:$F$62),A5="2nd Semester - Y3",SUMPRODUCT(($A$2:$A$62="2nd Semester - Y3")*($H$2:$H$62)*($F$2:$F$62))/SUMIF($A$2:$A$62,"2nd Semester - Y3",$F$2:$F$62),A5="Intersession - Y4",SUMPRODUCT(($A$2:$A$62="Intersession - Y4")*($H$2:$H$62)*($F$2:$F$62))/SUMIF($A$2:$A$62,"Intersession - Y4",$F$2:$F$62),A5="1st Semester - Y4 ",SUMPRODUCT(($A$2:$A$62="1st Semester - Y4 ")*($H$2:$H$62)*($F$2:$F$62))/SUMIF($A$2:$A$62,"1st Semester - Y4 ",$F$2:$F$62),A5="2nd Semester - Y4 ",SUMPRODUCT(($A$2:$A$62="2nd Semester - Y4 ")*($H$2:$H$62)*($F$2:$F$62))/SUMIF($A$2:$A$62,"2nd Semester - Y4 ",$F$2:$F$62))</f>
        <v>3.2647058823529411</v>
      </c>
      <c r="J5" s="12">
        <f>IF(SUM($F$2:F5)=0, 0, SUMPRODUCT($I$2:I5, $F$2:F5) / SUM($F$2:F5))</f>
        <v>3.2647058823529407</v>
      </c>
    </row>
    <row r="6" spans="1:15" ht="25.8" customHeight="1" thickBot="1" x14ac:dyDescent="0.35">
      <c r="A6" t="s">
        <v>168</v>
      </c>
      <c r="B6" t="s">
        <v>13</v>
      </c>
      <c r="C6" s="1" t="s">
        <v>14</v>
      </c>
      <c r="D6" s="1" t="s">
        <v>136</v>
      </c>
      <c r="E6" s="1">
        <v>3</v>
      </c>
      <c r="F6" s="1">
        <v>3</v>
      </c>
      <c r="G6" s="1" t="s">
        <v>12</v>
      </c>
      <c r="H6" t="str" cm="1">
        <f t="array" ref="H6">_xlfn.IFS(G6="A", "4",G6="B+", "3.5",G6="B", "3",G6="C+","2.5",G6="C", "2",G6="D","1",G6="F","0",G6="S", "")</f>
        <v>3.5</v>
      </c>
      <c r="I6" s="11" cm="1">
        <f t="array" ref="I6">_xlfn.IFS(A6="1st Semester - Y1",SUMPRODUCT(($A$2:$A$62="1st Semester - Y1")*($H$2:$H$62)*($F$2:$F$62))/SUMIF($A$2:$A$62,"1st Semester - Y1",$F$2:$F$62),A6="2nd Semester - Y1 ",SUMPRODUCT(($A$2:$A$62="2nd Semester - Y1 ")*($H$2:$H$62)*($F$2:$F$62))/SUMIF($A$2:$A$62,"2nd Semester - Y1 ",$F$2:$F$62),A6="Intersession - Y2 ",SUMPRODUCT(($A$2:$A$62="Intersession - Y2 ")*($H$2:$H$62)*($F$2:$F$62))/SUMIF($A$2:$A$62,"Intersession - Y2 ",$F$2:$F$62),A6="1st Semester - Y2",SUMPRODUCT(($A$2:$A$62="1st Semester - Y2")*($H$2:$H$62)*($F$2:$F$62))/SUMIF($A$2:$A$62,"1st Semester - Y2",$F$2:$F$62),A6="2nd Semester - Y2 ",SUMPRODUCT(($A$2:$A$62="2nd Semester - Y2 ")*($H$2:$H$62)*($F$2:$F$62))/SUMIF($A$2:$A$62,"2nd Semester - Y2 ",$F$2:$F$62),A6="Intersession - Y3",SUMPRODUCT(($A$2:$A$62="Intersession - Y3")*($H$2:$H$62)*($F$2:$F$62))/SUMIF($A$2:$A$62,"Intersession - Y3",$F$2:$F$62),A6="1st Semester - Y3",SUMPRODUCT(($A$2:$A$62="1st Semester - Y3")*($H$2:$H$62)*($F$2:$F$62))/SUMIF($A$2:$A$62,"1st Semester - Y3",$F$2:$F$62),A6="2nd Semester - Y3",SUMPRODUCT(($A$2:$A$62="2nd Semester - Y3")*($H$2:$H$62)*($F$2:$F$62))/SUMIF($A$2:$A$62,"2nd Semester - Y3",$F$2:$F$62),A6="Intersession - Y4",SUMPRODUCT(($A$2:$A$62="Intersession - Y4")*($H$2:$H$62)*($F$2:$F$62))/SUMIF($A$2:$A$62,"Intersession - Y4",$F$2:$F$62),A6="1st Semester - Y4 ",SUMPRODUCT(($A$2:$A$62="1st Semester - Y4 ")*($H$2:$H$62)*($F$2:$F$62))/SUMIF($A$2:$A$62,"1st Semester - Y4 ",$F$2:$F$62),A6="2nd Semester - Y4 ",SUMPRODUCT(($A$2:$A$62="2nd Semester - Y4 ")*($H$2:$H$62)*($F$2:$F$62))/SUMIF($A$2:$A$62,"2nd Semester - Y4 ",$F$2:$F$62))</f>
        <v>3.2647058823529411</v>
      </c>
      <c r="J6" s="12">
        <f>IF(SUM($F$2:F6)=0, 0, SUMPRODUCT($I$2:I6, $F$2:F6) / SUM($F$2:F6))</f>
        <v>3.2647058823529411</v>
      </c>
      <c r="L6" s="4" t="s">
        <v>126</v>
      </c>
      <c r="M6" s="5" t="s">
        <v>129</v>
      </c>
    </row>
    <row r="7" spans="1:15" x14ac:dyDescent="0.3">
      <c r="A7" t="s">
        <v>168</v>
      </c>
      <c r="B7" t="s">
        <v>15</v>
      </c>
      <c r="C7" s="1" t="s">
        <v>16</v>
      </c>
      <c r="D7" s="1" t="s">
        <v>137</v>
      </c>
      <c r="E7" s="1">
        <v>3</v>
      </c>
      <c r="F7" s="1">
        <v>3</v>
      </c>
      <c r="G7" s="1" t="s">
        <v>12</v>
      </c>
      <c r="H7" t="str" cm="1">
        <f t="array" ref="H7">_xlfn.IFS(G7="A", "4",G7="B+", "3.5",G7="B", "3",G7="C+","2.5",G7="C", "2",G7="D","1",G7="F","0",G7="S", "")</f>
        <v>3.5</v>
      </c>
      <c r="I7" s="11" cm="1">
        <f t="array" ref="I7">_xlfn.IFS(A7="1st Semester - Y1",SUMPRODUCT(($A$2:$A$62="1st Semester - Y1")*($H$2:$H$62)*($F$2:$F$62))/SUMIF($A$2:$A$62,"1st Semester - Y1",$F$2:$F$62),A7="2nd Semester - Y1 ",SUMPRODUCT(($A$2:$A$62="2nd Semester - Y1 ")*($H$2:$H$62)*($F$2:$F$62))/SUMIF($A$2:$A$62,"2nd Semester - Y1 ",$F$2:$F$62),A7="Intersession - Y2 ",SUMPRODUCT(($A$2:$A$62="Intersession - Y2 ")*($H$2:$H$62)*($F$2:$F$62))/SUMIF($A$2:$A$62,"Intersession - Y2 ",$F$2:$F$62),A7="1st Semester - Y2",SUMPRODUCT(($A$2:$A$62="1st Semester - Y2")*($H$2:$H$62)*($F$2:$F$62))/SUMIF($A$2:$A$62,"1st Semester - Y2",$F$2:$F$62),A7="2nd Semester - Y2 ",SUMPRODUCT(($A$2:$A$62="2nd Semester - Y2 ")*($H$2:$H$62)*($F$2:$F$62))/SUMIF($A$2:$A$62,"2nd Semester - Y2 ",$F$2:$F$62),A7="Intersession - Y3",SUMPRODUCT(($A$2:$A$62="Intersession - Y3")*($H$2:$H$62)*($F$2:$F$62))/SUMIF($A$2:$A$62,"Intersession - Y3",$F$2:$F$62),A7="1st Semester - Y3",SUMPRODUCT(($A$2:$A$62="1st Semester - Y3")*($H$2:$H$62)*($F$2:$F$62))/SUMIF($A$2:$A$62,"1st Semester - Y3",$F$2:$F$62),A7="2nd Semester - Y3",SUMPRODUCT(($A$2:$A$62="2nd Semester - Y3")*($H$2:$H$62)*($F$2:$F$62))/SUMIF($A$2:$A$62,"2nd Semester - Y3",$F$2:$F$62),A7="Intersession - Y4",SUMPRODUCT(($A$2:$A$62="Intersession - Y4")*($H$2:$H$62)*($F$2:$F$62))/SUMIF($A$2:$A$62,"Intersession - Y4",$F$2:$F$62),A7="1st Semester - Y4 ",SUMPRODUCT(($A$2:$A$62="1st Semester - Y4 ")*($H$2:$H$62)*($F$2:$F$62))/SUMIF($A$2:$A$62,"1st Semester - Y4 ",$F$2:$F$62),A7="2nd Semester - Y4 ",SUMPRODUCT(($A$2:$A$62="2nd Semester - Y4 ")*($H$2:$H$62)*($F$2:$F$62))/SUMIF($A$2:$A$62,"2nd Semester - Y4 ",$F$2:$F$62))</f>
        <v>3.2647058823529411</v>
      </c>
      <c r="J7" s="12">
        <f>IF(SUM($F$2:F7)=0, 0, SUMPRODUCT($I$2:I7, $F$2:F7) / SUM($F$2:F7))</f>
        <v>3.2647058823529411</v>
      </c>
      <c r="L7" s="2" t="s">
        <v>31</v>
      </c>
      <c r="M7" s="6">
        <v>4</v>
      </c>
    </row>
    <row r="8" spans="1:15" x14ac:dyDescent="0.3">
      <c r="A8" t="s">
        <v>169</v>
      </c>
      <c r="B8" t="s">
        <v>17</v>
      </c>
      <c r="C8" s="1" t="s">
        <v>18</v>
      </c>
      <c r="D8" s="1" t="s">
        <v>134</v>
      </c>
      <c r="E8" s="1">
        <v>2</v>
      </c>
      <c r="F8" s="1">
        <v>2</v>
      </c>
      <c r="G8" s="1" t="s">
        <v>3</v>
      </c>
      <c r="H8" t="str" cm="1">
        <f t="array" ref="H8">_xlfn.IFS(G8="A", "4",G8="B+", "3.5",G8="B", "3",G8="C+","2.5",G8="C", "2",G8="D","1",G8="F","0",G8="S", "")</f>
        <v>3</v>
      </c>
      <c r="I8" s="11" cm="1">
        <f t="array" ref="I8">_xlfn.IFS(A8="1st Semester - Y1",SUMPRODUCT(($A$2:$A$62="1st Semester - Y1")*($H$2:$H$62)*($F$2:$F$62))/SUMIF($A$2:$A$62,"1st Semester - Y1",$F$2:$F$62),A8="2nd Semester - Y1 ",SUMPRODUCT(($A$2:$A$62="2nd Semester - Y1 ")*($H$2:$H$62)*($F$2:$F$62))/SUMIF($A$2:$A$62,"2nd Semester - Y1 ",$F$2:$F$62),A8="Intersession - Y2 ",SUMPRODUCT(($A$2:$A$62="Intersession - Y2 ")*($H$2:$H$62)*($F$2:$F$62))/SUMIF($A$2:$A$62,"Intersession - Y2 ",$F$2:$F$62),A8="1st Semester - Y2",SUMPRODUCT(($A$2:$A$62="1st Semester - Y2")*($H$2:$H$62)*($F$2:$F$62))/SUMIF($A$2:$A$62,"1st Semester - Y2",$F$2:$F$62),A8="2nd Semester - Y2 ",SUMPRODUCT(($A$2:$A$62="2nd Semester - Y2 ")*($H$2:$H$62)*($F$2:$F$62))/SUMIF($A$2:$A$62,"2nd Semester - Y2 ",$F$2:$F$62),A8="Intersession - Y3",SUMPRODUCT(($A$2:$A$62="Intersession - Y3")*($H$2:$H$62)*($F$2:$F$62))/SUMIF($A$2:$A$62,"Intersession - Y3",$F$2:$F$62),A8="1st Semester - Y3",SUMPRODUCT(($A$2:$A$62="1st Semester - Y3")*($H$2:$H$62)*($F$2:$F$62))/SUMIF($A$2:$A$62,"1st Semester - Y3",$F$2:$F$62),A8="2nd Semester - Y3",SUMPRODUCT(($A$2:$A$62="2nd Semester - Y3")*($H$2:$H$62)*($F$2:$F$62))/SUMIF($A$2:$A$62,"2nd Semester - Y3",$F$2:$F$62),A8="Intersession - Y4",SUMPRODUCT(($A$2:$A$62="Intersession - Y4")*($H$2:$H$62)*($F$2:$F$62))/SUMIF($A$2:$A$62,"Intersession - Y4",$F$2:$F$62),A8="1st Semester - Y4 ",SUMPRODUCT(($A$2:$A$62="1st Semester - Y4 ")*($H$2:$H$62)*($F$2:$F$62))/SUMIF($A$2:$A$62,"1st Semester - Y4 ",$F$2:$F$62),A8="2nd Semester - Y4 ",SUMPRODUCT(($A$2:$A$62="2nd Semester - Y4 ")*($H$2:$H$62)*($F$2:$F$62))/SUMIF($A$2:$A$62,"2nd Semester - Y4 ",$F$2:$F$62))</f>
        <v>2.9761904761904763</v>
      </c>
      <c r="J8" s="12">
        <f>IF(SUM($F$2:F8)=0, 0, SUMPRODUCT($I$2:I8, $F$2:F8) / SUM($F$2:F8))</f>
        <v>3.2343358395989972</v>
      </c>
      <c r="L8" s="2" t="s">
        <v>12</v>
      </c>
      <c r="M8" s="7">
        <v>3.5</v>
      </c>
    </row>
    <row r="9" spans="1:15" x14ac:dyDescent="0.3">
      <c r="A9" t="s">
        <v>169</v>
      </c>
      <c r="B9" t="s">
        <v>20</v>
      </c>
      <c r="C9" s="1" t="s">
        <v>21</v>
      </c>
      <c r="D9" s="1" t="s">
        <v>136</v>
      </c>
      <c r="E9" s="1">
        <v>3</v>
      </c>
      <c r="F9" s="1">
        <v>3</v>
      </c>
      <c r="G9" s="1" t="s">
        <v>3</v>
      </c>
      <c r="H9" t="str" cm="1">
        <f t="array" ref="H9">_xlfn.IFS(G9="A", "4",G9="B+", "3.5",G9="B", "3",G9="C+","2.5",G9="C", "2",G9="D","1",G9="F","0",G9="S", "")</f>
        <v>3</v>
      </c>
      <c r="I9" s="11" cm="1">
        <f t="array" ref="I9">_xlfn.IFS(A9="1st Semester - Y1",SUMPRODUCT(($A$2:$A$62="1st Semester - Y1")*($H$2:$H$62)*($F$2:$F$62))/SUMIF($A$2:$A$62,"1st Semester - Y1",$F$2:$F$62),A9="2nd Semester - Y1 ",SUMPRODUCT(($A$2:$A$62="2nd Semester - Y1 ")*($H$2:$H$62)*($F$2:$F$62))/SUMIF($A$2:$A$62,"2nd Semester - Y1 ",$F$2:$F$62),A9="Intersession - Y2 ",SUMPRODUCT(($A$2:$A$62="Intersession - Y2 ")*($H$2:$H$62)*($F$2:$F$62))/SUMIF($A$2:$A$62,"Intersession - Y2 ",$F$2:$F$62),A9="1st Semester - Y2",SUMPRODUCT(($A$2:$A$62="1st Semester - Y2")*($H$2:$H$62)*($F$2:$F$62))/SUMIF($A$2:$A$62,"1st Semester - Y2",$F$2:$F$62),A9="2nd Semester - Y2 ",SUMPRODUCT(($A$2:$A$62="2nd Semester - Y2 ")*($H$2:$H$62)*($F$2:$F$62))/SUMIF($A$2:$A$62,"2nd Semester - Y2 ",$F$2:$F$62),A9="Intersession - Y3",SUMPRODUCT(($A$2:$A$62="Intersession - Y3")*($H$2:$H$62)*($F$2:$F$62))/SUMIF($A$2:$A$62,"Intersession - Y3",$F$2:$F$62),A9="1st Semester - Y3",SUMPRODUCT(($A$2:$A$62="1st Semester - Y3")*($H$2:$H$62)*($F$2:$F$62))/SUMIF($A$2:$A$62,"1st Semester - Y3",$F$2:$F$62),A9="2nd Semester - Y3",SUMPRODUCT(($A$2:$A$62="2nd Semester - Y3")*($H$2:$H$62)*($F$2:$F$62))/SUMIF($A$2:$A$62,"2nd Semester - Y3",$F$2:$F$62),A9="Intersession - Y4",SUMPRODUCT(($A$2:$A$62="Intersession - Y4")*($H$2:$H$62)*($F$2:$F$62))/SUMIF($A$2:$A$62,"Intersession - Y4",$F$2:$F$62),A9="1st Semester - Y4 ",SUMPRODUCT(($A$2:$A$62="1st Semester - Y4 ")*($H$2:$H$62)*($F$2:$F$62))/SUMIF($A$2:$A$62,"1st Semester - Y4 ",$F$2:$F$62),A9="2nd Semester - Y4 ",SUMPRODUCT(($A$2:$A$62="2nd Semester - Y4 ")*($H$2:$H$62)*($F$2:$F$62))/SUMIF($A$2:$A$62,"2nd Semester - Y4 ",$F$2:$F$62))</f>
        <v>2.9761904761904763</v>
      </c>
      <c r="J9" s="12">
        <f>IF(SUM($F$2:F9)=0, 0, SUMPRODUCT($I$2:I9, $F$2:F9) / SUM($F$2:F9))</f>
        <v>3.1991341991341993</v>
      </c>
      <c r="L9" s="2" t="s">
        <v>3</v>
      </c>
      <c r="M9" s="7">
        <v>3</v>
      </c>
    </row>
    <row r="10" spans="1:15" x14ac:dyDescent="0.3">
      <c r="A10" t="s">
        <v>169</v>
      </c>
      <c r="B10" t="s">
        <v>22</v>
      </c>
      <c r="C10" s="1" t="s">
        <v>23</v>
      </c>
      <c r="D10" s="1" t="s">
        <v>137</v>
      </c>
      <c r="E10" s="1">
        <v>3</v>
      </c>
      <c r="F10" s="1">
        <v>3</v>
      </c>
      <c r="G10" s="1" t="s">
        <v>3</v>
      </c>
      <c r="H10" t="str" cm="1">
        <f t="array" ref="H10">_xlfn.IFS(G10="A", "4",G10="B+", "3.5",G10="B", "3",G10="C+","2.5",G10="C", "2",G10="D","1",G10="F","0",G10="S", "")</f>
        <v>3</v>
      </c>
      <c r="I10" s="11" cm="1">
        <f t="array" ref="I10">_xlfn.IFS(A10="1st Semester - Y1",SUMPRODUCT(($A$2:$A$62="1st Semester - Y1")*($H$2:$H$62)*($F$2:$F$62))/SUMIF($A$2:$A$62,"1st Semester - Y1",$F$2:$F$62),A10="2nd Semester - Y1 ",SUMPRODUCT(($A$2:$A$62="2nd Semester - Y1 ")*($H$2:$H$62)*($F$2:$F$62))/SUMIF($A$2:$A$62,"2nd Semester - Y1 ",$F$2:$F$62),A10="Intersession - Y2 ",SUMPRODUCT(($A$2:$A$62="Intersession - Y2 ")*($H$2:$H$62)*($F$2:$F$62))/SUMIF($A$2:$A$62,"Intersession - Y2 ",$F$2:$F$62),A10="1st Semester - Y2",SUMPRODUCT(($A$2:$A$62="1st Semester - Y2")*($H$2:$H$62)*($F$2:$F$62))/SUMIF($A$2:$A$62,"1st Semester - Y2",$F$2:$F$62),A10="2nd Semester - Y2 ",SUMPRODUCT(($A$2:$A$62="2nd Semester - Y2 ")*($H$2:$H$62)*($F$2:$F$62))/SUMIF($A$2:$A$62,"2nd Semester - Y2 ",$F$2:$F$62),A10="Intersession - Y3",SUMPRODUCT(($A$2:$A$62="Intersession - Y3")*($H$2:$H$62)*($F$2:$F$62))/SUMIF($A$2:$A$62,"Intersession - Y3",$F$2:$F$62),A10="1st Semester - Y3",SUMPRODUCT(($A$2:$A$62="1st Semester - Y3")*($H$2:$H$62)*($F$2:$F$62))/SUMIF($A$2:$A$62,"1st Semester - Y3",$F$2:$F$62),A10="2nd Semester - Y3",SUMPRODUCT(($A$2:$A$62="2nd Semester - Y3")*($H$2:$H$62)*($F$2:$F$62))/SUMIF($A$2:$A$62,"2nd Semester - Y3",$F$2:$F$62),A10="Intersession - Y4",SUMPRODUCT(($A$2:$A$62="Intersession - Y4")*($H$2:$H$62)*($F$2:$F$62))/SUMIF($A$2:$A$62,"Intersession - Y4",$F$2:$F$62),A10="1st Semester - Y4 ",SUMPRODUCT(($A$2:$A$62="1st Semester - Y4 ")*($H$2:$H$62)*($F$2:$F$62))/SUMIF($A$2:$A$62,"1st Semester - Y4 ",$F$2:$F$62),A10="2nd Semester - Y4 ",SUMPRODUCT(($A$2:$A$62="2nd Semester - Y4 ")*($H$2:$H$62)*($F$2:$F$62))/SUMIF($A$2:$A$62,"2nd Semester - Y4 ",$F$2:$F$62))</f>
        <v>2.9761904761904763</v>
      </c>
      <c r="J10" s="12">
        <f>IF(SUM($F$2:F10)=0, 0, SUMPRODUCT($I$2:I10, $F$2:F10) / SUM($F$2:F10))</f>
        <v>3.1723809523809523</v>
      </c>
      <c r="L10" s="2" t="s">
        <v>35</v>
      </c>
      <c r="M10" s="7">
        <v>2.5</v>
      </c>
    </row>
    <row r="11" spans="1:15" x14ac:dyDescent="0.3">
      <c r="A11" t="s">
        <v>169</v>
      </c>
      <c r="B11" t="s">
        <v>24</v>
      </c>
      <c r="C11" s="1" t="s">
        <v>25</v>
      </c>
      <c r="D11" s="1" t="s">
        <v>137</v>
      </c>
      <c r="E11" s="1">
        <v>3</v>
      </c>
      <c r="F11" s="1">
        <v>3</v>
      </c>
      <c r="G11" s="1" t="s">
        <v>19</v>
      </c>
      <c r="H11" t="str" cm="1">
        <f t="array" ref="H11">_xlfn.IFS(G11="A", "4",G11="B+", "3.5",G11="B", "3",G11="C+","2.5",G11="C", "2",G11="D","1",G11="F","0",G11="S", "")</f>
        <v>2</v>
      </c>
      <c r="I11" s="11" cm="1">
        <f t="array" ref="I11">_xlfn.IFS(A11="1st Semester - Y1",SUMPRODUCT(($A$2:$A$62="1st Semester - Y1")*($H$2:$H$62)*($F$2:$F$62))/SUMIF($A$2:$A$62,"1st Semester - Y1",$F$2:$F$62),A11="2nd Semester - Y1 ",SUMPRODUCT(($A$2:$A$62="2nd Semester - Y1 ")*($H$2:$H$62)*($F$2:$F$62))/SUMIF($A$2:$A$62,"2nd Semester - Y1 ",$F$2:$F$62),A11="Intersession - Y2 ",SUMPRODUCT(($A$2:$A$62="Intersession - Y2 ")*($H$2:$H$62)*($F$2:$F$62))/SUMIF($A$2:$A$62,"Intersession - Y2 ",$F$2:$F$62),A11="1st Semester - Y2",SUMPRODUCT(($A$2:$A$62="1st Semester - Y2")*($H$2:$H$62)*($F$2:$F$62))/SUMIF($A$2:$A$62,"1st Semester - Y2",$F$2:$F$62),A11="2nd Semester - Y2 ",SUMPRODUCT(($A$2:$A$62="2nd Semester - Y2 ")*($H$2:$H$62)*($F$2:$F$62))/SUMIF($A$2:$A$62,"2nd Semester - Y2 ",$F$2:$F$62),A11="Intersession - Y3",SUMPRODUCT(($A$2:$A$62="Intersession - Y3")*($H$2:$H$62)*($F$2:$F$62))/SUMIF($A$2:$A$62,"Intersession - Y3",$F$2:$F$62),A11="1st Semester - Y3",SUMPRODUCT(($A$2:$A$62="1st Semester - Y3")*($H$2:$H$62)*($F$2:$F$62))/SUMIF($A$2:$A$62,"1st Semester - Y3",$F$2:$F$62),A11="2nd Semester - Y3",SUMPRODUCT(($A$2:$A$62="2nd Semester - Y3")*($H$2:$H$62)*($F$2:$F$62))/SUMIF($A$2:$A$62,"2nd Semester - Y3",$F$2:$F$62),A11="Intersession - Y4",SUMPRODUCT(($A$2:$A$62="Intersession - Y4")*($H$2:$H$62)*($F$2:$F$62))/SUMIF($A$2:$A$62,"Intersession - Y4",$F$2:$F$62),A11="1st Semester - Y4 ",SUMPRODUCT(($A$2:$A$62="1st Semester - Y4 ")*($H$2:$H$62)*($F$2:$F$62))/SUMIF($A$2:$A$62,"1st Semester - Y4 ",$F$2:$F$62),A11="2nd Semester - Y4 ",SUMPRODUCT(($A$2:$A$62="2nd Semester - Y4 ")*($H$2:$H$62)*($F$2:$F$62))/SUMIF($A$2:$A$62,"2nd Semester - Y4 ",$F$2:$F$62))</f>
        <v>2.9761904761904763</v>
      </c>
      <c r="J11" s="12">
        <f>IF(SUM($F$2:F11)=0, 0, SUMPRODUCT($I$2:I11, $F$2:F11) / SUM($F$2:F11))</f>
        <v>3.1513605442176873</v>
      </c>
      <c r="L11" s="2" t="s">
        <v>19</v>
      </c>
      <c r="M11" s="7">
        <v>2</v>
      </c>
    </row>
    <row r="12" spans="1:15" x14ac:dyDescent="0.3">
      <c r="A12" t="s">
        <v>169</v>
      </c>
      <c r="B12" t="s">
        <v>166</v>
      </c>
      <c r="C12" s="1" t="s">
        <v>165</v>
      </c>
      <c r="D12" s="1" t="s">
        <v>136</v>
      </c>
      <c r="E12" s="1">
        <v>3</v>
      </c>
      <c r="F12" s="1">
        <v>3</v>
      </c>
      <c r="G12" s="1" t="s">
        <v>3</v>
      </c>
      <c r="H12" t="str" cm="1">
        <f t="array" ref="H12">_xlfn.IFS(G12="A", "4",G12="B+", "3.5",G12="B", "3",G12="C+","2.5",G12="C", "2",G12="D","1",G12="F","0",G12="S", "")</f>
        <v>3</v>
      </c>
      <c r="I12" s="11" cm="1">
        <f t="array" ref="I12">_xlfn.IFS(A12="1st Semester - Y1",SUMPRODUCT(($A$2:$A$62="1st Semester - Y1")*($H$2:$H$62)*($F$2:$F$62))/SUMIF($A$2:$A$62,"1st Semester - Y1",$F$2:$F$62),A12="2nd Semester - Y1 ",SUMPRODUCT(($A$2:$A$62="2nd Semester - Y1 ")*($H$2:$H$62)*($F$2:$F$62))/SUMIF($A$2:$A$62,"2nd Semester - Y1 ",$F$2:$F$62),A12="Intersession - Y2 ",SUMPRODUCT(($A$2:$A$62="Intersession - Y2 ")*($H$2:$H$62)*($F$2:$F$62))/SUMIF($A$2:$A$62,"Intersession - Y2 ",$F$2:$F$62),A12="1st Semester - Y2",SUMPRODUCT(($A$2:$A$62="1st Semester - Y2")*($H$2:$H$62)*($F$2:$F$62))/SUMIF($A$2:$A$62,"1st Semester - Y2",$F$2:$F$62),A12="2nd Semester - Y2 ",SUMPRODUCT(($A$2:$A$62="2nd Semester - Y2 ")*($H$2:$H$62)*($F$2:$F$62))/SUMIF($A$2:$A$62,"2nd Semester - Y2 ",$F$2:$F$62),A12="Intersession - Y3",SUMPRODUCT(($A$2:$A$62="Intersession - Y3")*($H$2:$H$62)*($F$2:$F$62))/SUMIF($A$2:$A$62,"Intersession - Y3",$F$2:$F$62),A12="1st Semester - Y3",SUMPRODUCT(($A$2:$A$62="1st Semester - Y3")*($H$2:$H$62)*($F$2:$F$62))/SUMIF($A$2:$A$62,"1st Semester - Y3",$F$2:$F$62),A12="2nd Semester - Y3",SUMPRODUCT(($A$2:$A$62="2nd Semester - Y3")*($H$2:$H$62)*($F$2:$F$62))/SUMIF($A$2:$A$62,"2nd Semester - Y3",$F$2:$F$62),A12="Intersession - Y4",SUMPRODUCT(($A$2:$A$62="Intersession - Y4")*($H$2:$H$62)*($F$2:$F$62))/SUMIF($A$2:$A$62,"Intersession - Y4",$F$2:$F$62),A12="1st Semester - Y4 ",SUMPRODUCT(($A$2:$A$62="1st Semester - Y4 ")*($H$2:$H$62)*($F$2:$F$62))/SUMIF($A$2:$A$62,"1st Semester - Y4 ",$F$2:$F$62),A12="2nd Semester - Y4 ",SUMPRODUCT(($A$2:$A$62="2nd Semester - Y4 ")*($H$2:$H$62)*($F$2:$F$62))/SUMIF($A$2:$A$62,"2nd Semester - Y4 ",$F$2:$F$62))</f>
        <v>2.9761904761904763</v>
      </c>
      <c r="J12" s="12">
        <f>IF(SUM($F$2:F12)=0, 0, SUMPRODUCT($I$2:I12, $F$2:F12) / SUM($F$2:F12))</f>
        <v>3.134408602150538</v>
      </c>
      <c r="L12" s="2" t="s">
        <v>123</v>
      </c>
      <c r="M12" s="7">
        <v>1</v>
      </c>
    </row>
    <row r="13" spans="1:15" x14ac:dyDescent="0.3">
      <c r="A13" t="s">
        <v>169</v>
      </c>
      <c r="B13" t="s">
        <v>26</v>
      </c>
      <c r="C13" s="1" t="s">
        <v>27</v>
      </c>
      <c r="D13" s="1" t="s">
        <v>136</v>
      </c>
      <c r="E13" s="1">
        <v>3</v>
      </c>
      <c r="F13" s="1">
        <v>3</v>
      </c>
      <c r="G13" s="1" t="s">
        <v>3</v>
      </c>
      <c r="H13" t="str" cm="1">
        <f t="array" ref="H13">_xlfn.IFS(G13="A", "4",G13="B+", "3.5",G13="B", "3",G13="C+","2.5",G13="C", "2",G13="D","1",G13="F","0",G13="S", "")</f>
        <v>3</v>
      </c>
      <c r="I13" s="11" cm="1">
        <f t="array" ref="I13">_xlfn.IFS(A13="1st Semester - Y1",SUMPRODUCT(($A$2:$A$62="1st Semester - Y1")*($H$2:$H$62)*($F$2:$F$62))/SUMIF($A$2:$A$62,"1st Semester - Y1",$F$2:$F$62),A13="2nd Semester - Y1 ",SUMPRODUCT(($A$2:$A$62="2nd Semester - Y1 ")*($H$2:$H$62)*($F$2:$F$62))/SUMIF($A$2:$A$62,"2nd Semester - Y1 ",$F$2:$F$62),A13="Intersession - Y2 ",SUMPRODUCT(($A$2:$A$62="Intersession - Y2 ")*($H$2:$H$62)*($F$2:$F$62))/SUMIF($A$2:$A$62,"Intersession - Y2 ",$F$2:$F$62),A13="1st Semester - Y2",SUMPRODUCT(($A$2:$A$62="1st Semester - Y2")*($H$2:$H$62)*($F$2:$F$62))/SUMIF($A$2:$A$62,"1st Semester - Y2",$F$2:$F$62),A13="2nd Semester - Y2 ",SUMPRODUCT(($A$2:$A$62="2nd Semester - Y2 ")*($H$2:$H$62)*($F$2:$F$62))/SUMIF($A$2:$A$62,"2nd Semester - Y2 ",$F$2:$F$62),A13="Intersession - Y3",SUMPRODUCT(($A$2:$A$62="Intersession - Y3")*($H$2:$H$62)*($F$2:$F$62))/SUMIF($A$2:$A$62,"Intersession - Y3",$F$2:$F$62),A13="1st Semester - Y3",SUMPRODUCT(($A$2:$A$62="1st Semester - Y3")*($H$2:$H$62)*($F$2:$F$62))/SUMIF($A$2:$A$62,"1st Semester - Y3",$F$2:$F$62),A13="2nd Semester - Y3",SUMPRODUCT(($A$2:$A$62="2nd Semester - Y3")*($H$2:$H$62)*($F$2:$F$62))/SUMIF($A$2:$A$62,"2nd Semester - Y3",$F$2:$F$62),A13="Intersession - Y4",SUMPRODUCT(($A$2:$A$62="Intersession - Y4")*($H$2:$H$62)*($F$2:$F$62))/SUMIF($A$2:$A$62,"Intersession - Y4",$F$2:$F$62),A13="1st Semester - Y4 ",SUMPRODUCT(($A$2:$A$62="1st Semester - Y4 ")*($H$2:$H$62)*($F$2:$F$62))/SUMIF($A$2:$A$62,"1st Semester - Y4 ",$F$2:$F$62),A13="2nd Semester - Y4 ",SUMPRODUCT(($A$2:$A$62="2nd Semester - Y4 ")*($H$2:$H$62)*($F$2:$F$62))/SUMIF($A$2:$A$62,"2nd Semester - Y4 ",$F$2:$F$62))</f>
        <v>2.9761904761904763</v>
      </c>
      <c r="J13" s="12">
        <f>IF(SUM($F$2:F13)=0, 0, SUMPRODUCT($I$2:I13, $F$2:F13) / SUM($F$2:F13))</f>
        <v>3.1204481792717087</v>
      </c>
      <c r="L13" s="9" t="s">
        <v>124</v>
      </c>
      <c r="M13" s="10">
        <v>0</v>
      </c>
    </row>
    <row r="14" spans="1:15" ht="15" thickBot="1" x14ac:dyDescent="0.35">
      <c r="A14" t="s">
        <v>169</v>
      </c>
      <c r="B14" t="s">
        <v>28</v>
      </c>
      <c r="C14" s="1" t="s">
        <v>163</v>
      </c>
      <c r="D14" s="1" t="s">
        <v>136</v>
      </c>
      <c r="E14" s="1">
        <v>3</v>
      </c>
      <c r="F14" s="1">
        <v>3</v>
      </c>
      <c r="G14" s="1" t="s">
        <v>12</v>
      </c>
      <c r="H14" t="str" cm="1">
        <f t="array" ref="H14">_xlfn.IFS(G14="A", "4",G14="B+", "3.5",G14="B", "3",G14="C+","2.5",G14="C", "2",G14="D","1",G14="F","0",G14="S", "")</f>
        <v>3.5</v>
      </c>
      <c r="I14" s="11" cm="1">
        <f t="array" ref="I14">_xlfn.IFS(A14="1st Semester - Y1",SUMPRODUCT(($A$2:$A$62="1st Semester - Y1")*($H$2:$H$62)*($F$2:$F$62))/SUMIF($A$2:$A$62,"1st Semester - Y1",$F$2:$F$62),A14="2nd Semester - Y1 ",SUMPRODUCT(($A$2:$A$62="2nd Semester - Y1 ")*($H$2:$H$62)*($F$2:$F$62))/SUMIF($A$2:$A$62,"2nd Semester - Y1 ",$F$2:$F$62),A14="Intersession - Y2 ",SUMPRODUCT(($A$2:$A$62="Intersession - Y2 ")*($H$2:$H$62)*($F$2:$F$62))/SUMIF($A$2:$A$62,"Intersession - Y2 ",$F$2:$F$62),A14="1st Semester - Y2",SUMPRODUCT(($A$2:$A$62="1st Semester - Y2")*($H$2:$H$62)*($F$2:$F$62))/SUMIF($A$2:$A$62,"1st Semester - Y2",$F$2:$F$62),A14="2nd Semester - Y2 ",SUMPRODUCT(($A$2:$A$62="2nd Semester - Y2 ")*($H$2:$H$62)*($F$2:$F$62))/SUMIF($A$2:$A$62,"2nd Semester - Y2 ",$F$2:$F$62),A14="Intersession - Y3",SUMPRODUCT(($A$2:$A$62="Intersession - Y3")*($H$2:$H$62)*($F$2:$F$62))/SUMIF($A$2:$A$62,"Intersession - Y3",$F$2:$F$62),A14="1st Semester - Y3",SUMPRODUCT(($A$2:$A$62="1st Semester - Y3")*($H$2:$H$62)*($F$2:$F$62))/SUMIF($A$2:$A$62,"1st Semester - Y3",$F$2:$F$62),A14="2nd Semester - Y3",SUMPRODUCT(($A$2:$A$62="2nd Semester - Y3")*($H$2:$H$62)*($F$2:$F$62))/SUMIF($A$2:$A$62,"2nd Semester - Y3",$F$2:$F$62),A14="Intersession - Y4",SUMPRODUCT(($A$2:$A$62="Intersession - Y4")*($H$2:$H$62)*($F$2:$F$62))/SUMIF($A$2:$A$62,"Intersession - Y4",$F$2:$F$62),A14="1st Semester - Y4 ",SUMPRODUCT(($A$2:$A$62="1st Semester - Y4 ")*($H$2:$H$62)*($F$2:$F$62))/SUMIF($A$2:$A$62,"1st Semester - Y4 ",$F$2:$F$62),A14="2nd Semester - Y4 ",SUMPRODUCT(($A$2:$A$62="2nd Semester - Y4 ")*($H$2:$H$62)*($F$2:$F$62))/SUMIF($A$2:$A$62,"2nd Semester - Y4 ",$F$2:$F$62))</f>
        <v>2.9761904761904763</v>
      </c>
      <c r="J14" s="12">
        <f>IF(SUM($F$2:F14)=0, 0, SUMPRODUCT($I$2:I14, $F$2:F14) / SUM($F$2:F14))</f>
        <v>3.1087516087516089</v>
      </c>
      <c r="L14" s="3" t="s">
        <v>8</v>
      </c>
      <c r="M14" s="8" t="s">
        <v>132</v>
      </c>
    </row>
    <row r="15" spans="1:15" x14ac:dyDescent="0.3">
      <c r="A15" t="s">
        <v>169</v>
      </c>
      <c r="B15" t="s">
        <v>162</v>
      </c>
      <c r="C15" s="1" t="s">
        <v>160</v>
      </c>
      <c r="D15" s="1" t="s">
        <v>136</v>
      </c>
      <c r="E15" s="1">
        <v>0</v>
      </c>
      <c r="F15" s="1">
        <v>0</v>
      </c>
      <c r="G15" s="1" t="s">
        <v>8</v>
      </c>
      <c r="H15" s="1"/>
      <c r="I15" s="11" cm="1">
        <f t="array" ref="I15">_xlfn.IFS(A15="1st Semester - Y1",SUMPRODUCT(($A$2:$A$62="1st Semester - Y1")*($H$2:$H$62)*($F$2:$F$62))/SUMIF($A$2:$A$62,"1st Semester - Y1",$F$2:$F$62),A15="2nd Semester - Y1 ",SUMPRODUCT(($A$2:$A$62="2nd Semester - Y1 ")*($H$2:$H$62)*($F$2:$F$62))/SUMIF($A$2:$A$62,"2nd Semester - Y1 ",$F$2:$F$62),A15="Intersession - Y2 ",SUMPRODUCT(($A$2:$A$62="Intersession - Y2 ")*($H$2:$H$62)*($F$2:$F$62))/SUMIF($A$2:$A$62,"Intersession - Y2 ",$F$2:$F$62),A15="1st Semester - Y2",SUMPRODUCT(($A$2:$A$62="1st Semester - Y2")*($H$2:$H$62)*($F$2:$F$62))/SUMIF($A$2:$A$62,"1st Semester - Y2",$F$2:$F$62),A15="2nd Semester - Y2 ",SUMPRODUCT(($A$2:$A$62="2nd Semester - Y2 ")*($H$2:$H$62)*($F$2:$F$62))/SUMIF($A$2:$A$62,"2nd Semester - Y2 ",$F$2:$F$62),A15="Intersession - Y3",SUMPRODUCT(($A$2:$A$62="Intersession - Y3")*($H$2:$H$62)*($F$2:$F$62))/SUMIF($A$2:$A$62,"Intersession - Y3",$F$2:$F$62),A15="1st Semester - Y3",SUMPRODUCT(($A$2:$A$62="1st Semester - Y3")*($H$2:$H$62)*($F$2:$F$62))/SUMIF($A$2:$A$62,"1st Semester - Y3",$F$2:$F$62),A15="2nd Semester - Y3",SUMPRODUCT(($A$2:$A$62="2nd Semester - Y3")*($H$2:$H$62)*($F$2:$F$62))/SUMIF($A$2:$A$62,"2nd Semester - Y3",$F$2:$F$62),A15="Intersession - Y4",SUMPRODUCT(($A$2:$A$62="Intersession - Y4")*($H$2:$H$62)*($F$2:$F$62))/SUMIF($A$2:$A$62,"Intersession - Y4",$F$2:$F$62),A15="1st Semester - Y4 ",SUMPRODUCT(($A$2:$A$62="1st Semester - Y4 ")*($H$2:$H$62)*($F$2:$F$62))/SUMIF($A$2:$A$62,"1st Semester - Y4 ",$F$2:$F$62),A15="2nd Semester - Y4 ",SUMPRODUCT(($A$2:$A$62="2nd Semester - Y4 ")*($H$2:$H$62)*($F$2:$F$62))/SUMIF($A$2:$A$62,"2nd Semester - Y4 ",$F$2:$F$62))</f>
        <v>2.9761904761904763</v>
      </c>
      <c r="J15" s="12">
        <f>IF(SUM($F$2:F15)=0, 0, SUMPRODUCT($I$2:I15, $F$2:F15) / SUM($F$2:F15))</f>
        <v>3.1087516087516089</v>
      </c>
    </row>
    <row r="16" spans="1:15" x14ac:dyDescent="0.3">
      <c r="A16" t="s">
        <v>169</v>
      </c>
      <c r="B16" t="s">
        <v>29</v>
      </c>
      <c r="C16" s="1" t="s">
        <v>30</v>
      </c>
      <c r="D16" s="1" t="s">
        <v>136</v>
      </c>
      <c r="E16" s="1">
        <v>1</v>
      </c>
      <c r="F16" s="1">
        <v>1</v>
      </c>
      <c r="G16" s="1" t="s">
        <v>31</v>
      </c>
      <c r="H16" t="str" cm="1">
        <f t="array" ref="H16">_xlfn.IFS(G16="A", "4",G16="B+", "3.5",G16="B", "3",G16="C+","2.5",G16="C", "2",G16="D","1",G16="F","0",G16="S", "Free Credit")</f>
        <v>4</v>
      </c>
      <c r="I16" s="11" cm="1">
        <f t="array" ref="I16">_xlfn.IFS(A16="1st Semester - Y1",SUMPRODUCT(($A$2:$A$62="1st Semester - Y1")*($H$2:$H$62)*($F$2:$F$62))/SUMIF($A$2:$A$62,"1st Semester - Y1",$F$2:$F$62),A16="2nd Semester - Y1 ",SUMPRODUCT(($A$2:$A$62="2nd Semester - Y1 ")*($H$2:$H$62)*($F$2:$F$62))/SUMIF($A$2:$A$62,"2nd Semester - Y1 ",$F$2:$F$62),A16="Intersession - Y2 ",SUMPRODUCT(($A$2:$A$62="Intersession - Y2 ")*($H$2:$H$62)*($F$2:$F$62))/SUMIF($A$2:$A$62,"Intersession - Y2 ",$F$2:$F$62),A16="1st Semester - Y2",SUMPRODUCT(($A$2:$A$62="1st Semester - Y2")*($H$2:$H$62)*($F$2:$F$62))/SUMIF($A$2:$A$62,"1st Semester - Y2",$F$2:$F$62),A16="2nd Semester - Y2 ",SUMPRODUCT(($A$2:$A$62="2nd Semester - Y2 ")*($H$2:$H$62)*($F$2:$F$62))/SUMIF($A$2:$A$62,"2nd Semester - Y2 ",$F$2:$F$62),A16="Intersession - Y3",SUMPRODUCT(($A$2:$A$62="Intersession - Y3")*($H$2:$H$62)*($F$2:$F$62))/SUMIF($A$2:$A$62,"Intersession - Y3",$F$2:$F$62),A16="1st Semester - Y3",SUMPRODUCT(($A$2:$A$62="1st Semester - Y3")*($H$2:$H$62)*($F$2:$F$62))/SUMIF($A$2:$A$62,"1st Semester - Y3",$F$2:$F$62),A16="2nd Semester - Y3",SUMPRODUCT(($A$2:$A$62="2nd Semester - Y3")*($H$2:$H$62)*($F$2:$F$62))/SUMIF($A$2:$A$62,"2nd Semester - Y3",$F$2:$F$62),A16="Intersession - Y4",SUMPRODUCT(($A$2:$A$62="Intersession - Y4")*($H$2:$H$62)*($F$2:$F$62))/SUMIF($A$2:$A$62,"Intersession - Y4",$F$2:$F$62),A16="1st Semester - Y4 ",SUMPRODUCT(($A$2:$A$62="1st Semester - Y4 ")*($H$2:$H$62)*($F$2:$F$62))/SUMIF($A$2:$A$62,"1st Semester - Y4 ",$F$2:$F$62),A16="2nd Semester - Y4 ",SUMPRODUCT(($A$2:$A$62="2nd Semester - Y4 ")*($H$2:$H$62)*($F$2:$F$62))/SUMIF($A$2:$A$62,"2nd Semester - Y4 ",$F$2:$F$62))</f>
        <v>2.9761904761904763</v>
      </c>
      <c r="J16" s="12">
        <f>IF(SUM($F$2:F16)=0, 0, SUMPRODUCT($I$2:I16, $F$2:F16) / SUM($F$2:F16))</f>
        <v>3.1052631578947372</v>
      </c>
    </row>
    <row r="17" spans="1:10" x14ac:dyDescent="0.3">
      <c r="A17" t="s">
        <v>170</v>
      </c>
      <c r="B17" t="s">
        <v>32</v>
      </c>
      <c r="C17" s="1" t="s">
        <v>155</v>
      </c>
      <c r="D17" s="1" t="s">
        <v>136</v>
      </c>
      <c r="E17" s="1">
        <v>3</v>
      </c>
      <c r="F17" s="1">
        <v>3</v>
      </c>
      <c r="G17" s="1" t="s">
        <v>3</v>
      </c>
      <c r="H17" t="str" cm="1">
        <f t="array" ref="H17">_xlfn.IFS(G17="A", "4",G17="B+", "3.5",G17="B", "3",G17="C+","2.5",G17="C", "2",G17="D","1",G17="F","0",G17="S", "Free Credit")</f>
        <v>3</v>
      </c>
      <c r="I17" s="11" cm="1">
        <f t="array" ref="I17">_xlfn.IFS(A17="1st Semester - Y1",SUMPRODUCT(($A$2:$A$62="1st Semester - Y1")*($H$2:$H$62)*($F$2:$F$62))/SUMIF($A$2:$A$62,"1st Semester - Y1",$F$2:$F$62),A17="2nd Semester - Y1 ",SUMPRODUCT(($A$2:$A$62="2nd Semester - Y1 ")*($H$2:$H$62)*($F$2:$F$62))/SUMIF($A$2:$A$62,"2nd Semester - Y1 ",$F$2:$F$62),A17="Intersession - Y2 ",SUMPRODUCT(($A$2:$A$62="Intersession - Y2 ")*($H$2:$H$62)*($F$2:$F$62))/SUMIF($A$2:$A$62,"Intersession - Y2 ",$F$2:$F$62),A17="1st Semester - Y2",SUMPRODUCT(($A$2:$A$62="1st Semester - Y2")*($H$2:$H$62)*($F$2:$F$62))/SUMIF($A$2:$A$62,"1st Semester - Y2",$F$2:$F$62),A17="2nd Semester - Y2 ",SUMPRODUCT(($A$2:$A$62="2nd Semester - Y2 ")*($H$2:$H$62)*($F$2:$F$62))/SUMIF($A$2:$A$62,"2nd Semester - Y2 ",$F$2:$F$62),A17="Intersession - Y3",SUMPRODUCT(($A$2:$A$62="Intersession - Y3")*($H$2:$H$62)*($F$2:$F$62))/SUMIF($A$2:$A$62,"Intersession - Y3",$F$2:$F$62),A17="1st Semester - Y3",SUMPRODUCT(($A$2:$A$62="1st Semester - Y3")*($H$2:$H$62)*($F$2:$F$62))/SUMIF($A$2:$A$62,"1st Semester - Y3",$F$2:$F$62),A17="2nd Semester - Y3",SUMPRODUCT(($A$2:$A$62="2nd Semester - Y3")*($H$2:$H$62)*($F$2:$F$62))/SUMIF($A$2:$A$62,"2nd Semester - Y3",$F$2:$F$62),A17="Intersession - Y4",SUMPRODUCT(($A$2:$A$62="Intersession - Y4")*($H$2:$H$62)*($F$2:$F$62))/SUMIF($A$2:$A$62,"Intersession - Y4",$F$2:$F$62),A17="1st Semester - Y4 ",SUMPRODUCT(($A$2:$A$62="1st Semester - Y4 ")*($H$2:$H$62)*($F$2:$F$62))/SUMIF($A$2:$A$62,"1st Semester - Y4 ",$F$2:$F$62),A17="2nd Semester - Y4 ",SUMPRODUCT(($A$2:$A$62="2nd Semester - Y4 ")*($H$2:$H$62)*($F$2:$F$62))/SUMIF($A$2:$A$62,"2nd Semester - Y4 ",$F$2:$F$62))</f>
        <v>2.75</v>
      </c>
      <c r="J17" s="12">
        <f>IF(SUM($F$2:F17)=0, 0, SUMPRODUCT($I$2:I17, $F$2:F17) / SUM($F$2:F17))</f>
        <v>3.0792682926829271</v>
      </c>
    </row>
    <row r="18" spans="1:10" x14ac:dyDescent="0.3">
      <c r="A18" t="s">
        <v>170</v>
      </c>
      <c r="B18" t="s">
        <v>33</v>
      </c>
      <c r="C18" s="1" t="s">
        <v>34</v>
      </c>
      <c r="D18" s="1" t="s">
        <v>136</v>
      </c>
      <c r="E18" s="1">
        <v>3</v>
      </c>
      <c r="F18" s="1">
        <v>3</v>
      </c>
      <c r="G18" s="1" t="s">
        <v>35</v>
      </c>
      <c r="H18" t="str" cm="1">
        <f t="array" ref="H18">_xlfn.IFS(G18="A", "4",G18="B+", "3.5",G18="B", "3",G18="C+","2.5",G18="C", "2",G18="D","1",G18="F","0",G18="S", "Free Credit")</f>
        <v>2.5</v>
      </c>
      <c r="I18" s="11" cm="1">
        <f t="array" ref="I18">_xlfn.IFS(A18="1st Semester - Y1",SUMPRODUCT(($A$2:$A$62="1st Semester - Y1")*($H$2:$H$62)*($F$2:$F$62))/SUMIF($A$2:$A$62,"1st Semester - Y1",$F$2:$F$62),A18="2nd Semester - Y1 ",SUMPRODUCT(($A$2:$A$62="2nd Semester - Y1 ")*($H$2:$H$62)*($F$2:$F$62))/SUMIF($A$2:$A$62,"2nd Semester - Y1 ",$F$2:$F$62),A18="Intersession - Y2 ",SUMPRODUCT(($A$2:$A$62="Intersession - Y2 ")*($H$2:$H$62)*($F$2:$F$62))/SUMIF($A$2:$A$62,"Intersession - Y2 ",$F$2:$F$62),A18="1st Semester - Y2",SUMPRODUCT(($A$2:$A$62="1st Semester - Y2")*($H$2:$H$62)*($F$2:$F$62))/SUMIF($A$2:$A$62,"1st Semester - Y2",$F$2:$F$62),A18="2nd Semester - Y2 ",SUMPRODUCT(($A$2:$A$62="2nd Semester - Y2 ")*($H$2:$H$62)*($F$2:$F$62))/SUMIF($A$2:$A$62,"2nd Semester - Y2 ",$F$2:$F$62),A18="Intersession - Y3",SUMPRODUCT(($A$2:$A$62="Intersession - Y3")*($H$2:$H$62)*($F$2:$F$62))/SUMIF($A$2:$A$62,"Intersession - Y3",$F$2:$F$62),A18="1st Semester - Y3",SUMPRODUCT(($A$2:$A$62="1st Semester - Y3")*($H$2:$H$62)*($F$2:$F$62))/SUMIF($A$2:$A$62,"1st Semester - Y3",$F$2:$F$62),A18="2nd Semester - Y3",SUMPRODUCT(($A$2:$A$62="2nd Semester - Y3")*($H$2:$H$62)*($F$2:$F$62))/SUMIF($A$2:$A$62,"2nd Semester - Y3",$F$2:$F$62),A18="Intersession - Y4",SUMPRODUCT(($A$2:$A$62="Intersession - Y4")*($H$2:$H$62)*($F$2:$F$62))/SUMIF($A$2:$A$62,"Intersession - Y4",$F$2:$F$62),A18="1st Semester - Y4 ",SUMPRODUCT(($A$2:$A$62="1st Semester - Y4 ")*($H$2:$H$62)*($F$2:$F$62))/SUMIF($A$2:$A$62,"1st Semester - Y4 ",$F$2:$F$62),A18="2nd Semester - Y4 ",SUMPRODUCT(($A$2:$A$62="2nd Semester - Y4 ")*($H$2:$H$62)*($F$2:$F$62))/SUMIF($A$2:$A$62,"2nd Semester - Y4 ",$F$2:$F$62))</f>
        <v>2.75</v>
      </c>
      <c r="J18" s="12">
        <f>IF(SUM($F$2:F18)=0, 0, SUMPRODUCT($I$2:I18, $F$2:F18) / SUM($F$2:F18))</f>
        <v>3.0568181818181817</v>
      </c>
    </row>
    <row r="19" spans="1:10" ht="28.8" x14ac:dyDescent="0.3">
      <c r="A19" t="s">
        <v>171</v>
      </c>
      <c r="B19" t="s">
        <v>37</v>
      </c>
      <c r="C19" s="1" t="s">
        <v>159</v>
      </c>
      <c r="D19" s="1" t="s">
        <v>137</v>
      </c>
      <c r="E19" s="1">
        <v>3</v>
      </c>
      <c r="F19" s="1">
        <v>3</v>
      </c>
      <c r="G19" s="1" t="s">
        <v>31</v>
      </c>
      <c r="H19" t="str" cm="1">
        <f t="array" ref="H19">_xlfn.IFS(G19="A", "4",G19="B+", "3.5",G19="B", "3",G19="C+","2.5",G19="C", "2",G19="D","1",G19="F","0",G19="S", "Free Credit")</f>
        <v>4</v>
      </c>
      <c r="I19" s="11" cm="1">
        <f t="array" ref="I19">_xlfn.IFS(A19="1st Semester - Y1",SUMPRODUCT(($A$2:$A$62="1st Semester - Y1")*($H$2:$H$62)*($F$2:$F$62))/SUMIF($A$2:$A$62,"1st Semester - Y1",$F$2:$F$62),A19="2nd Semester - Y1 ",SUMPRODUCT(($A$2:$A$62="2nd Semester - Y1 ")*($H$2:$H$62)*($F$2:$F$62))/SUMIF($A$2:$A$62,"2nd Semester - Y1 ",$F$2:$F$62),A19="Intersession - Y2 ",SUMPRODUCT(($A$2:$A$62="Intersession - Y2 ")*($H$2:$H$62)*($F$2:$F$62))/SUMIF($A$2:$A$62,"Intersession - Y2 ",$F$2:$F$62),A19="1st Semester - Y2",SUMPRODUCT(($A$2:$A$62="1st Semester - Y2")*($H$2:$H$62)*($F$2:$F$62))/SUMIF($A$2:$A$62,"1st Semester - Y2",$F$2:$F$62),A19="2nd Semester - Y2 ",SUMPRODUCT(($A$2:$A$62="2nd Semester - Y2 ")*($H$2:$H$62)*($F$2:$F$62))/SUMIF($A$2:$A$62,"2nd Semester - Y2 ",$F$2:$F$62),A19="Intersession - Y3",SUMPRODUCT(($A$2:$A$62="Intersession - Y3")*($H$2:$H$62)*($F$2:$F$62))/SUMIF($A$2:$A$62,"Intersession - Y3",$F$2:$F$62),A19="1st Semester - Y3",SUMPRODUCT(($A$2:$A$62="1st Semester - Y3")*($H$2:$H$62)*($F$2:$F$62))/SUMIF($A$2:$A$62,"1st Semester - Y3",$F$2:$F$62),A19="2nd Semester - Y3",SUMPRODUCT(($A$2:$A$62="2nd Semester - Y3")*($H$2:$H$62)*($F$2:$F$62))/SUMIF($A$2:$A$62,"2nd Semester - Y3",$F$2:$F$62),A19="Intersession - Y4",SUMPRODUCT(($A$2:$A$62="Intersession - Y4")*($H$2:$H$62)*($F$2:$F$62))/SUMIF($A$2:$A$62,"Intersession - Y4",$F$2:$F$62),A19="1st Semester - Y4 ",SUMPRODUCT(($A$2:$A$62="1st Semester - Y4 ")*($H$2:$H$62)*($F$2:$F$62))/SUMIF($A$2:$A$62,"1st Semester - Y4 ",$F$2:$F$62),A19="2nd Semester - Y4 ",SUMPRODUCT(($A$2:$A$62="2nd Semester - Y4 ")*($H$2:$H$62)*($F$2:$F$62))/SUMIF($A$2:$A$62,"2nd Semester - Y4 ",$F$2:$F$62))</f>
        <v>3.625</v>
      </c>
      <c r="J19" s="12">
        <f>IF(SUM($F$2:F19)=0, 0, SUMPRODUCT($I$2:I19, $F$2:F19) / SUM($F$2:F19))</f>
        <v>3.0930851063829787</v>
      </c>
    </row>
    <row r="20" spans="1:10" x14ac:dyDescent="0.3">
      <c r="A20" t="s">
        <v>171</v>
      </c>
      <c r="B20" t="s">
        <v>38</v>
      </c>
      <c r="C20" s="1" t="s">
        <v>39</v>
      </c>
      <c r="D20" s="1" t="s">
        <v>137</v>
      </c>
      <c r="E20" s="1">
        <v>3</v>
      </c>
      <c r="F20" s="1">
        <v>3</v>
      </c>
      <c r="G20" s="1" t="s">
        <v>12</v>
      </c>
      <c r="H20" t="str" cm="1">
        <f t="array" ref="H20">_xlfn.IFS(G20="A", "4",G20="B+", "3.5",G20="B", "3",G20="C+","2.5",G20="C", "2",G20="D","1",G20="F","0",G20="S", "Free Credit")</f>
        <v>3.5</v>
      </c>
      <c r="I20" s="11" cm="1">
        <f t="array" ref="I20">_xlfn.IFS(A20="1st Semester - Y1",SUMPRODUCT(($A$2:$A$62="1st Semester - Y1")*($H$2:$H$62)*($F$2:$F$62))/SUMIF($A$2:$A$62,"1st Semester - Y1",$F$2:$F$62),A20="2nd Semester - Y1 ",SUMPRODUCT(($A$2:$A$62="2nd Semester - Y1 ")*($H$2:$H$62)*($F$2:$F$62))/SUMIF($A$2:$A$62,"2nd Semester - Y1 ",$F$2:$F$62),A20="Intersession - Y2 ",SUMPRODUCT(($A$2:$A$62="Intersession - Y2 ")*($H$2:$H$62)*($F$2:$F$62))/SUMIF($A$2:$A$62,"Intersession - Y2 ",$F$2:$F$62),A20="1st Semester - Y2",SUMPRODUCT(($A$2:$A$62="1st Semester - Y2")*($H$2:$H$62)*($F$2:$F$62))/SUMIF($A$2:$A$62,"1st Semester - Y2",$F$2:$F$62),A20="2nd Semester - Y2 ",SUMPRODUCT(($A$2:$A$62="2nd Semester - Y2 ")*($H$2:$H$62)*($F$2:$F$62))/SUMIF($A$2:$A$62,"2nd Semester - Y2 ",$F$2:$F$62),A20="Intersession - Y3",SUMPRODUCT(($A$2:$A$62="Intersession - Y3")*($H$2:$H$62)*($F$2:$F$62))/SUMIF($A$2:$A$62,"Intersession - Y3",$F$2:$F$62),A20="1st Semester - Y3",SUMPRODUCT(($A$2:$A$62="1st Semester - Y3")*($H$2:$H$62)*($F$2:$F$62))/SUMIF($A$2:$A$62,"1st Semester - Y3",$F$2:$F$62),A20="2nd Semester - Y3",SUMPRODUCT(($A$2:$A$62="2nd Semester - Y3")*($H$2:$H$62)*($F$2:$F$62))/SUMIF($A$2:$A$62,"2nd Semester - Y3",$F$2:$F$62),A20="Intersession - Y4",SUMPRODUCT(($A$2:$A$62="Intersession - Y4")*($H$2:$H$62)*($F$2:$F$62))/SUMIF($A$2:$A$62,"Intersession - Y4",$F$2:$F$62),A20="1st Semester - Y4 ",SUMPRODUCT(($A$2:$A$62="1st Semester - Y4 ")*($H$2:$H$62)*($F$2:$F$62))/SUMIF($A$2:$A$62,"1st Semester - Y4 ",$F$2:$F$62),A20="2nd Semester - Y4 ",SUMPRODUCT(($A$2:$A$62="2nd Semester - Y4 ")*($H$2:$H$62)*($F$2:$F$62))/SUMIF($A$2:$A$62,"2nd Semester - Y4 ",$F$2:$F$62))</f>
        <v>3.625</v>
      </c>
      <c r="J20" s="12">
        <f>IF(SUM($F$2:F20)=0, 0, SUMPRODUCT($I$2:I20, $F$2:F20) / SUM($F$2:F20))</f>
        <v>3.125</v>
      </c>
    </row>
    <row r="21" spans="1:10" ht="28.8" x14ac:dyDescent="0.3">
      <c r="A21" t="s">
        <v>171</v>
      </c>
      <c r="B21" t="s">
        <v>40</v>
      </c>
      <c r="C21" s="1" t="s">
        <v>41</v>
      </c>
      <c r="D21" s="1" t="s">
        <v>136</v>
      </c>
      <c r="E21" s="1">
        <v>3</v>
      </c>
      <c r="F21" s="1">
        <v>3</v>
      </c>
      <c r="G21" s="1" t="s">
        <v>12</v>
      </c>
      <c r="H21" t="str" cm="1">
        <f t="array" ref="H21">_xlfn.IFS(G21="A", "4",G21="B+", "3.5",G21="B", "3",G21="C+","2.5",G21="C", "2",G21="D","1",G21="F","0",G21="S", "Free Credit")</f>
        <v>3.5</v>
      </c>
      <c r="I21" s="11" cm="1">
        <f t="array" ref="I21">_xlfn.IFS(A21="1st Semester - Y1",SUMPRODUCT(($A$2:$A$62="1st Semester - Y1")*($H$2:$H$62)*($F$2:$F$62))/SUMIF($A$2:$A$62,"1st Semester - Y1",$F$2:$F$62),A21="2nd Semester - Y1 ",SUMPRODUCT(($A$2:$A$62="2nd Semester - Y1 ")*($H$2:$H$62)*($F$2:$F$62))/SUMIF($A$2:$A$62,"2nd Semester - Y1 ",$F$2:$F$62),A21="Intersession - Y2 ",SUMPRODUCT(($A$2:$A$62="Intersession - Y2 ")*($H$2:$H$62)*($F$2:$F$62))/SUMIF($A$2:$A$62,"Intersession - Y2 ",$F$2:$F$62),A21="1st Semester - Y2",SUMPRODUCT(($A$2:$A$62="1st Semester - Y2")*($H$2:$H$62)*($F$2:$F$62))/SUMIF($A$2:$A$62,"1st Semester - Y2",$F$2:$F$62),A21="2nd Semester - Y2 ",SUMPRODUCT(($A$2:$A$62="2nd Semester - Y2 ")*($H$2:$H$62)*($F$2:$F$62))/SUMIF($A$2:$A$62,"2nd Semester - Y2 ",$F$2:$F$62),A21="Intersession - Y3",SUMPRODUCT(($A$2:$A$62="Intersession - Y3")*($H$2:$H$62)*($F$2:$F$62))/SUMIF($A$2:$A$62,"Intersession - Y3",$F$2:$F$62),A21="1st Semester - Y3",SUMPRODUCT(($A$2:$A$62="1st Semester - Y3")*($H$2:$H$62)*($F$2:$F$62))/SUMIF($A$2:$A$62,"1st Semester - Y3",$F$2:$F$62),A21="2nd Semester - Y3",SUMPRODUCT(($A$2:$A$62="2nd Semester - Y3")*($H$2:$H$62)*($F$2:$F$62))/SUMIF($A$2:$A$62,"2nd Semester - Y3",$F$2:$F$62),A21="Intersession - Y4",SUMPRODUCT(($A$2:$A$62="Intersession - Y4")*($H$2:$H$62)*($F$2:$F$62))/SUMIF($A$2:$A$62,"Intersession - Y4",$F$2:$F$62),A21="1st Semester - Y4 ",SUMPRODUCT(($A$2:$A$62="1st Semester - Y4 ")*($H$2:$H$62)*($F$2:$F$62))/SUMIF($A$2:$A$62,"1st Semester - Y4 ",$F$2:$F$62),A21="2nd Semester - Y4 ",SUMPRODUCT(($A$2:$A$62="2nd Semester - Y4 ")*($H$2:$H$62)*($F$2:$F$62))/SUMIF($A$2:$A$62,"2nd Semester - Y4 ",$F$2:$F$62))</f>
        <v>3.625</v>
      </c>
      <c r="J21" s="12">
        <f>IF(SUM($F$2:F21)=0, 0, SUMPRODUCT($I$2:I21, $F$2:F21) / SUM($F$2:F21))</f>
        <v>3.1533018867924527</v>
      </c>
    </row>
    <row r="22" spans="1:10" x14ac:dyDescent="0.3">
      <c r="A22" t="s">
        <v>171</v>
      </c>
      <c r="B22" t="s">
        <v>42</v>
      </c>
      <c r="C22" s="1" t="s">
        <v>43</v>
      </c>
      <c r="D22" s="1" t="s">
        <v>134</v>
      </c>
      <c r="E22" s="1">
        <v>2</v>
      </c>
      <c r="F22" s="1">
        <v>2</v>
      </c>
      <c r="G22" s="1" t="s">
        <v>31</v>
      </c>
      <c r="H22" t="str" cm="1">
        <f t="array" ref="H22">_xlfn.IFS(G22="A", "4",G22="B+", "3.5",G22="B", "3",G22="C+","2.5",G22="C", "2",G22="D","1",G22="F","0",G22="S", "Free Credit")</f>
        <v>4</v>
      </c>
      <c r="I22" s="11" cm="1">
        <f t="array" ref="I22">_xlfn.IFS(A22="1st Semester - Y1",SUMPRODUCT(($A$2:$A$62="1st Semester - Y1")*($H$2:$H$62)*($F$2:$F$62))/SUMIF($A$2:$A$62,"1st Semester - Y1",$F$2:$F$62),A22="2nd Semester - Y1 ",SUMPRODUCT(($A$2:$A$62="2nd Semester - Y1 ")*($H$2:$H$62)*($F$2:$F$62))/SUMIF($A$2:$A$62,"2nd Semester - Y1 ",$F$2:$F$62),A22="Intersession - Y2 ",SUMPRODUCT(($A$2:$A$62="Intersession - Y2 ")*($H$2:$H$62)*($F$2:$F$62))/SUMIF($A$2:$A$62,"Intersession - Y2 ",$F$2:$F$62),A22="1st Semester - Y2",SUMPRODUCT(($A$2:$A$62="1st Semester - Y2")*($H$2:$H$62)*($F$2:$F$62))/SUMIF($A$2:$A$62,"1st Semester - Y2",$F$2:$F$62),A22="2nd Semester - Y2 ",SUMPRODUCT(($A$2:$A$62="2nd Semester - Y2 ")*($H$2:$H$62)*($F$2:$F$62))/SUMIF($A$2:$A$62,"2nd Semester - Y2 ",$F$2:$F$62),A22="Intersession - Y3",SUMPRODUCT(($A$2:$A$62="Intersession - Y3")*($H$2:$H$62)*($F$2:$F$62))/SUMIF($A$2:$A$62,"Intersession - Y3",$F$2:$F$62),A22="1st Semester - Y3",SUMPRODUCT(($A$2:$A$62="1st Semester - Y3")*($H$2:$H$62)*($F$2:$F$62))/SUMIF($A$2:$A$62,"1st Semester - Y3",$F$2:$F$62),A22="2nd Semester - Y3",SUMPRODUCT(($A$2:$A$62="2nd Semester - Y3")*($H$2:$H$62)*($F$2:$F$62))/SUMIF($A$2:$A$62,"2nd Semester - Y3",$F$2:$F$62),A22="Intersession - Y4",SUMPRODUCT(($A$2:$A$62="Intersession - Y4")*($H$2:$H$62)*($F$2:$F$62))/SUMIF($A$2:$A$62,"Intersession - Y4",$F$2:$F$62),A22="1st Semester - Y4 ",SUMPRODUCT(($A$2:$A$62="1st Semester - Y4 ")*($H$2:$H$62)*($F$2:$F$62))/SUMIF($A$2:$A$62,"1st Semester - Y4 ",$F$2:$F$62),A22="2nd Semester - Y4 ",SUMPRODUCT(($A$2:$A$62="2nd Semester - Y4 ")*($H$2:$H$62)*($F$2:$F$62))/SUMIF($A$2:$A$62,"2nd Semester - Y4 ",$F$2:$F$62))</f>
        <v>3.625</v>
      </c>
      <c r="J22" s="12">
        <f>IF(SUM($F$2:F22)=0, 0, SUMPRODUCT($I$2:I22, $F$2:F22) / SUM($F$2:F22))</f>
        <v>3.1704545454545454</v>
      </c>
    </row>
    <row r="23" spans="1:10" x14ac:dyDescent="0.3">
      <c r="A23" t="s">
        <v>171</v>
      </c>
      <c r="B23" t="s">
        <v>44</v>
      </c>
      <c r="C23" s="1" t="s">
        <v>45</v>
      </c>
      <c r="D23" s="1" t="s">
        <v>137</v>
      </c>
      <c r="E23" s="1">
        <v>3</v>
      </c>
      <c r="F23" s="1">
        <v>3</v>
      </c>
      <c r="G23" s="1" t="s">
        <v>35</v>
      </c>
      <c r="H23" t="str" cm="1">
        <f t="array" ref="H23">_xlfn.IFS(G23="A", "4",G23="B+", "3.5",G23="B", "3",G23="C+","2.5",G23="C", "2",G23="D","1",G23="F","0",G23="S", "Free Credit")</f>
        <v>2.5</v>
      </c>
      <c r="I23" s="11" cm="1">
        <f t="array" ref="I23">_xlfn.IFS(A23="1st Semester - Y1",SUMPRODUCT(($A$2:$A$62="1st Semester - Y1")*($H$2:$H$62)*($F$2:$F$62))/SUMIF($A$2:$A$62,"1st Semester - Y1",$F$2:$F$62),A23="2nd Semester - Y1 ",SUMPRODUCT(($A$2:$A$62="2nd Semester - Y1 ")*($H$2:$H$62)*($F$2:$F$62))/SUMIF($A$2:$A$62,"2nd Semester - Y1 ",$F$2:$F$62),A23="Intersession - Y2 ",SUMPRODUCT(($A$2:$A$62="Intersession - Y2 ")*($H$2:$H$62)*($F$2:$F$62))/SUMIF($A$2:$A$62,"Intersession - Y2 ",$F$2:$F$62),A23="1st Semester - Y2",SUMPRODUCT(($A$2:$A$62="1st Semester - Y2")*($H$2:$H$62)*($F$2:$F$62))/SUMIF($A$2:$A$62,"1st Semester - Y2",$F$2:$F$62),A23="2nd Semester - Y2 ",SUMPRODUCT(($A$2:$A$62="2nd Semester - Y2 ")*($H$2:$H$62)*($F$2:$F$62))/SUMIF($A$2:$A$62,"2nd Semester - Y2 ",$F$2:$F$62),A23="Intersession - Y3",SUMPRODUCT(($A$2:$A$62="Intersession - Y3")*($H$2:$H$62)*($F$2:$F$62))/SUMIF($A$2:$A$62,"Intersession - Y3",$F$2:$F$62),A23="1st Semester - Y3",SUMPRODUCT(($A$2:$A$62="1st Semester - Y3")*($H$2:$H$62)*($F$2:$F$62))/SUMIF($A$2:$A$62,"1st Semester - Y3",$F$2:$F$62),A23="2nd Semester - Y3",SUMPRODUCT(($A$2:$A$62="2nd Semester - Y3")*($H$2:$H$62)*($F$2:$F$62))/SUMIF($A$2:$A$62,"2nd Semester - Y3",$F$2:$F$62),A23="Intersession - Y4",SUMPRODUCT(($A$2:$A$62="Intersession - Y4")*($H$2:$H$62)*($F$2:$F$62))/SUMIF($A$2:$A$62,"Intersession - Y4",$F$2:$F$62),A23="1st Semester - Y4 ",SUMPRODUCT(($A$2:$A$62="1st Semester - Y4 ")*($H$2:$H$62)*($F$2:$F$62))/SUMIF($A$2:$A$62,"1st Semester - Y4 ",$F$2:$F$62),A23="2nd Semester - Y4 ",SUMPRODUCT(($A$2:$A$62="2nd Semester - Y4 ")*($H$2:$H$62)*($F$2:$F$62))/SUMIF($A$2:$A$62,"2nd Semester - Y4 ",$F$2:$F$62))</f>
        <v>3.625</v>
      </c>
      <c r="J23" s="12">
        <f>IF(SUM($F$2:F23)=0, 0, SUMPRODUCT($I$2:I23, $F$2:F23) / SUM($F$2:F23))</f>
        <v>3.1939655172413794</v>
      </c>
    </row>
    <row r="24" spans="1:10" x14ac:dyDescent="0.3">
      <c r="A24" t="s">
        <v>171</v>
      </c>
      <c r="B24" t="s">
        <v>46</v>
      </c>
      <c r="C24" s="1" t="s">
        <v>47</v>
      </c>
      <c r="D24" s="1" t="s">
        <v>137</v>
      </c>
      <c r="E24" s="1">
        <v>3</v>
      </c>
      <c r="F24" s="1">
        <v>3</v>
      </c>
      <c r="G24" s="1" t="s">
        <v>31</v>
      </c>
      <c r="H24" t="str" cm="1">
        <f t="array" ref="H24">_xlfn.IFS(G24="A", "4",G24="B+", "3.5",G24="B", "3",G24="C+","2.5",G24="C", "2",G24="D","1",G24="F","0",G24="S", "Free Credit")</f>
        <v>4</v>
      </c>
      <c r="I24" s="11" cm="1">
        <f t="array" ref="I24">_xlfn.IFS(A24="1st Semester - Y1",SUMPRODUCT(($A$2:$A$62="1st Semester - Y1")*($H$2:$H$62)*($F$2:$F$62))/SUMIF($A$2:$A$62,"1st Semester - Y1",$F$2:$F$62),A24="2nd Semester - Y1 ",SUMPRODUCT(($A$2:$A$62="2nd Semester - Y1 ")*($H$2:$H$62)*($F$2:$F$62))/SUMIF($A$2:$A$62,"2nd Semester - Y1 ",$F$2:$F$62),A24="Intersession - Y2 ",SUMPRODUCT(($A$2:$A$62="Intersession - Y2 ")*($H$2:$H$62)*($F$2:$F$62))/SUMIF($A$2:$A$62,"Intersession - Y2 ",$F$2:$F$62),A24="1st Semester - Y2",SUMPRODUCT(($A$2:$A$62="1st Semester - Y2")*($H$2:$H$62)*($F$2:$F$62))/SUMIF($A$2:$A$62,"1st Semester - Y2",$F$2:$F$62),A24="2nd Semester - Y2 ",SUMPRODUCT(($A$2:$A$62="2nd Semester - Y2 ")*($H$2:$H$62)*($F$2:$F$62))/SUMIF($A$2:$A$62,"2nd Semester - Y2 ",$F$2:$F$62),A24="Intersession - Y3",SUMPRODUCT(($A$2:$A$62="Intersession - Y3")*($H$2:$H$62)*($F$2:$F$62))/SUMIF($A$2:$A$62,"Intersession - Y3",$F$2:$F$62),A24="1st Semester - Y3",SUMPRODUCT(($A$2:$A$62="1st Semester - Y3")*($H$2:$H$62)*($F$2:$F$62))/SUMIF($A$2:$A$62,"1st Semester - Y3",$F$2:$F$62),A24="2nd Semester - Y3",SUMPRODUCT(($A$2:$A$62="2nd Semester - Y3")*($H$2:$H$62)*($F$2:$F$62))/SUMIF($A$2:$A$62,"2nd Semester - Y3",$F$2:$F$62),A24="Intersession - Y4",SUMPRODUCT(($A$2:$A$62="Intersession - Y4")*($H$2:$H$62)*($F$2:$F$62))/SUMIF($A$2:$A$62,"Intersession - Y4",$F$2:$F$62),A24="1st Semester - Y4 ",SUMPRODUCT(($A$2:$A$62="1st Semester - Y4 ")*($H$2:$H$62)*($F$2:$F$62))/SUMIF($A$2:$A$62,"1st Semester - Y4 ",$F$2:$F$62),A24="2nd Semester - Y4 ",SUMPRODUCT(($A$2:$A$62="2nd Semester - Y4 ")*($H$2:$H$62)*($F$2:$F$62))/SUMIF($A$2:$A$62,"2nd Semester - Y4 ",$F$2:$F$62))</f>
        <v>3.625</v>
      </c>
      <c r="J24" s="12">
        <f>IF(SUM($F$2:F24)=0, 0, SUMPRODUCT($I$2:I24, $F$2:F24) / SUM($F$2:F24))</f>
        <v>3.2151639344262297</v>
      </c>
    </row>
    <row r="25" spans="1:10" x14ac:dyDescent="0.3">
      <c r="A25" t="s">
        <v>171</v>
      </c>
      <c r="B25" t="s">
        <v>48</v>
      </c>
      <c r="C25" s="1" t="s">
        <v>49</v>
      </c>
      <c r="D25" s="1" t="s">
        <v>136</v>
      </c>
      <c r="E25" s="1">
        <v>3</v>
      </c>
      <c r="F25" s="1">
        <v>3</v>
      </c>
      <c r="G25" s="1" t="s">
        <v>31</v>
      </c>
      <c r="H25" t="str" cm="1">
        <f t="array" ref="H25">_xlfn.IFS(G25="A", "4",G25="B+", "3.5",G25="B", "3",G25="C+","2.5",G25="C", "2",G25="D","1",G25="F","0",G25="S", "Free Credit")</f>
        <v>4</v>
      </c>
      <c r="I25" s="11" cm="1">
        <f t="array" ref="I25">_xlfn.IFS(A25="1st Semester - Y1",SUMPRODUCT(($A$2:$A$62="1st Semester - Y1")*($H$2:$H$62)*($F$2:$F$62))/SUMIF($A$2:$A$62,"1st Semester - Y1",$F$2:$F$62),A25="2nd Semester - Y1 ",SUMPRODUCT(($A$2:$A$62="2nd Semester - Y1 ")*($H$2:$H$62)*($F$2:$F$62))/SUMIF($A$2:$A$62,"2nd Semester - Y1 ",$F$2:$F$62),A25="Intersession - Y2 ",SUMPRODUCT(($A$2:$A$62="Intersession - Y2 ")*($H$2:$H$62)*($F$2:$F$62))/SUMIF($A$2:$A$62,"Intersession - Y2 ",$F$2:$F$62),A25="1st Semester - Y2",SUMPRODUCT(($A$2:$A$62="1st Semester - Y2")*($H$2:$H$62)*($F$2:$F$62))/SUMIF($A$2:$A$62,"1st Semester - Y2",$F$2:$F$62),A25="2nd Semester - Y2 ",SUMPRODUCT(($A$2:$A$62="2nd Semester - Y2 ")*($H$2:$H$62)*($F$2:$F$62))/SUMIF($A$2:$A$62,"2nd Semester - Y2 ",$F$2:$F$62),A25="Intersession - Y3",SUMPRODUCT(($A$2:$A$62="Intersession - Y3")*($H$2:$H$62)*($F$2:$F$62))/SUMIF($A$2:$A$62,"Intersession - Y3",$F$2:$F$62),A25="1st Semester - Y3",SUMPRODUCT(($A$2:$A$62="1st Semester - Y3")*($H$2:$H$62)*($F$2:$F$62))/SUMIF($A$2:$A$62,"1st Semester - Y3",$F$2:$F$62),A25="2nd Semester - Y3",SUMPRODUCT(($A$2:$A$62="2nd Semester - Y3")*($H$2:$H$62)*($F$2:$F$62))/SUMIF($A$2:$A$62,"2nd Semester - Y3",$F$2:$F$62),A25="Intersession - Y4",SUMPRODUCT(($A$2:$A$62="Intersession - Y4")*($H$2:$H$62)*($F$2:$F$62))/SUMIF($A$2:$A$62,"Intersession - Y4",$F$2:$F$62),A25="1st Semester - Y4 ",SUMPRODUCT(($A$2:$A$62="1st Semester - Y4 ")*($H$2:$H$62)*($F$2:$F$62))/SUMIF($A$2:$A$62,"1st Semester - Y4 ",$F$2:$F$62),A25="2nd Semester - Y4 ",SUMPRODUCT(($A$2:$A$62="2nd Semester - Y4 ")*($H$2:$H$62)*($F$2:$F$62))/SUMIF($A$2:$A$62,"2nd Semester - Y4 ",$F$2:$F$62))</f>
        <v>3.625</v>
      </c>
      <c r="J25" s="12">
        <f>IF(SUM($F$2:F25)=0, 0, SUMPRODUCT($I$2:I25, $F$2:F25) / SUM($F$2:F25))</f>
        <v>3.234375</v>
      </c>
    </row>
    <row r="26" spans="1:10" x14ac:dyDescent="0.3">
      <c r="A26" t="s">
        <v>172</v>
      </c>
      <c r="B26" t="s">
        <v>50</v>
      </c>
      <c r="C26" s="1" t="s">
        <v>51</v>
      </c>
      <c r="D26" s="1" t="s">
        <v>134</v>
      </c>
      <c r="E26" s="1">
        <v>3</v>
      </c>
      <c r="F26" s="1">
        <v>2</v>
      </c>
      <c r="G26" s="1" t="s">
        <v>3</v>
      </c>
      <c r="H26" t="str" cm="1">
        <f t="array" ref="H26">_xlfn.IFS(G26="A", "4",G26="B+", "3.5",G26="B", "3",G26="C+","2.5",G26="C", "2",G26="D","1",G26="F","0",G26="S", "Free Credit")</f>
        <v>3</v>
      </c>
      <c r="I26" s="11" cm="1">
        <f t="array" ref="I26">_xlfn.IFS(A26="1st Semester - Y1",SUMPRODUCT(($A$2:$A$62="1st Semester - Y1")*($H$2:$H$62)*($F$2:$F$62))/SUMIF($A$2:$A$62,"1st Semester - Y1",$F$2:$F$62),A26="2nd Semester - Y1 ",SUMPRODUCT(($A$2:$A$62="2nd Semester - Y1 ")*($H$2:$H$62)*($F$2:$F$62))/SUMIF($A$2:$A$62,"2nd Semester - Y1 ",$F$2:$F$62),A26="Intersession - Y2 ",SUMPRODUCT(($A$2:$A$62="Intersession - Y2 ")*($H$2:$H$62)*($F$2:$F$62))/SUMIF($A$2:$A$62,"Intersession - Y2 ",$F$2:$F$62),A26="1st Semester - Y2",SUMPRODUCT(($A$2:$A$62="1st Semester - Y2")*($H$2:$H$62)*($F$2:$F$62))/SUMIF($A$2:$A$62,"1st Semester - Y2",$F$2:$F$62),A26="2nd Semester - Y2 ",SUMPRODUCT(($A$2:$A$62="2nd Semester - Y2 ")*($H$2:$H$62)*($F$2:$F$62))/SUMIF($A$2:$A$62,"2nd Semester - Y2 ",$F$2:$F$62),A26="Intersession - Y3",SUMPRODUCT(($A$2:$A$62="Intersession - Y3")*($H$2:$H$62)*($F$2:$F$62))/SUMIF($A$2:$A$62,"Intersession - Y3",$F$2:$F$62),A26="1st Semester - Y3",SUMPRODUCT(($A$2:$A$62="1st Semester - Y3")*($H$2:$H$62)*($F$2:$F$62))/SUMIF($A$2:$A$62,"1st Semester - Y3",$F$2:$F$62),A26="2nd Semester - Y3",SUMPRODUCT(($A$2:$A$62="2nd Semester - Y3")*($H$2:$H$62)*($F$2:$F$62))/SUMIF($A$2:$A$62,"2nd Semester - Y3",$F$2:$F$62),A26="Intersession - Y4",SUMPRODUCT(($A$2:$A$62="Intersession - Y4")*($H$2:$H$62)*($F$2:$F$62))/SUMIF($A$2:$A$62,"Intersession - Y4",$F$2:$F$62),A26="1st Semester - Y4 ",SUMPRODUCT(($A$2:$A$62="1st Semester - Y4 ")*($H$2:$H$62)*($F$2:$F$62))/SUMIF($A$2:$A$62,"1st Semester - Y4 ",$F$2:$F$62),A26="2nd Semester - Y4 ",SUMPRODUCT(($A$2:$A$62="2nd Semester - Y4 ")*($H$2:$H$62)*($F$2:$F$62))/SUMIF($A$2:$A$62,"2nd Semester - Y4 ",$F$2:$F$62))</f>
        <v>3.5192307692307692</v>
      </c>
      <c r="J26" s="12">
        <f>IF(SUM($F$2:F26)=0, 0, SUMPRODUCT($I$2:I26, $F$2:F26) / SUM($F$2:F26))</f>
        <v>3.2430069930069934</v>
      </c>
    </row>
    <row r="27" spans="1:10" x14ac:dyDescent="0.3">
      <c r="A27" t="s">
        <v>172</v>
      </c>
      <c r="B27" t="s">
        <v>52</v>
      </c>
      <c r="C27" s="1" t="s">
        <v>53</v>
      </c>
      <c r="D27" s="1" t="s">
        <v>136</v>
      </c>
      <c r="E27" s="1">
        <v>3</v>
      </c>
      <c r="F27" s="1">
        <v>3</v>
      </c>
      <c r="G27" s="1" t="s">
        <v>31</v>
      </c>
      <c r="H27" t="str" cm="1">
        <f t="array" ref="H27">_xlfn.IFS(G27="A", "4",G27="B+", "3.5",G27="B", "3",G27="C+","2.5",G27="C", "2",G27="D","1",G27="F","0",G27="S", "Free Credit")</f>
        <v>4</v>
      </c>
      <c r="I27" s="11" cm="1">
        <f t="array" ref="I27">_xlfn.IFS(A27="1st Semester - Y1",SUMPRODUCT(($A$2:$A$62="1st Semester - Y1")*($H$2:$H$62)*($F$2:$F$62))/SUMIF($A$2:$A$62,"1st Semester - Y1",$F$2:$F$62),A27="2nd Semester - Y1 ",SUMPRODUCT(($A$2:$A$62="2nd Semester - Y1 ")*($H$2:$H$62)*($F$2:$F$62))/SUMIF($A$2:$A$62,"2nd Semester - Y1 ",$F$2:$F$62),A27="Intersession - Y2 ",SUMPRODUCT(($A$2:$A$62="Intersession - Y2 ")*($H$2:$H$62)*($F$2:$F$62))/SUMIF($A$2:$A$62,"Intersession - Y2 ",$F$2:$F$62),A27="1st Semester - Y2",SUMPRODUCT(($A$2:$A$62="1st Semester - Y2")*($H$2:$H$62)*($F$2:$F$62))/SUMIF($A$2:$A$62,"1st Semester - Y2",$F$2:$F$62),A27="2nd Semester - Y2 ",SUMPRODUCT(($A$2:$A$62="2nd Semester - Y2 ")*($H$2:$H$62)*($F$2:$F$62))/SUMIF($A$2:$A$62,"2nd Semester - Y2 ",$F$2:$F$62),A27="Intersession - Y3",SUMPRODUCT(($A$2:$A$62="Intersession - Y3")*($H$2:$H$62)*($F$2:$F$62))/SUMIF($A$2:$A$62,"Intersession - Y3",$F$2:$F$62),A27="1st Semester - Y3",SUMPRODUCT(($A$2:$A$62="1st Semester - Y3")*($H$2:$H$62)*($F$2:$F$62))/SUMIF($A$2:$A$62,"1st Semester - Y3",$F$2:$F$62),A27="2nd Semester - Y3",SUMPRODUCT(($A$2:$A$62="2nd Semester - Y3")*($H$2:$H$62)*($F$2:$F$62))/SUMIF($A$2:$A$62,"2nd Semester - Y3",$F$2:$F$62),A27="Intersession - Y4",SUMPRODUCT(($A$2:$A$62="Intersession - Y4")*($H$2:$H$62)*($F$2:$F$62))/SUMIF($A$2:$A$62,"Intersession - Y4",$F$2:$F$62),A27="1st Semester - Y4 ",SUMPRODUCT(($A$2:$A$62="1st Semester - Y4 ")*($H$2:$H$62)*($F$2:$F$62))/SUMIF($A$2:$A$62,"1st Semester - Y4 ",$F$2:$F$62),A27="2nd Semester - Y4 ",SUMPRODUCT(($A$2:$A$62="2nd Semester - Y4 ")*($H$2:$H$62)*($F$2:$F$62))/SUMIF($A$2:$A$62,"2nd Semester - Y4 ",$F$2:$F$62))</f>
        <v>3.5192307692307692</v>
      </c>
      <c r="J27" s="12">
        <f>IF(SUM($F$2:F27)=0, 0, SUMPRODUCT($I$2:I27, $F$2:F27) / SUM($F$2:F27))</f>
        <v>3.2550167224080271</v>
      </c>
    </row>
    <row r="28" spans="1:10" x14ac:dyDescent="0.3">
      <c r="A28" t="s">
        <v>172</v>
      </c>
      <c r="B28" t="s">
        <v>54</v>
      </c>
      <c r="C28" s="1" t="s">
        <v>55</v>
      </c>
      <c r="D28" s="1" t="s">
        <v>137</v>
      </c>
      <c r="E28" s="1">
        <v>3</v>
      </c>
      <c r="F28" s="1">
        <v>3</v>
      </c>
      <c r="G28" s="1" t="s">
        <v>12</v>
      </c>
      <c r="H28" t="str" cm="1">
        <f t="array" ref="H28">_xlfn.IFS(G28="A", "4",G28="B+", "3.5",G28="B", "3",G28="C+","2.5",G28="C", "2",G28="D","1",G28="F","0",G28="S", "Free Credit")</f>
        <v>3.5</v>
      </c>
      <c r="I28" s="11" cm="1">
        <f t="array" ref="I28">_xlfn.IFS(A28="1st Semester - Y1",SUMPRODUCT(($A$2:$A$62="1st Semester - Y1")*($H$2:$H$62)*($F$2:$F$62))/SUMIF($A$2:$A$62,"1st Semester - Y1",$F$2:$F$62),A28="2nd Semester - Y1 ",SUMPRODUCT(($A$2:$A$62="2nd Semester - Y1 ")*($H$2:$H$62)*($F$2:$F$62))/SUMIF($A$2:$A$62,"2nd Semester - Y1 ",$F$2:$F$62),A28="Intersession - Y2 ",SUMPRODUCT(($A$2:$A$62="Intersession - Y2 ")*($H$2:$H$62)*($F$2:$F$62))/SUMIF($A$2:$A$62,"Intersession - Y2 ",$F$2:$F$62),A28="1st Semester - Y2",SUMPRODUCT(($A$2:$A$62="1st Semester - Y2")*($H$2:$H$62)*($F$2:$F$62))/SUMIF($A$2:$A$62,"1st Semester - Y2",$F$2:$F$62),A28="2nd Semester - Y2 ",SUMPRODUCT(($A$2:$A$62="2nd Semester - Y2 ")*($H$2:$H$62)*($F$2:$F$62))/SUMIF($A$2:$A$62,"2nd Semester - Y2 ",$F$2:$F$62),A28="Intersession - Y3",SUMPRODUCT(($A$2:$A$62="Intersession - Y3")*($H$2:$H$62)*($F$2:$F$62))/SUMIF($A$2:$A$62,"Intersession - Y3",$F$2:$F$62),A28="1st Semester - Y3",SUMPRODUCT(($A$2:$A$62="1st Semester - Y3")*($H$2:$H$62)*($F$2:$F$62))/SUMIF($A$2:$A$62,"1st Semester - Y3",$F$2:$F$62),A28="2nd Semester - Y3",SUMPRODUCT(($A$2:$A$62="2nd Semester - Y3")*($H$2:$H$62)*($F$2:$F$62))/SUMIF($A$2:$A$62,"2nd Semester - Y3",$F$2:$F$62),A28="Intersession - Y4",SUMPRODUCT(($A$2:$A$62="Intersession - Y4")*($H$2:$H$62)*($F$2:$F$62))/SUMIF($A$2:$A$62,"Intersession - Y4",$F$2:$F$62),A28="1st Semester - Y4 ",SUMPRODUCT(($A$2:$A$62="1st Semester - Y4 ")*($H$2:$H$62)*($F$2:$F$62))/SUMIF($A$2:$A$62,"1st Semester - Y4 ",$F$2:$F$62),A28="2nd Semester - Y4 ",SUMPRODUCT(($A$2:$A$62="2nd Semester - Y4 ")*($H$2:$H$62)*($F$2:$F$62))/SUMIF($A$2:$A$62,"2nd Semester - Y4 ",$F$2:$F$62))</f>
        <v>3.5192307692307692</v>
      </c>
      <c r="J28" s="12">
        <f>IF(SUM($F$2:F28)=0, 0, SUMPRODUCT($I$2:I28, $F$2:F28) / SUM($F$2:F28))</f>
        <v>3.2660256410256414</v>
      </c>
    </row>
    <row r="29" spans="1:10" x14ac:dyDescent="0.3">
      <c r="A29" t="s">
        <v>172</v>
      </c>
      <c r="B29" t="s">
        <v>56</v>
      </c>
      <c r="C29" s="1" t="s">
        <v>57</v>
      </c>
      <c r="D29" s="1" t="s">
        <v>136</v>
      </c>
      <c r="E29" s="1">
        <v>3</v>
      </c>
      <c r="F29" s="1">
        <v>3</v>
      </c>
      <c r="G29" s="1" t="s">
        <v>12</v>
      </c>
      <c r="H29" t="str" cm="1">
        <f t="array" ref="H29">_xlfn.IFS(G29="A", "4",G29="B+", "3.5",G29="B", "3",G29="C+","2.5",G29="C", "2",G29="D","1",G29="F","0",G29="S", "Free Credit")</f>
        <v>3.5</v>
      </c>
      <c r="I29" s="11" cm="1">
        <f t="array" ref="I29">_xlfn.IFS(A29="1st Semester - Y1",SUMPRODUCT(($A$2:$A$62="1st Semester - Y1")*($H$2:$H$62)*($F$2:$F$62))/SUMIF($A$2:$A$62,"1st Semester - Y1",$F$2:$F$62),A29="2nd Semester - Y1 ",SUMPRODUCT(($A$2:$A$62="2nd Semester - Y1 ")*($H$2:$H$62)*($F$2:$F$62))/SUMIF($A$2:$A$62,"2nd Semester - Y1 ",$F$2:$F$62),A29="Intersession - Y2 ",SUMPRODUCT(($A$2:$A$62="Intersession - Y2 ")*($H$2:$H$62)*($F$2:$F$62))/SUMIF($A$2:$A$62,"Intersession - Y2 ",$F$2:$F$62),A29="1st Semester - Y2",SUMPRODUCT(($A$2:$A$62="1st Semester - Y2")*($H$2:$H$62)*($F$2:$F$62))/SUMIF($A$2:$A$62,"1st Semester - Y2",$F$2:$F$62),A29="2nd Semester - Y2 ",SUMPRODUCT(($A$2:$A$62="2nd Semester - Y2 ")*($H$2:$H$62)*($F$2:$F$62))/SUMIF($A$2:$A$62,"2nd Semester - Y2 ",$F$2:$F$62),A29="Intersession - Y3",SUMPRODUCT(($A$2:$A$62="Intersession - Y3")*($H$2:$H$62)*($F$2:$F$62))/SUMIF($A$2:$A$62,"Intersession - Y3",$F$2:$F$62),A29="1st Semester - Y3",SUMPRODUCT(($A$2:$A$62="1st Semester - Y3")*($H$2:$H$62)*($F$2:$F$62))/SUMIF($A$2:$A$62,"1st Semester - Y3",$F$2:$F$62),A29="2nd Semester - Y3",SUMPRODUCT(($A$2:$A$62="2nd Semester - Y3")*($H$2:$H$62)*($F$2:$F$62))/SUMIF($A$2:$A$62,"2nd Semester - Y3",$F$2:$F$62),A29="Intersession - Y4",SUMPRODUCT(($A$2:$A$62="Intersession - Y4")*($H$2:$H$62)*($F$2:$F$62))/SUMIF($A$2:$A$62,"Intersession - Y4",$F$2:$F$62),A29="1st Semester - Y4 ",SUMPRODUCT(($A$2:$A$62="1st Semester - Y4 ")*($H$2:$H$62)*($F$2:$F$62))/SUMIF($A$2:$A$62,"1st Semester - Y4 ",$F$2:$F$62),A29="2nd Semester - Y4 ",SUMPRODUCT(($A$2:$A$62="2nd Semester - Y4 ")*($H$2:$H$62)*($F$2:$F$62))/SUMIF($A$2:$A$62,"2nd Semester - Y4 ",$F$2:$F$62))</f>
        <v>3.5192307692307692</v>
      </c>
      <c r="J29" s="12">
        <f>IF(SUM($F$2:F29)=0, 0, SUMPRODUCT($I$2:I29, $F$2:F29) / SUM($F$2:F29))</f>
        <v>3.2761538461538469</v>
      </c>
    </row>
    <row r="30" spans="1:10" x14ac:dyDescent="0.3">
      <c r="A30" t="s">
        <v>172</v>
      </c>
      <c r="B30" t="s">
        <v>58</v>
      </c>
      <c r="C30" s="1" t="s">
        <v>59</v>
      </c>
      <c r="D30" s="1" t="s">
        <v>136</v>
      </c>
      <c r="E30" s="1">
        <v>3</v>
      </c>
      <c r="F30" s="1">
        <v>3</v>
      </c>
      <c r="G30" s="1" t="s">
        <v>31</v>
      </c>
      <c r="H30" t="str" cm="1">
        <f t="array" ref="H30">_xlfn.IFS(G30="A", "4",G30="B+", "3.5",G30="B", "3",G30="C+","2.5",G30="C", "2",G30="D","1",G30="F","0",G30="S", "Free Credit")</f>
        <v>4</v>
      </c>
      <c r="I30" s="11" cm="1">
        <f t="array" ref="I30">_xlfn.IFS(A30="1st Semester - Y1",SUMPRODUCT(($A$2:$A$62="1st Semester - Y1")*($H$2:$H$62)*($F$2:$F$62))/SUMIF($A$2:$A$62,"1st Semester - Y1",$F$2:$F$62),A30="2nd Semester - Y1 ",SUMPRODUCT(($A$2:$A$62="2nd Semester - Y1 ")*($H$2:$H$62)*($F$2:$F$62))/SUMIF($A$2:$A$62,"2nd Semester - Y1 ",$F$2:$F$62),A30="Intersession - Y2 ",SUMPRODUCT(($A$2:$A$62="Intersession - Y2 ")*($H$2:$H$62)*($F$2:$F$62))/SUMIF($A$2:$A$62,"Intersession - Y2 ",$F$2:$F$62),A30="1st Semester - Y2",SUMPRODUCT(($A$2:$A$62="1st Semester - Y2")*($H$2:$H$62)*($F$2:$F$62))/SUMIF($A$2:$A$62,"1st Semester - Y2",$F$2:$F$62),A30="2nd Semester - Y2 ",SUMPRODUCT(($A$2:$A$62="2nd Semester - Y2 ")*($H$2:$H$62)*($F$2:$F$62))/SUMIF($A$2:$A$62,"2nd Semester - Y2 ",$F$2:$F$62),A30="Intersession - Y3",SUMPRODUCT(($A$2:$A$62="Intersession - Y3")*($H$2:$H$62)*($F$2:$F$62))/SUMIF($A$2:$A$62,"Intersession - Y3",$F$2:$F$62),A30="1st Semester - Y3",SUMPRODUCT(($A$2:$A$62="1st Semester - Y3")*($H$2:$H$62)*($F$2:$F$62))/SUMIF($A$2:$A$62,"1st Semester - Y3",$F$2:$F$62),A30="2nd Semester - Y3",SUMPRODUCT(($A$2:$A$62="2nd Semester - Y3")*($H$2:$H$62)*($F$2:$F$62))/SUMIF($A$2:$A$62,"2nd Semester - Y3",$F$2:$F$62),A30="Intersession - Y4",SUMPRODUCT(($A$2:$A$62="Intersession - Y4")*($H$2:$H$62)*($F$2:$F$62))/SUMIF($A$2:$A$62,"Intersession - Y4",$F$2:$F$62),A30="1st Semester - Y4 ",SUMPRODUCT(($A$2:$A$62="1st Semester - Y4 ")*($H$2:$H$62)*($F$2:$F$62))/SUMIF($A$2:$A$62,"1st Semester - Y4 ",$F$2:$F$62),A30="2nd Semester - Y4 ",SUMPRODUCT(($A$2:$A$62="2nd Semester - Y4 ")*($H$2:$H$62)*($F$2:$F$62))/SUMIF($A$2:$A$62,"2nd Semester - Y4 ",$F$2:$F$62))</f>
        <v>3.5192307692307692</v>
      </c>
      <c r="J30" s="12">
        <f>IF(SUM($F$2:F30)=0, 0, SUMPRODUCT($I$2:I30, $F$2:F30) / SUM($F$2:F30))</f>
        <v>3.2855029585798823</v>
      </c>
    </row>
    <row r="31" spans="1:10" x14ac:dyDescent="0.3">
      <c r="A31" t="s">
        <v>172</v>
      </c>
      <c r="B31" t="s">
        <v>60</v>
      </c>
      <c r="C31" s="1" t="s">
        <v>61</v>
      </c>
      <c r="D31" s="1" t="s">
        <v>137</v>
      </c>
      <c r="E31" s="1">
        <v>3</v>
      </c>
      <c r="F31" s="1">
        <v>3</v>
      </c>
      <c r="G31" s="1" t="s">
        <v>3</v>
      </c>
      <c r="H31" t="str" cm="1">
        <f t="array" ref="H31">_xlfn.IFS(G31="A", "4",G31="B+", "3.5",G31="B", "3",G31="C+","2.5",G31="C", "2",G31="D","1",G31="F","0",G31="S", "Free Credit")</f>
        <v>3</v>
      </c>
      <c r="I31" s="11" cm="1">
        <f t="array" ref="I31">_xlfn.IFS(A31="1st Semester - Y1",SUMPRODUCT(($A$2:$A$62="1st Semester - Y1")*($H$2:$H$62)*($F$2:$F$62))/SUMIF($A$2:$A$62,"1st Semester - Y1",$F$2:$F$62),A31="2nd Semester - Y1 ",SUMPRODUCT(($A$2:$A$62="2nd Semester - Y1 ")*($H$2:$H$62)*($F$2:$F$62))/SUMIF($A$2:$A$62,"2nd Semester - Y1 ",$F$2:$F$62),A31="Intersession - Y2 ",SUMPRODUCT(($A$2:$A$62="Intersession - Y2 ")*($H$2:$H$62)*($F$2:$F$62))/SUMIF($A$2:$A$62,"Intersession - Y2 ",$F$2:$F$62),A31="1st Semester - Y2",SUMPRODUCT(($A$2:$A$62="1st Semester - Y2")*($H$2:$H$62)*($F$2:$F$62))/SUMIF($A$2:$A$62,"1st Semester - Y2",$F$2:$F$62),A31="2nd Semester - Y2 ",SUMPRODUCT(($A$2:$A$62="2nd Semester - Y2 ")*($H$2:$H$62)*($F$2:$F$62))/SUMIF($A$2:$A$62,"2nd Semester - Y2 ",$F$2:$F$62),A31="Intersession - Y3",SUMPRODUCT(($A$2:$A$62="Intersession - Y3")*($H$2:$H$62)*($F$2:$F$62))/SUMIF($A$2:$A$62,"Intersession - Y3",$F$2:$F$62),A31="1st Semester - Y3",SUMPRODUCT(($A$2:$A$62="1st Semester - Y3")*($H$2:$H$62)*($F$2:$F$62))/SUMIF($A$2:$A$62,"1st Semester - Y3",$F$2:$F$62),A31="2nd Semester - Y3",SUMPRODUCT(($A$2:$A$62="2nd Semester - Y3")*($H$2:$H$62)*($F$2:$F$62))/SUMIF($A$2:$A$62,"2nd Semester - Y3",$F$2:$F$62),A31="Intersession - Y4",SUMPRODUCT(($A$2:$A$62="Intersession - Y4")*($H$2:$H$62)*($F$2:$F$62))/SUMIF($A$2:$A$62,"Intersession - Y4",$F$2:$F$62),A31="1st Semester - Y4 ",SUMPRODUCT(($A$2:$A$62="1st Semester - Y4 ")*($H$2:$H$62)*($F$2:$F$62))/SUMIF($A$2:$A$62,"1st Semester - Y4 ",$F$2:$F$62),A31="2nd Semester - Y4 ",SUMPRODUCT(($A$2:$A$62="2nd Semester - Y4 ")*($H$2:$H$62)*($F$2:$F$62))/SUMIF($A$2:$A$62,"2nd Semester - Y4 ",$F$2:$F$62))</f>
        <v>3.5192307692307692</v>
      </c>
      <c r="J31" s="12">
        <f>IF(SUM($F$2:F31)=0, 0, SUMPRODUCT($I$2:I31, $F$2:F31) / SUM($F$2:F31))</f>
        <v>3.294159544159545</v>
      </c>
    </row>
    <row r="32" spans="1:10" x14ac:dyDescent="0.3">
      <c r="A32" t="s">
        <v>172</v>
      </c>
      <c r="B32" t="s">
        <v>62</v>
      </c>
      <c r="C32" s="1" t="s">
        <v>63</v>
      </c>
      <c r="D32" s="1" t="s">
        <v>136</v>
      </c>
      <c r="E32" s="1">
        <v>3</v>
      </c>
      <c r="F32" s="1">
        <v>3</v>
      </c>
      <c r="G32" s="1" t="s">
        <v>12</v>
      </c>
      <c r="H32" t="str" cm="1">
        <f t="array" ref="H32">_xlfn.IFS(G32="A", "4",G32="B+", "3.5",G32="B", "3",G32="C+","2.5",G32="C", "2",G32="D","1",G32="F","0",G32="S", "Free Credit")</f>
        <v>3.5</v>
      </c>
      <c r="I32" s="11" cm="1">
        <f t="array" ref="I32">_xlfn.IFS(A32="1st Semester - Y1",SUMPRODUCT(($A$2:$A$62="1st Semester - Y1")*($H$2:$H$62)*($F$2:$F$62))/SUMIF($A$2:$A$62,"1st Semester - Y1",$F$2:$F$62),A32="2nd Semester - Y1 ",SUMPRODUCT(($A$2:$A$62="2nd Semester - Y1 ")*($H$2:$H$62)*($F$2:$F$62))/SUMIF($A$2:$A$62,"2nd Semester - Y1 ",$F$2:$F$62),A32="Intersession - Y2 ",SUMPRODUCT(($A$2:$A$62="Intersession - Y2 ")*($H$2:$H$62)*($F$2:$F$62))/SUMIF($A$2:$A$62,"Intersession - Y2 ",$F$2:$F$62),A32="1st Semester - Y2",SUMPRODUCT(($A$2:$A$62="1st Semester - Y2")*($H$2:$H$62)*($F$2:$F$62))/SUMIF($A$2:$A$62,"1st Semester - Y2",$F$2:$F$62),A32="2nd Semester - Y2 ",SUMPRODUCT(($A$2:$A$62="2nd Semester - Y2 ")*($H$2:$H$62)*($F$2:$F$62))/SUMIF($A$2:$A$62,"2nd Semester - Y2 ",$F$2:$F$62),A32="Intersession - Y3",SUMPRODUCT(($A$2:$A$62="Intersession - Y3")*($H$2:$H$62)*($F$2:$F$62))/SUMIF($A$2:$A$62,"Intersession - Y3",$F$2:$F$62),A32="1st Semester - Y3",SUMPRODUCT(($A$2:$A$62="1st Semester - Y3")*($H$2:$H$62)*($F$2:$F$62))/SUMIF($A$2:$A$62,"1st Semester - Y3",$F$2:$F$62),A32="2nd Semester - Y3",SUMPRODUCT(($A$2:$A$62="2nd Semester - Y3")*($H$2:$H$62)*($F$2:$F$62))/SUMIF($A$2:$A$62,"2nd Semester - Y3",$F$2:$F$62),A32="Intersession - Y4",SUMPRODUCT(($A$2:$A$62="Intersession - Y4")*($H$2:$H$62)*($F$2:$F$62))/SUMIF($A$2:$A$62,"Intersession - Y4",$F$2:$F$62),A32="1st Semester - Y4 ",SUMPRODUCT(($A$2:$A$62="1st Semester - Y4 ")*($H$2:$H$62)*($F$2:$F$62))/SUMIF($A$2:$A$62,"1st Semester - Y4 ",$F$2:$F$62),A32="2nd Semester - Y4 ",SUMPRODUCT(($A$2:$A$62="2nd Semester - Y4 ")*($H$2:$H$62)*($F$2:$F$62))/SUMIF($A$2:$A$62,"2nd Semester - Y4 ",$F$2:$F$62))</f>
        <v>3.5192307692307692</v>
      </c>
      <c r="J32" s="12">
        <f>IF(SUM($F$2:F32)=0, 0, SUMPRODUCT($I$2:I32, $F$2:F32) / SUM($F$2:F32))</f>
        <v>3.3021978021978033</v>
      </c>
    </row>
    <row r="33" spans="1:10" x14ac:dyDescent="0.3">
      <c r="A33" t="s">
        <v>172</v>
      </c>
      <c r="B33" t="s">
        <v>64</v>
      </c>
      <c r="C33" s="1" t="s">
        <v>65</v>
      </c>
      <c r="D33" s="1" t="s">
        <v>137</v>
      </c>
      <c r="E33" s="1">
        <v>3</v>
      </c>
      <c r="F33" s="1">
        <v>3</v>
      </c>
      <c r="G33" s="1" t="s">
        <v>12</v>
      </c>
      <c r="H33" t="str" cm="1">
        <f t="array" ref="H33">_xlfn.IFS(G33="A", "4",G33="B+", "3.5",G33="B", "3",G33="C+","2.5",G33="C", "2",G33="D","1",G33="F","0",G33="S", "Free Credit")</f>
        <v>3.5</v>
      </c>
      <c r="I33" s="11" cm="1">
        <f t="array" ref="I33">_xlfn.IFS(A33="1st Semester - Y1",SUMPRODUCT(($A$2:$A$62="1st Semester - Y1")*($H$2:$H$62)*($F$2:$F$62))/SUMIF($A$2:$A$62,"1st Semester - Y1",$F$2:$F$62),A33="2nd Semester - Y1 ",SUMPRODUCT(($A$2:$A$62="2nd Semester - Y1 ")*($H$2:$H$62)*($F$2:$F$62))/SUMIF($A$2:$A$62,"2nd Semester - Y1 ",$F$2:$F$62),A33="Intersession - Y2 ",SUMPRODUCT(($A$2:$A$62="Intersession - Y2 ")*($H$2:$H$62)*($F$2:$F$62))/SUMIF($A$2:$A$62,"Intersession - Y2 ",$F$2:$F$62),A33="1st Semester - Y2",SUMPRODUCT(($A$2:$A$62="1st Semester - Y2")*($H$2:$H$62)*($F$2:$F$62))/SUMIF($A$2:$A$62,"1st Semester - Y2",$F$2:$F$62),A33="2nd Semester - Y2 ",SUMPRODUCT(($A$2:$A$62="2nd Semester - Y2 ")*($H$2:$H$62)*($F$2:$F$62))/SUMIF($A$2:$A$62,"2nd Semester - Y2 ",$F$2:$F$62),A33="Intersession - Y3",SUMPRODUCT(($A$2:$A$62="Intersession - Y3")*($H$2:$H$62)*($F$2:$F$62))/SUMIF($A$2:$A$62,"Intersession - Y3",$F$2:$F$62),A33="1st Semester - Y3",SUMPRODUCT(($A$2:$A$62="1st Semester - Y3")*($H$2:$H$62)*($F$2:$F$62))/SUMIF($A$2:$A$62,"1st Semester - Y3",$F$2:$F$62),A33="2nd Semester - Y3",SUMPRODUCT(($A$2:$A$62="2nd Semester - Y3")*($H$2:$H$62)*($F$2:$F$62))/SUMIF($A$2:$A$62,"2nd Semester - Y3",$F$2:$F$62),A33="Intersession - Y4",SUMPRODUCT(($A$2:$A$62="Intersession - Y4")*($H$2:$H$62)*($F$2:$F$62))/SUMIF($A$2:$A$62,"Intersession - Y4",$F$2:$F$62),A33="1st Semester - Y4 ",SUMPRODUCT(($A$2:$A$62="1st Semester - Y4 ")*($H$2:$H$62)*($F$2:$F$62))/SUMIF($A$2:$A$62,"1st Semester - Y4 ",$F$2:$F$62),A33="2nd Semester - Y4 ",SUMPRODUCT(($A$2:$A$62="2nd Semester - Y4 ")*($H$2:$H$62)*($F$2:$F$62))/SUMIF($A$2:$A$62,"2nd Semester - Y4 ",$F$2:$F$62))</f>
        <v>3.5192307692307692</v>
      </c>
      <c r="J33" s="12">
        <f>IF(SUM($F$2:F33)=0, 0, SUMPRODUCT($I$2:I33, $F$2:F33) / SUM($F$2:F33))</f>
        <v>3.3096816976127332</v>
      </c>
    </row>
    <row r="34" spans="1:10" x14ac:dyDescent="0.3">
      <c r="A34" t="s">
        <v>172</v>
      </c>
      <c r="B34" t="s">
        <v>66</v>
      </c>
      <c r="C34" s="1" t="s">
        <v>67</v>
      </c>
      <c r="D34" s="1" t="s">
        <v>137</v>
      </c>
      <c r="E34" s="1">
        <v>3</v>
      </c>
      <c r="F34" s="1">
        <v>3</v>
      </c>
      <c r="G34" s="1" t="s">
        <v>12</v>
      </c>
      <c r="H34" t="str" cm="1">
        <f t="array" ref="H34">_xlfn.IFS(G34="A", "4",G34="B+", "3.5",G34="B", "3",G34="C+","2.5",G34="C", "2",G34="D","1",G34="F","0",G34="S", "Free Credit")</f>
        <v>3.5</v>
      </c>
      <c r="I34" s="11" cm="1">
        <f t="array" ref="I34">_xlfn.IFS(A34="1st Semester - Y1",SUMPRODUCT(($A$2:$A$62="1st Semester - Y1")*($H$2:$H$62)*($F$2:$F$62))/SUMIF($A$2:$A$62,"1st Semester - Y1",$F$2:$F$62),A34="2nd Semester - Y1 ",SUMPRODUCT(($A$2:$A$62="2nd Semester - Y1 ")*($H$2:$H$62)*($F$2:$F$62))/SUMIF($A$2:$A$62,"2nd Semester - Y1 ",$F$2:$F$62),A34="Intersession - Y2 ",SUMPRODUCT(($A$2:$A$62="Intersession - Y2 ")*($H$2:$H$62)*($F$2:$F$62))/SUMIF($A$2:$A$62,"Intersession - Y2 ",$F$2:$F$62),A34="1st Semester - Y2",SUMPRODUCT(($A$2:$A$62="1st Semester - Y2")*($H$2:$H$62)*($F$2:$F$62))/SUMIF($A$2:$A$62,"1st Semester - Y2",$F$2:$F$62),A34="2nd Semester - Y2 ",SUMPRODUCT(($A$2:$A$62="2nd Semester - Y2 ")*($H$2:$H$62)*($F$2:$F$62))/SUMIF($A$2:$A$62,"2nd Semester - Y2 ",$F$2:$F$62),A34="Intersession - Y3",SUMPRODUCT(($A$2:$A$62="Intersession - Y3")*($H$2:$H$62)*($F$2:$F$62))/SUMIF($A$2:$A$62,"Intersession - Y3",$F$2:$F$62),A34="1st Semester - Y3",SUMPRODUCT(($A$2:$A$62="1st Semester - Y3")*($H$2:$H$62)*($F$2:$F$62))/SUMIF($A$2:$A$62,"1st Semester - Y3",$F$2:$F$62),A34="2nd Semester - Y3",SUMPRODUCT(($A$2:$A$62="2nd Semester - Y3")*($H$2:$H$62)*($F$2:$F$62))/SUMIF($A$2:$A$62,"2nd Semester - Y3",$F$2:$F$62),A34="Intersession - Y4",SUMPRODUCT(($A$2:$A$62="Intersession - Y4")*($H$2:$H$62)*($F$2:$F$62))/SUMIF($A$2:$A$62,"Intersession - Y4",$F$2:$F$62),A34="1st Semester - Y4 ",SUMPRODUCT(($A$2:$A$62="1st Semester - Y4 ")*($H$2:$H$62)*($F$2:$F$62))/SUMIF($A$2:$A$62,"1st Semester - Y4 ",$F$2:$F$62),A34="2nd Semester - Y4 ",SUMPRODUCT(($A$2:$A$62="2nd Semester - Y4 ")*($H$2:$H$62)*($F$2:$F$62))/SUMIF($A$2:$A$62,"2nd Semester - Y4 ",$F$2:$F$62))</f>
        <v>3.5192307692307692</v>
      </c>
      <c r="J34" s="12">
        <f>IF(SUM($F$2:F34)=0, 0, SUMPRODUCT($I$2:I34, $F$2:F34) / SUM($F$2:F34))</f>
        <v>3.3166666666666678</v>
      </c>
    </row>
    <row r="35" spans="1:10" x14ac:dyDescent="0.3">
      <c r="A35" s="1" t="s">
        <v>173</v>
      </c>
      <c r="B35" t="s">
        <v>68</v>
      </c>
      <c r="C35" s="1" t="s">
        <v>69</v>
      </c>
      <c r="D35" s="1" t="s">
        <v>135</v>
      </c>
      <c r="E35" s="1">
        <v>3</v>
      </c>
      <c r="F35" s="1">
        <v>3</v>
      </c>
      <c r="G35" s="1" t="s">
        <v>12</v>
      </c>
      <c r="H35" t="str" cm="1">
        <f t="array" ref="H35">_xlfn.IFS(G35="A", "4",G35="B+", "3.5",G35="B", "3",G35="C+","2.5",G35="C", "2",G35="D","1",G35="F","0",G35="S", "Free Credit")</f>
        <v>3.5</v>
      </c>
      <c r="I35" s="11" cm="1">
        <f t="array" ref="I35">_xlfn.IFS(A35="1st Semester - Y1",SUMPRODUCT(($A$2:$A$62="1st Semester - Y1")*($H$2:$H$62)*($F$2:$F$62))/SUMIF($A$2:$A$62,"1st Semester - Y1",$F$2:$F$62),A35="2nd Semester - Y1 ",SUMPRODUCT(($A$2:$A$62="2nd Semester - Y1 ")*($H$2:$H$62)*($F$2:$F$62))/SUMIF($A$2:$A$62,"2nd Semester - Y1 ",$F$2:$F$62),A35="Intersession - Y2 ",SUMPRODUCT(($A$2:$A$62="Intersession - Y2 ")*($H$2:$H$62)*($F$2:$F$62))/SUMIF($A$2:$A$62,"Intersession - Y2 ",$F$2:$F$62),A35="1st Semester - Y2",SUMPRODUCT(($A$2:$A$62="1st Semester - Y2")*($H$2:$H$62)*($F$2:$F$62))/SUMIF($A$2:$A$62,"1st Semester - Y2",$F$2:$F$62),A35="2nd Semester - Y2 ",SUMPRODUCT(($A$2:$A$62="2nd Semester - Y2 ")*($H$2:$H$62)*($F$2:$F$62))/SUMIF($A$2:$A$62,"2nd Semester - Y2 ",$F$2:$F$62),A35="Intersession - Y3",SUMPRODUCT(($A$2:$A$62="Intersession - Y3")*($H$2:$H$62)*($F$2:$F$62))/SUMIF($A$2:$A$62,"Intersession - Y3",$F$2:$F$62),A35="1st Semester - Y3",SUMPRODUCT(($A$2:$A$62="1st Semester - Y3")*($H$2:$H$62)*($F$2:$F$62))/SUMIF($A$2:$A$62,"1st Semester - Y3",$F$2:$F$62),A35="2nd Semester - Y3",SUMPRODUCT(($A$2:$A$62="2nd Semester - Y3")*($H$2:$H$62)*($F$2:$F$62))/SUMIF($A$2:$A$62,"2nd Semester - Y3",$F$2:$F$62),A35="Intersession - Y4",SUMPRODUCT(($A$2:$A$62="Intersession - Y4")*($H$2:$H$62)*($F$2:$F$62))/SUMIF($A$2:$A$62,"Intersession - Y4",$F$2:$F$62),A35="1st Semester - Y4 ",SUMPRODUCT(($A$2:$A$62="1st Semester - Y4 ")*($H$2:$H$62)*($F$2:$F$62))/SUMIF($A$2:$A$62,"1st Semester - Y4 ",$F$2:$F$62),A35="2nd Semester - Y4 ",SUMPRODUCT(($A$2:$A$62="2nd Semester - Y4 ")*($H$2:$H$62)*($F$2:$F$62))/SUMIF($A$2:$A$62,"2nd Semester - Y4 ",$F$2:$F$62))</f>
        <v>3.25</v>
      </c>
      <c r="J35" s="12">
        <f>IF(SUM($F$2:F35)=0, 0, SUMPRODUCT($I$2:I35, $F$2:F35) / SUM($F$2:F35))</f>
        <v>3.3145161290322593</v>
      </c>
    </row>
    <row r="36" spans="1:10" x14ac:dyDescent="0.3">
      <c r="A36" s="1" t="s">
        <v>173</v>
      </c>
      <c r="B36" t="s">
        <v>70</v>
      </c>
      <c r="C36" s="1" t="s">
        <v>71</v>
      </c>
      <c r="D36" s="1" t="s">
        <v>137</v>
      </c>
      <c r="E36" s="1">
        <v>3</v>
      </c>
      <c r="F36" s="1">
        <v>3</v>
      </c>
      <c r="G36" s="1" t="s">
        <v>3</v>
      </c>
      <c r="H36" t="str" cm="1">
        <f t="array" ref="H36">_xlfn.IFS(G36="A", "4",G36="B+", "3.5",G36="B", "3",G36="C+","2.5",G36="C", "2",G36="D","1",G36="F","0",G36="S", "Free Credit")</f>
        <v>3</v>
      </c>
      <c r="I36" s="11" cm="1">
        <f t="array" ref="I36">_xlfn.IFS(A36="1st Semester - Y1",SUMPRODUCT(($A$2:$A$62="1st Semester - Y1")*($H$2:$H$62)*($F$2:$F$62))/SUMIF($A$2:$A$62,"1st Semester - Y1",$F$2:$F$62),A36="2nd Semester - Y1 ",SUMPRODUCT(($A$2:$A$62="2nd Semester - Y1 ")*($H$2:$H$62)*($F$2:$F$62))/SUMIF($A$2:$A$62,"2nd Semester - Y1 ",$F$2:$F$62),A36="Intersession - Y2 ",SUMPRODUCT(($A$2:$A$62="Intersession - Y2 ")*($H$2:$H$62)*($F$2:$F$62))/SUMIF($A$2:$A$62,"Intersession - Y2 ",$F$2:$F$62),A36="1st Semester - Y2",SUMPRODUCT(($A$2:$A$62="1st Semester - Y2")*($H$2:$H$62)*($F$2:$F$62))/SUMIF($A$2:$A$62,"1st Semester - Y2",$F$2:$F$62),A36="2nd Semester - Y2 ",SUMPRODUCT(($A$2:$A$62="2nd Semester - Y2 ")*($H$2:$H$62)*($F$2:$F$62))/SUMIF($A$2:$A$62,"2nd Semester - Y2 ",$F$2:$F$62),A36="Intersession - Y3",SUMPRODUCT(($A$2:$A$62="Intersession - Y3")*($H$2:$H$62)*($F$2:$F$62))/SUMIF($A$2:$A$62,"Intersession - Y3",$F$2:$F$62),A36="1st Semester - Y3",SUMPRODUCT(($A$2:$A$62="1st Semester - Y3")*($H$2:$H$62)*($F$2:$F$62))/SUMIF($A$2:$A$62,"1st Semester - Y3",$F$2:$F$62),A36="2nd Semester - Y3",SUMPRODUCT(($A$2:$A$62="2nd Semester - Y3")*($H$2:$H$62)*($F$2:$F$62))/SUMIF($A$2:$A$62,"2nd Semester - Y3",$F$2:$F$62),A36="Intersession - Y4",SUMPRODUCT(($A$2:$A$62="Intersession - Y4")*($H$2:$H$62)*($F$2:$F$62))/SUMIF($A$2:$A$62,"Intersession - Y4",$F$2:$F$62),A36="1st Semester - Y4 ",SUMPRODUCT(($A$2:$A$62="1st Semester - Y4 ")*($H$2:$H$62)*($F$2:$F$62))/SUMIF($A$2:$A$62,"1st Semester - Y4 ",$F$2:$F$62),A36="2nd Semester - Y4 ",SUMPRODUCT(($A$2:$A$62="2nd Semester - Y4 ")*($H$2:$H$62)*($F$2:$F$62))/SUMIF($A$2:$A$62,"2nd Semester - Y4 ",$F$2:$F$62))</f>
        <v>3.25</v>
      </c>
      <c r="J36" s="12">
        <f>IF(SUM($F$2:F36)=0, 0, SUMPRODUCT($I$2:I36, $F$2:F36) / SUM($F$2:F36))</f>
        <v>3.3125000000000013</v>
      </c>
    </row>
    <row r="37" spans="1:10" x14ac:dyDescent="0.3">
      <c r="A37" t="s">
        <v>174</v>
      </c>
      <c r="B37" t="s">
        <v>72</v>
      </c>
      <c r="C37" s="1" t="s">
        <v>73</v>
      </c>
      <c r="D37" s="1" t="s">
        <v>137</v>
      </c>
      <c r="E37" s="1">
        <v>3</v>
      </c>
      <c r="F37" s="1">
        <v>3</v>
      </c>
      <c r="G37" s="1" t="s">
        <v>3</v>
      </c>
      <c r="H37" t="str" cm="1">
        <f t="array" ref="H37">_xlfn.IFS(G37="A", "4",G37="B+", "3.5",G37="B", "3",G37="C+","2.5",G37="C", "2",G37="D","1",G37="F","0",G37="S", "Free Credit")</f>
        <v>3</v>
      </c>
      <c r="I37" s="11" cm="1">
        <f t="array" ref="I37">_xlfn.IFS(A37="1st Semester - Y1",SUMPRODUCT(($A$2:$A$62="1st Semester - Y1")*($H$2:$H$62)*($F$2:$F$62))/SUMIF($A$2:$A$62,"1st Semester - Y1",$F$2:$F$62),A37="2nd Semester - Y1 ",SUMPRODUCT(($A$2:$A$62="2nd Semester - Y1 ")*($H$2:$H$62)*($F$2:$F$62))/SUMIF($A$2:$A$62,"2nd Semester - Y1 ",$F$2:$F$62),A37="Intersession - Y2 ",SUMPRODUCT(($A$2:$A$62="Intersession - Y2 ")*($H$2:$H$62)*($F$2:$F$62))/SUMIF($A$2:$A$62,"Intersession - Y2 ",$F$2:$F$62),A37="1st Semester - Y2",SUMPRODUCT(($A$2:$A$62="1st Semester - Y2")*($H$2:$H$62)*($F$2:$F$62))/SUMIF($A$2:$A$62,"1st Semester - Y2",$F$2:$F$62),A37="2nd Semester - Y2 ",SUMPRODUCT(($A$2:$A$62="2nd Semester - Y2 ")*($H$2:$H$62)*($F$2:$F$62))/SUMIF($A$2:$A$62,"2nd Semester - Y2 ",$F$2:$F$62),A37="Intersession - Y3",SUMPRODUCT(($A$2:$A$62="Intersession - Y3")*($H$2:$H$62)*($F$2:$F$62))/SUMIF($A$2:$A$62,"Intersession - Y3",$F$2:$F$62),A37="1st Semester - Y3",SUMPRODUCT(($A$2:$A$62="1st Semester - Y3")*($H$2:$H$62)*($F$2:$F$62))/SUMIF($A$2:$A$62,"1st Semester - Y3",$F$2:$F$62),A37="2nd Semester - Y3",SUMPRODUCT(($A$2:$A$62="2nd Semester - Y3")*($H$2:$H$62)*($F$2:$F$62))/SUMIF($A$2:$A$62,"2nd Semester - Y3",$F$2:$F$62),A37="Intersession - Y4",SUMPRODUCT(($A$2:$A$62="Intersession - Y4")*($H$2:$H$62)*($F$2:$F$62))/SUMIF($A$2:$A$62,"Intersession - Y4",$F$2:$F$62),A37="1st Semester - Y4 ",SUMPRODUCT(($A$2:$A$62="1st Semester - Y4 ")*($H$2:$H$62)*($F$2:$F$62))/SUMIF($A$2:$A$62,"1st Semester - Y4 ",$F$2:$F$62),A37="2nd Semester - Y4 ",SUMPRODUCT(($A$2:$A$62="2nd Semester - Y4 ")*($H$2:$H$62)*($F$2:$F$62))/SUMIF($A$2:$A$62,"2nd Semester - Y4 ",$F$2:$F$62))</f>
        <v>3.5</v>
      </c>
      <c r="J37" s="12">
        <f>IF(SUM($F$2:F37)=0, 0, SUMPRODUCT($I$2:I37, $F$2:F37) / SUM($F$2:F37))</f>
        <v>3.3181818181818192</v>
      </c>
    </row>
    <row r="38" spans="1:10" x14ac:dyDescent="0.3">
      <c r="A38" t="s">
        <v>174</v>
      </c>
      <c r="B38" t="s">
        <v>74</v>
      </c>
      <c r="C38" s="1" t="s">
        <v>75</v>
      </c>
      <c r="D38" s="1" t="s">
        <v>137</v>
      </c>
      <c r="E38" s="1">
        <v>3</v>
      </c>
      <c r="F38" s="1">
        <v>3</v>
      </c>
      <c r="G38" s="1" t="s">
        <v>12</v>
      </c>
      <c r="H38" t="str" cm="1">
        <f t="array" ref="H38">_xlfn.IFS(G38="A", "4",G38="B+", "3.5",G38="B", "3",G38="C+","2.5",G38="C", "2",G38="D","1",G38="F","0",G38="S", "Free Credit")</f>
        <v>3.5</v>
      </c>
      <c r="I38" s="11" cm="1">
        <f t="array" ref="I38">_xlfn.IFS(A38="1st Semester - Y1",SUMPRODUCT(($A$2:$A$62="1st Semester - Y1")*($H$2:$H$62)*($F$2:$F$62))/SUMIF($A$2:$A$62,"1st Semester - Y1",$F$2:$F$62),A38="2nd Semester - Y1 ",SUMPRODUCT(($A$2:$A$62="2nd Semester - Y1 ")*($H$2:$H$62)*($F$2:$F$62))/SUMIF($A$2:$A$62,"2nd Semester - Y1 ",$F$2:$F$62),A38="Intersession - Y2 ",SUMPRODUCT(($A$2:$A$62="Intersession - Y2 ")*($H$2:$H$62)*($F$2:$F$62))/SUMIF($A$2:$A$62,"Intersession - Y2 ",$F$2:$F$62),A38="1st Semester - Y2",SUMPRODUCT(($A$2:$A$62="1st Semester - Y2")*($H$2:$H$62)*($F$2:$F$62))/SUMIF($A$2:$A$62,"1st Semester - Y2",$F$2:$F$62),A38="2nd Semester - Y2 ",SUMPRODUCT(($A$2:$A$62="2nd Semester - Y2 ")*($H$2:$H$62)*($F$2:$F$62))/SUMIF($A$2:$A$62,"2nd Semester - Y2 ",$F$2:$F$62),A38="Intersession - Y3",SUMPRODUCT(($A$2:$A$62="Intersession - Y3")*($H$2:$H$62)*($F$2:$F$62))/SUMIF($A$2:$A$62,"Intersession - Y3",$F$2:$F$62),A38="1st Semester - Y3",SUMPRODUCT(($A$2:$A$62="1st Semester - Y3")*($H$2:$H$62)*($F$2:$F$62))/SUMIF($A$2:$A$62,"1st Semester - Y3",$F$2:$F$62),A38="2nd Semester - Y3",SUMPRODUCT(($A$2:$A$62="2nd Semester - Y3")*($H$2:$H$62)*($F$2:$F$62))/SUMIF($A$2:$A$62,"2nd Semester - Y3",$F$2:$F$62),A38="Intersession - Y4",SUMPRODUCT(($A$2:$A$62="Intersession - Y4")*($H$2:$H$62)*($F$2:$F$62))/SUMIF($A$2:$A$62,"Intersession - Y4",$F$2:$F$62),A38="1st Semester - Y4 ",SUMPRODUCT(($A$2:$A$62="1st Semester - Y4 ")*($H$2:$H$62)*($F$2:$F$62))/SUMIF($A$2:$A$62,"1st Semester - Y4 ",$F$2:$F$62),A38="2nd Semester - Y4 ",SUMPRODUCT(($A$2:$A$62="2nd Semester - Y4 ")*($H$2:$H$62)*($F$2:$F$62))/SUMIF($A$2:$A$62,"2nd Semester - Y4 ",$F$2:$F$62))</f>
        <v>3.5</v>
      </c>
      <c r="J38" s="12">
        <f>IF(SUM($F$2:F38)=0, 0, SUMPRODUCT($I$2:I38, $F$2:F38) / SUM($F$2:F38))</f>
        <v>3.323529411764707</v>
      </c>
    </row>
    <row r="39" spans="1:10" x14ac:dyDescent="0.3">
      <c r="A39" t="s">
        <v>174</v>
      </c>
      <c r="B39" t="s">
        <v>76</v>
      </c>
      <c r="C39" s="1" t="s">
        <v>57</v>
      </c>
      <c r="D39" s="1" t="s">
        <v>136</v>
      </c>
      <c r="E39" s="1">
        <v>3</v>
      </c>
      <c r="F39" s="1">
        <v>3</v>
      </c>
      <c r="G39" s="1" t="s">
        <v>31</v>
      </c>
      <c r="H39" t="str" cm="1">
        <f t="array" ref="H39">_xlfn.IFS(G39="A", "4",G39="B+", "3.5",G39="B", "3",G39="C+","2.5",G39="C", "2",G39="D","1",G39="F","0",G39="S", "Free Credit")</f>
        <v>4</v>
      </c>
      <c r="I39" s="11" cm="1">
        <f t="array" ref="I39">_xlfn.IFS(A39="1st Semester - Y1",SUMPRODUCT(($A$2:$A$62="1st Semester - Y1")*($H$2:$H$62)*($F$2:$F$62))/SUMIF($A$2:$A$62,"1st Semester - Y1",$F$2:$F$62),A39="2nd Semester - Y1 ",SUMPRODUCT(($A$2:$A$62="2nd Semester - Y1 ")*($H$2:$H$62)*($F$2:$F$62))/SUMIF($A$2:$A$62,"2nd Semester - Y1 ",$F$2:$F$62),A39="Intersession - Y2 ",SUMPRODUCT(($A$2:$A$62="Intersession - Y2 ")*($H$2:$H$62)*($F$2:$F$62))/SUMIF($A$2:$A$62,"Intersession - Y2 ",$F$2:$F$62),A39="1st Semester - Y2",SUMPRODUCT(($A$2:$A$62="1st Semester - Y2")*($H$2:$H$62)*($F$2:$F$62))/SUMIF($A$2:$A$62,"1st Semester - Y2",$F$2:$F$62),A39="2nd Semester - Y2 ",SUMPRODUCT(($A$2:$A$62="2nd Semester - Y2 ")*($H$2:$H$62)*($F$2:$F$62))/SUMIF($A$2:$A$62,"2nd Semester - Y2 ",$F$2:$F$62),A39="Intersession - Y3",SUMPRODUCT(($A$2:$A$62="Intersession - Y3")*($H$2:$H$62)*($F$2:$F$62))/SUMIF($A$2:$A$62,"Intersession - Y3",$F$2:$F$62),A39="1st Semester - Y3",SUMPRODUCT(($A$2:$A$62="1st Semester - Y3")*($H$2:$H$62)*($F$2:$F$62))/SUMIF($A$2:$A$62,"1st Semester - Y3",$F$2:$F$62),A39="2nd Semester - Y3",SUMPRODUCT(($A$2:$A$62="2nd Semester - Y3")*($H$2:$H$62)*($F$2:$F$62))/SUMIF($A$2:$A$62,"2nd Semester - Y3",$F$2:$F$62),A39="Intersession - Y4",SUMPRODUCT(($A$2:$A$62="Intersession - Y4")*($H$2:$H$62)*($F$2:$F$62))/SUMIF($A$2:$A$62,"Intersession - Y4",$F$2:$F$62),A39="1st Semester - Y4 ",SUMPRODUCT(($A$2:$A$62="1st Semester - Y4 ")*($H$2:$H$62)*($F$2:$F$62))/SUMIF($A$2:$A$62,"1st Semester - Y4 ",$F$2:$F$62),A39="2nd Semester - Y4 ",SUMPRODUCT(($A$2:$A$62="2nd Semester - Y4 ")*($H$2:$H$62)*($F$2:$F$62))/SUMIF($A$2:$A$62,"2nd Semester - Y4 ",$F$2:$F$62))</f>
        <v>3.5</v>
      </c>
      <c r="J39" s="12">
        <f>IF(SUM($F$2:F39)=0, 0, SUMPRODUCT($I$2:I39, $F$2:F39) / SUM($F$2:F39))</f>
        <v>3.3285714285714296</v>
      </c>
    </row>
    <row r="40" spans="1:10" ht="28.8" x14ac:dyDescent="0.3">
      <c r="A40" t="s">
        <v>174</v>
      </c>
      <c r="B40" t="s">
        <v>77</v>
      </c>
      <c r="C40" s="1" t="s">
        <v>78</v>
      </c>
      <c r="D40" s="1" t="s">
        <v>136</v>
      </c>
      <c r="E40" s="1">
        <v>3</v>
      </c>
      <c r="F40" s="1">
        <v>3</v>
      </c>
      <c r="G40" s="1" t="s">
        <v>31</v>
      </c>
      <c r="H40" t="str" cm="1">
        <f t="array" ref="H40">_xlfn.IFS(G40="A", "4",G40="B+", "3.5",G40="B", "3",G40="C+","2.5",G40="C", "2",G40="D","1",G40="F","0",G40="S", "Free Credit")</f>
        <v>4</v>
      </c>
      <c r="I40" s="11" cm="1">
        <f t="array" ref="I40">_xlfn.IFS(A40="1st Semester - Y1",SUMPRODUCT(($A$2:$A$62="1st Semester - Y1")*($H$2:$H$62)*($F$2:$F$62))/SUMIF($A$2:$A$62,"1st Semester - Y1",$F$2:$F$62),A40="2nd Semester - Y1 ",SUMPRODUCT(($A$2:$A$62="2nd Semester - Y1 ")*($H$2:$H$62)*($F$2:$F$62))/SUMIF($A$2:$A$62,"2nd Semester - Y1 ",$F$2:$F$62),A40="Intersession - Y2 ",SUMPRODUCT(($A$2:$A$62="Intersession - Y2 ")*($H$2:$H$62)*($F$2:$F$62))/SUMIF($A$2:$A$62,"Intersession - Y2 ",$F$2:$F$62),A40="1st Semester - Y2",SUMPRODUCT(($A$2:$A$62="1st Semester - Y2")*($H$2:$H$62)*($F$2:$F$62))/SUMIF($A$2:$A$62,"1st Semester - Y2",$F$2:$F$62),A40="2nd Semester - Y2 ",SUMPRODUCT(($A$2:$A$62="2nd Semester - Y2 ")*($H$2:$H$62)*($F$2:$F$62))/SUMIF($A$2:$A$62,"2nd Semester - Y2 ",$F$2:$F$62),A40="Intersession - Y3",SUMPRODUCT(($A$2:$A$62="Intersession - Y3")*($H$2:$H$62)*($F$2:$F$62))/SUMIF($A$2:$A$62,"Intersession - Y3",$F$2:$F$62),A40="1st Semester - Y3",SUMPRODUCT(($A$2:$A$62="1st Semester - Y3")*($H$2:$H$62)*($F$2:$F$62))/SUMIF($A$2:$A$62,"1st Semester - Y3",$F$2:$F$62),A40="2nd Semester - Y3",SUMPRODUCT(($A$2:$A$62="2nd Semester - Y3")*($H$2:$H$62)*($F$2:$F$62))/SUMIF($A$2:$A$62,"2nd Semester - Y3",$F$2:$F$62),A40="Intersession - Y4",SUMPRODUCT(($A$2:$A$62="Intersession - Y4")*($H$2:$H$62)*($F$2:$F$62))/SUMIF($A$2:$A$62,"Intersession - Y4",$F$2:$F$62),A40="1st Semester - Y4 ",SUMPRODUCT(($A$2:$A$62="1st Semester - Y4 ")*($H$2:$H$62)*($F$2:$F$62))/SUMIF($A$2:$A$62,"1st Semester - Y4 ",$F$2:$F$62),A40="2nd Semester - Y4 ",SUMPRODUCT(($A$2:$A$62="2nd Semester - Y4 ")*($H$2:$H$62)*($F$2:$F$62))/SUMIF($A$2:$A$62,"2nd Semester - Y4 ",$F$2:$F$62))</f>
        <v>3.5</v>
      </c>
      <c r="J40" s="12">
        <f>IF(SUM($F$2:F40)=0, 0, SUMPRODUCT($I$2:I40, $F$2:F40) / SUM($F$2:F40))</f>
        <v>3.3333333333333344</v>
      </c>
    </row>
    <row r="41" spans="1:10" x14ac:dyDescent="0.3">
      <c r="A41" t="s">
        <v>174</v>
      </c>
      <c r="B41" t="s">
        <v>79</v>
      </c>
      <c r="C41" s="1" t="s">
        <v>80</v>
      </c>
      <c r="D41" s="1" t="s">
        <v>136</v>
      </c>
      <c r="E41" s="1">
        <v>3</v>
      </c>
      <c r="F41" s="1">
        <v>3</v>
      </c>
      <c r="G41" s="1" t="s">
        <v>12</v>
      </c>
      <c r="H41" t="str" cm="1">
        <f t="array" ref="H41">_xlfn.IFS(G41="A", "4",G41="B+", "3.5",G41="B", "3",G41="C+","2.5",G41="C", "2",G41="D","1",G41="F","0",G41="S", "Free Credit")</f>
        <v>3.5</v>
      </c>
      <c r="I41" s="11" cm="1">
        <f t="array" ref="I41">_xlfn.IFS(A41="1st Semester - Y1",SUMPRODUCT(($A$2:$A$62="1st Semester - Y1")*($H$2:$H$62)*($F$2:$F$62))/SUMIF($A$2:$A$62,"1st Semester - Y1",$F$2:$F$62),A41="2nd Semester - Y1 ",SUMPRODUCT(($A$2:$A$62="2nd Semester - Y1 ")*($H$2:$H$62)*($F$2:$F$62))/SUMIF($A$2:$A$62,"2nd Semester - Y1 ",$F$2:$F$62),A41="Intersession - Y2 ",SUMPRODUCT(($A$2:$A$62="Intersession - Y2 ")*($H$2:$H$62)*($F$2:$F$62))/SUMIF($A$2:$A$62,"Intersession - Y2 ",$F$2:$F$62),A41="1st Semester - Y2",SUMPRODUCT(($A$2:$A$62="1st Semester - Y2")*($H$2:$H$62)*($F$2:$F$62))/SUMIF($A$2:$A$62,"1st Semester - Y2",$F$2:$F$62),A41="2nd Semester - Y2 ",SUMPRODUCT(($A$2:$A$62="2nd Semester - Y2 ")*($H$2:$H$62)*($F$2:$F$62))/SUMIF($A$2:$A$62,"2nd Semester - Y2 ",$F$2:$F$62),A41="Intersession - Y3",SUMPRODUCT(($A$2:$A$62="Intersession - Y3")*($H$2:$H$62)*($F$2:$F$62))/SUMIF($A$2:$A$62,"Intersession - Y3",$F$2:$F$62),A41="1st Semester - Y3",SUMPRODUCT(($A$2:$A$62="1st Semester - Y3")*($H$2:$H$62)*($F$2:$F$62))/SUMIF($A$2:$A$62,"1st Semester - Y3",$F$2:$F$62),A41="2nd Semester - Y3",SUMPRODUCT(($A$2:$A$62="2nd Semester - Y3")*($H$2:$H$62)*($F$2:$F$62))/SUMIF($A$2:$A$62,"2nd Semester - Y3",$F$2:$F$62),A41="Intersession - Y4",SUMPRODUCT(($A$2:$A$62="Intersession - Y4")*($H$2:$H$62)*($F$2:$F$62))/SUMIF($A$2:$A$62,"Intersession - Y4",$F$2:$F$62),A41="1st Semester - Y4 ",SUMPRODUCT(($A$2:$A$62="1st Semester - Y4 ")*($H$2:$H$62)*($F$2:$F$62))/SUMIF($A$2:$A$62,"1st Semester - Y4 ",$F$2:$F$62),A41="2nd Semester - Y4 ",SUMPRODUCT(($A$2:$A$62="2nd Semester - Y4 ")*($H$2:$H$62)*($F$2:$F$62))/SUMIF($A$2:$A$62,"2nd Semester - Y4 ",$F$2:$F$62))</f>
        <v>3.5</v>
      </c>
      <c r="J41" s="12">
        <f>IF(SUM($F$2:F41)=0, 0, SUMPRODUCT($I$2:I41, $F$2:F41) / SUM($F$2:F41))</f>
        <v>3.3378378378378391</v>
      </c>
    </row>
    <row r="42" spans="1:10" x14ac:dyDescent="0.3">
      <c r="A42" t="s">
        <v>174</v>
      </c>
      <c r="B42" t="s">
        <v>81</v>
      </c>
      <c r="C42" s="1" t="s">
        <v>82</v>
      </c>
      <c r="D42" s="1" t="s">
        <v>137</v>
      </c>
      <c r="E42" s="1">
        <v>3</v>
      </c>
      <c r="F42" s="1">
        <v>3</v>
      </c>
      <c r="G42" s="1" t="s">
        <v>12</v>
      </c>
      <c r="H42" t="str" cm="1">
        <f t="array" ref="H42">_xlfn.IFS(G42="A", "4",G42="B+", "3.5",G42="B", "3",G42="C+","2.5",G42="C", "2",G42="D","1",G42="F","0",G42="S", "Free Credit")</f>
        <v>3.5</v>
      </c>
      <c r="I42" s="11" cm="1">
        <f t="array" ref="I42">_xlfn.IFS(A42="1st Semester - Y1",SUMPRODUCT(($A$2:$A$62="1st Semester - Y1")*($H$2:$H$62)*($F$2:$F$62))/SUMIF($A$2:$A$62,"1st Semester - Y1",$F$2:$F$62),A42="2nd Semester - Y1 ",SUMPRODUCT(($A$2:$A$62="2nd Semester - Y1 ")*($H$2:$H$62)*($F$2:$F$62))/SUMIF($A$2:$A$62,"2nd Semester - Y1 ",$F$2:$F$62),A42="Intersession - Y2 ",SUMPRODUCT(($A$2:$A$62="Intersession - Y2 ")*($H$2:$H$62)*($F$2:$F$62))/SUMIF($A$2:$A$62,"Intersession - Y2 ",$F$2:$F$62),A42="1st Semester - Y2",SUMPRODUCT(($A$2:$A$62="1st Semester - Y2")*($H$2:$H$62)*($F$2:$F$62))/SUMIF($A$2:$A$62,"1st Semester - Y2",$F$2:$F$62),A42="2nd Semester - Y2 ",SUMPRODUCT(($A$2:$A$62="2nd Semester - Y2 ")*($H$2:$H$62)*($F$2:$F$62))/SUMIF($A$2:$A$62,"2nd Semester - Y2 ",$F$2:$F$62),A42="Intersession - Y3",SUMPRODUCT(($A$2:$A$62="Intersession - Y3")*($H$2:$H$62)*($F$2:$F$62))/SUMIF($A$2:$A$62,"Intersession - Y3",$F$2:$F$62),A42="1st Semester - Y3",SUMPRODUCT(($A$2:$A$62="1st Semester - Y3")*($H$2:$H$62)*($F$2:$F$62))/SUMIF($A$2:$A$62,"1st Semester - Y3",$F$2:$F$62),A42="2nd Semester - Y3",SUMPRODUCT(($A$2:$A$62="2nd Semester - Y3")*($H$2:$H$62)*($F$2:$F$62))/SUMIF($A$2:$A$62,"2nd Semester - Y3",$F$2:$F$62),A42="Intersession - Y4",SUMPRODUCT(($A$2:$A$62="Intersession - Y4")*($H$2:$H$62)*($F$2:$F$62))/SUMIF($A$2:$A$62,"Intersession - Y4",$F$2:$F$62),A42="1st Semester - Y4 ",SUMPRODUCT(($A$2:$A$62="1st Semester - Y4 ")*($H$2:$H$62)*($F$2:$F$62))/SUMIF($A$2:$A$62,"1st Semester - Y4 ",$F$2:$F$62),A42="2nd Semester - Y4 ",SUMPRODUCT(($A$2:$A$62="2nd Semester - Y4 ")*($H$2:$H$62)*($F$2:$F$62))/SUMIF($A$2:$A$62,"2nd Semester - Y4 ",$F$2:$F$62))</f>
        <v>3.5</v>
      </c>
      <c r="J42" s="12">
        <f>IF(SUM($F$2:F42)=0, 0, SUMPRODUCT($I$2:I42, $F$2:F42) / SUM($F$2:F42))</f>
        <v>3.3421052631578956</v>
      </c>
    </row>
    <row r="43" spans="1:10" x14ac:dyDescent="0.3">
      <c r="A43" t="s">
        <v>174</v>
      </c>
      <c r="B43" t="s">
        <v>83</v>
      </c>
      <c r="C43" s="1" t="s">
        <v>84</v>
      </c>
      <c r="D43" s="1" t="s">
        <v>136</v>
      </c>
      <c r="E43" s="1">
        <v>3</v>
      </c>
      <c r="F43" s="1">
        <v>3</v>
      </c>
      <c r="G43" s="1" t="s">
        <v>3</v>
      </c>
      <c r="H43" t="str" cm="1">
        <f t="array" ref="H43">_xlfn.IFS(G43="A", "4",G43="B+", "3.5",G43="B", "3",G43="C+","2.5",G43="C", "2",G43="D","1",G43="F","0",G43="S", "Free Credit")</f>
        <v>3</v>
      </c>
      <c r="I43" s="11" cm="1">
        <f t="array" ref="I43">_xlfn.IFS(A43="1st Semester - Y1",SUMPRODUCT(($A$2:$A$62="1st Semester - Y1")*($H$2:$H$62)*($F$2:$F$62))/SUMIF($A$2:$A$62,"1st Semester - Y1",$F$2:$F$62),A43="2nd Semester - Y1 ",SUMPRODUCT(($A$2:$A$62="2nd Semester - Y1 ")*($H$2:$H$62)*($F$2:$F$62))/SUMIF($A$2:$A$62,"2nd Semester - Y1 ",$F$2:$F$62),A43="Intersession - Y2 ",SUMPRODUCT(($A$2:$A$62="Intersession - Y2 ")*($H$2:$H$62)*($F$2:$F$62))/SUMIF($A$2:$A$62,"Intersession - Y2 ",$F$2:$F$62),A43="1st Semester - Y2",SUMPRODUCT(($A$2:$A$62="1st Semester - Y2")*($H$2:$H$62)*($F$2:$F$62))/SUMIF($A$2:$A$62,"1st Semester - Y2",$F$2:$F$62),A43="2nd Semester - Y2 ",SUMPRODUCT(($A$2:$A$62="2nd Semester - Y2 ")*($H$2:$H$62)*($F$2:$F$62))/SUMIF($A$2:$A$62,"2nd Semester - Y2 ",$F$2:$F$62),A43="Intersession - Y3",SUMPRODUCT(($A$2:$A$62="Intersession - Y3")*($H$2:$H$62)*($F$2:$F$62))/SUMIF($A$2:$A$62,"Intersession - Y3",$F$2:$F$62),A43="1st Semester - Y3",SUMPRODUCT(($A$2:$A$62="1st Semester - Y3")*($H$2:$H$62)*($F$2:$F$62))/SUMIF($A$2:$A$62,"1st Semester - Y3",$F$2:$F$62),A43="2nd Semester - Y3",SUMPRODUCT(($A$2:$A$62="2nd Semester - Y3")*($H$2:$H$62)*($F$2:$F$62))/SUMIF($A$2:$A$62,"2nd Semester - Y3",$F$2:$F$62),A43="Intersession - Y4",SUMPRODUCT(($A$2:$A$62="Intersession - Y4")*($H$2:$H$62)*($F$2:$F$62))/SUMIF($A$2:$A$62,"Intersession - Y4",$F$2:$F$62),A43="1st Semester - Y4 ",SUMPRODUCT(($A$2:$A$62="1st Semester - Y4 ")*($H$2:$H$62)*($F$2:$F$62))/SUMIF($A$2:$A$62,"1st Semester - Y4 ",$F$2:$F$62),A43="2nd Semester - Y4 ",SUMPRODUCT(($A$2:$A$62="2nd Semester - Y4 ")*($H$2:$H$62)*($F$2:$F$62))/SUMIF($A$2:$A$62,"2nd Semester - Y4 ",$F$2:$F$62))</f>
        <v>3.5</v>
      </c>
      <c r="J43" s="12">
        <f>IF(SUM($F$2:F43)=0, 0, SUMPRODUCT($I$2:I43, $F$2:F43) / SUM($F$2:F43))</f>
        <v>3.3461538461538471</v>
      </c>
    </row>
    <row r="44" spans="1:10" x14ac:dyDescent="0.3">
      <c r="A44" t="s">
        <v>175</v>
      </c>
      <c r="B44" t="s">
        <v>85</v>
      </c>
      <c r="C44" s="1" t="s">
        <v>86</v>
      </c>
      <c r="D44" s="1" t="s">
        <v>136</v>
      </c>
      <c r="E44" s="1">
        <v>3</v>
      </c>
      <c r="F44" s="1">
        <v>3</v>
      </c>
      <c r="G44" s="1" t="s">
        <v>12</v>
      </c>
      <c r="H44" t="str" cm="1">
        <f t="array" ref="H44">_xlfn.IFS(G44="A", "4",G44="B+", "3.5",G44="B", "3",G44="C+","2.5",G44="C", "2",G44="D","1",G44="F","0",G44="S", "Free Credit")</f>
        <v>3.5</v>
      </c>
      <c r="I44" s="11" cm="1">
        <f t="array" ref="I44">_xlfn.IFS(A44="1st Semester - Y1",SUMPRODUCT(($A$2:$A$62="1st Semester - Y1")*($H$2:$H$62)*($F$2:$F$62))/SUMIF($A$2:$A$62,"1st Semester - Y1",$F$2:$F$62),A44="2nd Semester - Y1 ",SUMPRODUCT(($A$2:$A$62="2nd Semester - Y1 ")*($H$2:$H$62)*($F$2:$F$62))/SUMIF($A$2:$A$62,"2nd Semester - Y1 ",$F$2:$F$62),A44="Intersession - Y2 ",SUMPRODUCT(($A$2:$A$62="Intersession - Y2 ")*($H$2:$H$62)*($F$2:$F$62))/SUMIF($A$2:$A$62,"Intersession - Y2 ",$F$2:$F$62),A44="1st Semester - Y2",SUMPRODUCT(($A$2:$A$62="1st Semester - Y2")*($H$2:$H$62)*($F$2:$F$62))/SUMIF($A$2:$A$62,"1st Semester - Y2",$F$2:$F$62),A44="2nd Semester - Y2 ",SUMPRODUCT(($A$2:$A$62="2nd Semester - Y2 ")*($H$2:$H$62)*($F$2:$F$62))/SUMIF($A$2:$A$62,"2nd Semester - Y2 ",$F$2:$F$62),A44="Intersession - Y3",SUMPRODUCT(($A$2:$A$62="Intersession - Y3")*($H$2:$H$62)*($F$2:$F$62))/SUMIF($A$2:$A$62,"Intersession - Y3",$F$2:$F$62),A44="1st Semester - Y3",SUMPRODUCT(($A$2:$A$62="1st Semester - Y3")*($H$2:$H$62)*($F$2:$F$62))/SUMIF($A$2:$A$62,"1st Semester - Y3",$F$2:$F$62),A44="2nd Semester - Y3",SUMPRODUCT(($A$2:$A$62="2nd Semester - Y3")*($H$2:$H$62)*($F$2:$F$62))/SUMIF($A$2:$A$62,"2nd Semester - Y3",$F$2:$F$62),A44="Intersession - Y4",SUMPRODUCT(($A$2:$A$62="Intersession - Y4")*($H$2:$H$62)*($F$2:$F$62))/SUMIF($A$2:$A$62,"Intersession - Y4",$F$2:$F$62),A44="1st Semester - Y4 ",SUMPRODUCT(($A$2:$A$62="1st Semester - Y4 ")*($H$2:$H$62)*($F$2:$F$62))/SUMIF($A$2:$A$62,"1st Semester - Y4 ",$F$2:$F$62),A44="2nd Semester - Y4 ",SUMPRODUCT(($A$2:$A$62="2nd Semester - Y4 ")*($H$2:$H$62)*($F$2:$F$62))/SUMIF($A$2:$A$62,"2nd Semester - Y4 ",$F$2:$F$62))</f>
        <v>3.2647058823529411</v>
      </c>
      <c r="J44" s="12">
        <f>IF(SUM($F$2:F44)=0, 0, SUMPRODUCT($I$2:I44, $F$2:F44) / SUM($F$2:F44))</f>
        <v>3.3441176470588245</v>
      </c>
    </row>
    <row r="45" spans="1:10" x14ac:dyDescent="0.3">
      <c r="A45" t="s">
        <v>175</v>
      </c>
      <c r="B45" t="s">
        <v>87</v>
      </c>
      <c r="C45" s="1" t="s">
        <v>88</v>
      </c>
      <c r="D45" s="1" t="s">
        <v>137</v>
      </c>
      <c r="E45" s="1">
        <v>3</v>
      </c>
      <c r="F45" s="1">
        <v>3</v>
      </c>
      <c r="G45" s="1" t="s">
        <v>12</v>
      </c>
      <c r="H45" t="str" cm="1">
        <f t="array" ref="H45">_xlfn.IFS(G45="A", "4",G45="B+", "3.5",G45="B", "3",G45="C+","2.5",G45="C", "2",G45="D","1",G45="F","0",G45="S", "Free Credit")</f>
        <v>3.5</v>
      </c>
      <c r="I45" s="11" cm="1">
        <f t="array" ref="I45">_xlfn.IFS(A45="1st Semester - Y1",SUMPRODUCT(($A$2:$A$62="1st Semester - Y1")*($H$2:$H$62)*($F$2:$F$62))/SUMIF($A$2:$A$62,"1st Semester - Y1",$F$2:$F$62),A45="2nd Semester - Y1 ",SUMPRODUCT(($A$2:$A$62="2nd Semester - Y1 ")*($H$2:$H$62)*($F$2:$F$62))/SUMIF($A$2:$A$62,"2nd Semester - Y1 ",$F$2:$F$62),A45="Intersession - Y2 ",SUMPRODUCT(($A$2:$A$62="Intersession - Y2 ")*($H$2:$H$62)*($F$2:$F$62))/SUMIF($A$2:$A$62,"Intersession - Y2 ",$F$2:$F$62),A45="1st Semester - Y2",SUMPRODUCT(($A$2:$A$62="1st Semester - Y2")*($H$2:$H$62)*($F$2:$F$62))/SUMIF($A$2:$A$62,"1st Semester - Y2",$F$2:$F$62),A45="2nd Semester - Y2 ",SUMPRODUCT(($A$2:$A$62="2nd Semester - Y2 ")*($H$2:$H$62)*($F$2:$F$62))/SUMIF($A$2:$A$62,"2nd Semester - Y2 ",$F$2:$F$62),A45="Intersession - Y3",SUMPRODUCT(($A$2:$A$62="Intersession - Y3")*($H$2:$H$62)*($F$2:$F$62))/SUMIF($A$2:$A$62,"Intersession - Y3",$F$2:$F$62),A45="1st Semester - Y3",SUMPRODUCT(($A$2:$A$62="1st Semester - Y3")*($H$2:$H$62)*($F$2:$F$62))/SUMIF($A$2:$A$62,"1st Semester - Y3",$F$2:$F$62),A45="2nd Semester - Y3",SUMPRODUCT(($A$2:$A$62="2nd Semester - Y3")*($H$2:$H$62)*($F$2:$F$62))/SUMIF($A$2:$A$62,"2nd Semester - Y3",$F$2:$F$62),A45="Intersession - Y4",SUMPRODUCT(($A$2:$A$62="Intersession - Y4")*($H$2:$H$62)*($F$2:$F$62))/SUMIF($A$2:$A$62,"Intersession - Y4",$F$2:$F$62),A45="1st Semester - Y4 ",SUMPRODUCT(($A$2:$A$62="1st Semester - Y4 ")*($H$2:$H$62)*($F$2:$F$62))/SUMIF($A$2:$A$62,"1st Semester - Y4 ",$F$2:$F$62),A45="2nd Semester - Y4 ",SUMPRODUCT(($A$2:$A$62="2nd Semester - Y4 ")*($H$2:$H$62)*($F$2:$F$62))/SUMIF($A$2:$A$62,"2nd Semester - Y4 ",$F$2:$F$62))</f>
        <v>3.2647058823529411</v>
      </c>
      <c r="J45" s="12">
        <f>IF(SUM($F$2:F45)=0, 0, SUMPRODUCT($I$2:I45, $F$2:F45) / SUM($F$2:F45))</f>
        <v>3.3421807747489249</v>
      </c>
    </row>
    <row r="46" spans="1:10" x14ac:dyDescent="0.3">
      <c r="A46" t="s">
        <v>175</v>
      </c>
      <c r="B46" t="s">
        <v>89</v>
      </c>
      <c r="C46" s="1" t="s">
        <v>90</v>
      </c>
      <c r="D46" s="1" t="s">
        <v>137</v>
      </c>
      <c r="E46" s="1">
        <v>3</v>
      </c>
      <c r="F46" s="1">
        <v>3</v>
      </c>
      <c r="G46" s="1" t="s">
        <v>12</v>
      </c>
      <c r="H46" t="str" cm="1">
        <f t="array" ref="H46">_xlfn.IFS(G46="A", "4",G46="B+", "3.5",G46="B", "3",G46="C+","2.5",G46="C", "2",G46="D","1",G46="F","0",G46="S", "Free Credit")</f>
        <v>3.5</v>
      </c>
      <c r="I46" s="11" cm="1">
        <f t="array" ref="I46">_xlfn.IFS(A46="1st Semester - Y1",SUMPRODUCT(($A$2:$A$62="1st Semester - Y1")*($H$2:$H$62)*($F$2:$F$62))/SUMIF($A$2:$A$62,"1st Semester - Y1",$F$2:$F$62),A46="2nd Semester - Y1 ",SUMPRODUCT(($A$2:$A$62="2nd Semester - Y1 ")*($H$2:$H$62)*($F$2:$F$62))/SUMIF($A$2:$A$62,"2nd Semester - Y1 ",$F$2:$F$62),A46="Intersession - Y2 ",SUMPRODUCT(($A$2:$A$62="Intersession - Y2 ")*($H$2:$H$62)*($F$2:$F$62))/SUMIF($A$2:$A$62,"Intersession - Y2 ",$F$2:$F$62),A46="1st Semester - Y2",SUMPRODUCT(($A$2:$A$62="1st Semester - Y2")*($H$2:$H$62)*($F$2:$F$62))/SUMIF($A$2:$A$62,"1st Semester - Y2",$F$2:$F$62),A46="2nd Semester - Y2 ",SUMPRODUCT(($A$2:$A$62="2nd Semester - Y2 ")*($H$2:$H$62)*($F$2:$F$62))/SUMIF($A$2:$A$62,"2nd Semester - Y2 ",$F$2:$F$62),A46="Intersession - Y3",SUMPRODUCT(($A$2:$A$62="Intersession - Y3")*($H$2:$H$62)*($F$2:$F$62))/SUMIF($A$2:$A$62,"Intersession - Y3",$F$2:$F$62),A46="1st Semester - Y3",SUMPRODUCT(($A$2:$A$62="1st Semester - Y3")*($H$2:$H$62)*($F$2:$F$62))/SUMIF($A$2:$A$62,"1st Semester - Y3",$F$2:$F$62),A46="2nd Semester - Y3",SUMPRODUCT(($A$2:$A$62="2nd Semester - Y3")*($H$2:$H$62)*($F$2:$F$62))/SUMIF($A$2:$A$62,"2nd Semester - Y3",$F$2:$F$62),A46="Intersession - Y4",SUMPRODUCT(($A$2:$A$62="Intersession - Y4")*($H$2:$H$62)*($F$2:$F$62))/SUMIF($A$2:$A$62,"Intersession - Y4",$F$2:$F$62),A46="1st Semester - Y4 ",SUMPRODUCT(($A$2:$A$62="1st Semester - Y4 ")*($H$2:$H$62)*($F$2:$F$62))/SUMIF($A$2:$A$62,"1st Semester - Y4 ",$F$2:$F$62),A46="2nd Semester - Y4 ",SUMPRODUCT(($A$2:$A$62="2nd Semester - Y4 ")*($H$2:$H$62)*($F$2:$F$62))/SUMIF($A$2:$A$62,"2nd Semester - Y4 ",$F$2:$F$62))</f>
        <v>3.2647058823529411</v>
      </c>
      <c r="J46" s="12">
        <f>IF(SUM($F$2:F46)=0, 0, SUMPRODUCT($I$2:I46, $F$2:F46) / SUM($F$2:F46))</f>
        <v>3.340336134453783</v>
      </c>
    </row>
    <row r="47" spans="1:10" x14ac:dyDescent="0.3">
      <c r="A47" t="s">
        <v>175</v>
      </c>
      <c r="B47" t="s">
        <v>91</v>
      </c>
      <c r="C47" s="1" t="s">
        <v>92</v>
      </c>
      <c r="D47" s="1" t="s">
        <v>137</v>
      </c>
      <c r="E47" s="1">
        <v>3</v>
      </c>
      <c r="F47" s="1">
        <v>3</v>
      </c>
      <c r="G47" s="1" t="s">
        <v>3</v>
      </c>
      <c r="H47" t="str" cm="1">
        <f t="array" ref="H47">_xlfn.IFS(G47="A", "4",G47="B+", "3.5",G47="B", "3",G47="C+","2.5",G47="C", "2",G47="D","1",G47="F","0",G47="S", "Free Credit")</f>
        <v>3</v>
      </c>
      <c r="I47" s="11" cm="1">
        <f t="array" ref="I47">_xlfn.IFS(A47="1st Semester - Y1",SUMPRODUCT(($A$2:$A$62="1st Semester - Y1")*($H$2:$H$62)*($F$2:$F$62))/SUMIF($A$2:$A$62,"1st Semester - Y1",$F$2:$F$62),A47="2nd Semester - Y1 ",SUMPRODUCT(($A$2:$A$62="2nd Semester - Y1 ")*($H$2:$H$62)*($F$2:$F$62))/SUMIF($A$2:$A$62,"2nd Semester - Y1 ",$F$2:$F$62),A47="Intersession - Y2 ",SUMPRODUCT(($A$2:$A$62="Intersession - Y2 ")*($H$2:$H$62)*($F$2:$F$62))/SUMIF($A$2:$A$62,"Intersession - Y2 ",$F$2:$F$62),A47="1st Semester - Y2",SUMPRODUCT(($A$2:$A$62="1st Semester - Y2")*($H$2:$H$62)*($F$2:$F$62))/SUMIF($A$2:$A$62,"1st Semester - Y2",$F$2:$F$62),A47="2nd Semester - Y2 ",SUMPRODUCT(($A$2:$A$62="2nd Semester - Y2 ")*($H$2:$H$62)*($F$2:$F$62))/SUMIF($A$2:$A$62,"2nd Semester - Y2 ",$F$2:$F$62),A47="Intersession - Y3",SUMPRODUCT(($A$2:$A$62="Intersession - Y3")*($H$2:$H$62)*($F$2:$F$62))/SUMIF($A$2:$A$62,"Intersession - Y3",$F$2:$F$62),A47="1st Semester - Y3",SUMPRODUCT(($A$2:$A$62="1st Semester - Y3")*($H$2:$H$62)*($F$2:$F$62))/SUMIF($A$2:$A$62,"1st Semester - Y3",$F$2:$F$62),A47="2nd Semester - Y3",SUMPRODUCT(($A$2:$A$62="2nd Semester - Y3")*($H$2:$H$62)*($F$2:$F$62))/SUMIF($A$2:$A$62,"2nd Semester - Y3",$F$2:$F$62),A47="Intersession - Y4",SUMPRODUCT(($A$2:$A$62="Intersession - Y4")*($H$2:$H$62)*($F$2:$F$62))/SUMIF($A$2:$A$62,"Intersession - Y4",$F$2:$F$62),A47="1st Semester - Y4 ",SUMPRODUCT(($A$2:$A$62="1st Semester - Y4 ")*($H$2:$H$62)*($F$2:$F$62))/SUMIF($A$2:$A$62,"1st Semester - Y4 ",$F$2:$F$62),A47="2nd Semester - Y4 ",SUMPRODUCT(($A$2:$A$62="2nd Semester - Y4 ")*($H$2:$H$62)*($F$2:$F$62))/SUMIF($A$2:$A$62,"2nd Semester - Y4 ",$F$2:$F$62))</f>
        <v>3.2647058823529411</v>
      </c>
      <c r="J47" s="12">
        <f>IF(SUM($F$2:F47)=0, 0, SUMPRODUCT($I$2:I47, $F$2:F47) / SUM($F$2:F47))</f>
        <v>3.3385772913816703</v>
      </c>
    </row>
    <row r="48" spans="1:10" ht="28.8" x14ac:dyDescent="0.3">
      <c r="A48" t="s">
        <v>175</v>
      </c>
      <c r="B48" t="s">
        <v>93</v>
      </c>
      <c r="C48" s="1" t="s">
        <v>94</v>
      </c>
      <c r="D48" s="1" t="s">
        <v>137</v>
      </c>
      <c r="E48" s="1">
        <v>5</v>
      </c>
      <c r="F48" s="1">
        <v>5</v>
      </c>
      <c r="G48" s="1" t="s">
        <v>3</v>
      </c>
      <c r="H48" t="str" cm="1">
        <f t="array" ref="H48">_xlfn.IFS(G48="A", "4",G48="B+", "3.5",G48="B", "3",G48="C+","2.5",G48="C", "2",G48="D","1",G48="F","0",G48="S", "Free Credit")</f>
        <v>3</v>
      </c>
      <c r="I48" s="11" cm="1">
        <f t="array" ref="I48">_xlfn.IFS(A48="1st Semester - Y1",SUMPRODUCT(($A$2:$A$62="1st Semester - Y1")*($H$2:$H$62)*($F$2:$F$62))/SUMIF($A$2:$A$62,"1st Semester - Y1",$F$2:$F$62),A48="2nd Semester - Y1 ",SUMPRODUCT(($A$2:$A$62="2nd Semester - Y1 ")*($H$2:$H$62)*($F$2:$F$62))/SUMIF($A$2:$A$62,"2nd Semester - Y1 ",$F$2:$F$62),A48="Intersession - Y2 ",SUMPRODUCT(($A$2:$A$62="Intersession - Y2 ")*($H$2:$H$62)*($F$2:$F$62))/SUMIF($A$2:$A$62,"Intersession - Y2 ",$F$2:$F$62),A48="1st Semester - Y2",SUMPRODUCT(($A$2:$A$62="1st Semester - Y2")*($H$2:$H$62)*($F$2:$F$62))/SUMIF($A$2:$A$62,"1st Semester - Y2",$F$2:$F$62),A48="2nd Semester - Y2 ",SUMPRODUCT(($A$2:$A$62="2nd Semester - Y2 ")*($H$2:$H$62)*($F$2:$F$62))/SUMIF($A$2:$A$62,"2nd Semester - Y2 ",$F$2:$F$62),A48="Intersession - Y3",SUMPRODUCT(($A$2:$A$62="Intersession - Y3")*($H$2:$H$62)*($F$2:$F$62))/SUMIF($A$2:$A$62,"Intersession - Y3",$F$2:$F$62),A48="1st Semester - Y3",SUMPRODUCT(($A$2:$A$62="1st Semester - Y3")*($H$2:$H$62)*($F$2:$F$62))/SUMIF($A$2:$A$62,"1st Semester - Y3",$F$2:$F$62),A48="2nd Semester - Y3",SUMPRODUCT(($A$2:$A$62="2nd Semester - Y3")*($H$2:$H$62)*($F$2:$F$62))/SUMIF($A$2:$A$62,"2nd Semester - Y3",$F$2:$F$62),A48="Intersession - Y4",SUMPRODUCT(($A$2:$A$62="Intersession - Y4")*($H$2:$H$62)*($F$2:$F$62))/SUMIF($A$2:$A$62,"Intersession - Y4",$F$2:$F$62),A48="1st Semester - Y4 ",SUMPRODUCT(($A$2:$A$62="1st Semester - Y4 ")*($H$2:$H$62)*($F$2:$F$62))/SUMIF($A$2:$A$62,"1st Semester - Y4 ",$F$2:$F$62),A48="2nd Semester - Y4 ",SUMPRODUCT(($A$2:$A$62="2nd Semester - Y4 ")*($H$2:$H$62)*($F$2:$F$62))/SUMIF($A$2:$A$62,"2nd Semester - Y4 ",$F$2:$F$62))</f>
        <v>3.2647058823529411</v>
      </c>
      <c r="J48" s="12">
        <f>IF(SUM($F$2:F48)=0, 0, SUMPRODUCT($I$2:I48, $F$2:F48) / SUM($F$2:F48))</f>
        <v>3.3358208955223891</v>
      </c>
    </row>
    <row r="49" spans="1:14" x14ac:dyDescent="0.3">
      <c r="A49" t="s">
        <v>176</v>
      </c>
      <c r="B49" t="s">
        <v>95</v>
      </c>
      <c r="C49" s="1" t="s">
        <v>96</v>
      </c>
      <c r="D49" s="1" t="s">
        <v>137</v>
      </c>
      <c r="E49" s="1">
        <v>3</v>
      </c>
      <c r="F49" s="1">
        <v>3</v>
      </c>
      <c r="G49" s="1" t="s">
        <v>12</v>
      </c>
      <c r="H49" t="str" cm="1">
        <f t="array" ref="H49">_xlfn.IFS(G49="A", "4",G49="B+", "3.5",G49="B", "3",G49="C+","2.5",G49="C", "2",G49="D","1",G49="F","0",G49="S", "Free Credit")</f>
        <v>3.5</v>
      </c>
      <c r="I49" s="11" cm="1">
        <f t="array" ref="I49">_xlfn.IFS(A49="1st Semester - Y1",SUMPRODUCT(($A$2:$A$62="1st Semester - Y1")*($H$2:$H$62)*($F$2:$F$62))/SUMIF($A$2:$A$62,"1st Semester - Y1",$F$2:$F$62),A49="2nd Semester - Y1 ",SUMPRODUCT(($A$2:$A$62="2nd Semester - Y1 ")*($H$2:$H$62)*($F$2:$F$62))/SUMIF($A$2:$A$62,"2nd Semester - Y1 ",$F$2:$F$62),A49="Intersession - Y2 ",SUMPRODUCT(($A$2:$A$62="Intersession - Y2 ")*($H$2:$H$62)*($F$2:$F$62))/SUMIF($A$2:$A$62,"Intersession - Y2 ",$F$2:$F$62),A49="1st Semester - Y2",SUMPRODUCT(($A$2:$A$62="1st Semester - Y2")*($H$2:$H$62)*($F$2:$F$62))/SUMIF($A$2:$A$62,"1st Semester - Y2",$F$2:$F$62),A49="2nd Semester - Y2 ",SUMPRODUCT(($A$2:$A$62="2nd Semester - Y2 ")*($H$2:$H$62)*($F$2:$F$62))/SUMIF($A$2:$A$62,"2nd Semester - Y2 ",$F$2:$F$62),A49="Intersession - Y3",SUMPRODUCT(($A$2:$A$62="Intersession - Y3")*($H$2:$H$62)*($F$2:$F$62))/SUMIF($A$2:$A$62,"Intersession - Y3",$F$2:$F$62),A49="1st Semester - Y3",SUMPRODUCT(($A$2:$A$62="1st Semester - Y3")*($H$2:$H$62)*($F$2:$F$62))/SUMIF($A$2:$A$62,"1st Semester - Y3",$F$2:$F$62),A49="2nd Semester - Y3",SUMPRODUCT(($A$2:$A$62="2nd Semester - Y3")*($H$2:$H$62)*($F$2:$F$62))/SUMIF($A$2:$A$62,"2nd Semester - Y3",$F$2:$F$62),A49="Intersession - Y4",SUMPRODUCT(($A$2:$A$62="Intersession - Y4")*($H$2:$H$62)*($F$2:$F$62))/SUMIF($A$2:$A$62,"Intersession - Y4",$F$2:$F$62),A49="1st Semester - Y4 ",SUMPRODUCT(($A$2:$A$62="1st Semester - Y4 ")*($H$2:$H$62)*($F$2:$F$62))/SUMIF($A$2:$A$62,"1st Semester - Y4 ",$F$2:$F$62),A49="2nd Semester - Y4 ",SUMPRODUCT(($A$2:$A$62="2nd Semester - Y4 ")*($H$2:$H$62)*($F$2:$F$62))/SUMIF($A$2:$A$62,"2nd Semester - Y4 ",$F$2:$F$62))</f>
        <v>3.25</v>
      </c>
      <c r="J49" s="12">
        <f>IF(SUM($F$2:F49)=0, 0, SUMPRODUCT($I$2:I49, $F$2:F49) / SUM($F$2:F49))</f>
        <v>3.3339416058394171</v>
      </c>
    </row>
    <row r="50" spans="1:14" ht="28.8" x14ac:dyDescent="0.3">
      <c r="A50" t="s">
        <v>176</v>
      </c>
      <c r="B50" t="s">
        <v>97</v>
      </c>
      <c r="C50" s="1" t="s">
        <v>98</v>
      </c>
      <c r="D50" s="1" t="s">
        <v>135</v>
      </c>
      <c r="E50" s="1">
        <v>3</v>
      </c>
      <c r="F50" s="1">
        <v>3</v>
      </c>
      <c r="G50" s="1" t="s">
        <v>3</v>
      </c>
      <c r="H50" t="str" cm="1">
        <f t="array" ref="H50">_xlfn.IFS(G50="A", "4",G50="B+", "3.5",G50="B", "3",G50="C+","2.5",G50="C", "2",G50="D","1",G50="F","0",G50="S", "Free Credit")</f>
        <v>3</v>
      </c>
      <c r="I50" s="11" cm="1">
        <f t="array" ref="I50">_xlfn.IFS(A50="1st Semester - Y1",SUMPRODUCT(($A$2:$A$62="1st Semester - Y1")*($H$2:$H$62)*($F$2:$F$62))/SUMIF($A$2:$A$62,"1st Semester - Y1",$F$2:$F$62),A50="2nd Semester - Y1 ",SUMPRODUCT(($A$2:$A$62="2nd Semester - Y1 ")*($H$2:$H$62)*($F$2:$F$62))/SUMIF($A$2:$A$62,"2nd Semester - Y1 ",$F$2:$F$62),A50="Intersession - Y2 ",SUMPRODUCT(($A$2:$A$62="Intersession - Y2 ")*($H$2:$H$62)*($F$2:$F$62))/SUMIF($A$2:$A$62,"Intersession - Y2 ",$F$2:$F$62),A50="1st Semester - Y2",SUMPRODUCT(($A$2:$A$62="1st Semester - Y2")*($H$2:$H$62)*($F$2:$F$62))/SUMIF($A$2:$A$62,"1st Semester - Y2",$F$2:$F$62),A50="2nd Semester - Y2 ",SUMPRODUCT(($A$2:$A$62="2nd Semester - Y2 ")*($H$2:$H$62)*($F$2:$F$62))/SUMIF($A$2:$A$62,"2nd Semester - Y2 ",$F$2:$F$62),A50="Intersession - Y3",SUMPRODUCT(($A$2:$A$62="Intersession - Y3")*($H$2:$H$62)*($F$2:$F$62))/SUMIF($A$2:$A$62,"Intersession - Y3",$F$2:$F$62),A50="1st Semester - Y3",SUMPRODUCT(($A$2:$A$62="1st Semester - Y3")*($H$2:$H$62)*($F$2:$F$62))/SUMIF($A$2:$A$62,"1st Semester - Y3",$F$2:$F$62),A50="2nd Semester - Y3",SUMPRODUCT(($A$2:$A$62="2nd Semester - Y3")*($H$2:$H$62)*($F$2:$F$62))/SUMIF($A$2:$A$62,"2nd Semester - Y3",$F$2:$F$62),A50="Intersession - Y4",SUMPRODUCT(($A$2:$A$62="Intersession - Y4")*($H$2:$H$62)*($F$2:$F$62))/SUMIF($A$2:$A$62,"Intersession - Y4",$F$2:$F$62),A50="1st Semester - Y4 ",SUMPRODUCT(($A$2:$A$62="1st Semester - Y4 ")*($H$2:$H$62)*($F$2:$F$62))/SUMIF($A$2:$A$62,"1st Semester - Y4 ",$F$2:$F$62),A50="2nd Semester - Y4 ",SUMPRODUCT(($A$2:$A$62="2nd Semester - Y4 ")*($H$2:$H$62)*($F$2:$F$62))/SUMIF($A$2:$A$62,"2nd Semester - Y4 ",$F$2:$F$62))</f>
        <v>3.25</v>
      </c>
      <c r="J50" s="12">
        <f>IF(SUM($F$2:F50)=0, 0, SUMPRODUCT($I$2:I50, $F$2:F50) / SUM($F$2:F50))</f>
        <v>3.3321428571428582</v>
      </c>
    </row>
    <row r="51" spans="1:14" x14ac:dyDescent="0.3">
      <c r="A51" t="s">
        <v>177</v>
      </c>
      <c r="B51" t="s">
        <v>99</v>
      </c>
      <c r="C51" s="1" t="s">
        <v>100</v>
      </c>
      <c r="D51" s="1" t="s">
        <v>135</v>
      </c>
      <c r="E51" s="1">
        <v>5</v>
      </c>
      <c r="F51" s="1">
        <v>3</v>
      </c>
      <c r="G51" s="1" t="s">
        <v>3</v>
      </c>
      <c r="H51" t="str" cm="1">
        <f t="array" ref="H51">_xlfn.IFS(G51="A", "4",G51="B+", "3.5",G51="B", "3",G51="C+","2.5",G51="C", "2",G51="D","1",G51="F","0",G51="S", "Free Credit")</f>
        <v>3</v>
      </c>
      <c r="I51" s="11" cm="1">
        <f t="array" ref="I51">_xlfn.IFS(A51="1st Semester - Y1",SUMPRODUCT(($A$2:$A$62="1st Semester - Y1")*($H$2:$H$62)*($F$2:$F$62))/SUMIF($A$2:$A$62,"1st Semester - Y1",$F$2:$F$62),A51="2nd Semester - Y1 ",SUMPRODUCT(($A$2:$A$62="2nd Semester - Y1 ")*($H$2:$H$62)*($F$2:$F$62))/SUMIF($A$2:$A$62,"2nd Semester - Y1 ",$F$2:$F$62),A51="Intersession - Y2 ",SUMPRODUCT(($A$2:$A$62="Intersession - Y2 ")*($H$2:$H$62)*($F$2:$F$62))/SUMIF($A$2:$A$62,"Intersession - Y2 ",$F$2:$F$62),A51="1st Semester - Y2",SUMPRODUCT(($A$2:$A$62="1st Semester - Y2")*($H$2:$H$62)*($F$2:$F$62))/SUMIF($A$2:$A$62,"1st Semester - Y2",$F$2:$F$62),A51="2nd Semester - Y2 ",SUMPRODUCT(($A$2:$A$62="2nd Semester - Y2 ")*($H$2:$H$62)*($F$2:$F$62))/SUMIF($A$2:$A$62,"2nd Semester - Y2 ",$F$2:$F$62),A51="Intersession - Y3",SUMPRODUCT(($A$2:$A$62="Intersession - Y3")*($H$2:$H$62)*($F$2:$F$62))/SUMIF($A$2:$A$62,"Intersession - Y3",$F$2:$F$62),A51="1st Semester - Y3",SUMPRODUCT(($A$2:$A$62="1st Semester - Y3")*($H$2:$H$62)*($F$2:$F$62))/SUMIF($A$2:$A$62,"1st Semester - Y3",$F$2:$F$62),A51="2nd Semester - Y3",SUMPRODUCT(($A$2:$A$62="2nd Semester - Y3")*($H$2:$H$62)*($F$2:$F$62))/SUMIF($A$2:$A$62,"2nd Semester - Y3",$F$2:$F$62),A51="Intersession - Y4",SUMPRODUCT(($A$2:$A$62="Intersession - Y4")*($H$2:$H$62)*($F$2:$F$62))/SUMIF($A$2:$A$62,"Intersession - Y4",$F$2:$F$62),A51="1st Semester - Y4 ",SUMPRODUCT(($A$2:$A$62="1st Semester - Y4 ")*($H$2:$H$62)*($F$2:$F$62))/SUMIF($A$2:$A$62,"1st Semester - Y4 ",$F$2:$F$62),A51="2nd Semester - Y4 ",SUMPRODUCT(($A$2:$A$62="2nd Semester - Y4 ")*($H$2:$H$62)*($F$2:$F$62))/SUMIF($A$2:$A$62,"2nd Semester - Y4 ",$F$2:$F$62))</f>
        <v>3.5</v>
      </c>
      <c r="J51" s="12">
        <f>IF(SUM($F$2:F51)=0, 0, SUMPRODUCT($I$2:I51, $F$2:F51) / SUM($F$2:F51))</f>
        <v>3.3356643356643367</v>
      </c>
    </row>
    <row r="52" spans="1:14" x14ac:dyDescent="0.3">
      <c r="A52" t="s">
        <v>177</v>
      </c>
      <c r="B52" t="s">
        <v>101</v>
      </c>
      <c r="C52" s="1" t="s">
        <v>102</v>
      </c>
      <c r="D52" s="1" t="s">
        <v>135</v>
      </c>
      <c r="E52" s="1">
        <v>3</v>
      </c>
      <c r="F52" s="1">
        <v>3</v>
      </c>
      <c r="G52" s="1" t="s">
        <v>12</v>
      </c>
      <c r="H52" t="str" cm="1">
        <f t="array" ref="H52">_xlfn.IFS(G52="A", "4",G52="B+", "3.5",G52="B", "3",G52="C+","2.5",G52="C", "2",G52="D","1",G52="F","0",G52="S", "Free Credit")</f>
        <v>3.5</v>
      </c>
      <c r="I52" s="11" cm="1">
        <f t="array" ref="I52">_xlfn.IFS(A52="1st Semester - Y1",SUMPRODUCT(($A$2:$A$62="1st Semester - Y1")*($H$2:$H$62)*($F$2:$F$62))/SUMIF($A$2:$A$62,"1st Semester - Y1",$F$2:$F$62),A52="2nd Semester - Y1 ",SUMPRODUCT(($A$2:$A$62="2nd Semester - Y1 ")*($H$2:$H$62)*($F$2:$F$62))/SUMIF($A$2:$A$62,"2nd Semester - Y1 ",$F$2:$F$62),A52="Intersession - Y2 ",SUMPRODUCT(($A$2:$A$62="Intersession - Y2 ")*($H$2:$H$62)*($F$2:$F$62))/SUMIF($A$2:$A$62,"Intersession - Y2 ",$F$2:$F$62),A52="1st Semester - Y2",SUMPRODUCT(($A$2:$A$62="1st Semester - Y2")*($H$2:$H$62)*($F$2:$F$62))/SUMIF($A$2:$A$62,"1st Semester - Y2",$F$2:$F$62),A52="2nd Semester - Y2 ",SUMPRODUCT(($A$2:$A$62="2nd Semester - Y2 ")*($H$2:$H$62)*($F$2:$F$62))/SUMIF($A$2:$A$62,"2nd Semester - Y2 ",$F$2:$F$62),A52="Intersession - Y3",SUMPRODUCT(($A$2:$A$62="Intersession - Y3")*($H$2:$H$62)*($F$2:$F$62))/SUMIF($A$2:$A$62,"Intersession - Y3",$F$2:$F$62),A52="1st Semester - Y3",SUMPRODUCT(($A$2:$A$62="1st Semester - Y3")*($H$2:$H$62)*($F$2:$F$62))/SUMIF($A$2:$A$62,"1st Semester - Y3",$F$2:$F$62),A52="2nd Semester - Y3",SUMPRODUCT(($A$2:$A$62="2nd Semester - Y3")*($H$2:$H$62)*($F$2:$F$62))/SUMIF($A$2:$A$62,"2nd Semester - Y3",$F$2:$F$62),A52="Intersession - Y4",SUMPRODUCT(($A$2:$A$62="Intersession - Y4")*($H$2:$H$62)*($F$2:$F$62))/SUMIF($A$2:$A$62,"Intersession - Y4",$F$2:$F$62),A52="1st Semester - Y4 ",SUMPRODUCT(($A$2:$A$62="1st Semester - Y4 ")*($H$2:$H$62)*($F$2:$F$62))/SUMIF($A$2:$A$62,"1st Semester - Y4 ",$F$2:$F$62),A52="2nd Semester - Y4 ",SUMPRODUCT(($A$2:$A$62="2nd Semester - Y4 ")*($H$2:$H$62)*($F$2:$F$62))/SUMIF($A$2:$A$62,"2nd Semester - Y4 ",$F$2:$F$62))</f>
        <v>3.5</v>
      </c>
      <c r="J52" s="12">
        <f>IF(SUM($F$2:F52)=0, 0, SUMPRODUCT($I$2:I52, $F$2:F52) / SUM($F$2:F52))</f>
        <v>3.339041095890412</v>
      </c>
    </row>
    <row r="53" spans="1:14" x14ac:dyDescent="0.3">
      <c r="A53" t="s">
        <v>177</v>
      </c>
      <c r="B53" t="s">
        <v>103</v>
      </c>
      <c r="C53" s="1" t="s">
        <v>104</v>
      </c>
      <c r="D53" s="1" t="s">
        <v>135</v>
      </c>
      <c r="E53" s="1">
        <v>3</v>
      </c>
      <c r="F53" s="1">
        <v>3</v>
      </c>
      <c r="G53" s="1" t="s">
        <v>3</v>
      </c>
      <c r="H53" t="str" cm="1">
        <f t="array" ref="H53">_xlfn.IFS(G53="A", "4",G53="B+", "3.5",G53="B", "3",G53="C+","2.5",G53="C", "2",G53="D","1",G53="F","0",G53="S", "Free Credit")</f>
        <v>3</v>
      </c>
      <c r="I53" s="11" cm="1">
        <f t="array" ref="I53">_xlfn.IFS(A53="1st Semester - Y1",SUMPRODUCT(($A$2:$A$62="1st Semester - Y1")*($H$2:$H$62)*($F$2:$F$62))/SUMIF($A$2:$A$62,"1st Semester - Y1",$F$2:$F$62),A53="2nd Semester - Y1 ",SUMPRODUCT(($A$2:$A$62="2nd Semester - Y1 ")*($H$2:$H$62)*($F$2:$F$62))/SUMIF($A$2:$A$62,"2nd Semester - Y1 ",$F$2:$F$62),A53="Intersession - Y2 ",SUMPRODUCT(($A$2:$A$62="Intersession - Y2 ")*($H$2:$H$62)*($F$2:$F$62))/SUMIF($A$2:$A$62,"Intersession - Y2 ",$F$2:$F$62),A53="1st Semester - Y2",SUMPRODUCT(($A$2:$A$62="1st Semester - Y2")*($H$2:$H$62)*($F$2:$F$62))/SUMIF($A$2:$A$62,"1st Semester - Y2",$F$2:$F$62),A53="2nd Semester - Y2 ",SUMPRODUCT(($A$2:$A$62="2nd Semester - Y2 ")*($H$2:$H$62)*($F$2:$F$62))/SUMIF($A$2:$A$62,"2nd Semester - Y2 ",$F$2:$F$62),A53="Intersession - Y3",SUMPRODUCT(($A$2:$A$62="Intersession - Y3")*($H$2:$H$62)*($F$2:$F$62))/SUMIF($A$2:$A$62,"Intersession - Y3",$F$2:$F$62),A53="1st Semester - Y3",SUMPRODUCT(($A$2:$A$62="1st Semester - Y3")*($H$2:$H$62)*($F$2:$F$62))/SUMIF($A$2:$A$62,"1st Semester - Y3",$F$2:$F$62),A53="2nd Semester - Y3",SUMPRODUCT(($A$2:$A$62="2nd Semester - Y3")*($H$2:$H$62)*($F$2:$F$62))/SUMIF($A$2:$A$62,"2nd Semester - Y3",$F$2:$F$62),A53="Intersession - Y4",SUMPRODUCT(($A$2:$A$62="Intersession - Y4")*($H$2:$H$62)*($F$2:$F$62))/SUMIF($A$2:$A$62,"Intersession - Y4",$F$2:$F$62),A53="1st Semester - Y4 ",SUMPRODUCT(($A$2:$A$62="1st Semester - Y4 ")*($H$2:$H$62)*($F$2:$F$62))/SUMIF($A$2:$A$62,"1st Semester - Y4 ",$F$2:$F$62),A53="2nd Semester - Y4 ",SUMPRODUCT(($A$2:$A$62="2nd Semester - Y4 ")*($H$2:$H$62)*($F$2:$F$62))/SUMIF($A$2:$A$62,"2nd Semester - Y4 ",$F$2:$F$62))</f>
        <v>3.5</v>
      </c>
      <c r="J53" s="12">
        <f>IF(SUM($F$2:F53)=0, 0, SUMPRODUCT($I$2:I53, $F$2:F53) / SUM($F$2:F53))</f>
        <v>3.342281879194632</v>
      </c>
    </row>
    <row r="54" spans="1:14" x14ac:dyDescent="0.3">
      <c r="A54" t="s">
        <v>177</v>
      </c>
      <c r="B54" t="s">
        <v>105</v>
      </c>
      <c r="C54" s="1" t="s">
        <v>106</v>
      </c>
      <c r="D54" s="1" t="s">
        <v>135</v>
      </c>
      <c r="E54" s="1">
        <v>3</v>
      </c>
      <c r="F54" s="1">
        <v>3</v>
      </c>
      <c r="G54" s="1" t="s">
        <v>12</v>
      </c>
      <c r="H54" t="str" cm="1">
        <f t="array" ref="H54">_xlfn.IFS(G54="A", "4",G54="B+", "3.5",G54="B", "3",G54="C+","2.5",G54="C", "2",G54="D","1",G54="F","0",G54="S", "Free Credit")</f>
        <v>3.5</v>
      </c>
      <c r="I54" s="11" cm="1">
        <f t="array" ref="I54">_xlfn.IFS(A54="1st Semester - Y1",SUMPRODUCT(($A$2:$A$62="1st Semester - Y1")*($H$2:$H$62)*($F$2:$F$62))/SUMIF($A$2:$A$62,"1st Semester - Y1",$F$2:$F$62),A54="2nd Semester - Y1 ",SUMPRODUCT(($A$2:$A$62="2nd Semester - Y1 ")*($H$2:$H$62)*($F$2:$F$62))/SUMIF($A$2:$A$62,"2nd Semester - Y1 ",$F$2:$F$62),A54="Intersession - Y2 ",SUMPRODUCT(($A$2:$A$62="Intersession - Y2 ")*($H$2:$H$62)*($F$2:$F$62))/SUMIF($A$2:$A$62,"Intersession - Y2 ",$F$2:$F$62),A54="1st Semester - Y2",SUMPRODUCT(($A$2:$A$62="1st Semester - Y2")*($H$2:$H$62)*($F$2:$F$62))/SUMIF($A$2:$A$62,"1st Semester - Y2",$F$2:$F$62),A54="2nd Semester - Y2 ",SUMPRODUCT(($A$2:$A$62="2nd Semester - Y2 ")*($H$2:$H$62)*($F$2:$F$62))/SUMIF($A$2:$A$62,"2nd Semester - Y2 ",$F$2:$F$62),A54="Intersession - Y3",SUMPRODUCT(($A$2:$A$62="Intersession - Y3")*($H$2:$H$62)*($F$2:$F$62))/SUMIF($A$2:$A$62,"Intersession - Y3",$F$2:$F$62),A54="1st Semester - Y3",SUMPRODUCT(($A$2:$A$62="1st Semester - Y3")*($H$2:$H$62)*($F$2:$F$62))/SUMIF($A$2:$A$62,"1st Semester - Y3",$F$2:$F$62),A54="2nd Semester - Y3",SUMPRODUCT(($A$2:$A$62="2nd Semester - Y3")*($H$2:$H$62)*($F$2:$F$62))/SUMIF($A$2:$A$62,"2nd Semester - Y3",$F$2:$F$62),A54="Intersession - Y4",SUMPRODUCT(($A$2:$A$62="Intersession - Y4")*($H$2:$H$62)*($F$2:$F$62))/SUMIF($A$2:$A$62,"Intersession - Y4",$F$2:$F$62),A54="1st Semester - Y4 ",SUMPRODUCT(($A$2:$A$62="1st Semester - Y4 ")*($H$2:$H$62)*($F$2:$F$62))/SUMIF($A$2:$A$62,"1st Semester - Y4 ",$F$2:$F$62),A54="2nd Semester - Y4 ",SUMPRODUCT(($A$2:$A$62="2nd Semester - Y4 ")*($H$2:$H$62)*($F$2:$F$62))/SUMIF($A$2:$A$62,"2nd Semester - Y4 ",$F$2:$F$62))</f>
        <v>3.5</v>
      </c>
      <c r="J54" s="12">
        <f>IF(SUM($F$2:F54)=0, 0, SUMPRODUCT($I$2:I54, $F$2:F54) / SUM($F$2:F54))</f>
        <v>3.3453947368421062</v>
      </c>
    </row>
    <row r="55" spans="1:14" x14ac:dyDescent="0.3">
      <c r="A55" t="s">
        <v>177</v>
      </c>
      <c r="B55" t="s">
        <v>107</v>
      </c>
      <c r="C55" s="1" t="s">
        <v>108</v>
      </c>
      <c r="D55" s="1" t="s">
        <v>136</v>
      </c>
      <c r="E55" s="1">
        <v>3</v>
      </c>
      <c r="F55" s="1">
        <v>3</v>
      </c>
      <c r="G55" s="1" t="s">
        <v>31</v>
      </c>
      <c r="H55" t="str" cm="1">
        <f t="array" ref="H55">_xlfn.IFS(G55="A", "4",G55="B+", "3.5",G55="B", "3",G55="C+","2.5",G55="C", "2",G55="D","1",G55="F","0",G55="S", "Free Credit")</f>
        <v>4</v>
      </c>
      <c r="I55" s="11" cm="1">
        <f t="array" ref="I55">_xlfn.IFS(A55="1st Semester - Y1",SUMPRODUCT(($A$2:$A$62="1st Semester - Y1")*($H$2:$H$62)*($F$2:$F$62))/SUMIF($A$2:$A$62,"1st Semester - Y1",$F$2:$F$62),A55="2nd Semester - Y1 ",SUMPRODUCT(($A$2:$A$62="2nd Semester - Y1 ")*($H$2:$H$62)*($F$2:$F$62))/SUMIF($A$2:$A$62,"2nd Semester - Y1 ",$F$2:$F$62),A55="Intersession - Y2 ",SUMPRODUCT(($A$2:$A$62="Intersession - Y2 ")*($H$2:$H$62)*($F$2:$F$62))/SUMIF($A$2:$A$62,"Intersession - Y2 ",$F$2:$F$62),A55="1st Semester - Y2",SUMPRODUCT(($A$2:$A$62="1st Semester - Y2")*($H$2:$H$62)*($F$2:$F$62))/SUMIF($A$2:$A$62,"1st Semester - Y2",$F$2:$F$62),A55="2nd Semester - Y2 ",SUMPRODUCT(($A$2:$A$62="2nd Semester - Y2 ")*($H$2:$H$62)*($F$2:$F$62))/SUMIF($A$2:$A$62,"2nd Semester - Y2 ",$F$2:$F$62),A55="Intersession - Y3",SUMPRODUCT(($A$2:$A$62="Intersession - Y3")*($H$2:$H$62)*($F$2:$F$62))/SUMIF($A$2:$A$62,"Intersession - Y3",$F$2:$F$62),A55="1st Semester - Y3",SUMPRODUCT(($A$2:$A$62="1st Semester - Y3")*($H$2:$H$62)*($F$2:$F$62))/SUMIF($A$2:$A$62,"1st Semester - Y3",$F$2:$F$62),A55="2nd Semester - Y3",SUMPRODUCT(($A$2:$A$62="2nd Semester - Y3")*($H$2:$H$62)*($F$2:$F$62))/SUMIF($A$2:$A$62,"2nd Semester - Y3",$F$2:$F$62),A55="Intersession - Y4",SUMPRODUCT(($A$2:$A$62="Intersession - Y4")*($H$2:$H$62)*($F$2:$F$62))/SUMIF($A$2:$A$62,"Intersession - Y4",$F$2:$F$62),A55="1st Semester - Y4 ",SUMPRODUCT(($A$2:$A$62="1st Semester - Y4 ")*($H$2:$H$62)*($F$2:$F$62))/SUMIF($A$2:$A$62,"1st Semester - Y4 ",$F$2:$F$62),A55="2nd Semester - Y4 ",SUMPRODUCT(($A$2:$A$62="2nd Semester - Y4 ")*($H$2:$H$62)*($F$2:$F$62))/SUMIF($A$2:$A$62,"2nd Semester - Y4 ",$F$2:$F$62))</f>
        <v>3.5</v>
      </c>
      <c r="J55" s="12">
        <f>IF(SUM($F$2:F55)=0, 0, SUMPRODUCT($I$2:I55, $F$2:F55) / SUM($F$2:F55))</f>
        <v>3.3483870967741951</v>
      </c>
    </row>
    <row r="56" spans="1:14" x14ac:dyDescent="0.3">
      <c r="A56" t="s">
        <v>177</v>
      </c>
      <c r="B56" t="s">
        <v>109</v>
      </c>
      <c r="C56" s="1" t="s">
        <v>110</v>
      </c>
      <c r="D56" s="1" t="s">
        <v>137</v>
      </c>
      <c r="E56" s="1">
        <v>3</v>
      </c>
      <c r="F56" s="1">
        <v>3</v>
      </c>
      <c r="G56" s="1" t="s">
        <v>31</v>
      </c>
      <c r="H56" t="str" cm="1">
        <f t="array" ref="H56">_xlfn.IFS(G56="A", "4",G56="B+", "3.5",G56="B", "3",G56="C+","2.5",G56="C", "2",G56="D","1",G56="F","0",G56="S", "Free Credit")</f>
        <v>4</v>
      </c>
      <c r="I56" s="11" cm="1">
        <f t="array" ref="I56">_xlfn.IFS(A56="1st Semester - Y1",SUMPRODUCT(($A$2:$A$62="1st Semester - Y1")*($H$2:$H$62)*($F$2:$F$62))/SUMIF($A$2:$A$62,"1st Semester - Y1",$F$2:$F$62),A56="2nd Semester - Y1 ",SUMPRODUCT(($A$2:$A$62="2nd Semester - Y1 ")*($H$2:$H$62)*($F$2:$F$62))/SUMIF($A$2:$A$62,"2nd Semester - Y1 ",$F$2:$F$62),A56="Intersession - Y2 ",SUMPRODUCT(($A$2:$A$62="Intersession - Y2 ")*($H$2:$H$62)*($F$2:$F$62))/SUMIF($A$2:$A$62,"Intersession - Y2 ",$F$2:$F$62),A56="1st Semester - Y2",SUMPRODUCT(($A$2:$A$62="1st Semester - Y2")*($H$2:$H$62)*($F$2:$F$62))/SUMIF($A$2:$A$62,"1st Semester - Y2",$F$2:$F$62),A56="2nd Semester - Y2 ",SUMPRODUCT(($A$2:$A$62="2nd Semester - Y2 ")*($H$2:$H$62)*($F$2:$F$62))/SUMIF($A$2:$A$62,"2nd Semester - Y2 ",$F$2:$F$62),A56="Intersession - Y3",SUMPRODUCT(($A$2:$A$62="Intersession - Y3")*($H$2:$H$62)*($F$2:$F$62))/SUMIF($A$2:$A$62,"Intersession - Y3",$F$2:$F$62),A56="1st Semester - Y3",SUMPRODUCT(($A$2:$A$62="1st Semester - Y3")*($H$2:$H$62)*($F$2:$F$62))/SUMIF($A$2:$A$62,"1st Semester - Y3",$F$2:$F$62),A56="2nd Semester - Y3",SUMPRODUCT(($A$2:$A$62="2nd Semester - Y3")*($H$2:$H$62)*($F$2:$F$62))/SUMIF($A$2:$A$62,"2nd Semester - Y3",$F$2:$F$62),A56="Intersession - Y4",SUMPRODUCT(($A$2:$A$62="Intersession - Y4")*($H$2:$H$62)*($F$2:$F$62))/SUMIF($A$2:$A$62,"Intersession - Y4",$F$2:$F$62),A56="1st Semester - Y4 ",SUMPRODUCT(($A$2:$A$62="1st Semester - Y4 ")*($H$2:$H$62)*($F$2:$F$62))/SUMIF($A$2:$A$62,"1st Semester - Y4 ",$F$2:$F$62),A56="2nd Semester - Y4 ",SUMPRODUCT(($A$2:$A$62="2nd Semester - Y4 ")*($H$2:$H$62)*($F$2:$F$62))/SUMIF($A$2:$A$62,"2nd Semester - Y4 ",$F$2:$F$62))</f>
        <v>3.5</v>
      </c>
      <c r="J56" s="12">
        <f>IF(SUM($F$2:F56)=0, 0, SUMPRODUCT($I$2:I56, $F$2:F56) / SUM($F$2:F56))</f>
        <v>3.3512658227848116</v>
      </c>
    </row>
    <row r="57" spans="1:14" x14ac:dyDescent="0.3">
      <c r="A57" t="s">
        <v>178</v>
      </c>
      <c r="B57" t="s">
        <v>111</v>
      </c>
      <c r="C57" s="1" t="s">
        <v>112</v>
      </c>
      <c r="D57" s="1" t="s">
        <v>135</v>
      </c>
      <c r="E57" s="1">
        <v>3</v>
      </c>
      <c r="F57" s="1">
        <v>3</v>
      </c>
      <c r="G57" s="1" t="s">
        <v>12</v>
      </c>
      <c r="H57" t="str" cm="1">
        <f t="array" ref="H57">_xlfn.IFS(G57="A", "4",G57="B+", "3.5",G57="B", "3",G57="C+","2.5",G57="C", "2",G57="D","1",G57="F","0",G57="S", "Free Credit")</f>
        <v>3.5</v>
      </c>
      <c r="I57" s="11" cm="1">
        <f t="array" ref="I57">_xlfn.IFS(A57="1st Semester - Y1",SUMPRODUCT(($A$2:$A$62="1st Semester - Y1")*($H$2:$H$62)*($F$2:$F$62))/SUMIF($A$2:$A$62,"1st Semester - Y1",$F$2:$F$62),A57="2nd Semester - Y1 ",SUMPRODUCT(($A$2:$A$62="2nd Semester - Y1 ")*($H$2:$H$62)*($F$2:$F$62))/SUMIF($A$2:$A$62,"2nd Semester - Y1 ",$F$2:$F$62),A57="Intersession - Y2 ",SUMPRODUCT(($A$2:$A$62="Intersession - Y2 ")*($H$2:$H$62)*($F$2:$F$62))/SUMIF($A$2:$A$62,"Intersession - Y2 ",$F$2:$F$62),A57="1st Semester - Y2",SUMPRODUCT(($A$2:$A$62="1st Semester - Y2")*($H$2:$H$62)*($F$2:$F$62))/SUMIF($A$2:$A$62,"1st Semester - Y2",$F$2:$F$62),A57="2nd Semester - Y2 ",SUMPRODUCT(($A$2:$A$62="2nd Semester - Y2 ")*($H$2:$H$62)*($F$2:$F$62))/SUMIF($A$2:$A$62,"2nd Semester - Y2 ",$F$2:$F$62),A57="Intersession - Y3",SUMPRODUCT(($A$2:$A$62="Intersession - Y3")*($H$2:$H$62)*($F$2:$F$62))/SUMIF($A$2:$A$62,"Intersession - Y3",$F$2:$F$62),A57="1st Semester - Y3",SUMPRODUCT(($A$2:$A$62="1st Semester - Y3")*($H$2:$H$62)*($F$2:$F$62))/SUMIF($A$2:$A$62,"1st Semester - Y3",$F$2:$F$62),A57="2nd Semester - Y3",SUMPRODUCT(($A$2:$A$62="2nd Semester - Y3")*($H$2:$H$62)*($F$2:$F$62))/SUMIF($A$2:$A$62,"2nd Semester - Y3",$F$2:$F$62),A57="Intersession - Y4",SUMPRODUCT(($A$2:$A$62="Intersession - Y4")*($H$2:$H$62)*($F$2:$F$62))/SUMIF($A$2:$A$62,"Intersession - Y4",$F$2:$F$62),A57="1st Semester - Y4 ",SUMPRODUCT(($A$2:$A$62="1st Semester - Y4 ")*($H$2:$H$62)*($F$2:$F$62))/SUMIF($A$2:$A$62,"1st Semester - Y4 ",$F$2:$F$62),A57="2nd Semester - Y4 ",SUMPRODUCT(($A$2:$A$62="2nd Semester - Y4 ")*($H$2:$H$62)*($F$2:$F$62))/SUMIF($A$2:$A$62,"2nd Semester - Y4 ",$F$2:$F$62))</f>
        <v>3.45</v>
      </c>
      <c r="J57" s="12">
        <f>IF(SUM($F$2:F57)=0, 0, SUMPRODUCT($I$2:I57, $F$2:F57) / SUM($F$2:F57))</f>
        <v>3.3531055900621132</v>
      </c>
    </row>
    <row r="58" spans="1:14" ht="28.8" x14ac:dyDescent="0.3">
      <c r="A58" t="s">
        <v>178</v>
      </c>
      <c r="B58" t="s">
        <v>113</v>
      </c>
      <c r="C58" s="1" t="s">
        <v>114</v>
      </c>
      <c r="D58" s="1" t="s">
        <v>136</v>
      </c>
      <c r="E58" s="1">
        <v>3</v>
      </c>
      <c r="F58" s="1">
        <v>3</v>
      </c>
      <c r="G58" s="1" t="s">
        <v>12</v>
      </c>
      <c r="H58" t="str" cm="1">
        <f t="array" ref="H58">_xlfn.IFS(G58="A", "4",G58="B+", "3.5",G58="B", "3",G58="C+","2.5",G58="C", "2",G58="D","1",G58="F","0",G58="S", "Free Credit")</f>
        <v>3.5</v>
      </c>
      <c r="I58" s="11" cm="1">
        <f t="array" ref="I58">_xlfn.IFS(A58="1st Semester - Y1",SUMPRODUCT(($A$2:$A$62="1st Semester - Y1")*($H$2:$H$62)*($F$2:$F$62))/SUMIF($A$2:$A$62,"1st Semester - Y1",$F$2:$F$62),A58="2nd Semester - Y1 ",SUMPRODUCT(($A$2:$A$62="2nd Semester - Y1 ")*($H$2:$H$62)*($F$2:$F$62))/SUMIF($A$2:$A$62,"2nd Semester - Y1 ",$F$2:$F$62),A58="Intersession - Y2 ",SUMPRODUCT(($A$2:$A$62="Intersession - Y2 ")*($H$2:$H$62)*($F$2:$F$62))/SUMIF($A$2:$A$62,"Intersession - Y2 ",$F$2:$F$62),A58="1st Semester - Y2",SUMPRODUCT(($A$2:$A$62="1st Semester - Y2")*($H$2:$H$62)*($F$2:$F$62))/SUMIF($A$2:$A$62,"1st Semester - Y2",$F$2:$F$62),A58="2nd Semester - Y2 ",SUMPRODUCT(($A$2:$A$62="2nd Semester - Y2 ")*($H$2:$H$62)*($F$2:$F$62))/SUMIF($A$2:$A$62,"2nd Semester - Y2 ",$F$2:$F$62),A58="Intersession - Y3",SUMPRODUCT(($A$2:$A$62="Intersession - Y3")*($H$2:$H$62)*($F$2:$F$62))/SUMIF($A$2:$A$62,"Intersession - Y3",$F$2:$F$62),A58="1st Semester - Y3",SUMPRODUCT(($A$2:$A$62="1st Semester - Y3")*($H$2:$H$62)*($F$2:$F$62))/SUMIF($A$2:$A$62,"1st Semester - Y3",$F$2:$F$62),A58="2nd Semester - Y3",SUMPRODUCT(($A$2:$A$62="2nd Semester - Y3")*($H$2:$H$62)*($F$2:$F$62))/SUMIF($A$2:$A$62,"2nd Semester - Y3",$F$2:$F$62),A58="Intersession - Y4",SUMPRODUCT(($A$2:$A$62="Intersession - Y4")*($H$2:$H$62)*($F$2:$F$62))/SUMIF($A$2:$A$62,"Intersession - Y4",$F$2:$F$62),A58="1st Semester - Y4 ",SUMPRODUCT(($A$2:$A$62="1st Semester - Y4 ")*($H$2:$H$62)*($F$2:$F$62))/SUMIF($A$2:$A$62,"1st Semester - Y4 ",$F$2:$F$62),A58="2nd Semester - Y4 ",SUMPRODUCT(($A$2:$A$62="2nd Semester - Y4 ")*($H$2:$H$62)*($F$2:$F$62))/SUMIF($A$2:$A$62,"2nd Semester - Y4 ",$F$2:$F$62))</f>
        <v>3.45</v>
      </c>
      <c r="J58" s="12">
        <f>IF(SUM($F$2:F58)=0, 0, SUMPRODUCT($I$2:I58, $F$2:F58) / SUM($F$2:F58))</f>
        <v>3.3548780487804897</v>
      </c>
    </row>
    <row r="59" spans="1:14" x14ac:dyDescent="0.3">
      <c r="A59" t="s">
        <v>178</v>
      </c>
      <c r="B59" t="s">
        <v>115</v>
      </c>
      <c r="C59" s="1" t="s">
        <v>116</v>
      </c>
      <c r="D59" s="1" t="s">
        <v>137</v>
      </c>
      <c r="E59" s="1">
        <v>5</v>
      </c>
      <c r="F59" s="1">
        <v>5</v>
      </c>
      <c r="G59" s="1" t="s">
        <v>3</v>
      </c>
      <c r="H59" t="str" cm="1">
        <f t="array" ref="H59">_xlfn.IFS(G59="A", "4",G59="B+", "3.5",G59="B", "3",G59="C+","2.5",G59="C", "2",G59="D","1",G59="F","0",G59="S", "Free Credit")</f>
        <v>3</v>
      </c>
      <c r="I59" s="11" cm="1">
        <f t="array" ref="I59">_xlfn.IFS(A59="1st Semester - Y1",SUMPRODUCT(($A$2:$A$62="1st Semester - Y1")*($H$2:$H$62)*($F$2:$F$62))/SUMIF($A$2:$A$62,"1st Semester - Y1",$F$2:$F$62),A59="2nd Semester - Y1 ",SUMPRODUCT(($A$2:$A$62="2nd Semester - Y1 ")*($H$2:$H$62)*($F$2:$F$62))/SUMIF($A$2:$A$62,"2nd Semester - Y1 ",$F$2:$F$62),A59="Intersession - Y2 ",SUMPRODUCT(($A$2:$A$62="Intersession - Y2 ")*($H$2:$H$62)*($F$2:$F$62))/SUMIF($A$2:$A$62,"Intersession - Y2 ",$F$2:$F$62),A59="1st Semester - Y2",SUMPRODUCT(($A$2:$A$62="1st Semester - Y2")*($H$2:$H$62)*($F$2:$F$62))/SUMIF($A$2:$A$62,"1st Semester - Y2",$F$2:$F$62),A59="2nd Semester - Y2 ",SUMPRODUCT(($A$2:$A$62="2nd Semester - Y2 ")*($H$2:$H$62)*($F$2:$F$62))/SUMIF($A$2:$A$62,"2nd Semester - Y2 ",$F$2:$F$62),A59="Intersession - Y3",SUMPRODUCT(($A$2:$A$62="Intersession - Y3")*($H$2:$H$62)*($F$2:$F$62))/SUMIF($A$2:$A$62,"Intersession - Y3",$F$2:$F$62),A59="1st Semester - Y3",SUMPRODUCT(($A$2:$A$62="1st Semester - Y3")*($H$2:$H$62)*($F$2:$F$62))/SUMIF($A$2:$A$62,"1st Semester - Y3",$F$2:$F$62),A59="2nd Semester - Y3",SUMPRODUCT(($A$2:$A$62="2nd Semester - Y3")*($H$2:$H$62)*($F$2:$F$62))/SUMIF($A$2:$A$62,"2nd Semester - Y3",$F$2:$F$62),A59="Intersession - Y4",SUMPRODUCT(($A$2:$A$62="Intersession - Y4")*($H$2:$H$62)*($F$2:$F$62))/SUMIF($A$2:$A$62,"Intersession - Y4",$F$2:$F$62),A59="1st Semester - Y4 ",SUMPRODUCT(($A$2:$A$62="1st Semester - Y4 ")*($H$2:$H$62)*($F$2:$F$62))/SUMIF($A$2:$A$62,"1st Semester - Y4 ",$F$2:$F$62),A59="2nd Semester - Y4 ",SUMPRODUCT(($A$2:$A$62="2nd Semester - Y4 ")*($H$2:$H$62)*($F$2:$F$62))/SUMIF($A$2:$A$62,"2nd Semester - Y4 ",$F$2:$F$62))</f>
        <v>3.45</v>
      </c>
      <c r="J59" s="12">
        <f>IF(SUM($F$2:F59)=0, 0, SUMPRODUCT($I$2:I59, $F$2:F59) / SUM($F$2:F59))</f>
        <v>3.3576923076923091</v>
      </c>
    </row>
    <row r="60" spans="1:14" x14ac:dyDescent="0.3">
      <c r="A60" t="s">
        <v>178</v>
      </c>
      <c r="B60" t="s">
        <v>117</v>
      </c>
      <c r="C60" s="1" t="s">
        <v>118</v>
      </c>
      <c r="D60" s="1" t="s">
        <v>135</v>
      </c>
      <c r="E60" s="1">
        <v>3</v>
      </c>
      <c r="F60" s="1">
        <v>3</v>
      </c>
      <c r="G60" s="1" t="s">
        <v>12</v>
      </c>
      <c r="H60" t="str" cm="1">
        <f t="array" ref="H60">_xlfn.IFS(G60="A", "4",G60="B+", "3.5",G60="B", "3",G60="C+","2.5",G60="C", "2",G60="D","1",G60="F","0",G60="S", "Free Credit")</f>
        <v>3.5</v>
      </c>
      <c r="I60" s="11" cm="1">
        <f t="array" ref="I60">_xlfn.IFS(A60="1st Semester - Y1",SUMPRODUCT(($A$2:$A$62="1st Semester - Y1")*($H$2:$H$62)*($F$2:$F$62))/SUMIF($A$2:$A$62,"1st Semester - Y1",$F$2:$F$62),A60="2nd Semester - Y1 ",SUMPRODUCT(($A$2:$A$62="2nd Semester - Y1 ")*($H$2:$H$62)*($F$2:$F$62))/SUMIF($A$2:$A$62,"2nd Semester - Y1 ",$F$2:$F$62),A60="Intersession - Y2 ",SUMPRODUCT(($A$2:$A$62="Intersession - Y2 ")*($H$2:$H$62)*($F$2:$F$62))/SUMIF($A$2:$A$62,"Intersession - Y2 ",$F$2:$F$62),A60="1st Semester - Y2",SUMPRODUCT(($A$2:$A$62="1st Semester - Y2")*($H$2:$H$62)*($F$2:$F$62))/SUMIF($A$2:$A$62,"1st Semester - Y2",$F$2:$F$62),A60="2nd Semester - Y2 ",SUMPRODUCT(($A$2:$A$62="2nd Semester - Y2 ")*($H$2:$H$62)*($F$2:$F$62))/SUMIF($A$2:$A$62,"2nd Semester - Y2 ",$F$2:$F$62),A60="Intersession - Y3",SUMPRODUCT(($A$2:$A$62="Intersession - Y3")*($H$2:$H$62)*($F$2:$F$62))/SUMIF($A$2:$A$62,"Intersession - Y3",$F$2:$F$62),A60="1st Semester - Y3",SUMPRODUCT(($A$2:$A$62="1st Semester - Y3")*($H$2:$H$62)*($F$2:$F$62))/SUMIF($A$2:$A$62,"1st Semester - Y3",$F$2:$F$62),A60="2nd Semester - Y3",SUMPRODUCT(($A$2:$A$62="2nd Semester - Y3")*($H$2:$H$62)*($F$2:$F$62))/SUMIF($A$2:$A$62,"2nd Semester - Y3",$F$2:$F$62),A60="Intersession - Y4",SUMPRODUCT(($A$2:$A$62="Intersession - Y4")*($H$2:$H$62)*($F$2:$F$62))/SUMIF($A$2:$A$62,"Intersession - Y4",$F$2:$F$62),A60="1st Semester - Y4 ",SUMPRODUCT(($A$2:$A$62="1st Semester - Y4 ")*($H$2:$H$62)*($F$2:$F$62))/SUMIF($A$2:$A$62,"1st Semester - Y4 ",$F$2:$F$62),A60="2nd Semester - Y4 ",SUMPRODUCT(($A$2:$A$62="2nd Semester - Y4 ")*($H$2:$H$62)*($F$2:$F$62))/SUMIF($A$2:$A$62,"2nd Semester - Y4 ",$F$2:$F$62))</f>
        <v>3.45</v>
      </c>
      <c r="J60" s="12">
        <f>IF(SUM($F$2:F60)=0, 0, SUMPRODUCT($I$2:I60, $F$2:F60) / SUM($F$2:F60))</f>
        <v>3.359302325581397</v>
      </c>
    </row>
    <row r="61" spans="1:14" x14ac:dyDescent="0.3">
      <c r="A61" t="s">
        <v>178</v>
      </c>
      <c r="B61" t="s">
        <v>119</v>
      </c>
      <c r="C61" s="1" t="s">
        <v>120</v>
      </c>
      <c r="D61" s="1" t="s">
        <v>135</v>
      </c>
      <c r="E61" s="1">
        <v>3</v>
      </c>
      <c r="F61" s="1">
        <v>3</v>
      </c>
      <c r="G61" s="1" t="s">
        <v>31</v>
      </c>
      <c r="H61" t="str" cm="1">
        <f t="array" ref="H61">_xlfn.IFS(G61="A", "4",G61="B+", "3.5",G61="B", "3",G61="C+","2.5",G61="C", "2",G61="D","1",G61="F","0",G61="S", "Free Credit")</f>
        <v>4</v>
      </c>
      <c r="I61" s="11" cm="1">
        <f t="array" ref="I61">_xlfn.IFS(A61="1st Semester - Y1",SUMPRODUCT(($A$2:$A$62="1st Semester - Y1")*($H$2:$H$62)*($F$2:$F$62))/SUMIF($A$2:$A$62,"1st Semester - Y1",$F$2:$F$62),A61="2nd Semester - Y1 ",SUMPRODUCT(($A$2:$A$62="2nd Semester - Y1 ")*($H$2:$H$62)*($F$2:$F$62))/SUMIF($A$2:$A$62,"2nd Semester - Y1 ",$F$2:$F$62),A61="Intersession - Y2 ",SUMPRODUCT(($A$2:$A$62="Intersession - Y2 ")*($H$2:$H$62)*($F$2:$F$62))/SUMIF($A$2:$A$62,"Intersession - Y2 ",$F$2:$F$62),A61="1st Semester - Y2",SUMPRODUCT(($A$2:$A$62="1st Semester - Y2")*($H$2:$H$62)*($F$2:$F$62))/SUMIF($A$2:$A$62,"1st Semester - Y2",$F$2:$F$62),A61="2nd Semester - Y2 ",SUMPRODUCT(($A$2:$A$62="2nd Semester - Y2 ")*($H$2:$H$62)*($F$2:$F$62))/SUMIF($A$2:$A$62,"2nd Semester - Y2 ",$F$2:$F$62),A61="Intersession - Y3",SUMPRODUCT(($A$2:$A$62="Intersession - Y3")*($H$2:$H$62)*($F$2:$F$62))/SUMIF($A$2:$A$62,"Intersession - Y3",$F$2:$F$62),A61="1st Semester - Y3",SUMPRODUCT(($A$2:$A$62="1st Semester - Y3")*($H$2:$H$62)*($F$2:$F$62))/SUMIF($A$2:$A$62,"1st Semester - Y3",$F$2:$F$62),A61="2nd Semester - Y3",SUMPRODUCT(($A$2:$A$62="2nd Semester - Y3")*($H$2:$H$62)*($F$2:$F$62))/SUMIF($A$2:$A$62,"2nd Semester - Y3",$F$2:$F$62),A61="Intersession - Y4",SUMPRODUCT(($A$2:$A$62="Intersession - Y4")*($H$2:$H$62)*($F$2:$F$62))/SUMIF($A$2:$A$62,"Intersession - Y4",$F$2:$F$62),A61="1st Semester - Y4 ",SUMPRODUCT(($A$2:$A$62="1st Semester - Y4 ")*($H$2:$H$62)*($F$2:$F$62))/SUMIF($A$2:$A$62,"1st Semester - Y4 ",$F$2:$F$62),A61="2nd Semester - Y4 ",SUMPRODUCT(($A$2:$A$62="2nd Semester - Y4 ")*($H$2:$H$62)*($F$2:$F$62))/SUMIF($A$2:$A$62,"2nd Semester - Y4 ",$F$2:$F$62))</f>
        <v>3.45</v>
      </c>
      <c r="J61" s="12">
        <f>IF(SUM($F$2:F61)=0, 0, SUMPRODUCT($I$2:I61, $F$2:F61) / SUM($F$2:F61))</f>
        <v>3.3608571428571445</v>
      </c>
    </row>
    <row r="62" spans="1:14" x14ac:dyDescent="0.3">
      <c r="A62" t="s">
        <v>178</v>
      </c>
      <c r="B62" t="s">
        <v>121</v>
      </c>
      <c r="C62" s="1" t="s">
        <v>122</v>
      </c>
      <c r="D62" s="1" t="s">
        <v>135</v>
      </c>
      <c r="E62" s="1">
        <v>3</v>
      </c>
      <c r="F62" s="1">
        <v>3</v>
      </c>
      <c r="G62" s="1" t="s">
        <v>12</v>
      </c>
      <c r="H62" t="str" cm="1">
        <f t="array" ref="H62">_xlfn.IFS(G62="A", "4",G62="B+", "3.5",G62="B", "3",G62="C+","2.5",G62="C", "2",G62="D","1",G62="F","0",G62="S", "Free Credit")</f>
        <v>3.5</v>
      </c>
      <c r="I62" s="11" cm="1">
        <f t="array" ref="I62">_xlfn.IFS(A62="1st Semester - Y1",SUMPRODUCT(($A$2:$A$62="1st Semester - Y1")*($H$2:$H$62)*($F$2:$F$62))/SUMIF($A$2:$A$62,"1st Semester - Y1",$F$2:$F$62),A62="2nd Semester - Y1 ",SUMPRODUCT(($A$2:$A$62="2nd Semester - Y1 ")*($H$2:$H$62)*($F$2:$F$62))/SUMIF($A$2:$A$62,"2nd Semester - Y1 ",$F$2:$F$62),A62="Intersession - Y2 ",SUMPRODUCT(($A$2:$A$62="Intersession - Y2 ")*($H$2:$H$62)*($F$2:$F$62))/SUMIF($A$2:$A$62,"Intersession - Y2 ",$F$2:$F$62),A62="1st Semester - Y2",SUMPRODUCT(($A$2:$A$62="1st Semester - Y2")*($H$2:$H$62)*($F$2:$F$62))/SUMIF($A$2:$A$62,"1st Semester - Y2",$F$2:$F$62),A62="2nd Semester - Y2 ",SUMPRODUCT(($A$2:$A$62="2nd Semester - Y2 ")*($H$2:$H$62)*($F$2:$F$62))/SUMIF($A$2:$A$62,"2nd Semester - Y2 ",$F$2:$F$62),A62="Intersession - Y3",SUMPRODUCT(($A$2:$A$62="Intersession - Y3")*($H$2:$H$62)*($F$2:$F$62))/SUMIF($A$2:$A$62,"Intersession - Y3",$F$2:$F$62),A62="1st Semester - Y3",SUMPRODUCT(($A$2:$A$62="1st Semester - Y3")*($H$2:$H$62)*($F$2:$F$62))/SUMIF($A$2:$A$62,"1st Semester - Y3",$F$2:$F$62),A62="2nd Semester - Y3",SUMPRODUCT(($A$2:$A$62="2nd Semester - Y3")*($H$2:$H$62)*($F$2:$F$62))/SUMIF($A$2:$A$62,"2nd Semester - Y3",$F$2:$F$62),A62="Intersession - Y4",SUMPRODUCT(($A$2:$A$62="Intersession - Y4")*($H$2:$H$62)*($F$2:$F$62))/SUMIF($A$2:$A$62,"Intersession - Y4",$F$2:$F$62),A62="1st Semester - Y4 ",SUMPRODUCT(($A$2:$A$62="1st Semester - Y4 ")*($H$2:$H$62)*($F$2:$F$62))/SUMIF($A$2:$A$62,"1st Semester - Y4 ",$F$2:$F$62),A62="2nd Semester - Y4 ",SUMPRODUCT(($A$2:$A$62="2nd Semester - Y4 ")*($H$2:$H$62)*($F$2:$F$62))/SUMIF($A$2:$A$62,"2nd Semester - Y4 ",$F$2:$F$62))</f>
        <v>3.45</v>
      </c>
      <c r="J62" s="12">
        <f>IF(SUM($F$2:F62)=0, 0, SUMPRODUCT($I$2:I62, $F$2:F62) / SUM($F$2:F62))</f>
        <v>3.3623595505617998</v>
      </c>
    </row>
    <row r="63" spans="1:14" x14ac:dyDescent="0.3">
      <c r="C63" s="1"/>
      <c r="D63" s="1"/>
      <c r="E63" s="1"/>
      <c r="F63" s="1"/>
      <c r="G63" s="1"/>
      <c r="I63" s="1"/>
      <c r="N63" s="1"/>
    </row>
    <row r="64" spans="1:14" x14ac:dyDescent="0.3">
      <c r="C64" s="1"/>
      <c r="D64" s="1"/>
      <c r="E64" s="1"/>
      <c r="F64" s="1"/>
      <c r="G64" s="1"/>
      <c r="I64" s="1"/>
      <c r="N64" s="1"/>
    </row>
    <row r="65" spans="3:14" x14ac:dyDescent="0.3">
      <c r="C65" s="1"/>
      <c r="D65" s="1"/>
      <c r="E65" s="1"/>
      <c r="F65" s="1"/>
      <c r="G65" s="1"/>
      <c r="I65" s="1"/>
      <c r="N65" s="1"/>
    </row>
    <row r="66" spans="3:14" x14ac:dyDescent="0.3">
      <c r="C66" s="1"/>
      <c r="D66" s="1"/>
      <c r="E66" s="1"/>
      <c r="F66" s="1"/>
      <c r="G66" s="1"/>
      <c r="I66" s="1"/>
      <c r="N66" s="1"/>
    </row>
    <row r="67" spans="3:14" x14ac:dyDescent="0.3">
      <c r="C67" s="1"/>
      <c r="D67" s="1"/>
      <c r="E67" s="1"/>
      <c r="F67" s="1"/>
      <c r="G67" s="1"/>
      <c r="I67" s="1"/>
      <c r="N67" s="1"/>
    </row>
    <row r="68" spans="3:14" x14ac:dyDescent="0.3">
      <c r="C68" s="1"/>
      <c r="D68" s="1"/>
      <c r="E68" s="1"/>
      <c r="F68" s="1"/>
      <c r="G68" s="1"/>
      <c r="I68" s="1"/>
      <c r="N68" s="1"/>
    </row>
    <row r="69" spans="3:14" x14ac:dyDescent="0.3">
      <c r="C69" s="1"/>
      <c r="D69" s="1"/>
      <c r="E69" s="1"/>
      <c r="F69" s="1"/>
      <c r="G69" s="1"/>
      <c r="I69" s="1"/>
      <c r="N69" s="1"/>
    </row>
    <row r="70" spans="3:14" x14ac:dyDescent="0.3">
      <c r="C70" s="1"/>
      <c r="D70" s="1"/>
      <c r="E70" s="1"/>
      <c r="F70" s="1"/>
      <c r="G70" s="1"/>
      <c r="I70" s="1"/>
      <c r="N70" s="1"/>
    </row>
    <row r="71" spans="3:14" x14ac:dyDescent="0.3">
      <c r="C71" s="1"/>
      <c r="D71" s="1"/>
      <c r="E71" s="1"/>
      <c r="F71" s="1"/>
      <c r="G71" s="1"/>
      <c r="I71" s="1"/>
      <c r="N71" s="1"/>
    </row>
    <row r="72" spans="3:14" x14ac:dyDescent="0.3">
      <c r="C72" s="1"/>
      <c r="D72" s="1"/>
      <c r="E72" s="1"/>
      <c r="F72" s="1"/>
      <c r="G72" s="1"/>
      <c r="I72" s="1"/>
      <c r="N72" s="1"/>
    </row>
    <row r="73" spans="3:14" x14ac:dyDescent="0.3">
      <c r="C73" s="1"/>
      <c r="D73" s="1"/>
      <c r="E73" s="1"/>
      <c r="F73" s="1"/>
      <c r="G73" s="1"/>
      <c r="I73" s="1"/>
      <c r="N73" s="1"/>
    </row>
    <row r="74" spans="3:14" x14ac:dyDescent="0.3">
      <c r="C74" s="1"/>
      <c r="D74" s="1"/>
      <c r="E74" s="1"/>
      <c r="F74" s="1"/>
      <c r="G74" s="1"/>
      <c r="I74" s="1"/>
      <c r="N74" s="1"/>
    </row>
    <row r="75" spans="3:14" x14ac:dyDescent="0.3">
      <c r="C75" s="1"/>
      <c r="D75" s="1"/>
      <c r="E75" s="1"/>
      <c r="F75" s="1"/>
      <c r="G75" s="1"/>
      <c r="I75" s="1"/>
      <c r="N75" s="1"/>
    </row>
    <row r="76" spans="3:14" x14ac:dyDescent="0.3">
      <c r="C76" s="1"/>
      <c r="D76" s="1"/>
      <c r="E76" s="1"/>
      <c r="F76" s="1"/>
      <c r="G76" s="1"/>
      <c r="I76" s="1"/>
      <c r="N76" s="1"/>
    </row>
    <row r="77" spans="3:14" x14ac:dyDescent="0.3">
      <c r="C77" s="1"/>
      <c r="D77" s="1"/>
      <c r="E77" s="1"/>
      <c r="F77" s="1"/>
      <c r="G77" s="1"/>
      <c r="I77" s="1"/>
      <c r="N77" s="1"/>
    </row>
    <row r="78" spans="3:14" x14ac:dyDescent="0.3">
      <c r="C78" s="1"/>
      <c r="D78" s="1"/>
      <c r="E78" s="1"/>
      <c r="F78" s="1"/>
      <c r="G78" s="1"/>
      <c r="I78" s="1"/>
      <c r="N78" s="1"/>
    </row>
    <row r="79" spans="3:14" x14ac:dyDescent="0.3">
      <c r="C79" s="1"/>
      <c r="D79" s="1"/>
      <c r="E79" s="1"/>
      <c r="F79" s="1"/>
      <c r="G79" s="1"/>
      <c r="I79" s="1"/>
      <c r="N79" s="1"/>
    </row>
    <row r="80" spans="3:14" x14ac:dyDescent="0.3">
      <c r="C80" s="1"/>
      <c r="D80" s="1"/>
      <c r="E80" s="1"/>
      <c r="F80" s="1"/>
      <c r="G80" s="1"/>
      <c r="I80" s="1"/>
      <c r="N80" s="1"/>
    </row>
    <row r="81" spans="3:14" x14ac:dyDescent="0.3">
      <c r="C81" s="1"/>
      <c r="D81" s="1"/>
      <c r="E81" s="1"/>
      <c r="F81" s="1"/>
      <c r="G81" s="1"/>
      <c r="I81" s="1"/>
      <c r="N81" s="1"/>
    </row>
    <row r="82" spans="3:14" x14ac:dyDescent="0.3">
      <c r="C82" s="1"/>
      <c r="D82" s="1"/>
      <c r="E82" s="1"/>
      <c r="F82" s="1"/>
      <c r="G82" s="1"/>
      <c r="I82" s="1"/>
      <c r="N82" s="1"/>
    </row>
    <row r="83" spans="3:14" x14ac:dyDescent="0.3">
      <c r="C83" s="1"/>
      <c r="D83" s="1"/>
      <c r="E83" s="1"/>
      <c r="F83" s="1"/>
      <c r="G83" s="1"/>
      <c r="I83" s="1"/>
      <c r="N83" s="1"/>
    </row>
    <row r="84" spans="3:14" x14ac:dyDescent="0.3">
      <c r="C84" s="1"/>
      <c r="D84" s="1"/>
      <c r="E84" s="1"/>
      <c r="F84" s="1"/>
      <c r="G84" s="1"/>
      <c r="I84" s="1"/>
      <c r="N84" s="1"/>
    </row>
    <row r="85" spans="3:14" x14ac:dyDescent="0.3">
      <c r="C85" s="1"/>
      <c r="D85" s="1"/>
      <c r="E85" s="1"/>
      <c r="F85" s="1"/>
      <c r="G85" s="1"/>
      <c r="I85" s="1"/>
      <c r="N85" s="1"/>
    </row>
    <row r="86" spans="3:14" x14ac:dyDescent="0.3">
      <c r="C86" s="1"/>
      <c r="D86" s="1"/>
      <c r="E86" s="1"/>
      <c r="F86" s="1"/>
      <c r="G86" s="1"/>
      <c r="I86" s="1"/>
      <c r="N86" s="1"/>
    </row>
    <row r="87" spans="3:14" x14ac:dyDescent="0.3">
      <c r="C87" s="1"/>
      <c r="D87" s="1"/>
      <c r="E87" s="1"/>
      <c r="F87" s="1"/>
      <c r="G87" s="1"/>
      <c r="I87" s="1"/>
      <c r="N87" s="1"/>
    </row>
    <row r="88" spans="3:14" x14ac:dyDescent="0.3">
      <c r="C88" s="1"/>
      <c r="D88" s="1"/>
      <c r="E88" s="1"/>
      <c r="F88" s="1"/>
      <c r="G88" s="1"/>
      <c r="I88" s="1"/>
      <c r="N88" s="1"/>
    </row>
    <row r="89" spans="3:14" x14ac:dyDescent="0.3">
      <c r="C89" s="1"/>
      <c r="D89" s="1"/>
      <c r="E89" s="1"/>
      <c r="F89" s="1"/>
      <c r="G89" s="1"/>
      <c r="I89" s="1"/>
      <c r="N89" s="1"/>
    </row>
    <row r="90" spans="3:14" x14ac:dyDescent="0.3">
      <c r="C90" s="1"/>
      <c r="D90" s="1"/>
      <c r="E90" s="1"/>
      <c r="F90" s="1"/>
      <c r="G90" s="1"/>
      <c r="I90" s="1"/>
      <c r="N90" s="1"/>
    </row>
    <row r="91" spans="3:14" x14ac:dyDescent="0.3">
      <c r="C91" s="1"/>
      <c r="D91" s="1"/>
      <c r="E91" s="1"/>
      <c r="F91" s="1"/>
      <c r="G91" s="1"/>
      <c r="I91" s="1"/>
      <c r="N91" s="1"/>
    </row>
    <row r="92" spans="3:14" x14ac:dyDescent="0.3">
      <c r="C92" s="1"/>
      <c r="D92" s="1"/>
      <c r="E92" s="1"/>
      <c r="F92" s="1"/>
      <c r="G92" s="1"/>
      <c r="I92" s="1"/>
      <c r="N92" s="1"/>
    </row>
  </sheetData>
  <phoneticPr fontId="18" type="noConversion"/>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31"/>
  <sheetViews>
    <sheetView zoomScale="85" zoomScaleNormal="85" workbookViewId="0">
      <selection activeCell="I19" sqref="I19"/>
    </sheetView>
  </sheetViews>
  <sheetFormatPr defaultRowHeight="14.4" x14ac:dyDescent="0.3"/>
  <cols>
    <col min="1" max="1" width="16.88671875" bestFit="1" customWidth="1"/>
    <col min="2" max="2" width="24.5546875" bestFit="1" customWidth="1"/>
    <col min="4" max="4" width="16.88671875" bestFit="1" customWidth="1"/>
    <col min="5" max="5" width="24.5546875" bestFit="1" customWidth="1"/>
    <col min="6" max="6" width="12.21875" bestFit="1" customWidth="1"/>
    <col min="9" max="9" width="16.88671875" bestFit="1" customWidth="1"/>
    <col min="10" max="10" width="24.5546875" bestFit="1" customWidth="1"/>
  </cols>
  <sheetData>
    <row r="3" spans="1:13" x14ac:dyDescent="0.3">
      <c r="A3" s="14" t="s">
        <v>138</v>
      </c>
      <c r="B3" t="s">
        <v>140</v>
      </c>
      <c r="D3" s="14" t="s">
        <v>138</v>
      </c>
      <c r="E3" t="s">
        <v>140</v>
      </c>
      <c r="I3" s="14" t="s">
        <v>138</v>
      </c>
      <c r="J3" t="s">
        <v>140</v>
      </c>
    </row>
    <row r="4" spans="1:13" x14ac:dyDescent="0.3">
      <c r="A4" s="15" t="s">
        <v>168</v>
      </c>
      <c r="B4" s="12">
        <v>3.2647058823529416</v>
      </c>
      <c r="D4" s="15" t="s">
        <v>136</v>
      </c>
      <c r="E4" s="12">
        <v>3.278303813833225</v>
      </c>
      <c r="I4" s="15" t="s">
        <v>168</v>
      </c>
      <c r="J4" s="21"/>
    </row>
    <row r="5" spans="1:13" x14ac:dyDescent="0.3">
      <c r="A5" s="15" t="s">
        <v>169</v>
      </c>
      <c r="B5" s="12">
        <v>2.9761904761904763</v>
      </c>
      <c r="D5" s="15" t="s">
        <v>135</v>
      </c>
      <c r="E5" s="12">
        <v>3.4299999999999997</v>
      </c>
      <c r="I5" s="15" t="s">
        <v>169</v>
      </c>
      <c r="J5" s="21">
        <v>-8.8374088374088458E-2</v>
      </c>
    </row>
    <row r="6" spans="1:13" x14ac:dyDescent="0.3">
      <c r="A6" s="15" t="s">
        <v>170</v>
      </c>
      <c r="B6" s="12">
        <v>2.75</v>
      </c>
      <c r="D6" s="15" t="s">
        <v>137</v>
      </c>
      <c r="E6" s="12">
        <v>3.4001287927758521</v>
      </c>
      <c r="I6" s="15" t="s">
        <v>170</v>
      </c>
      <c r="J6" s="21">
        <v>-7.6000000000000026E-2</v>
      </c>
    </row>
    <row r="7" spans="1:13" x14ac:dyDescent="0.3">
      <c r="A7" s="15" t="s">
        <v>171</v>
      </c>
      <c r="B7" s="12">
        <v>3.625</v>
      </c>
      <c r="D7" s="15" t="s">
        <v>134</v>
      </c>
      <c r="E7" s="12">
        <v>3.3462817819435466</v>
      </c>
      <c r="I7" s="15" t="s">
        <v>171</v>
      </c>
      <c r="J7" s="21">
        <v>0.31818181818181818</v>
      </c>
      <c r="M7" s="13"/>
    </row>
    <row r="8" spans="1:13" x14ac:dyDescent="0.3">
      <c r="A8" s="15" t="s">
        <v>172</v>
      </c>
      <c r="B8" s="12">
        <v>3.5192307692307696</v>
      </c>
      <c r="D8" s="15" t="s">
        <v>139</v>
      </c>
      <c r="E8" s="12">
        <v>3.3515664904044837</v>
      </c>
      <c r="H8" s="13"/>
      <c r="I8" s="15" t="s">
        <v>172</v>
      </c>
      <c r="J8" s="21">
        <v>-2.9177718832891143E-2</v>
      </c>
    </row>
    <row r="9" spans="1:13" x14ac:dyDescent="0.3">
      <c r="A9" s="15" t="s">
        <v>173</v>
      </c>
      <c r="B9" s="12">
        <v>3.25</v>
      </c>
      <c r="I9" s="15" t="s">
        <v>173</v>
      </c>
      <c r="J9" s="21">
        <v>-7.6502732240437257E-2</v>
      </c>
    </row>
    <row r="10" spans="1:13" x14ac:dyDescent="0.3">
      <c r="A10" s="15" t="s">
        <v>174</v>
      </c>
      <c r="B10" s="12">
        <v>3.5</v>
      </c>
      <c r="D10" s="14" t="s">
        <v>138</v>
      </c>
      <c r="E10" t="s">
        <v>140</v>
      </c>
      <c r="I10" s="15" t="s">
        <v>174</v>
      </c>
      <c r="J10" s="21">
        <v>7.6923076923076927E-2</v>
      </c>
    </row>
    <row r="11" spans="1:13" x14ac:dyDescent="0.3">
      <c r="A11" s="15" t="s">
        <v>175</v>
      </c>
      <c r="B11" s="12">
        <v>3.2647058823529411</v>
      </c>
      <c r="D11" s="15" t="s">
        <v>136</v>
      </c>
      <c r="E11" s="12">
        <v>3.278303813833225</v>
      </c>
      <c r="I11" s="15" t="s">
        <v>175</v>
      </c>
      <c r="J11" s="21">
        <v>-6.7226890756302532E-2</v>
      </c>
    </row>
    <row r="12" spans="1:13" x14ac:dyDescent="0.3">
      <c r="A12" s="15" t="s">
        <v>176</v>
      </c>
      <c r="B12" s="12">
        <v>3.25</v>
      </c>
      <c r="D12" s="15" t="s">
        <v>135</v>
      </c>
      <c r="E12" s="12">
        <v>3.4299999999999997</v>
      </c>
      <c r="I12" s="15" t="s">
        <v>176</v>
      </c>
      <c r="J12" s="21">
        <v>-4.5045045045044889E-3</v>
      </c>
    </row>
    <row r="13" spans="1:13" x14ac:dyDescent="0.3">
      <c r="A13" s="15" t="s">
        <v>177</v>
      </c>
      <c r="B13" s="12">
        <v>3.5</v>
      </c>
      <c r="D13" s="15" t="s">
        <v>137</v>
      </c>
      <c r="E13" s="12">
        <v>3.4001287927758521</v>
      </c>
      <c r="I13" s="15" t="s">
        <v>177</v>
      </c>
      <c r="J13" s="21">
        <v>7.6923076923076927E-2</v>
      </c>
    </row>
    <row r="14" spans="1:13" x14ac:dyDescent="0.3">
      <c r="A14" s="15" t="s">
        <v>178</v>
      </c>
      <c r="B14" s="12">
        <v>3.4499999999999997</v>
      </c>
      <c r="D14" s="15" t="s">
        <v>134</v>
      </c>
      <c r="E14" s="12">
        <v>3.3462817819435466</v>
      </c>
      <c r="I14" s="15" t="s">
        <v>178</v>
      </c>
      <c r="J14" s="21">
        <v>-1.4285714285714362E-2</v>
      </c>
    </row>
    <row r="15" spans="1:13" x14ac:dyDescent="0.3">
      <c r="A15" s="15" t="s">
        <v>139</v>
      </c>
      <c r="B15" s="12">
        <v>3.3515664904044828</v>
      </c>
      <c r="D15" s="15" t="s">
        <v>139</v>
      </c>
      <c r="E15" s="12">
        <v>3.3515664904044828</v>
      </c>
      <c r="I15" s="15" t="s">
        <v>139</v>
      </c>
      <c r="J15" s="21"/>
    </row>
    <row r="16" spans="1:13" x14ac:dyDescent="0.3">
      <c r="G16" t="s">
        <v>141</v>
      </c>
      <c r="H16" s="12"/>
    </row>
    <row r="17" spans="1:8" x14ac:dyDescent="0.3">
      <c r="H17" s="12"/>
    </row>
    <row r="18" spans="1:8" x14ac:dyDescent="0.3">
      <c r="A18" s="13"/>
      <c r="H18" s="12"/>
    </row>
    <row r="19" spans="1:8" x14ac:dyDescent="0.3">
      <c r="A19" s="14" t="s">
        <v>138</v>
      </c>
      <c r="B19" t="s">
        <v>142</v>
      </c>
      <c r="D19" s="14" t="s">
        <v>138</v>
      </c>
      <c r="E19" t="s">
        <v>142</v>
      </c>
      <c r="F19" t="s">
        <v>144</v>
      </c>
      <c r="H19" s="12"/>
    </row>
    <row r="20" spans="1:8" x14ac:dyDescent="0.3">
      <c r="A20" s="15" t="s">
        <v>168</v>
      </c>
      <c r="B20" s="12">
        <v>3.2647058823529407</v>
      </c>
      <c r="D20" s="15" t="s">
        <v>168</v>
      </c>
      <c r="E20" s="12">
        <v>3.2647058823529407</v>
      </c>
      <c r="F20">
        <v>17</v>
      </c>
    </row>
    <row r="21" spans="1:8" x14ac:dyDescent="0.3">
      <c r="A21" s="15" t="s">
        <v>169</v>
      </c>
      <c r="B21" s="12">
        <v>3.148314965794671</v>
      </c>
      <c r="D21" s="15" t="s">
        <v>180</v>
      </c>
      <c r="E21" s="12">
        <v>3.148314965794671</v>
      </c>
      <c r="F21">
        <v>21</v>
      </c>
    </row>
    <row r="22" spans="1:8" x14ac:dyDescent="0.3">
      <c r="A22" s="15" t="s">
        <v>170</v>
      </c>
      <c r="B22" s="12">
        <v>3.0680432372505546</v>
      </c>
      <c r="D22" s="15" t="s">
        <v>183</v>
      </c>
      <c r="E22" s="12">
        <v>3.0680432372505546</v>
      </c>
      <c r="F22">
        <v>6</v>
      </c>
    </row>
    <row r="23" spans="1:8" x14ac:dyDescent="0.3">
      <c r="A23" s="15" t="s">
        <v>171</v>
      </c>
      <c r="B23" s="12">
        <v>3.1693351414710835</v>
      </c>
      <c r="D23" s="15" t="s">
        <v>171</v>
      </c>
      <c r="E23" s="12">
        <v>3.1693351414710835</v>
      </c>
      <c r="F23">
        <v>20</v>
      </c>
    </row>
    <row r="24" spans="1:8" x14ac:dyDescent="0.3">
      <c r="A24" s="15" t="s">
        <v>172</v>
      </c>
      <c r="B24" s="12">
        <v>3.2831568746456821</v>
      </c>
      <c r="D24" s="15" t="s">
        <v>181</v>
      </c>
      <c r="E24" s="12">
        <v>3.2831568746456821</v>
      </c>
      <c r="F24">
        <v>27</v>
      </c>
    </row>
    <row r="25" spans="1:8" x14ac:dyDescent="0.3">
      <c r="A25" s="15" t="s">
        <v>173</v>
      </c>
      <c r="B25" s="12">
        <v>3.3135080645161303</v>
      </c>
      <c r="D25" s="15" t="s">
        <v>173</v>
      </c>
      <c r="E25" s="12">
        <v>3.3135080645161303</v>
      </c>
      <c r="F25">
        <v>6</v>
      </c>
    </row>
    <row r="26" spans="1:8" x14ac:dyDescent="0.3">
      <c r="A26" s="15" t="s">
        <v>174</v>
      </c>
      <c r="B26" s="12">
        <v>3.3328161341429814</v>
      </c>
      <c r="D26" s="15" t="s">
        <v>174</v>
      </c>
      <c r="E26" s="12">
        <v>3.3328161341429814</v>
      </c>
      <c r="F26">
        <v>21</v>
      </c>
    </row>
    <row r="27" spans="1:8" x14ac:dyDescent="0.3">
      <c r="A27" s="15" t="s">
        <v>175</v>
      </c>
      <c r="B27" s="12">
        <v>3.3402065486331183</v>
      </c>
      <c r="D27" s="15" t="s">
        <v>175</v>
      </c>
      <c r="E27" s="12">
        <v>3.3402065486331183</v>
      </c>
      <c r="F27">
        <v>17</v>
      </c>
    </row>
    <row r="28" spans="1:8" x14ac:dyDescent="0.3">
      <c r="A28" s="15" t="s">
        <v>176</v>
      </c>
      <c r="B28" s="12">
        <v>3.3330422314911377</v>
      </c>
      <c r="D28" s="15" t="s">
        <v>176</v>
      </c>
      <c r="E28" s="12">
        <v>3.3330422314911377</v>
      </c>
      <c r="F28">
        <v>6</v>
      </c>
    </row>
    <row r="29" spans="1:8" x14ac:dyDescent="0.3">
      <c r="A29" s="15" t="s">
        <v>177</v>
      </c>
      <c r="B29" s="12">
        <v>3.343672494525082</v>
      </c>
      <c r="D29" s="15" t="s">
        <v>179</v>
      </c>
      <c r="E29" s="12">
        <v>3.343672494525082</v>
      </c>
      <c r="F29">
        <v>20</v>
      </c>
    </row>
    <row r="30" spans="1:8" x14ac:dyDescent="0.3">
      <c r="A30" s="15" t="s">
        <v>178</v>
      </c>
      <c r="B30" s="12">
        <v>3.3580324942558755</v>
      </c>
      <c r="D30" s="15" t="s">
        <v>182</v>
      </c>
      <c r="E30" s="12">
        <v>3.3580324942558755</v>
      </c>
      <c r="F30">
        <v>20</v>
      </c>
    </row>
    <row r="31" spans="1:8" x14ac:dyDescent="0.3">
      <c r="A31" s="15" t="s">
        <v>139</v>
      </c>
      <c r="B31" s="12">
        <v>3.2676555824548577</v>
      </c>
      <c r="D31" s="15" t="s">
        <v>139</v>
      </c>
      <c r="E31" s="12">
        <v>3.2676555824548577</v>
      </c>
      <c r="F31">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4"/>
  <sheetViews>
    <sheetView showGridLines="0" zoomScale="70" zoomScaleNormal="70" workbookViewId="0">
      <selection activeCell="I36" sqref="I36"/>
    </sheetView>
  </sheetViews>
  <sheetFormatPr defaultRowHeight="14.4" x14ac:dyDescent="0.3"/>
  <cols>
    <col min="9" max="9" width="8.88671875" customWidth="1"/>
  </cols>
  <sheetData>
    <row r="1" spans="1:25" ht="28.2" customHeight="1" x14ac:dyDescent="0.3">
      <c r="A1" s="17"/>
      <c r="B1" s="17"/>
      <c r="C1" s="17"/>
      <c r="D1" s="18"/>
      <c r="E1" s="17"/>
      <c r="F1" s="17"/>
      <c r="G1" s="17"/>
      <c r="H1" s="17"/>
      <c r="I1" s="17"/>
      <c r="J1" s="17"/>
      <c r="K1" s="17" t="s">
        <v>149</v>
      </c>
      <c r="L1" s="17"/>
      <c r="M1" s="17"/>
      <c r="N1" s="17"/>
      <c r="O1" s="17"/>
      <c r="P1" s="17"/>
      <c r="Q1" s="17"/>
      <c r="R1" s="17"/>
      <c r="S1" s="17"/>
      <c r="T1" s="17"/>
      <c r="U1" s="17"/>
      <c r="V1" s="17"/>
      <c r="W1" s="17"/>
    </row>
    <row r="2" spans="1:25" ht="14.4" customHeight="1" x14ac:dyDescent="0.7">
      <c r="A2" s="16"/>
      <c r="B2" s="16"/>
      <c r="C2" s="16"/>
      <c r="D2" s="16"/>
      <c r="E2" s="16"/>
      <c r="F2" s="16"/>
      <c r="G2" s="16"/>
      <c r="H2" s="16"/>
      <c r="I2" s="16"/>
      <c r="J2" s="16"/>
      <c r="K2" s="16"/>
      <c r="L2" s="16"/>
      <c r="M2" s="16"/>
      <c r="N2" s="16"/>
      <c r="O2" s="16"/>
      <c r="P2" s="16"/>
      <c r="Q2" s="16"/>
      <c r="R2" s="16"/>
      <c r="S2" s="16"/>
      <c r="T2" s="16"/>
      <c r="U2" s="16"/>
    </row>
    <row r="14" spans="1:25" x14ac:dyDescent="0.3">
      <c r="Y14" t="s">
        <v>141</v>
      </c>
    </row>
  </sheetData>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6050C-9306-45BE-95F2-0584A3FF1419}">
  <dimension ref="A1:I16"/>
  <sheetViews>
    <sheetView showGridLines="0" zoomScale="85" zoomScaleNormal="85" workbookViewId="0">
      <selection activeCell="J6" sqref="J6"/>
    </sheetView>
  </sheetViews>
  <sheetFormatPr defaultRowHeight="14.4" x14ac:dyDescent="0.3"/>
  <cols>
    <col min="2" max="2" width="15.21875" customWidth="1"/>
    <col min="3" max="3" width="13.33203125" customWidth="1"/>
    <col min="4" max="4" width="64" customWidth="1"/>
    <col min="8" max="8" width="8.33203125" customWidth="1"/>
    <col min="9" max="9" width="8.88671875" hidden="1" customWidth="1"/>
  </cols>
  <sheetData>
    <row r="1" spans="1:9" ht="29.4" thickBot="1" x14ac:dyDescent="0.35">
      <c r="A1" s="38"/>
      <c r="B1" s="17"/>
      <c r="C1" s="17"/>
      <c r="D1" s="18" t="s">
        <v>146</v>
      </c>
      <c r="E1" s="17"/>
      <c r="F1" s="17"/>
      <c r="G1" s="17"/>
      <c r="H1" s="34"/>
      <c r="I1" s="17"/>
    </row>
    <row r="2" spans="1:9" ht="18.600000000000001" thickBot="1" x14ac:dyDescent="0.4">
      <c r="A2" s="39"/>
      <c r="B2" s="22"/>
      <c r="C2" s="22"/>
      <c r="D2" s="23" t="s">
        <v>147</v>
      </c>
      <c r="E2" s="24"/>
      <c r="F2" s="22"/>
      <c r="G2" s="22"/>
      <c r="H2" s="35"/>
      <c r="I2" s="19"/>
    </row>
    <row r="3" spans="1:9" ht="69" customHeight="1" thickBot="1" x14ac:dyDescent="0.35">
      <c r="A3" s="29"/>
      <c r="D3" s="20" t="s">
        <v>184</v>
      </c>
      <c r="H3" s="33"/>
    </row>
    <row r="4" spans="1:9" ht="18.600000000000001" thickBot="1" x14ac:dyDescent="0.4">
      <c r="A4" s="39"/>
      <c r="B4" s="22"/>
      <c r="C4" s="22"/>
      <c r="D4" s="23" t="s">
        <v>148</v>
      </c>
      <c r="E4" s="24"/>
      <c r="F4" s="22"/>
      <c r="G4" s="22"/>
      <c r="H4" s="35"/>
      <c r="I4" s="19"/>
    </row>
    <row r="5" spans="1:9" ht="88.2" customHeight="1" x14ac:dyDescent="0.3">
      <c r="A5" s="29"/>
      <c r="D5" s="25" t="s">
        <v>167</v>
      </c>
      <c r="H5" s="33"/>
    </row>
    <row r="6" spans="1:9" ht="124.2" customHeight="1" x14ac:dyDescent="0.3">
      <c r="A6" s="29"/>
      <c r="D6" s="25" t="s">
        <v>152</v>
      </c>
      <c r="H6" s="33"/>
    </row>
    <row r="7" spans="1:9" ht="71.400000000000006" customHeight="1" x14ac:dyDescent="0.3">
      <c r="A7" s="29"/>
      <c r="D7" s="25" t="s">
        <v>150</v>
      </c>
      <c r="H7" s="33"/>
      <c r="I7" s="19"/>
    </row>
    <row r="8" spans="1:9" ht="72.599999999999994" customHeight="1" x14ac:dyDescent="0.3">
      <c r="A8" s="29"/>
      <c r="D8" s="26" t="s">
        <v>151</v>
      </c>
      <c r="H8" s="33"/>
    </row>
    <row r="9" spans="1:9" ht="9.6" customHeight="1" thickBot="1" x14ac:dyDescent="0.35">
      <c r="A9" s="29"/>
      <c r="H9" s="33"/>
    </row>
    <row r="10" spans="1:9" ht="18.600000000000001" thickBot="1" x14ac:dyDescent="0.4">
      <c r="A10" s="39"/>
      <c r="B10" s="22"/>
      <c r="C10" s="22"/>
      <c r="D10" s="23" t="s">
        <v>145</v>
      </c>
      <c r="E10" s="24"/>
      <c r="F10" s="22"/>
      <c r="G10" s="22"/>
      <c r="H10" s="35"/>
    </row>
    <row r="11" spans="1:9" ht="118.2" customHeight="1" x14ac:dyDescent="0.3">
      <c r="A11" s="29"/>
      <c r="C11" s="32"/>
      <c r="D11" s="26" t="s">
        <v>153</v>
      </c>
      <c r="E11" s="28"/>
      <c r="F11" s="27"/>
      <c r="G11" s="27"/>
      <c r="H11" s="33"/>
    </row>
    <row r="12" spans="1:9" ht="124.2" customHeight="1" x14ac:dyDescent="0.3">
      <c r="A12" s="29"/>
      <c r="C12" s="33"/>
      <c r="D12" s="31" t="s">
        <v>154</v>
      </c>
      <c r="E12" s="29"/>
      <c r="H12" s="33"/>
    </row>
    <row r="13" spans="1:9" x14ac:dyDescent="0.3">
      <c r="A13" s="29"/>
      <c r="D13" s="30"/>
      <c r="H13" s="33"/>
    </row>
    <row r="14" spans="1:9" x14ac:dyDescent="0.3">
      <c r="A14" s="29"/>
      <c r="H14" s="33"/>
    </row>
    <row r="15" spans="1:9" x14ac:dyDescent="0.3">
      <c r="A15" s="29"/>
      <c r="H15" s="33"/>
    </row>
    <row r="16" spans="1:9" x14ac:dyDescent="0.3">
      <c r="A16" s="40"/>
      <c r="B16" s="36"/>
      <c r="C16" s="36"/>
      <c r="D16" s="36"/>
      <c r="E16" s="36"/>
      <c r="F16" s="36"/>
      <c r="G16" s="36"/>
      <c r="H16" s="37"/>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031626c-3acb-4706-be2c-850dd21d430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88B20EAD1C81C42BCF26F5632BCE16A" ma:contentTypeVersion="5" ma:contentTypeDescription="Create a new document." ma:contentTypeScope="" ma:versionID="82316cb481f6c6ee79706dd76120e2e5">
  <xsd:schema xmlns:xsd="http://www.w3.org/2001/XMLSchema" xmlns:xs="http://www.w3.org/2001/XMLSchema" xmlns:p="http://schemas.microsoft.com/office/2006/metadata/properties" xmlns:ns3="e031626c-3acb-4706-be2c-850dd21d430d" targetNamespace="http://schemas.microsoft.com/office/2006/metadata/properties" ma:root="true" ma:fieldsID="eb6a44ebe3539e0c6f0776d06a86b0dc" ns3:_="">
    <xsd:import namespace="e031626c-3acb-4706-be2c-850dd21d430d"/>
    <xsd:element name="properties">
      <xsd:complexType>
        <xsd:sequence>
          <xsd:element name="documentManagement">
            <xsd:complexType>
              <xsd:all>
                <xsd:element ref="ns3:MediaServiceMetadata" minOccurs="0"/>
                <xsd:element ref="ns3:MediaServiceFastMetadata" minOccurs="0"/>
                <xsd:element ref="ns3:_activity"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31626c-3acb-4706-be2c-850dd21d43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B16E5D-7924-4821-8EC7-5D885F7D2967}">
  <ds:schemaRefs>
    <ds:schemaRef ds:uri="http://purl.org/dc/elements/1.1/"/>
    <ds:schemaRef ds:uri="http://purl.org/dc/dcmitype/"/>
    <ds:schemaRef ds:uri="http://schemas.microsoft.com/office/2006/documentManagement/types"/>
    <ds:schemaRef ds:uri="http://schemas.openxmlformats.org/package/2006/metadata/core-properties"/>
    <ds:schemaRef ds:uri="http://www.w3.org/XML/1998/namespace"/>
    <ds:schemaRef ds:uri="http://purl.org/dc/terms/"/>
    <ds:schemaRef ds:uri="http://schemas.microsoft.com/office/2006/metadata/properties"/>
    <ds:schemaRef ds:uri="http://schemas.microsoft.com/office/infopath/2007/PartnerControls"/>
    <ds:schemaRef ds:uri="e031626c-3acb-4706-be2c-850dd21d430d"/>
  </ds:schemaRefs>
</ds:datastoreItem>
</file>

<file path=customXml/itemProps2.xml><?xml version="1.0" encoding="utf-8"?>
<ds:datastoreItem xmlns:ds="http://schemas.openxmlformats.org/officeDocument/2006/customXml" ds:itemID="{726A8742-DFA4-4FC4-B211-BC4BFEB825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31626c-3acb-4706-be2c-850dd21d43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E822BF-B653-460F-A053-76E17C2457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Transcript</vt:lpstr>
      <vt:lpstr>Working Sheet</vt:lpstr>
      <vt:lpstr>Pivot Tables</vt:lpstr>
      <vt:lpstr>Dashboard</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2024-09-26T08:04:28Z</dcterms:created>
  <dcterms:modified xsi:type="dcterms:W3CDTF">2024-10-03T03:06:30Z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0x010100C88B20EAD1C81C42BCF26F5632BCE16A</vt:lpwstr>
  </property>
</Properties>
</file>