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TABLE_LOOKUPS">#REF!</definedName>
  </definedNames>
  <calcPr calcId="152511"/>
</workbook>
</file>

<file path=xl/calcChain.xml><?xml version="1.0" encoding="utf-8"?>
<calcChain xmlns="http://schemas.openxmlformats.org/spreadsheetml/2006/main">
  <c r="A576" i="1" l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57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A67" i="1"/>
  <c r="F66" i="1"/>
  <c r="D66" i="1"/>
  <c r="A68" i="1" s="1"/>
  <c r="F65" i="1"/>
  <c r="F64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A26" i="1"/>
  <c r="F25" i="1"/>
  <c r="D25" i="1"/>
  <c r="A27" i="1" s="1"/>
  <c r="A28" i="1" s="1"/>
  <c r="F24" i="1"/>
  <c r="F23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C3" i="1"/>
  <c r="D2" i="1"/>
  <c r="A2" i="1" s="1"/>
  <c r="C2" i="1" s="1"/>
  <c r="B2" i="1" s="1"/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<sst xmlns="http://schemas.openxmlformats.org/spreadsheetml/2006/main" count="857" uniqueCount="211">
  <si>
    <t>TABLE</t>
  </si>
  <si>
    <t>CODE</t>
  </si>
  <si>
    <t>ITEM</t>
  </si>
  <si>
    <t>FORMATTED FIELD</t>
  </si>
  <si>
    <t>-</t>
  </si>
  <si>
    <t>PRICING MODEL IDENTIFICATION</t>
  </si>
  <si>
    <t>FIELD</t>
  </si>
  <si>
    <t>CENSUS</t>
  </si>
  <si>
    <t>CENSUS DETAIL</t>
  </si>
  <si>
    <t xml:space="preserve">    Unit Capacity</t>
  </si>
  <si>
    <t xml:space="preserve">    Ave Occupied Unit</t>
  </si>
  <si>
    <t xml:space="preserve">    Occupancy Percentage</t>
  </si>
  <si>
    <t xml:space="preserve">    Ave. Daily Residents</t>
  </si>
  <si>
    <t>Resident Days</t>
  </si>
  <si>
    <t>REVENUE</t>
  </si>
  <si>
    <t xml:space="preserve">    40012 - Assisted Living Base Rent</t>
  </si>
  <si>
    <t xml:space="preserve">    Total Assisted Living Current Rent</t>
  </si>
  <si>
    <t xml:space="preserve"> </t>
  </si>
  <si>
    <t xml:space="preserve">    40013 - Memory Care Base Rent</t>
  </si>
  <si>
    <t xml:space="preserve">    Total Memory Care Current Rent</t>
  </si>
  <si>
    <t xml:space="preserve">    Total Current Base Rent</t>
  </si>
  <si>
    <t xml:space="preserve">    Assisted Living Care Fees</t>
  </si>
  <si>
    <t xml:space="preserve">    </t>
  </si>
  <si>
    <t xml:space="preserve">      40031 - Assisted Living Care Fees</t>
  </si>
  <si>
    <t xml:space="preserve">    Total Assisted Living Care Fees</t>
  </si>
  <si>
    <t xml:space="preserve">    Memory Care Care Fees</t>
  </si>
  <si>
    <t xml:space="preserve">      40032 - Memory Care Care Fees</t>
  </si>
  <si>
    <t xml:space="preserve">    Total Memory Care Care Fees</t>
  </si>
  <si>
    <t xml:space="preserve">    Net Community Fees</t>
  </si>
  <si>
    <t xml:space="preserve">      40200 - Community Fees</t>
  </si>
  <si>
    <t xml:space="preserve">      40130 - Community Fee Concessions</t>
  </si>
  <si>
    <t xml:space="preserve">    Total Net Community Fees</t>
  </si>
  <si>
    <t xml:space="preserve">    Other Revenue</t>
  </si>
  <si>
    <t xml:space="preserve">      40100 - Marketing Concessions</t>
  </si>
  <si>
    <t xml:space="preserve">      40400 - Personal Care Program Revenue</t>
  </si>
  <si>
    <t xml:space="preserve">      40460 - Revenue - Salon</t>
  </si>
  <si>
    <t xml:space="preserve">      40490 - Revenue - Guest Meals</t>
  </si>
  <si>
    <t xml:space="preserve">      40500 - Transportation &amp; Escort Fees</t>
  </si>
  <si>
    <t xml:space="preserve">      40510 - Room Service Trays</t>
  </si>
  <si>
    <t xml:space="preserve">      40550 - Outings Revenue</t>
  </si>
  <si>
    <t xml:space="preserve">      40580 - Miscellaneous Services Sales</t>
  </si>
  <si>
    <t xml:space="preserve">      40640 - Pendant Revenue</t>
  </si>
  <si>
    <t xml:space="preserve">      49950 - Respite Revenue</t>
  </si>
  <si>
    <t xml:space="preserve">      49980 - Miscellaneous Revenue</t>
  </si>
  <si>
    <t xml:space="preserve">    Total Other Revenue</t>
  </si>
  <si>
    <t xml:space="preserve">  Total Income</t>
  </si>
  <si>
    <t>EXPENSES</t>
  </si>
  <si>
    <t xml:space="preserve">    Expenses - Assisted Living</t>
  </si>
  <si>
    <t xml:space="preserve">      51010 - Salaries - Assisted Living</t>
  </si>
  <si>
    <t xml:space="preserve">      51020 - Salaries - PR Tax/EE Benefits - AL</t>
  </si>
  <si>
    <t xml:space="preserve">      51030 - Salaries - Vac/Sick/Holiday - AL</t>
  </si>
  <si>
    <t xml:space="preserve">      51040 - Salaries - Overtime - AL</t>
  </si>
  <si>
    <t xml:space="preserve">      51050 - Salaries - Doubletime - AL</t>
  </si>
  <si>
    <t xml:space="preserve">      51060 - Salaries - Commission/Bonuses - AL</t>
  </si>
  <si>
    <t xml:space="preserve">      51070 - Salaries - Training - AL</t>
  </si>
  <si>
    <t xml:space="preserve">      51080 - Temp Labor - Assisted Living</t>
  </si>
  <si>
    <t xml:space="preserve">      51100 - Supplies - AL</t>
  </si>
  <si>
    <t xml:space="preserve">      51120 - Medical Waste - AL</t>
  </si>
  <si>
    <t xml:space="preserve">    Total Expenses - Assisted Living</t>
  </si>
  <si>
    <t xml:space="preserve">    Expenses - Memory Care</t>
  </si>
  <si>
    <t xml:space="preserve">      52010 - Salaries - MC</t>
  </si>
  <si>
    <t xml:space="preserve">      52020 - Salaries - PR Tax/EE Benefits - MC</t>
  </si>
  <si>
    <t xml:space="preserve">      52030 - Salaries - Vac/Sick/Holiday - MC</t>
  </si>
  <si>
    <t xml:space="preserve">      52040 - Salaries - Overtime - MC</t>
  </si>
  <si>
    <t xml:space="preserve">      52050 - Salaries - Doubletime - MC</t>
  </si>
  <si>
    <t xml:space="preserve">      52060 - Salaries - Commission/Bonuses - MC</t>
  </si>
  <si>
    <t xml:space="preserve">      52070 - Salaries - Training - MC</t>
  </si>
  <si>
    <t xml:space="preserve">      52080 - Temporary Labor MC</t>
  </si>
  <si>
    <t xml:space="preserve">      52100 - Supplies / Replacements - MC</t>
  </si>
  <si>
    <t xml:space="preserve">    Total Expenses - Memory Care</t>
  </si>
  <si>
    <t xml:space="preserve">    Expenses - Marketing</t>
  </si>
  <si>
    <t xml:space="preserve">      53010 - Salaries - Marketing</t>
  </si>
  <si>
    <t xml:space="preserve">      53020 - Salaries - PR Tax/EE Benefits - Marketing</t>
  </si>
  <si>
    <t xml:space="preserve">      53030 - Salaries - Vac/Sick/Holiday - Marketing</t>
  </si>
  <si>
    <t xml:space="preserve">      53040 - Salaries - Overtime - Marketing</t>
  </si>
  <si>
    <t xml:space="preserve">      53200 - Commissions/Bonuses - Marketing</t>
  </si>
  <si>
    <t xml:space="preserve">      53100 - Advertising</t>
  </si>
  <si>
    <t xml:space="preserve">      53110 - Website</t>
  </si>
  <si>
    <t xml:space="preserve">      53150 - Brochures/Collaterals</t>
  </si>
  <si>
    <t xml:space="preserve">      53250 - Contract Services/Fees</t>
  </si>
  <si>
    <t xml:space="preserve">      53260 - Referral Agency Fees</t>
  </si>
  <si>
    <t xml:space="preserve">      53350 - Marketing Supplies</t>
  </si>
  <si>
    <t xml:space="preserve">      53400 - Networking</t>
  </si>
  <si>
    <t xml:space="preserve">      53450 - Gold Key Club</t>
  </si>
  <si>
    <t xml:space="preserve">      53550 - Special Events</t>
  </si>
  <si>
    <t xml:space="preserve">      53600 - Specialty Advertising</t>
  </si>
  <si>
    <t xml:space="preserve">      53650 - Digital Advertising</t>
  </si>
  <si>
    <t xml:space="preserve">    Total Expenses - Marketing</t>
  </si>
  <si>
    <t xml:space="preserve">    Expenses - Utilities</t>
  </si>
  <si>
    <t xml:space="preserve">      54100 - Cable</t>
  </si>
  <si>
    <t xml:space="preserve">      54200 - Electric</t>
  </si>
  <si>
    <t xml:space="preserve">      54300 - Gas</t>
  </si>
  <si>
    <t xml:space="preserve">      54400 - Trash</t>
  </si>
  <si>
    <t xml:space="preserve">      54500 - Water/Sewer</t>
  </si>
  <si>
    <t xml:space="preserve">    Total Expenses - Utilities</t>
  </si>
  <si>
    <t xml:space="preserve">    Expenses - Culinary</t>
  </si>
  <si>
    <t xml:space="preserve">      56010 - Salaries - Culinary</t>
  </si>
  <si>
    <t xml:space="preserve">      56020 - Salaries - PR Tax/EE Benefits - Culinary</t>
  </si>
  <si>
    <t xml:space="preserve">      56030 - Salaries - Vac/Sick/Holiday - Culinary</t>
  </si>
  <si>
    <t xml:space="preserve">      56040 - Salaries - Overtime - Culinary</t>
  </si>
  <si>
    <t xml:space="preserve">      56050 - Salaries - Doubletime - Culinary</t>
  </si>
  <si>
    <t xml:space="preserve">      56070 - Salaries - Training - Culinary</t>
  </si>
  <si>
    <t xml:space="preserve">      56080 - Temp Labor - Culinary</t>
  </si>
  <si>
    <t xml:space="preserve">      56100 - Linen Service</t>
  </si>
  <si>
    <t xml:space="preserve">      56150 - Raw Food</t>
  </si>
  <si>
    <t xml:space="preserve">      56160 - Beverages Expense</t>
  </si>
  <si>
    <t xml:space="preserve">      56200 - Supplies - Culinary</t>
  </si>
  <si>
    <t xml:space="preserve">      56300 - Replacements - Culinary</t>
  </si>
  <si>
    <t xml:space="preserve">    Total Expenses - Culinary</t>
  </si>
  <si>
    <t xml:space="preserve">    Expenses - Housekeeping</t>
  </si>
  <si>
    <t xml:space="preserve">      57010 - Salaries - Housekeeping</t>
  </si>
  <si>
    <t xml:space="preserve">      57020 - Salaries - PR Tax/EE Benefits - Housekeeping</t>
  </si>
  <si>
    <t xml:space="preserve">      57030 - Salaries - Vac/Sick/Holiday - Housekeeping</t>
  </si>
  <si>
    <t xml:space="preserve">      57040 - Salaries - Overtime - Housekeeping</t>
  </si>
  <si>
    <t xml:space="preserve">      57070 - Salaries - Training - Housekeeping</t>
  </si>
  <si>
    <t xml:space="preserve">      57150 - Supplies - Housekeeping</t>
  </si>
  <si>
    <t xml:space="preserve">      57160 - Small Equipment</t>
  </si>
  <si>
    <t xml:space="preserve">    Total Expenses - Housekeeping</t>
  </si>
  <si>
    <t xml:space="preserve">    Expenses - Activities</t>
  </si>
  <si>
    <t xml:space="preserve">      58010 - Salaries - Vibrant Life</t>
  </si>
  <si>
    <t xml:space="preserve">      58020 - Salaries - PR Tax/EE Benefits - Vibrant Life</t>
  </si>
  <si>
    <t xml:space="preserve">      58030 - Salaries - Vac/Sick/Holiday - Vibrant Life</t>
  </si>
  <si>
    <t xml:space="preserve">      58040 - Salaries - Overtime - Vibrant Life</t>
  </si>
  <si>
    <t xml:space="preserve">      58050 - Salaries - Doubletime - Vibrant Life</t>
  </si>
  <si>
    <t xml:space="preserve">      58060 - Salaries - Commission/Bonuses - Vibrant Life</t>
  </si>
  <si>
    <t xml:space="preserve">      58100 - IL Special Events</t>
  </si>
  <si>
    <t xml:space="preserve">      58300 - INTOUCH/Calendar/Newsletter</t>
  </si>
  <si>
    <t xml:space="preserve">      58310 - AL Resident Programs</t>
  </si>
  <si>
    <t xml:space="preserve">      58320 - AL Entertainment</t>
  </si>
  <si>
    <t xml:space="preserve">      58330 - AL Supplies</t>
  </si>
  <si>
    <t xml:space="preserve">      58340 - MC Resident Programs</t>
  </si>
  <si>
    <t xml:space="preserve">      58350 - MC Entertainment</t>
  </si>
  <si>
    <t xml:space="preserve">      58360 - MC Supplies</t>
  </si>
  <si>
    <t xml:space="preserve">    Total Expenses - Activities</t>
  </si>
  <si>
    <t xml:space="preserve">    Expenses - Maintenance</t>
  </si>
  <si>
    <t xml:space="preserve">      60010 - Salaries - Maintenance</t>
  </si>
  <si>
    <t xml:space="preserve">      60020 - Salaries - PR Tax/EE Benefits - Maintenance</t>
  </si>
  <si>
    <t xml:space="preserve">      60030 - Salaries - Vac/Sick/Holiday - Maintenance</t>
  </si>
  <si>
    <t xml:space="preserve">      60040 - Salaries - Overtime - Maintenance</t>
  </si>
  <si>
    <t xml:space="preserve">      60050 - Salaries - Doubletime - Maintenance</t>
  </si>
  <si>
    <t xml:space="preserve">      60290 - Scheduled Maintenance - OTHER</t>
  </si>
  <si>
    <t xml:space="preserve">      60400 - Repair &amp; Maintenance</t>
  </si>
  <si>
    <t xml:space="preserve">      60410 - Supplies - Maintenance</t>
  </si>
  <si>
    <t xml:space="preserve">      60420 - Landscaping / Tree Maint.</t>
  </si>
  <si>
    <t xml:space="preserve">      60430 - Painting / Decorating</t>
  </si>
  <si>
    <t xml:space="preserve">      60440 - Room Turns</t>
  </si>
  <si>
    <t xml:space="preserve">    Total Expenses - Maintenance</t>
  </si>
  <si>
    <t xml:space="preserve">    Cost of Sales / Service</t>
  </si>
  <si>
    <t xml:space="preserve">      66730 - COGS - Other</t>
  </si>
  <si>
    <t xml:space="preserve">      66750 - COGS - Personal Care Program Expenses</t>
  </si>
  <si>
    <t xml:space="preserve">      66760 - COGS - Outings</t>
  </si>
  <si>
    <t xml:space="preserve">    Total Cost of Sales / Service</t>
  </si>
  <si>
    <t xml:space="preserve">    Expenses - Administrative</t>
  </si>
  <si>
    <t xml:space="preserve">      64010 - Salaries - Administrative</t>
  </si>
  <si>
    <t xml:space="preserve">      64020 - Salaries - PR Tax/EE Benefits - Admin</t>
  </si>
  <si>
    <t xml:space="preserve">      64030 - Salaries - Vac/Sick/Holiday - Admin</t>
  </si>
  <si>
    <t xml:space="preserve">      64040 - Salaries - Overtime - Admin</t>
  </si>
  <si>
    <t xml:space="preserve">      64050 - Salaries - Doubletime - Admin</t>
  </si>
  <si>
    <t xml:space="preserve">      64060 - Salaries - Commission/Bonuses - Admin</t>
  </si>
  <si>
    <t xml:space="preserve">      64070 - Salaries - Training - Admin</t>
  </si>
  <si>
    <t xml:space="preserve">      64250 - Dues &amp; Subscriptions - ALL</t>
  </si>
  <si>
    <t xml:space="preserve">      64500 - Education &amp; Training</t>
  </si>
  <si>
    <t xml:space="preserve">      64750 - Equipment Rental - ALL</t>
  </si>
  <si>
    <t xml:space="preserve">      65000 - Telephone/Cell/DSL Service</t>
  </si>
  <si>
    <t xml:space="preserve">      65250 - Travel/Lodging/Air-All</t>
  </si>
  <si>
    <t xml:space="preserve">      65300 - Meals</t>
  </si>
  <si>
    <t xml:space="preserve">      65450 - Auto/Bus Gas/Reg/Ins/Repair</t>
  </si>
  <si>
    <t xml:space="preserve">      65500 - Auto/Bus Lease</t>
  </si>
  <si>
    <t xml:space="preserve">      65550 - Bank/Payroll Charges</t>
  </si>
  <si>
    <t xml:space="preserve">      65600 - Classified Ads/Recruiting</t>
  </si>
  <si>
    <t xml:space="preserve">      65650 - Computer Maint &amp; S/W</t>
  </si>
  <si>
    <t xml:space="preserve">      65700 - Employee Testing</t>
  </si>
  <si>
    <t xml:space="preserve">      65800 - Employee Appreciation</t>
  </si>
  <si>
    <t xml:space="preserve">      65850 - Flowers</t>
  </si>
  <si>
    <t xml:space="preserve">      65900 - Health &amp; Dental</t>
  </si>
  <si>
    <t xml:space="preserve">      65950 - 401K Admin Expense</t>
  </si>
  <si>
    <t xml:space="preserve">      66100 - Miscellaneous Expense</t>
  </si>
  <si>
    <t xml:space="preserve">      66150 - Office Supplies</t>
  </si>
  <si>
    <t xml:space="preserve">      66200 - Postage - Admin</t>
  </si>
  <si>
    <t xml:space="preserve">      66250 - Professional Fees</t>
  </si>
  <si>
    <t xml:space="preserve">      66260 - Consulting</t>
  </si>
  <si>
    <t xml:space="preserve">      66300 - Uniforms</t>
  </si>
  <si>
    <t xml:space="preserve">    Total Expenses - Administrative</t>
  </si>
  <si>
    <t xml:space="preserve">    Expenses - Other</t>
  </si>
  <si>
    <t xml:space="preserve">      66400 - Real Estate Tax</t>
  </si>
  <si>
    <t xml:space="preserve">      66450 - Business Property Tax</t>
  </si>
  <si>
    <t xml:space="preserve">      66550 - Business Insurances</t>
  </si>
  <si>
    <t xml:space="preserve">      66600 - Licensing Fees</t>
  </si>
  <si>
    <t xml:space="preserve">      66650 - Management Fees</t>
  </si>
  <si>
    <t xml:space="preserve">      66670 - Bad Debt Expense</t>
  </si>
  <si>
    <t xml:space="preserve">    Total Expenses - Other</t>
  </si>
  <si>
    <t xml:space="preserve">  Total Operating Expense</t>
  </si>
  <si>
    <t xml:space="preserve">  Net Operating Income</t>
  </si>
  <si>
    <t xml:space="preserve">  NOI % Margin</t>
  </si>
  <si>
    <t xml:space="preserve">  Non-Operating Expenses</t>
  </si>
  <si>
    <t xml:space="preserve">  </t>
  </si>
  <si>
    <t xml:space="preserve">    80000 - Depreciation Expense</t>
  </si>
  <si>
    <t xml:space="preserve">    80040 - Transition / Prior Yr / Extraordinary Exps</t>
  </si>
  <si>
    <t xml:space="preserve">    80060 - Rent Expense</t>
  </si>
  <si>
    <t xml:space="preserve">  Total Non-Operating Expenses</t>
  </si>
  <si>
    <t xml:space="preserve">  Net Income</t>
  </si>
  <si>
    <t xml:space="preserve">  Payroll Summary</t>
  </si>
  <si>
    <t xml:space="preserve">    Payroll Salaries</t>
  </si>
  <si>
    <t xml:space="preserve">    Salaries - PR Tax/EE Benefits</t>
  </si>
  <si>
    <t xml:space="preserve">    Salaries - Vac/Sick/Holiday</t>
  </si>
  <si>
    <t xml:space="preserve">    Salaries - Overtime</t>
  </si>
  <si>
    <t xml:space="preserve">    Salaries - Doubletime</t>
  </si>
  <si>
    <t xml:space="preserve">    Salaries - Commission/Bonuses</t>
  </si>
  <si>
    <t xml:space="preserve">    Salaries - Training</t>
  </si>
  <si>
    <t xml:space="preserve">    Temporary Labor</t>
  </si>
  <si>
    <t xml:space="preserve">  Total Payroll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</si>
</sst>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mmm\ yyyy"/>
    <numFmt numFmtId="165" formatCode="_(* #,##0.0_);_(* \(#,##0.0\);_(* &quot;-&quot;??_);_(@_)"/>
    <numFmt numFmtId="166" formatCode="#,##0.00;\(#,##0.00\)"/>
    <numFmt numFmtId="167" formatCode="#,##0.0\ %;\(#,##0.0\)\ %"/>
    <numFmt numFmtId="168" formatCode="#,##0;\(#,##0\)"/>
    <numFmt numFmtId="169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Open Sans"/>
      <family val="2"/>
    </font>
    <font>
      <sz val="14"/>
      <color theme="1"/>
      <name val="Open Sans"/>
      <family val="2"/>
    </font>
    <font>
      <b/>
      <sz val="14"/>
      <name val="Open Sans"/>
      <family val="2"/>
    </font>
    <font>
      <sz val="14"/>
      <name val="Open Sans"/>
      <family val="2"/>
    </font>
    <font>
      <b/>
      <sz val="14"/>
      <color theme="8" tint="-0.499984740745262"/>
      <name val="Open Sans"/>
      <family val="2"/>
    </font>
    <font>
      <b/>
      <i/>
      <sz val="14"/>
      <name val="Open Sans"/>
      <family val="2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1F376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164" fontId="3" fillId="2" borderId="0" xfId="2" quotePrefix="1" applyNumberFormat="1" applyFont="1" applyFill="1" applyAlignment="1">
      <alignment horizontal="center" vertical="center"/>
    </xf>
    <xf numFmtId="164" fontId="3" fillId="3" borderId="0" xfId="2" quotePrefix="1" applyNumberFormat="1" applyFont="1" applyFill="1" applyAlignment="1">
      <alignment horizontal="center" vertical="center"/>
    </xf>
    <xf numFmtId="164" fontId="3" fillId="2" borderId="0" xfId="2" applyNumberFormat="1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5" fillId="4" borderId="0" xfId="2" applyFont="1" applyFill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4" borderId="0" xfId="2" applyFont="1" applyFill="1" applyAlignment="1">
      <alignment horizontal="left" vertical="center"/>
    </xf>
    <xf numFmtId="0" fontId="4" fillId="5" borderId="0" xfId="2" applyFont="1" applyFill="1" applyAlignment="1">
      <alignment vertical="center"/>
    </xf>
    <xf numFmtId="165" fontId="4" fillId="0" borderId="0" xfId="1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8" fillId="4" borderId="0" xfId="2" applyFont="1" applyFill="1" applyAlignment="1">
      <alignment horizontal="left" vertical="center"/>
    </xf>
    <xf numFmtId="0" fontId="4" fillId="6" borderId="0" xfId="2" applyFont="1" applyFill="1" applyAlignment="1">
      <alignment vertical="center"/>
    </xf>
    <xf numFmtId="0" fontId="5" fillId="7" borderId="0" xfId="2" applyFont="1" applyFill="1" applyAlignment="1">
      <alignment horizontal="center" vertical="center"/>
    </xf>
    <xf numFmtId="0" fontId="6" fillId="0" borderId="0" xfId="2" applyFont="1" applyAlignment="1">
      <alignment horizontal="left" vertical="center"/>
    </xf>
    <xf numFmtId="166" fontId="0" fillId="0" borderId="0" xfId="0" applyNumberFormat="1"/>
    <xf numFmtId="0" fontId="6" fillId="6" borderId="0" xfId="2" applyFont="1" applyFill="1" applyAlignment="1">
      <alignment vertical="center"/>
    </xf>
    <xf numFmtId="0" fontId="6" fillId="8" borderId="0" xfId="2" applyFont="1" applyFill="1" applyAlignment="1">
      <alignment horizontal="left" vertical="center"/>
    </xf>
    <xf numFmtId="0" fontId="4" fillId="0" borderId="0" xfId="2" applyFont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0" fontId="4" fillId="9" borderId="0" xfId="2" applyFont="1" applyFill="1" applyAlignment="1">
      <alignment vertical="center"/>
    </xf>
    <xf numFmtId="0" fontId="4" fillId="10" borderId="0" xfId="2" applyFont="1" applyFill="1" applyAlignment="1">
      <alignment vertical="center"/>
    </xf>
    <xf numFmtId="165" fontId="0" fillId="0" borderId="0" xfId="0" applyNumberFormat="1"/>
    <xf numFmtId="169" fontId="9" fillId="0" borderId="0" xfId="2" applyNumberFormat="1" applyFont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5">
    <dxf>
      <border>
        <left style="dashDot">
          <color rgb="FF9C0006"/>
        </left>
        <right style="dashDot">
          <color rgb="FF9C0006"/>
        </right>
        <top style="dashDot">
          <color rgb="FF9C0006"/>
        </top>
        <bottom style="dashDot">
          <color rgb="FF9C0006"/>
        </bottom>
      </border>
    </dxf>
    <dxf>
      <font>
        <b val="0"/>
        <i/>
        <strike/>
        <color theme="7" tint="0.59996337778862885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egar\Downloads\Underwriting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Detailed Model"/>
      <sheetName val="Sheet1"/>
      <sheetName val="Asset Codes"/>
      <sheetName val="Trend Analysis"/>
      <sheetName val="KPI's &amp; Charts"/>
      <sheetName val="Master Request LIst"/>
    </sheetNames>
    <sheetDataSet>
      <sheetData sheetId="0" refreshError="1"/>
      <sheetData sheetId="1">
        <row r="6">
          <cell r="A6">
            <v>100</v>
          </cell>
          <cell r="C6" t="str">
            <v>TOTAL BEDS</v>
          </cell>
        </row>
        <row r="7">
          <cell r="C7" t="str">
            <v>TOTAL UNITS</v>
          </cell>
        </row>
        <row r="9">
          <cell r="C9" t="str">
            <v>Independent Living Units</v>
          </cell>
        </row>
        <row r="11">
          <cell r="C11" t="str">
            <v>Assisted Living Beds</v>
          </cell>
        </row>
        <row r="12">
          <cell r="C12" t="str">
            <v>Assisted Living Units</v>
          </cell>
        </row>
        <row r="14">
          <cell r="C14" t="str">
            <v>Memory Care Beds</v>
          </cell>
        </row>
        <row r="15">
          <cell r="C15" t="str">
            <v>Memory Care Units</v>
          </cell>
        </row>
        <row r="17">
          <cell r="C17" t="str">
            <v>AVERAGE MONTHLY CENSUS BY PAYOR</v>
          </cell>
        </row>
        <row r="18">
          <cell r="C18" t="str">
            <v>Independent Living Census</v>
          </cell>
        </row>
        <row r="19">
          <cell r="A19">
            <v>101</v>
          </cell>
          <cell r="C19" t="str">
            <v>Private Pay</v>
          </cell>
        </row>
        <row r="20">
          <cell r="C20" t="str">
            <v>TOTAL INDEPENDENT LIVING CENSUS</v>
          </cell>
        </row>
        <row r="22">
          <cell r="C22" t="str">
            <v>Assisted Living/Memory Care Census</v>
          </cell>
        </row>
        <row r="23">
          <cell r="A23">
            <v>102</v>
          </cell>
          <cell r="C23" t="str">
            <v>Private Pay</v>
          </cell>
        </row>
        <row r="24">
          <cell r="A24">
            <v>103</v>
          </cell>
          <cell r="C24" t="str">
            <v>Medicaid Waiver</v>
          </cell>
        </row>
        <row r="25">
          <cell r="C25" t="str">
            <v>TOTAL ASSISTED LIVING CENSUS</v>
          </cell>
        </row>
        <row r="27">
          <cell r="C27" t="str">
            <v>Memory Care Census</v>
          </cell>
        </row>
        <row r="28">
          <cell r="A28">
            <v>104</v>
          </cell>
          <cell r="C28" t="str">
            <v>Private Pay</v>
          </cell>
        </row>
        <row r="29">
          <cell r="A29">
            <v>105</v>
          </cell>
          <cell r="C29" t="str">
            <v>Medicaid Waiver</v>
          </cell>
        </row>
        <row r="30">
          <cell r="C30" t="str">
            <v>TOTAL MEMORY CARE CENSUS</v>
          </cell>
        </row>
        <row r="32">
          <cell r="C32" t="str">
            <v>TOTAL AVERAGE MONTHLY CENSUS</v>
          </cell>
        </row>
        <row r="33">
          <cell r="C33" t="str">
            <v>Independent Occupancy</v>
          </cell>
        </row>
        <row r="34">
          <cell r="C34" t="str">
            <v>Assisted Living Occupancy</v>
          </cell>
        </row>
        <row r="35">
          <cell r="C35" t="str">
            <v>Memory Care Occupancy</v>
          </cell>
        </row>
        <row r="36">
          <cell r="C36" t="str">
            <v>TOTAL OCCUPANCY</v>
          </cell>
        </row>
        <row r="37">
          <cell r="C37" t="str">
            <v>Quality Mix2</v>
          </cell>
        </row>
        <row r="41">
          <cell r="C41" t="str">
            <v>REVENUE BY PAYOR</v>
          </cell>
        </row>
        <row r="42">
          <cell r="C42" t="str">
            <v>Rental Income</v>
          </cell>
        </row>
        <row r="43">
          <cell r="C43" t="str">
            <v xml:space="preserve">  Independent Living</v>
          </cell>
        </row>
        <row r="44">
          <cell r="A44">
            <v>201</v>
          </cell>
          <cell r="C44" t="str">
            <v>Private Pay</v>
          </cell>
        </row>
        <row r="45">
          <cell r="C45" t="str">
            <v xml:space="preserve">  Total Independent Living Rental Income</v>
          </cell>
        </row>
        <row r="46">
          <cell r="C46" t="str">
            <v xml:space="preserve">  Assisted Living</v>
          </cell>
        </row>
        <row r="47">
          <cell r="A47">
            <v>202</v>
          </cell>
          <cell r="C47" t="str">
            <v>Private Pay</v>
          </cell>
        </row>
        <row r="48">
          <cell r="A48">
            <v>203</v>
          </cell>
          <cell r="C48" t="str">
            <v>Medicaid Waiver</v>
          </cell>
        </row>
        <row r="49">
          <cell r="C49" t="str">
            <v xml:space="preserve">  Total Assisted Living Rental Income</v>
          </cell>
        </row>
        <row r="50">
          <cell r="C50" t="str">
            <v xml:space="preserve">  Memory Care</v>
          </cell>
        </row>
        <row r="51">
          <cell r="A51">
            <v>204</v>
          </cell>
          <cell r="C51" t="str">
            <v>Private Pay</v>
          </cell>
        </row>
        <row r="52">
          <cell r="A52">
            <v>205</v>
          </cell>
          <cell r="C52" t="str">
            <v>Medicaid Waiver</v>
          </cell>
        </row>
        <row r="53">
          <cell r="C53" t="str">
            <v xml:space="preserve">  Total Memory Care Rental Income</v>
          </cell>
        </row>
        <row r="54">
          <cell r="A54">
            <v>206</v>
          </cell>
          <cell r="C54" t="str">
            <v>Resident Revenue</v>
          </cell>
        </row>
        <row r="55">
          <cell r="A55">
            <v>207</v>
          </cell>
          <cell r="C55" t="str">
            <v>Rent Concessions</v>
          </cell>
        </row>
        <row r="56">
          <cell r="C56" t="str">
            <v>TOTAL RENTAL INCOME</v>
          </cell>
        </row>
        <row r="58">
          <cell r="C58" t="str">
            <v>Service Income</v>
          </cell>
        </row>
        <row r="59">
          <cell r="A59">
            <v>210</v>
          </cell>
          <cell r="C59" t="str">
            <v>Levels of Care - Assisted Living</v>
          </cell>
        </row>
        <row r="60">
          <cell r="A60">
            <v>211</v>
          </cell>
          <cell r="C60" t="str">
            <v>Levels of Care - Memory Care</v>
          </cell>
        </row>
        <row r="61">
          <cell r="A61">
            <v>212</v>
          </cell>
          <cell r="C61" t="str">
            <v>Levels of Care Concessions</v>
          </cell>
        </row>
        <row r="62">
          <cell r="A62">
            <v>213</v>
          </cell>
          <cell r="C62" t="str">
            <v>Respite</v>
          </cell>
        </row>
        <row r="63">
          <cell r="C63" t="str">
            <v>TOTAL SERVICE INCOME</v>
          </cell>
        </row>
        <row r="65">
          <cell r="A65">
            <v>220</v>
          </cell>
          <cell r="C65" t="str">
            <v>Move-in/Community Fees</v>
          </cell>
        </row>
        <row r="66">
          <cell r="A66">
            <v>221</v>
          </cell>
          <cell r="C66" t="str">
            <v>Miscellaneous</v>
          </cell>
        </row>
        <row r="67">
          <cell r="A67">
            <v>230</v>
          </cell>
          <cell r="C67" t="str">
            <v>Excluded Revenue3</v>
          </cell>
        </row>
        <row r="68">
          <cell r="C68" t="str">
            <v>TOTAL REVENUE</v>
          </cell>
        </row>
        <row r="71">
          <cell r="C71" t="str">
            <v>OPERATING EXPENSES</v>
          </cell>
        </row>
        <row r="72">
          <cell r="A72">
            <v>301</v>
          </cell>
          <cell r="C72" t="str">
            <v>Resident Care &amp; Services</v>
          </cell>
        </row>
        <row r="73">
          <cell r="A73">
            <v>302</v>
          </cell>
          <cell r="C73" t="str">
            <v>Dietary</v>
          </cell>
        </row>
        <row r="74">
          <cell r="A74">
            <v>303</v>
          </cell>
          <cell r="C74" t="str">
            <v>Activities</v>
          </cell>
        </row>
        <row r="75">
          <cell r="A75">
            <v>304</v>
          </cell>
          <cell r="C75" t="str">
            <v>Housekeeping</v>
          </cell>
        </row>
        <row r="76">
          <cell r="A76">
            <v>305</v>
          </cell>
          <cell r="C76" t="str">
            <v>Laundry</v>
          </cell>
        </row>
        <row r="77">
          <cell r="A77">
            <v>306</v>
          </cell>
          <cell r="C77" t="str">
            <v>General Administrative</v>
          </cell>
        </row>
        <row r="78">
          <cell r="A78">
            <v>307</v>
          </cell>
          <cell r="C78" t="str">
            <v>Marketing</v>
          </cell>
        </row>
        <row r="79">
          <cell r="A79">
            <v>308</v>
          </cell>
          <cell r="C79" t="str">
            <v>Worker's Compensation</v>
          </cell>
        </row>
        <row r="80">
          <cell r="A80">
            <v>309</v>
          </cell>
          <cell r="C80" t="str">
            <v>Employee Benefits</v>
          </cell>
        </row>
        <row r="81">
          <cell r="A81">
            <v>310</v>
          </cell>
          <cell r="C81" t="str">
            <v>Payroll Taxes</v>
          </cell>
        </row>
        <row r="82">
          <cell r="A82">
            <v>311</v>
          </cell>
          <cell r="C82" t="str">
            <v>Insurance</v>
          </cell>
        </row>
        <row r="83">
          <cell r="A83">
            <v>312</v>
          </cell>
          <cell r="C83" t="str">
            <v>Real Estate Taxes</v>
          </cell>
        </row>
        <row r="84">
          <cell r="A84">
            <v>313</v>
          </cell>
          <cell r="C84" t="str">
            <v>Property, Plant, &amp; Maintenance</v>
          </cell>
        </row>
        <row r="85">
          <cell r="A85">
            <v>314</v>
          </cell>
          <cell r="C85" t="str">
            <v>Utilities</v>
          </cell>
        </row>
        <row r="86">
          <cell r="A86">
            <v>315</v>
          </cell>
          <cell r="C86" t="str">
            <v>Bad Debt</v>
          </cell>
        </row>
        <row r="87">
          <cell r="A87">
            <v>320</v>
          </cell>
          <cell r="C87" t="str">
            <v>Non-Operational &amp; Excluded4</v>
          </cell>
        </row>
        <row r="88">
          <cell r="C88" t="str">
            <v>TOTAL ADJUSTED OPERATING EXPENSES</v>
          </cell>
        </row>
        <row r="90">
          <cell r="C90" t="str">
            <v>EBITDARM</v>
          </cell>
        </row>
        <row r="91">
          <cell r="C91" t="str">
            <v>Management Fee (5%)5</v>
          </cell>
        </row>
        <row r="92">
          <cell r="C92" t="str">
            <v>EBITDAR</v>
          </cell>
        </row>
        <row r="94">
          <cell r="C94" t="str">
            <v>DAYS:</v>
          </cell>
        </row>
        <row r="95">
          <cell r="C95" t="str">
            <v>MULTIPLIER (annualization factor):</v>
          </cell>
        </row>
        <row r="96">
          <cell r="C96" t="str">
            <v>MONTHS:</v>
          </cell>
        </row>
        <row r="98">
          <cell r="C98" t="str">
            <v>Underwriting Notes:</v>
          </cell>
        </row>
        <row r="99">
          <cell r="C99" t="str">
            <v>1) "AMC" defined as average monthly census</v>
          </cell>
        </row>
        <row r="100">
          <cell r="C100" t="str">
            <v>2) "Quality Mix" calculated as percentage of non-Medicaid residents</v>
          </cell>
        </row>
        <row r="101">
          <cell r="C101" t="str">
            <v>3) "Excluded Revenue" includes _______________</v>
          </cell>
        </row>
        <row r="102">
          <cell r="C102" t="str">
            <v>4) "Non-Operational &amp; Excluded" includes ___________</v>
          </cell>
        </row>
        <row r="103">
          <cell r="C103" t="str">
            <v>5) Industry Standard 5% management fee applied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7"/>
  <sheetViews>
    <sheetView tabSelected="1" topLeftCell="Y1" workbookViewId="0">
      <selection activeCell="AE13" sqref="AE13"/>
    </sheetView>
  </sheetViews>
  <sheetFormatPr defaultColWidth="9.42578125" defaultRowHeight="18" outlineLevelCol="1"/>
  <cols>
    <col min="1" max="1" width="22" style="4" customWidth="1"/>
    <col min="2" max="2" width="9.85546875" style="4" customWidth="1"/>
    <col min="3" max="3" width="101.42578125" style="4" hidden="1" customWidth="1"/>
    <col min="4" max="4" width="34.7109375" style="4" customWidth="1" outlineLevel="1"/>
    <col min="5" max="5" width="3" style="4" customWidth="1"/>
    <col min="6" max="6" width="54" style="4" hidden="1" customWidth="1"/>
    <col min="7" max="7" width="72" style="4" customWidth="1"/>
    <col min="8" max="9" width="19.140625" style="9" hidden="1" customWidth="1"/>
    <col min="10" max="12" width="16.7109375" style="9" hidden="1" customWidth="1"/>
    <col min="13" max="13" width="15" style="9" hidden="1" customWidth="1"/>
    <col min="14" max="14" width="14.5703125" style="9" hidden="1" customWidth="1"/>
    <col min="15" max="15" width="15.28515625" style="9" hidden="1" customWidth="1"/>
    <col min="16" max="17" width="14.5703125" style="9" hidden="1" customWidth="1"/>
    <col min="18" max="18" width="15.28515625" style="9" hidden="1" customWidth="1"/>
    <col min="19" max="19" width="15" style="9" hidden="1" customWidth="1"/>
    <col min="20" max="20" width="14" style="9" hidden="1" customWidth="1"/>
    <col min="21" max="21" width="14.5703125" style="9" hidden="1" customWidth="1"/>
    <col min="22" max="22" width="15.28515625" style="9" hidden="1" customWidth="1"/>
    <col min="23" max="24" width="14.5703125" style="9" hidden="1" customWidth="1"/>
    <col min="25" max="25" width="15.42578125" style="9" customWidth="1"/>
    <col min="26" max="26" width="14.28515625" style="9" customWidth="1"/>
    <col min="27" max="27" width="13" style="9" customWidth="1"/>
    <col min="28" max="28" width="15" style="9" bestFit="1" customWidth="1"/>
    <col min="29" max="30" width="14.5703125" style="9" bestFit="1" customWidth="1"/>
    <col min="31" max="31" width="15.28515625" style="9" bestFit="1" customWidth="1"/>
    <col min="32" max="32" width="15" style="9" bestFit="1" customWidth="1"/>
    <col min="33" max="33" width="14" style="9" bestFit="1" customWidth="1"/>
    <col min="34" max="34" width="14.5703125" style="9" bestFit="1" customWidth="1"/>
    <col min="35" max="35" width="15.28515625" style="9" bestFit="1" customWidth="1"/>
    <col min="36" max="36" width="14.5703125" style="9" bestFit="1" customWidth="1"/>
    <col min="37" max="37" width="15.42578125" style="9" bestFit="1" customWidth="1"/>
    <col min="38" max="38" width="14.28515625" style="9" bestFit="1" customWidth="1"/>
    <col min="39" max="39" width="13" style="9" bestFit="1" customWidth="1"/>
    <col min="40" max="40" width="15" style="9" bestFit="1" customWidth="1"/>
    <col min="41" max="42" width="14.5703125" style="9" bestFit="1" customWidth="1"/>
    <col min="43" max="43" width="15.28515625" style="9" bestFit="1" customWidth="1"/>
    <col min="44" max="16384" width="9.42578125" style="9"/>
  </cols>
  <sheetData>
    <row r="1" spans="1:43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>
        <v>44562</v>
      </c>
      <c r="I1" s="3">
        <v>44593</v>
      </c>
      <c r="J1" s="3">
        <v>44621</v>
      </c>
      <c r="K1" s="3">
        <v>44652</v>
      </c>
      <c r="L1" s="3">
        <v>44682</v>
      </c>
      <c r="M1" s="3">
        <v>44713</v>
      </c>
      <c r="N1" s="3">
        <v>44743</v>
      </c>
      <c r="O1" s="3">
        <v>44774</v>
      </c>
      <c r="P1" s="3">
        <v>44805</v>
      </c>
      <c r="Q1" s="3">
        <v>44835</v>
      </c>
      <c r="R1" s="3">
        <v>44866</v>
      </c>
      <c r="S1" s="3">
        <v>44896</v>
      </c>
      <c r="T1" s="3">
        <v>44927</v>
      </c>
      <c r="U1" s="3">
        <v>44958</v>
      </c>
      <c r="V1" s="3">
        <v>44986</v>
      </c>
      <c r="W1" s="3">
        <v>45017</v>
      </c>
      <c r="X1" s="3">
        <v>45047</v>
      </c>
      <c r="Y1" s="3">
        <v>45078</v>
      </c>
      <c r="Z1" s="3">
        <v>45108</v>
      </c>
      <c r="AA1" s="3">
        <v>45139</v>
      </c>
      <c r="AB1" s="3">
        <v>45170</v>
      </c>
      <c r="AC1" s="3">
        <v>45200</v>
      </c>
      <c r="AD1" s="3">
        <v>45231</v>
      </c>
      <c r="AE1" s="3">
        <v>45261</v>
      </c>
      <c r="AF1" s="3">
        <v>45292</v>
      </c>
      <c r="AG1" s="3">
        <v>45323</v>
      </c>
      <c r="AH1" s="3">
        <v>45352</v>
      </c>
      <c r="AI1" s="3">
        <v>45383</v>
      </c>
      <c r="AJ1" s="3">
        <v>45413</v>
      </c>
      <c r="AK1" s="3">
        <v>45444</v>
      </c>
      <c r="AL1" s="3">
        <v>45474</v>
      </c>
      <c r="AM1" s="3">
        <v>45505</v>
      </c>
      <c r="AN1" s="3">
        <v>45536</v>
      </c>
      <c r="AO1" s="3">
        <v>45566</v>
      </c>
      <c r="AP1" s="3">
        <v>45597</v>
      </c>
      <c r="AQ1" s="3">
        <v>45627</v>
      </c>
    </row>
    <row r="2" spans="1:43">
      <c r="A2" s="5" t="str">
        <f>IFERROR(TRIM(VLOOKUP(UPPER(D2),TABLE_LOOKUPS,2,FALSE)),IF(ROW()&gt;2,A1,""))</f>
        <v/>
      </c>
      <c r="B2" s="6" t="str">
        <f ca="1">IF(LEN(C2)&lt;1,"",IFERROR(VLOOKUP(C2,INDIRECT("CODING_"&amp;A2),2,FALSE),""))</f>
        <v/>
      </c>
      <c r="C2" s="7" t="str">
        <f>IF(AND(LEN(D2)&gt;0,LEN(A2)&gt;0,COUNT(#REF!)&gt;0),IF(LEN(#REF!)&gt;0,#REF!&amp;" - ","")&amp;D2,"")</f>
        <v/>
      </c>
      <c r="D2" s="7" t="str">
        <f>UPPER(TRIM(G2))</f>
        <v/>
      </c>
      <c r="E2" s="8"/>
    </row>
    <row r="3" spans="1:43">
      <c r="A3" s="5" t="s">
        <v>7</v>
      </c>
      <c r="B3" s="6"/>
      <c r="C3" s="7" t="str">
        <f>IF(AND(LEN(D3)&gt;0,LEN(A3)&gt;0,COUNT(#REF!)&gt;0),IF(LEN(#REF!)&gt;0,#REF!&amp;" - ","")&amp;D3,"")</f>
        <v/>
      </c>
      <c r="D3" s="7"/>
      <c r="E3" s="8"/>
      <c r="G3" s="10" t="s">
        <v>8</v>
      </c>
    </row>
    <row r="4" spans="1:43" customFormat="1" ht="18.75">
      <c r="A4" s="5" t="s">
        <v>7</v>
      </c>
      <c r="B4" s="6"/>
      <c r="C4" s="7"/>
      <c r="D4" s="11" t="str">
        <f>IFERROR(VLOOKUP(B4,'[1]Detailed Model'!$A$6:$C$92,3,FALSE),"NOT CODED/ERROR")</f>
        <v>NOT CODED/ERROR</v>
      </c>
      <c r="E4" s="8"/>
      <c r="F4" s="4" t="e">
        <f>VLOOKUP(B4,'[1]Detailed Model'!A6:C87,3,FALSE)</f>
        <v>#N/A</v>
      </c>
    </row>
    <row r="5" spans="1:43" customFormat="1" ht="18.75">
      <c r="A5" s="5" t="s">
        <v>7</v>
      </c>
      <c r="B5" s="6"/>
      <c r="C5" s="7"/>
      <c r="D5" s="11" t="str">
        <f>IFERROR(VLOOKUP(B5,'[1]Detailed Model'!$A$6:$C$92,3,FALSE),"NOT CODED/ERROR")</f>
        <v>NOT CODED/ERROR</v>
      </c>
      <c r="E5" s="8"/>
      <c r="F5" s="4" t="e">
        <f>VLOOKUP(B5,'[1]Detailed Model'!A7:C88,3,FALSE)</f>
        <v>#N/A</v>
      </c>
      <c r="G5" t="s">
        <v>9</v>
      </c>
      <c r="Y5">
        <v>76</v>
      </c>
      <c r="Z5">
        <v>76</v>
      </c>
      <c r="AA5">
        <v>80</v>
      </c>
      <c r="AB5">
        <v>80</v>
      </c>
      <c r="AC5">
        <v>80</v>
      </c>
      <c r="AD5">
        <v>80</v>
      </c>
      <c r="AE5">
        <v>80</v>
      </c>
      <c r="AF5">
        <v>80</v>
      </c>
      <c r="AG5">
        <v>80</v>
      </c>
      <c r="AH5">
        <v>80</v>
      </c>
      <c r="AI5">
        <v>80</v>
      </c>
      <c r="AJ5">
        <v>80</v>
      </c>
    </row>
    <row r="6" spans="1:43" customFormat="1" ht="18.75">
      <c r="A6" s="5" t="s">
        <v>7</v>
      </c>
      <c r="B6" s="6"/>
      <c r="C6" s="7"/>
      <c r="D6" s="11" t="str">
        <f>IFERROR(VLOOKUP(B6,'[1]Detailed Model'!$A$6:$C$92,3,FALSE),"NOT CODED/ERROR")</f>
        <v>NOT CODED/ERROR</v>
      </c>
      <c r="E6" s="8"/>
      <c r="F6" s="4" t="e">
        <f>VLOOKUP(B6,'[1]Detailed Model'!A8:C89,3,FALSE)</f>
        <v>#N/A</v>
      </c>
      <c r="G6" t="s">
        <v>10</v>
      </c>
      <c r="Y6">
        <v>66.33</v>
      </c>
      <c r="Z6">
        <v>62.52</v>
      </c>
      <c r="AA6">
        <v>68.349999999999994</v>
      </c>
      <c r="AB6">
        <v>69.2</v>
      </c>
      <c r="AC6">
        <v>71.09</v>
      </c>
      <c r="AD6">
        <v>73.06</v>
      </c>
      <c r="AE6">
        <v>72.709999999999994</v>
      </c>
      <c r="AF6">
        <v>71.55</v>
      </c>
      <c r="AG6">
        <v>72.41</v>
      </c>
      <c r="AH6">
        <v>73.540000000000006</v>
      </c>
      <c r="AI6">
        <v>75.599999999999994</v>
      </c>
      <c r="AJ6">
        <v>75.06</v>
      </c>
    </row>
    <row r="7" spans="1:43" customFormat="1" ht="18.75">
      <c r="A7" s="5" t="s">
        <v>7</v>
      </c>
      <c r="B7" s="6"/>
      <c r="C7" s="7"/>
      <c r="D7" s="11" t="str">
        <f>IFERROR(VLOOKUP(B7,'[1]Detailed Model'!$A$6:$C$92,3,FALSE),"NOT CODED/ERROR")</f>
        <v>NOT CODED/ERROR</v>
      </c>
      <c r="E7" s="8"/>
      <c r="F7" s="4" t="e">
        <f>VLOOKUP(B7,'[1]Detailed Model'!A9:C90,3,FALSE)</f>
        <v>#N/A</v>
      </c>
      <c r="G7" t="s">
        <v>11</v>
      </c>
      <c r="Y7">
        <v>0.873</v>
      </c>
      <c r="Z7">
        <v>0.82299999999999995</v>
      </c>
      <c r="AA7">
        <v>0.85400000000000009</v>
      </c>
      <c r="AB7">
        <v>0.86499999999999999</v>
      </c>
      <c r="AC7">
        <v>0.88900000000000001</v>
      </c>
      <c r="AD7">
        <v>0.91299999999999992</v>
      </c>
      <c r="AE7">
        <v>0.90900000000000003</v>
      </c>
      <c r="AF7">
        <v>0.89400000000000002</v>
      </c>
      <c r="AG7">
        <v>0.90500000000000003</v>
      </c>
      <c r="AH7">
        <v>0.91900000000000004</v>
      </c>
      <c r="AI7">
        <v>0.94499999999999995</v>
      </c>
      <c r="AJ7">
        <v>0.93799999999999994</v>
      </c>
    </row>
    <row r="8" spans="1:43" customFormat="1" ht="18.75">
      <c r="A8" s="5" t="s">
        <v>7</v>
      </c>
      <c r="B8" s="6"/>
      <c r="C8" s="7"/>
      <c r="D8" s="11" t="str">
        <f>IFERROR(VLOOKUP(B8,'[1]Detailed Model'!$A$6:$C$92,3,FALSE),"NOT CODED/ERROR")</f>
        <v>NOT CODED/ERROR</v>
      </c>
      <c r="E8" s="8"/>
      <c r="F8" s="4" t="e">
        <f>VLOOKUP(B8,'[1]Detailed Model'!A10:C91,3,FALSE)</f>
        <v>#N/A</v>
      </c>
    </row>
    <row r="9" spans="1:43" customFormat="1" ht="18.75">
      <c r="A9" s="5" t="s">
        <v>7</v>
      </c>
      <c r="B9" s="6"/>
      <c r="C9" s="7"/>
      <c r="D9" s="11" t="str">
        <f>IFERROR(VLOOKUP(B9,'[1]Detailed Model'!$A$6:$C$92,3,FALSE),"NOT CODED/ERROR")</f>
        <v>NOT CODED/ERROR</v>
      </c>
      <c r="E9" s="8"/>
      <c r="F9" s="4" t="e">
        <f>VLOOKUP(B9,'[1]Detailed Model'!A11:C92,3,FALSE)</f>
        <v>#N/A</v>
      </c>
      <c r="G9" t="s">
        <v>12</v>
      </c>
      <c r="Y9">
        <v>75.33</v>
      </c>
      <c r="Z9">
        <v>70.290000000000006</v>
      </c>
      <c r="AA9">
        <v>72.8</v>
      </c>
      <c r="AB9">
        <v>72.400000000000006</v>
      </c>
      <c r="AC9">
        <v>74.77</v>
      </c>
      <c r="AD9">
        <v>76.06</v>
      </c>
      <c r="AE9">
        <v>75.709999999999994</v>
      </c>
      <c r="AF9">
        <v>74.55</v>
      </c>
      <c r="AG9">
        <v>75.650000000000006</v>
      </c>
      <c r="AH9">
        <v>77.06</v>
      </c>
      <c r="AI9">
        <v>79.099999999999994</v>
      </c>
      <c r="AJ9">
        <v>79.06</v>
      </c>
    </row>
    <row r="10" spans="1:43" customFormat="1" ht="18.75">
      <c r="A10" s="5" t="s">
        <v>7</v>
      </c>
      <c r="B10" s="6">
        <v>102</v>
      </c>
      <c r="C10" s="7"/>
      <c r="D10" s="11" t="str">
        <f>IFERROR(VLOOKUP(B10,'[1]Detailed Model'!$A$6:$C$92,3,FALSE),"NOT CODED/ERROR")</f>
        <v>Private Pay</v>
      </c>
      <c r="E10" s="8"/>
      <c r="F10" s="4" t="str">
        <f>VLOOKUP(B10,'[1]Detailed Model'!A12:C92,3,FALSE)</f>
        <v>Private Pay</v>
      </c>
      <c r="G10" t="s">
        <v>13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</row>
    <row r="11" spans="1:43" customFormat="1" ht="18.75">
      <c r="A11" s="5" t="s">
        <v>7</v>
      </c>
      <c r="B11" s="6"/>
      <c r="C11" s="7"/>
      <c r="D11" s="11" t="str">
        <f>IFERROR(VLOOKUP(B11,'[1]Detailed Model'!$A$6:$C$92,3,FALSE),"NOT CODED/ERROR")</f>
        <v>NOT CODED/ERROR</v>
      </c>
      <c r="E11" s="8"/>
      <c r="F11" s="4" t="e">
        <f>VLOOKUP(B11,'[1]Detailed Model'!A13:C92,3,FALSE)</f>
        <v>#N/A</v>
      </c>
    </row>
    <row r="12" spans="1:43" customFormat="1" ht="18.75">
      <c r="A12" s="5" t="s">
        <v>7</v>
      </c>
      <c r="B12" s="6"/>
      <c r="C12" s="7"/>
      <c r="D12" s="11" t="str">
        <f>IFERROR(VLOOKUP(B12,'[1]Detailed Model'!$A$6:$C$92,3,FALSE),"NOT CODED/ERROR")</f>
        <v>NOT CODED/ERROR</v>
      </c>
      <c r="E12" s="8"/>
      <c r="F12" s="4" t="e">
        <f>VLOOKUP(B12,'[1]Detailed Model'!A14:C93,3,FALSE)</f>
        <v>#N/A</v>
      </c>
    </row>
    <row r="13" spans="1:43" customFormat="1" ht="18.75">
      <c r="A13" s="5" t="s">
        <v>7</v>
      </c>
      <c r="B13" s="6"/>
      <c r="C13" s="7"/>
      <c r="D13" s="11" t="str">
        <f>IFERROR(VLOOKUP(B13,'[1]Detailed Model'!$A$6:$C$92,3,FALSE),"NOT CODED/ERROR")</f>
        <v>NOT CODED/ERROR</v>
      </c>
      <c r="E13" s="8"/>
      <c r="F13" s="4" t="e">
        <f>VLOOKUP(B13,'[1]Detailed Model'!A15:C94,3,FALSE)</f>
        <v>#N/A</v>
      </c>
    </row>
    <row r="14" spans="1:43" customFormat="1" ht="18.75">
      <c r="A14" s="5" t="s">
        <v>7</v>
      </c>
      <c r="B14" s="6"/>
      <c r="C14" s="7"/>
      <c r="D14" s="11" t="str">
        <f>IFERROR(VLOOKUP(B14,'[1]Detailed Model'!$A$6:$C$92,3,FALSE),"NOT CODED/ERROR")</f>
        <v>NOT CODED/ERROR</v>
      </c>
      <c r="E14" s="8"/>
      <c r="F14" s="4" t="e">
        <f>VLOOKUP(B14,'[1]Detailed Model'!A16:C95,3,FALSE)</f>
        <v>#N/A</v>
      </c>
    </row>
    <row r="15" spans="1:43" customFormat="1" ht="18.75">
      <c r="A15" s="5" t="s">
        <v>7</v>
      </c>
      <c r="B15" s="6"/>
      <c r="C15" s="7"/>
      <c r="D15" s="11" t="str">
        <f>IFERROR(VLOOKUP(B15,'[1]Detailed Model'!$A$6:$C$92,3,FALSE),"NOT CODED/ERROR")</f>
        <v>NOT CODED/ERROR</v>
      </c>
      <c r="E15" s="8"/>
      <c r="F15" s="4" t="e">
        <f>VLOOKUP(B15,'[1]Detailed Model'!A17:C96,3,FALSE)</f>
        <v>#N/A</v>
      </c>
    </row>
    <row r="16" spans="1:43" customFormat="1" ht="18.75">
      <c r="A16" s="5" t="s">
        <v>7</v>
      </c>
      <c r="B16" s="6"/>
      <c r="C16" s="7"/>
      <c r="D16" s="11" t="str">
        <f>IFERROR(VLOOKUP(B16,'[1]Detailed Model'!$A$6:$C$92,3,FALSE),"NOT CODED/ERROR")</f>
        <v>NOT CODED/ERROR</v>
      </c>
      <c r="E16" s="8"/>
      <c r="F16" s="4" t="e">
        <f>VLOOKUP(B16,'[1]Detailed Model'!A18:C97,3,FALSE)</f>
        <v>#N/A</v>
      </c>
    </row>
    <row r="17" spans="1:36" customFormat="1" ht="18.75">
      <c r="A17" s="5" t="s">
        <v>7</v>
      </c>
      <c r="B17" s="6"/>
      <c r="C17" s="7"/>
      <c r="D17" s="11" t="str">
        <f>IFERROR(VLOOKUP(B17,'[1]Detailed Model'!$A$6:$C$92,3,FALSE),"NOT CODED/ERROR")</f>
        <v>NOT CODED/ERROR</v>
      </c>
      <c r="E17" s="8"/>
      <c r="F17" s="4" t="e">
        <f>VLOOKUP(B17,'[1]Detailed Model'!A19:C98,3,FALSE)</f>
        <v>#N/A</v>
      </c>
    </row>
    <row r="18" spans="1:36" customFormat="1" ht="18.75">
      <c r="A18" s="5" t="s">
        <v>7</v>
      </c>
      <c r="B18" s="6"/>
      <c r="C18" s="7"/>
      <c r="D18" s="11" t="str">
        <f>IFERROR(VLOOKUP(B18,'[1]Detailed Model'!$A$6:$C$92,3,FALSE),"NOT CODED/ERROR")</f>
        <v>NOT CODED/ERROR</v>
      </c>
      <c r="E18" s="8"/>
      <c r="F18" s="4" t="e">
        <f>VLOOKUP(B18,'[1]Detailed Model'!A20:C99,3,FALSE)</f>
        <v>#N/A</v>
      </c>
    </row>
    <row r="19" spans="1:36" customFormat="1" ht="18.75">
      <c r="A19" s="5" t="s">
        <v>7</v>
      </c>
      <c r="B19" s="6"/>
      <c r="C19" s="7"/>
      <c r="D19" s="11" t="str">
        <f>IFERROR(VLOOKUP(B19,'[1]Detailed Model'!$A$6:$C$92,3,FALSE),"NOT CODED/ERROR")</f>
        <v>NOT CODED/ERROR</v>
      </c>
      <c r="E19" s="8"/>
      <c r="F19" s="4" t="e">
        <f>VLOOKUP(B19,'[1]Detailed Model'!A21:C100,3,FALSE)</f>
        <v>#N/A</v>
      </c>
    </row>
    <row r="20" spans="1:36" customFormat="1" ht="18.75">
      <c r="A20" s="5" t="s">
        <v>7</v>
      </c>
      <c r="B20" s="6"/>
      <c r="C20" s="7"/>
      <c r="D20" s="11" t="str">
        <f>IFERROR(VLOOKUP(B20,'[1]Detailed Model'!$A$6:$C$92,3,FALSE),"NOT CODED/ERROR")</f>
        <v>NOT CODED/ERROR</v>
      </c>
      <c r="E20" s="12"/>
      <c r="F20" s="4" t="e">
        <f>VLOOKUP(B20,'[1]Detailed Model'!A22:C101,3,FALSE)</f>
        <v>#N/A</v>
      </c>
    </row>
    <row r="21" spans="1:36" customFormat="1" ht="18.75">
      <c r="A21" s="5"/>
      <c r="B21" s="6"/>
      <c r="C21" s="7"/>
      <c r="D21" s="11"/>
      <c r="E21" s="12"/>
      <c r="F21" s="4"/>
    </row>
    <row r="22" spans="1:36" customFormat="1" ht="18.75">
      <c r="A22" s="5"/>
      <c r="B22" s="6"/>
      <c r="C22" s="7"/>
      <c r="D22" s="11"/>
      <c r="E22" s="12"/>
      <c r="F22" s="4"/>
    </row>
    <row r="23" spans="1:36" customFormat="1" ht="18.75">
      <c r="A23" s="13"/>
      <c r="B23" s="6"/>
      <c r="C23" s="14"/>
      <c r="D23" s="11"/>
      <c r="E23" s="12"/>
      <c r="F23" s="4" t="e">
        <f>VLOOKUP(B23,'[1]Detailed Model'!A23:C102,3,FALSE)</f>
        <v>#N/A</v>
      </c>
    </row>
    <row r="24" spans="1:36" customFormat="1" ht="18.75">
      <c r="A24" s="13"/>
      <c r="B24" s="6"/>
      <c r="C24" s="7"/>
      <c r="D24" s="11"/>
      <c r="E24" s="12"/>
      <c r="F24" s="4" t="e">
        <f>VLOOKUP(B24,'[1]Detailed Model'!A24:C103,3,FALSE)</f>
        <v>#N/A</v>
      </c>
      <c r="G24" s="10" t="s">
        <v>14</v>
      </c>
    </row>
    <row r="25" spans="1:36" customFormat="1" ht="18.75">
      <c r="A25" s="13" t="s">
        <v>14</v>
      </c>
      <c r="B25" s="6"/>
      <c r="C25" s="7"/>
      <c r="D25" s="11" t="str">
        <f>IFERROR(VLOOKUP(B25,'[1]Detailed Model'!$A$6:$C$92,3,FALSE),"NOT CODED/ERROR")</f>
        <v>NOT CODED/ERROR</v>
      </c>
      <c r="E25" s="12"/>
      <c r="F25" s="4" t="e">
        <f>VLOOKUP(B25,'[1]Detailed Model'!A25:C104,3,FALSE)</f>
        <v>#N/A</v>
      </c>
    </row>
    <row r="26" spans="1:36" customFormat="1" ht="18.75">
      <c r="A26" s="13" t="str">
        <f t="shared" ref="A26:A61" si="0">IFERROR(TRIM(VLOOKUP(UPPER(D24),TABLE_LOOKUPS,2,FALSE)),IF(ROW()&gt;2,A25,""))</f>
        <v>REVENUE</v>
      </c>
      <c r="B26" s="6">
        <v>202</v>
      </c>
      <c r="C26" s="7"/>
      <c r="D26" s="11" t="str">
        <f>IFERROR(VLOOKUP(B26,'[1]Detailed Model'!$A$6:$C$92,3,FALSE),"NOT CODED/ERROR")</f>
        <v>Private Pay</v>
      </c>
      <c r="E26" s="12"/>
      <c r="F26" s="4" t="str">
        <f>VLOOKUP(B26,'[1]Detailed Model'!A26:C105,3,FALSE)</f>
        <v>Private Pay</v>
      </c>
      <c r="G26" t="s">
        <v>15</v>
      </c>
      <c r="Y26" s="15">
        <v>168650.68</v>
      </c>
      <c r="Z26" s="15">
        <v>164687.18</v>
      </c>
      <c r="AA26" s="15">
        <v>178169.44</v>
      </c>
      <c r="AB26" s="15">
        <v>180106.56</v>
      </c>
      <c r="AC26" s="15">
        <v>182943.09</v>
      </c>
      <c r="AD26" s="15">
        <v>189442.48</v>
      </c>
      <c r="AE26" s="15">
        <v>190036.16</v>
      </c>
      <c r="AF26" s="15">
        <v>185718.09</v>
      </c>
      <c r="AG26" s="15">
        <v>187842.26</v>
      </c>
      <c r="AH26" s="15">
        <v>193014.25</v>
      </c>
      <c r="AI26" s="15">
        <v>200524.72</v>
      </c>
      <c r="AJ26" s="15">
        <v>192277.25</v>
      </c>
    </row>
    <row r="27" spans="1:36" customFormat="1" ht="18.75">
      <c r="A27" s="13" t="str">
        <f t="shared" si="0"/>
        <v>REVENUE</v>
      </c>
      <c r="B27" s="6"/>
      <c r="C27" s="7"/>
      <c r="D27" s="11" t="str">
        <f>IFERROR(VLOOKUP(B27,'[1]Detailed Model'!$A$6:$C$92,3,FALSE),"NOT CODED/ERROR")</f>
        <v>NOT CODED/ERROR</v>
      </c>
      <c r="E27" s="12"/>
      <c r="F27" s="4" t="e">
        <f>VLOOKUP(B27,'[1]Detailed Model'!A27:C106,3,FALSE)</f>
        <v>#N/A</v>
      </c>
      <c r="G27" t="s">
        <v>16</v>
      </c>
      <c r="Y27" s="15">
        <v>168650.68</v>
      </c>
      <c r="Z27" s="15">
        <v>164687.18</v>
      </c>
      <c r="AA27" s="15">
        <v>178169.44</v>
      </c>
      <c r="AB27" s="15">
        <v>180106.56</v>
      </c>
      <c r="AC27" s="15">
        <v>182943.09</v>
      </c>
      <c r="AD27" s="15">
        <v>189442.48</v>
      </c>
      <c r="AE27" s="15">
        <v>190036.16</v>
      </c>
      <c r="AF27" s="15">
        <v>185718.09</v>
      </c>
      <c r="AG27" s="15">
        <v>187842.26</v>
      </c>
      <c r="AH27" s="15">
        <v>193014.25</v>
      </c>
      <c r="AI27" s="15">
        <v>200524.72</v>
      </c>
      <c r="AJ27" s="15">
        <v>192277.25</v>
      </c>
    </row>
    <row r="28" spans="1:36" customFormat="1" ht="18.75">
      <c r="A28" s="13" t="str">
        <f t="shared" si="0"/>
        <v>REVENUE</v>
      </c>
      <c r="B28" s="6"/>
      <c r="C28" s="7"/>
      <c r="D28" s="11" t="str">
        <f>IFERROR(VLOOKUP(B28,'[1]Detailed Model'!$A$6:$C$92,3,FALSE),"NOT CODED/ERROR")</f>
        <v>NOT CODED/ERROR</v>
      </c>
      <c r="E28" s="12"/>
      <c r="F28" s="4" t="e">
        <f>VLOOKUP(B28,'[1]Detailed Model'!A28:C107,3,FALSE)</f>
        <v>#N/A</v>
      </c>
      <c r="G28" t="s">
        <v>17</v>
      </c>
    </row>
    <row r="29" spans="1:36" customFormat="1" ht="18.75">
      <c r="A29" s="13" t="str">
        <f t="shared" si="0"/>
        <v>REVENUE</v>
      </c>
      <c r="B29" s="6">
        <v>204</v>
      </c>
      <c r="C29" s="7"/>
      <c r="D29" s="11" t="str">
        <f>IFERROR(VLOOKUP(B29,'[1]Detailed Model'!$A$6:$C$92,3,FALSE),"NOT CODED/ERROR")</f>
        <v>Private Pay</v>
      </c>
      <c r="E29" s="12"/>
      <c r="F29" s="4" t="str">
        <f>VLOOKUP(B29,'[1]Detailed Model'!A29:C108,3,FALSE)</f>
        <v>Private Pay</v>
      </c>
      <c r="G29" t="s">
        <v>18</v>
      </c>
      <c r="Y29" s="15">
        <v>184595.96</v>
      </c>
      <c r="Z29" s="15">
        <v>184636.52</v>
      </c>
      <c r="AA29" s="15">
        <v>186109.37</v>
      </c>
      <c r="AB29" s="15">
        <v>178357.06</v>
      </c>
      <c r="AC29" s="15">
        <v>184025.8</v>
      </c>
      <c r="AD29" s="15">
        <v>183168.96</v>
      </c>
      <c r="AE29" s="15">
        <v>181745.72</v>
      </c>
      <c r="AF29" s="15">
        <v>180124.49</v>
      </c>
      <c r="AG29" s="15">
        <v>193637.16</v>
      </c>
      <c r="AH29" s="15">
        <v>180352.4</v>
      </c>
      <c r="AI29" s="15">
        <v>204322.61</v>
      </c>
      <c r="AJ29" s="15">
        <v>197692.79999999999</v>
      </c>
    </row>
    <row r="30" spans="1:36" customFormat="1" ht="18.75">
      <c r="A30" s="13" t="str">
        <f t="shared" si="0"/>
        <v>REVENUE</v>
      </c>
      <c r="B30" s="6"/>
      <c r="C30" s="7"/>
      <c r="D30" s="11" t="str">
        <f>IFERROR(VLOOKUP(B30,'[1]Detailed Model'!$A$6:$C$92,3,FALSE),"NOT CODED/ERROR")</f>
        <v>NOT CODED/ERROR</v>
      </c>
      <c r="E30" s="12"/>
      <c r="F30" s="4" t="e">
        <f>VLOOKUP(B30,'[1]Detailed Model'!A30:C109,3,FALSE)</f>
        <v>#N/A</v>
      </c>
      <c r="G30" t="s">
        <v>19</v>
      </c>
      <c r="Y30" s="15">
        <v>184595.96</v>
      </c>
      <c r="Z30" s="15">
        <v>184636.52</v>
      </c>
      <c r="AA30" s="15">
        <v>186109.37</v>
      </c>
      <c r="AB30" s="15">
        <v>178357.06</v>
      </c>
      <c r="AC30" s="15">
        <v>184025.8</v>
      </c>
      <c r="AD30" s="15">
        <v>183168.96</v>
      </c>
      <c r="AE30" s="15">
        <v>181745.72</v>
      </c>
      <c r="AF30" s="15">
        <v>180124.49</v>
      </c>
      <c r="AG30" s="15">
        <v>193637.16</v>
      </c>
      <c r="AH30" s="15">
        <v>180352.4</v>
      </c>
      <c r="AI30" s="15">
        <v>204322.61</v>
      </c>
      <c r="AJ30" s="15">
        <v>197692.79999999999</v>
      </c>
    </row>
    <row r="31" spans="1:36" customFormat="1" ht="18.75">
      <c r="A31" s="13" t="str">
        <f t="shared" si="0"/>
        <v>REVENUE</v>
      </c>
      <c r="B31" s="6"/>
      <c r="C31" s="7"/>
      <c r="D31" s="11" t="str">
        <f>IFERROR(VLOOKUP(B31,'[1]Detailed Model'!$A$6:$C$92,3,FALSE),"NOT CODED/ERROR")</f>
        <v>NOT CODED/ERROR</v>
      </c>
      <c r="E31" s="12"/>
      <c r="F31" s="4" t="e">
        <f>VLOOKUP(B31,'[1]Detailed Model'!A31:C109,3,FALSE)</f>
        <v>#N/A</v>
      </c>
      <c r="G31" t="s">
        <v>17</v>
      </c>
    </row>
    <row r="32" spans="1:36" customFormat="1" ht="18.75">
      <c r="A32" s="13" t="str">
        <f t="shared" si="0"/>
        <v>REVENUE</v>
      </c>
      <c r="B32" s="6"/>
      <c r="C32" s="7"/>
      <c r="D32" s="11" t="str">
        <f>IFERROR(VLOOKUP(B32,'[1]Detailed Model'!$A$6:$C$92,3,FALSE),"NOT CODED/ERROR")</f>
        <v>NOT CODED/ERROR</v>
      </c>
      <c r="E32" s="12"/>
      <c r="F32" s="4" t="e">
        <f>VLOOKUP(B32,'[1]Detailed Model'!A32:C109,3,FALSE)</f>
        <v>#N/A</v>
      </c>
      <c r="G32" t="s">
        <v>20</v>
      </c>
      <c r="Y32" s="15">
        <v>353246.64</v>
      </c>
      <c r="Z32" s="15">
        <v>349323.7</v>
      </c>
      <c r="AA32" s="15">
        <v>364278.81</v>
      </c>
      <c r="AB32" s="15">
        <v>358463.62</v>
      </c>
      <c r="AC32" s="15">
        <v>366968.89</v>
      </c>
      <c r="AD32" s="15">
        <v>372611.44</v>
      </c>
      <c r="AE32" s="15">
        <v>371781.88</v>
      </c>
      <c r="AF32" s="15">
        <v>365842.58</v>
      </c>
      <c r="AG32" s="15">
        <v>381479.42</v>
      </c>
      <c r="AH32" s="15">
        <v>373366.65</v>
      </c>
      <c r="AI32" s="15">
        <v>404847.33</v>
      </c>
      <c r="AJ32" s="15">
        <v>389970.05</v>
      </c>
    </row>
    <row r="33" spans="1:36" customFormat="1" ht="18.75">
      <c r="A33" s="13" t="str">
        <f t="shared" si="0"/>
        <v>REVENUE</v>
      </c>
      <c r="B33" s="6"/>
      <c r="C33" s="14"/>
      <c r="D33" s="11" t="str">
        <f>IFERROR(VLOOKUP(B33,'[1]Detailed Model'!$A$6:$C$92,3,FALSE),"NOT CODED/ERROR")</f>
        <v>NOT CODED/ERROR</v>
      </c>
      <c r="E33" s="12"/>
      <c r="F33" s="4" t="e">
        <f>VLOOKUP(B33,'[1]Detailed Model'!A33:C109,3,FALSE)</f>
        <v>#N/A</v>
      </c>
      <c r="G33" t="s">
        <v>17</v>
      </c>
    </row>
    <row r="34" spans="1:36" customFormat="1" ht="18.75">
      <c r="A34" s="13" t="str">
        <f t="shared" si="0"/>
        <v>REVENUE</v>
      </c>
      <c r="B34" s="6"/>
      <c r="C34" s="7"/>
      <c r="D34" s="11" t="str">
        <f>IFERROR(VLOOKUP(B34,'[1]Detailed Model'!$A$6:$C$92,3,FALSE),"NOT CODED/ERROR")</f>
        <v>NOT CODED/ERROR</v>
      </c>
      <c r="E34" s="12"/>
      <c r="F34" s="4" t="e">
        <f>VLOOKUP(B34,'[1]Detailed Model'!A34:C109,3,FALSE)</f>
        <v>#N/A</v>
      </c>
      <c r="G34" t="s">
        <v>21</v>
      </c>
      <c r="Y34" t="s">
        <v>22</v>
      </c>
      <c r="Z34" t="s">
        <v>22</v>
      </c>
      <c r="AA34" t="s">
        <v>22</v>
      </c>
      <c r="AB34" t="s">
        <v>22</v>
      </c>
      <c r="AC34" t="s">
        <v>22</v>
      </c>
      <c r="AD34" t="s">
        <v>22</v>
      </c>
      <c r="AE34" t="s">
        <v>22</v>
      </c>
      <c r="AF34" t="s">
        <v>22</v>
      </c>
      <c r="AG34" t="s">
        <v>22</v>
      </c>
      <c r="AH34" t="s">
        <v>22</v>
      </c>
      <c r="AI34" t="s">
        <v>22</v>
      </c>
      <c r="AJ34" t="s">
        <v>22</v>
      </c>
    </row>
    <row r="35" spans="1:36" customFormat="1" ht="18.75">
      <c r="A35" s="13" t="str">
        <f t="shared" si="0"/>
        <v>REVENUE</v>
      </c>
      <c r="B35" s="6">
        <v>210</v>
      </c>
      <c r="C35" s="7"/>
      <c r="D35" s="11" t="str">
        <f>IFERROR(VLOOKUP(B35,'[1]Detailed Model'!$A$6:$C$92,3,FALSE),"NOT CODED/ERROR")</f>
        <v>Levels of Care - Assisted Living</v>
      </c>
      <c r="E35" s="12"/>
      <c r="F35" s="4" t="str">
        <f>VLOOKUP(B35,'[1]Detailed Model'!A35:C109,3,FALSE)</f>
        <v>Levels of Care - Assisted Living</v>
      </c>
      <c r="G35" t="s">
        <v>23</v>
      </c>
      <c r="Y35" s="15">
        <v>144379.51</v>
      </c>
      <c r="Z35" s="15">
        <v>39946.339999999997</v>
      </c>
      <c r="AA35" s="15">
        <v>77453.61</v>
      </c>
      <c r="AB35" s="15">
        <v>79055.37</v>
      </c>
      <c r="AC35" s="15">
        <v>74248.11</v>
      </c>
      <c r="AD35" s="15">
        <v>79361.08</v>
      </c>
      <c r="AE35" s="15">
        <v>72123.98</v>
      </c>
      <c r="AF35" s="15">
        <v>74334.539999999994</v>
      </c>
      <c r="AG35" s="15">
        <v>62914.879999999997</v>
      </c>
      <c r="AH35" s="15">
        <v>63146.93</v>
      </c>
      <c r="AI35" s="15">
        <v>67047.399999999994</v>
      </c>
      <c r="AJ35" s="15">
        <v>52223.39</v>
      </c>
    </row>
    <row r="36" spans="1:36" customFormat="1" ht="18.75">
      <c r="A36" s="13" t="str">
        <f t="shared" si="0"/>
        <v>REVENUE</v>
      </c>
      <c r="B36" s="6"/>
      <c r="C36" s="7"/>
      <c r="D36" s="11" t="str">
        <f>IFERROR(VLOOKUP(B36,'[1]Detailed Model'!$A$6:$C$92,3,FALSE),"NOT CODED/ERROR")</f>
        <v>NOT CODED/ERROR</v>
      </c>
      <c r="E36" s="12"/>
      <c r="F36" s="4" t="e">
        <f>VLOOKUP(B36,'[1]Detailed Model'!A36:C109,3,FALSE)</f>
        <v>#N/A</v>
      </c>
      <c r="G36" t="s">
        <v>24</v>
      </c>
      <c r="Y36" s="15">
        <v>144379.51</v>
      </c>
      <c r="Z36" s="15">
        <v>39946.339999999997</v>
      </c>
      <c r="AA36" s="15">
        <v>77453.61</v>
      </c>
      <c r="AB36" s="15">
        <v>79055.37</v>
      </c>
      <c r="AC36" s="15">
        <v>74248.11</v>
      </c>
      <c r="AD36" s="15">
        <v>79361.08</v>
      </c>
      <c r="AE36" s="15">
        <v>72123.98</v>
      </c>
      <c r="AF36" s="15">
        <v>74334.539999999994</v>
      </c>
      <c r="AG36" s="15">
        <v>62914.879999999997</v>
      </c>
      <c r="AH36" s="15">
        <v>63146.93</v>
      </c>
      <c r="AI36" s="15">
        <v>67047.399999999994</v>
      </c>
      <c r="AJ36" s="15">
        <v>52223.39</v>
      </c>
    </row>
    <row r="37" spans="1:36" customFormat="1" ht="18.75">
      <c r="A37" s="13" t="str">
        <f t="shared" si="0"/>
        <v>REVENUE</v>
      </c>
      <c r="B37" s="6"/>
      <c r="C37" s="7"/>
      <c r="D37" s="11" t="str">
        <f>IFERROR(VLOOKUP(B37,'[1]Detailed Model'!$A$6:$C$92,3,FALSE),"NOT CODED/ERROR")</f>
        <v>NOT CODED/ERROR</v>
      </c>
      <c r="E37" s="12"/>
      <c r="F37" s="4" t="e">
        <f>VLOOKUP(B37,'[1]Detailed Model'!A37:C109,3,FALSE)</f>
        <v>#N/A</v>
      </c>
      <c r="G37" t="s">
        <v>17</v>
      </c>
    </row>
    <row r="38" spans="1:36" customFormat="1" ht="18.75">
      <c r="A38" s="13" t="str">
        <f t="shared" si="0"/>
        <v>REVENUE</v>
      </c>
      <c r="B38" s="6"/>
      <c r="C38" s="7"/>
      <c r="D38" s="11" t="str">
        <f>IFERROR(VLOOKUP(B38,'[1]Detailed Model'!$A$6:$C$92,3,FALSE),"NOT CODED/ERROR")</f>
        <v>NOT CODED/ERROR</v>
      </c>
      <c r="E38" s="12"/>
      <c r="F38" s="4" t="e">
        <f>VLOOKUP(B38,'[1]Detailed Model'!A38:C109,3,FALSE)</f>
        <v>#N/A</v>
      </c>
      <c r="G38" t="s">
        <v>25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 t="s">
        <v>22</v>
      </c>
      <c r="AF38" t="s">
        <v>22</v>
      </c>
      <c r="AG38" t="s">
        <v>22</v>
      </c>
      <c r="AH38" t="s">
        <v>22</v>
      </c>
      <c r="AI38" t="s">
        <v>22</v>
      </c>
      <c r="AJ38" t="s">
        <v>22</v>
      </c>
    </row>
    <row r="39" spans="1:36" customFormat="1" ht="18.75">
      <c r="A39" s="13" t="str">
        <f t="shared" si="0"/>
        <v>REVENUE</v>
      </c>
      <c r="B39" s="6">
        <v>211</v>
      </c>
      <c r="C39" s="7"/>
      <c r="D39" s="11" t="str">
        <f>IFERROR(VLOOKUP(B39,'[1]Detailed Model'!$A$6:$C$92,3,FALSE),"NOT CODED/ERROR")</f>
        <v>Levels of Care - Memory Care</v>
      </c>
      <c r="E39" s="12"/>
      <c r="F39" s="4" t="str">
        <f>VLOOKUP(B39,'[1]Detailed Model'!A41:C109,3,FALSE)</f>
        <v>Levels of Care - Memory Care</v>
      </c>
      <c r="G39" t="s">
        <v>26</v>
      </c>
      <c r="Y39" s="15">
        <v>102653.38</v>
      </c>
      <c r="Z39" s="15">
        <v>92432.5</v>
      </c>
      <c r="AA39" s="15">
        <v>102464.63</v>
      </c>
      <c r="AB39" s="15">
        <v>101234.35</v>
      </c>
      <c r="AC39" s="15">
        <v>102376.89</v>
      </c>
      <c r="AD39" s="15">
        <v>109082.24000000001</v>
      </c>
      <c r="AE39" s="15">
        <v>109393.2</v>
      </c>
      <c r="AF39" s="15">
        <v>110800.81</v>
      </c>
      <c r="AG39" s="15">
        <v>121301.31</v>
      </c>
      <c r="AH39" s="15">
        <v>111979</v>
      </c>
      <c r="AI39" s="15">
        <v>125298.74</v>
      </c>
      <c r="AJ39" s="15">
        <v>125632.29</v>
      </c>
    </row>
    <row r="40" spans="1:36" customFormat="1" ht="18.75">
      <c r="A40" s="13" t="str">
        <f t="shared" si="0"/>
        <v>REVENUE</v>
      </c>
      <c r="B40" s="6"/>
      <c r="C40" s="7"/>
      <c r="D40" s="11" t="str">
        <f>IFERROR(VLOOKUP(B40,'[1]Detailed Model'!$A$6:$C$92,3,FALSE),"NOT CODED/ERROR")</f>
        <v>NOT CODED/ERROR</v>
      </c>
      <c r="E40" s="12"/>
      <c r="F40" s="4" t="e">
        <f>VLOOKUP(B40,'[1]Detailed Model'!A42:C109,3,FALSE)</f>
        <v>#N/A</v>
      </c>
      <c r="G40" t="s">
        <v>27</v>
      </c>
      <c r="Y40" s="15">
        <v>102653.38</v>
      </c>
      <c r="Z40" s="15">
        <v>92432.5</v>
      </c>
      <c r="AA40" s="15">
        <v>102464.63</v>
      </c>
      <c r="AB40" s="15">
        <v>101234.35</v>
      </c>
      <c r="AC40" s="15">
        <v>102376.89</v>
      </c>
      <c r="AD40" s="15">
        <v>109082.24000000001</v>
      </c>
      <c r="AE40" s="15">
        <v>109393.2</v>
      </c>
      <c r="AF40" s="15">
        <v>110800.81</v>
      </c>
      <c r="AG40" s="15">
        <v>121301.31</v>
      </c>
      <c r="AH40" s="15">
        <v>111979</v>
      </c>
      <c r="AI40" s="15">
        <v>125298.74</v>
      </c>
      <c r="AJ40" s="15">
        <v>125632.29</v>
      </c>
    </row>
    <row r="41" spans="1:36" customFormat="1" ht="18.75">
      <c r="A41" s="13" t="str">
        <f t="shared" si="0"/>
        <v>REVENUE</v>
      </c>
      <c r="B41" s="6"/>
      <c r="C41" s="7"/>
      <c r="D41" s="11" t="str">
        <f>IFERROR(VLOOKUP(B41,'[1]Detailed Model'!$A$6:$C$92,3,FALSE),"NOT CODED/ERROR")</f>
        <v>NOT CODED/ERROR</v>
      </c>
      <c r="E41" s="12"/>
      <c r="F41" s="4" t="e">
        <f>VLOOKUP(B41,'[1]Detailed Model'!A43:C109,3,FALSE)</f>
        <v>#N/A</v>
      </c>
      <c r="G41" t="s">
        <v>17</v>
      </c>
    </row>
    <row r="42" spans="1:36" customFormat="1" ht="18.75">
      <c r="A42" s="13" t="str">
        <f t="shared" si="0"/>
        <v>REVENUE</v>
      </c>
      <c r="B42" s="6"/>
      <c r="C42" s="7"/>
      <c r="D42" s="11" t="str">
        <f>IFERROR(VLOOKUP(B42,'[1]Detailed Model'!$A$6:$C$92,3,FALSE),"NOT CODED/ERROR")</f>
        <v>NOT CODED/ERROR</v>
      </c>
      <c r="E42" s="12"/>
      <c r="F42" s="4" t="e">
        <f>VLOOKUP(B42,'[1]Detailed Model'!A44:C109,3,FALSE)</f>
        <v>#N/A</v>
      </c>
      <c r="G42" t="s">
        <v>28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 t="s">
        <v>22</v>
      </c>
      <c r="AH42" t="s">
        <v>22</v>
      </c>
      <c r="AI42" t="s">
        <v>22</v>
      </c>
      <c r="AJ42" t="s">
        <v>22</v>
      </c>
    </row>
    <row r="43" spans="1:36" customFormat="1" ht="18.75">
      <c r="A43" s="13" t="str">
        <f t="shared" si="0"/>
        <v>REVENUE</v>
      </c>
      <c r="B43" s="6">
        <v>220</v>
      </c>
      <c r="C43" s="7"/>
      <c r="D43" s="11" t="str">
        <f>IFERROR(VLOOKUP(B43,'[1]Detailed Model'!$A$6:$C$92,3,FALSE),"NOT CODED/ERROR")</f>
        <v>Move-in/Community Fees</v>
      </c>
      <c r="E43" s="12"/>
      <c r="F43" s="4" t="str">
        <f>VLOOKUP(B43,'[1]Detailed Model'!A45:C109,3,FALSE)</f>
        <v>Move-in/Community Fees</v>
      </c>
      <c r="G43" t="s">
        <v>29</v>
      </c>
      <c r="Y43" s="15">
        <v>11000</v>
      </c>
      <c r="Z43" s="15">
        <v>37500</v>
      </c>
      <c r="AA43" s="15">
        <v>18000</v>
      </c>
      <c r="AB43" s="15">
        <v>36000</v>
      </c>
      <c r="AC43" s="15">
        <v>23200</v>
      </c>
      <c r="AD43" s="15">
        <v>18000</v>
      </c>
      <c r="AE43" s="15">
        <v>6000</v>
      </c>
      <c r="AF43" s="15">
        <v>18000</v>
      </c>
      <c r="AG43" s="15">
        <v>26000</v>
      </c>
      <c r="AH43" s="15">
        <v>36000</v>
      </c>
      <c r="AI43" s="15">
        <v>15500</v>
      </c>
      <c r="AJ43" s="15">
        <v>23000</v>
      </c>
    </row>
    <row r="44" spans="1:36" customFormat="1" ht="18.75">
      <c r="A44" s="13" t="str">
        <f t="shared" si="0"/>
        <v>REVENUE</v>
      </c>
      <c r="B44" s="6">
        <v>221</v>
      </c>
      <c r="C44" s="7"/>
      <c r="D44" s="11" t="str">
        <f>IFERROR(VLOOKUP(B44,'[1]Detailed Model'!$A$6:$C$92,3,FALSE),"NOT CODED/ERROR")</f>
        <v>Miscellaneous</v>
      </c>
      <c r="E44" s="12"/>
      <c r="F44" s="4" t="str">
        <f>VLOOKUP(B44,'[1]Detailed Model'!A46:C109,3,FALSE)</f>
        <v>Miscellaneous</v>
      </c>
      <c r="G44" t="s">
        <v>30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-11000</v>
      </c>
      <c r="AI44" s="15">
        <v>0</v>
      </c>
      <c r="AJ44" s="15">
        <v>0</v>
      </c>
    </row>
    <row r="45" spans="1:36" customFormat="1" ht="18.75">
      <c r="A45" s="13" t="str">
        <f t="shared" si="0"/>
        <v>REVENUE</v>
      </c>
      <c r="B45" s="6"/>
      <c r="C45" s="7"/>
      <c r="D45" s="11" t="str">
        <f>IFERROR(VLOOKUP(B45,'[1]Detailed Model'!$A$6:$C$92,3,FALSE),"NOT CODED/ERROR")</f>
        <v>NOT CODED/ERROR</v>
      </c>
      <c r="E45" s="12"/>
      <c r="F45" s="4" t="e">
        <f>VLOOKUP(B45,'[1]Detailed Model'!A47:C109,3,FALSE)</f>
        <v>#N/A</v>
      </c>
      <c r="G45" t="s">
        <v>31</v>
      </c>
      <c r="Y45" s="15">
        <v>11000</v>
      </c>
      <c r="Z45" s="15">
        <v>37500</v>
      </c>
      <c r="AA45" s="15">
        <v>18000</v>
      </c>
      <c r="AB45" s="15">
        <v>36000</v>
      </c>
      <c r="AC45" s="15">
        <v>23200</v>
      </c>
      <c r="AD45" s="15">
        <v>18000</v>
      </c>
      <c r="AE45" s="15">
        <v>6000</v>
      </c>
      <c r="AF45" s="15">
        <v>18000</v>
      </c>
      <c r="AG45" s="15">
        <v>26000</v>
      </c>
      <c r="AH45" s="15">
        <v>25000</v>
      </c>
      <c r="AI45" s="15">
        <v>15500</v>
      </c>
      <c r="AJ45" s="15">
        <v>23000</v>
      </c>
    </row>
    <row r="46" spans="1:36" customFormat="1" ht="18.75">
      <c r="A46" s="13" t="str">
        <f t="shared" si="0"/>
        <v>REVENUE</v>
      </c>
      <c r="B46" s="6"/>
      <c r="C46" s="7"/>
      <c r="D46" s="11" t="str">
        <f>IFERROR(VLOOKUP(B46,'[1]Detailed Model'!$A$6:$C$92,3,FALSE),"NOT CODED/ERROR")</f>
        <v>NOT CODED/ERROR</v>
      </c>
      <c r="E46" s="12"/>
      <c r="F46" s="4" t="e">
        <f>VLOOKUP(B46,'[1]Detailed Model'!A48:C109,3,FALSE)</f>
        <v>#N/A</v>
      </c>
      <c r="G46" t="s">
        <v>17</v>
      </c>
    </row>
    <row r="47" spans="1:36" customFormat="1" ht="18.75">
      <c r="A47" s="13" t="str">
        <f t="shared" si="0"/>
        <v>REVENUE</v>
      </c>
      <c r="B47" s="6"/>
      <c r="C47" s="7"/>
      <c r="D47" s="11" t="str">
        <f>IFERROR(VLOOKUP(B47,'[1]Detailed Model'!$A$6:$C$92,3,FALSE),"NOT CODED/ERROR")</f>
        <v>NOT CODED/ERROR</v>
      </c>
      <c r="E47" s="12"/>
      <c r="F47" s="4" t="e">
        <f>VLOOKUP(B47,'[1]Detailed Model'!A49:C109,3,FALSE)</f>
        <v>#N/A</v>
      </c>
      <c r="G47" t="s">
        <v>32</v>
      </c>
      <c r="Y47" t="s">
        <v>22</v>
      </c>
      <c r="Z47" t="s">
        <v>22</v>
      </c>
      <c r="AA47" t="s">
        <v>22</v>
      </c>
      <c r="AB47" t="s">
        <v>22</v>
      </c>
      <c r="AC47" t="s">
        <v>22</v>
      </c>
      <c r="AD47" t="s">
        <v>22</v>
      </c>
      <c r="AE47" t="s">
        <v>22</v>
      </c>
      <c r="AF47" t="s">
        <v>22</v>
      </c>
      <c r="AG47" t="s">
        <v>22</v>
      </c>
      <c r="AH47" t="s">
        <v>22</v>
      </c>
      <c r="AI47" t="s">
        <v>22</v>
      </c>
      <c r="AJ47" t="s">
        <v>22</v>
      </c>
    </row>
    <row r="48" spans="1:36" customFormat="1" ht="18.75">
      <c r="A48" s="13" t="str">
        <f t="shared" si="0"/>
        <v>REVENUE</v>
      </c>
      <c r="B48" s="6">
        <v>206</v>
      </c>
      <c r="C48" s="7"/>
      <c r="D48" s="11" t="str">
        <f>IFERROR(VLOOKUP(B48,'[1]Detailed Model'!$A$6:$C$92,3,FALSE),"NOT CODED/ERROR")</f>
        <v>Resident Revenue</v>
      </c>
      <c r="E48" s="12"/>
      <c r="F48" s="4" t="str">
        <f>VLOOKUP(B48,'[1]Detailed Model'!A50:C110,3,FALSE)</f>
        <v>Resident Revenue</v>
      </c>
      <c r="G48" t="s">
        <v>33</v>
      </c>
      <c r="Y48" s="15">
        <v>-18000</v>
      </c>
      <c r="Z48" s="15">
        <v>-4367.75</v>
      </c>
      <c r="AA48" s="15">
        <v>-2000</v>
      </c>
      <c r="AB48" s="15">
        <v>0</v>
      </c>
      <c r="AC48" s="15">
        <v>0</v>
      </c>
      <c r="AD48" s="15">
        <v>2000</v>
      </c>
      <c r="AE48" s="15">
        <v>0</v>
      </c>
      <c r="AF48" s="15">
        <v>0</v>
      </c>
      <c r="AG48" s="15">
        <v>0</v>
      </c>
      <c r="AH48" s="15">
        <v>-406</v>
      </c>
      <c r="AI48" s="15">
        <v>-1800</v>
      </c>
      <c r="AJ48" s="15">
        <v>-2751.55</v>
      </c>
    </row>
    <row r="49" spans="1:36" customFormat="1" ht="18.75">
      <c r="A49" s="13" t="str">
        <f t="shared" si="0"/>
        <v>REVENUE</v>
      </c>
      <c r="B49" s="6">
        <v>206</v>
      </c>
      <c r="C49" s="7"/>
      <c r="D49" s="11" t="str">
        <f>IFERROR(VLOOKUP(B49,'[1]Detailed Model'!$A$6:$C$92,3,FALSE),"NOT CODED/ERROR")</f>
        <v>Resident Revenue</v>
      </c>
      <c r="E49" s="16"/>
      <c r="F49" s="4" t="str">
        <f>VLOOKUP(B49,'[1]Detailed Model'!A51:C111,3,FALSE)</f>
        <v>Resident Revenue</v>
      </c>
      <c r="G49" t="s">
        <v>34</v>
      </c>
      <c r="Y49" s="15">
        <v>0</v>
      </c>
      <c r="Z49" s="15">
        <v>0</v>
      </c>
      <c r="AA49" s="15">
        <v>193.01</v>
      </c>
      <c r="AB49" s="15">
        <v>0</v>
      </c>
      <c r="AC49" s="15">
        <v>0</v>
      </c>
      <c r="AD49" s="15">
        <v>888.46</v>
      </c>
      <c r="AE49" s="15">
        <v>804.39</v>
      </c>
      <c r="AF49" s="15">
        <v>3118.6</v>
      </c>
      <c r="AG49" s="15">
        <v>252.32</v>
      </c>
      <c r="AH49" s="15">
        <v>0</v>
      </c>
      <c r="AI49" s="15">
        <v>0</v>
      </c>
      <c r="AJ49" s="15">
        <v>-292.5</v>
      </c>
    </row>
    <row r="50" spans="1:36" customFormat="1" ht="18.75">
      <c r="A50" s="13" t="str">
        <f t="shared" si="0"/>
        <v>REVENUE</v>
      </c>
      <c r="B50" s="6">
        <v>206</v>
      </c>
      <c r="C50" s="7"/>
      <c r="D50" s="11" t="str">
        <f>IFERROR(VLOOKUP(B50,'[1]Detailed Model'!$A$6:$C$92,3,FALSE),"NOT CODED/ERROR")</f>
        <v>Resident Revenue</v>
      </c>
      <c r="E50" s="12"/>
      <c r="F50" s="4" t="str">
        <f>VLOOKUP(B50,'[1]Detailed Model'!A52:C112,3,FALSE)</f>
        <v>Resident Revenue</v>
      </c>
      <c r="G50" t="s">
        <v>35</v>
      </c>
      <c r="Y50" s="15">
        <v>300</v>
      </c>
      <c r="Z50" s="15">
        <v>300</v>
      </c>
      <c r="AA50" s="15">
        <v>300</v>
      </c>
      <c r="AB50" s="15">
        <v>300</v>
      </c>
      <c r="AC50" s="15">
        <v>300</v>
      </c>
      <c r="AD50" s="15">
        <v>300</v>
      </c>
      <c r="AE50" s="15">
        <v>300</v>
      </c>
      <c r="AF50" s="15">
        <v>300</v>
      </c>
      <c r="AG50" s="15">
        <v>300</v>
      </c>
      <c r="AH50" s="15">
        <v>300</v>
      </c>
      <c r="AI50" s="15">
        <v>300</v>
      </c>
      <c r="AJ50" s="15">
        <v>300</v>
      </c>
    </row>
    <row r="51" spans="1:36" customFormat="1" ht="18.75">
      <c r="A51" s="13" t="str">
        <f t="shared" si="0"/>
        <v>REVENUE</v>
      </c>
      <c r="B51" s="6">
        <v>206</v>
      </c>
      <c r="C51" s="7"/>
      <c r="D51" s="11" t="str">
        <f>IFERROR(VLOOKUP(B51,'[1]Detailed Model'!$A$6:$C$92,3,FALSE),"NOT CODED/ERROR")</f>
        <v>Resident Revenue</v>
      </c>
      <c r="E51" s="12"/>
      <c r="F51" s="4" t="str">
        <f>VLOOKUP(B51,'[1]Detailed Model'!A53:C113,3,FALSE)</f>
        <v>Resident Revenue</v>
      </c>
      <c r="G51" t="s">
        <v>36</v>
      </c>
      <c r="Y51" s="15">
        <v>0</v>
      </c>
      <c r="Z51" s="15">
        <v>154</v>
      </c>
      <c r="AA51" s="15">
        <v>54</v>
      </c>
      <c r="AB51" s="15">
        <v>0</v>
      </c>
      <c r="AC51" s="15">
        <v>115</v>
      </c>
      <c r="AD51" s="15">
        <v>340</v>
      </c>
      <c r="AE51" s="15">
        <v>875</v>
      </c>
      <c r="AF51" s="15">
        <v>0</v>
      </c>
      <c r="AG51" s="15">
        <v>181</v>
      </c>
      <c r="AH51" s="15">
        <v>344.06</v>
      </c>
      <c r="AI51" s="15">
        <v>279.14999999999998</v>
      </c>
      <c r="AJ51" s="15">
        <v>163.01</v>
      </c>
    </row>
    <row r="52" spans="1:36" customFormat="1" ht="18.75">
      <c r="A52" s="13" t="str">
        <f t="shared" si="0"/>
        <v>REVENUE</v>
      </c>
      <c r="B52" s="6">
        <v>206</v>
      </c>
      <c r="C52" s="7"/>
      <c r="D52" s="11" t="str">
        <f>IFERROR(VLOOKUP(B52,'[1]Detailed Model'!$A$6:$C$92,3,FALSE),"NOT CODED/ERROR")</f>
        <v>Resident Revenue</v>
      </c>
      <c r="E52" s="12"/>
      <c r="F52" s="4" t="str">
        <f>VLOOKUP(B52,'[1]Detailed Model'!A54:C114,3,FALSE)</f>
        <v>Resident Revenue</v>
      </c>
      <c r="G52" t="s">
        <v>37</v>
      </c>
      <c r="Y52" s="15">
        <v>0</v>
      </c>
      <c r="Z52" s="15">
        <v>0</v>
      </c>
      <c r="AA52" s="15">
        <v>55</v>
      </c>
      <c r="AB52" s="15">
        <v>0</v>
      </c>
      <c r="AC52" s="15">
        <v>0</v>
      </c>
      <c r="AD52" s="15">
        <v>0</v>
      </c>
      <c r="AE52" s="15">
        <v>297</v>
      </c>
      <c r="AF52" s="15">
        <v>137.5</v>
      </c>
      <c r="AG52" s="15">
        <v>0</v>
      </c>
      <c r="AH52" s="15">
        <v>0</v>
      </c>
      <c r="AI52" s="15">
        <v>50</v>
      </c>
      <c r="AJ52" s="15">
        <v>0</v>
      </c>
    </row>
    <row r="53" spans="1:36" customFormat="1" ht="18.75">
      <c r="A53" s="13" t="str">
        <f t="shared" si="0"/>
        <v>REVENUE</v>
      </c>
      <c r="B53" s="6">
        <v>206</v>
      </c>
      <c r="C53" s="7"/>
      <c r="D53" s="11" t="str">
        <f>IFERROR(VLOOKUP(B53,'[1]Detailed Model'!$A$6:$C$92,3,FALSE),"NOT CODED/ERROR")</f>
        <v>Resident Revenue</v>
      </c>
      <c r="E53" s="12"/>
      <c r="F53" s="4" t="e">
        <f>VLOOKUP(B53,'[1]Detailed Model'!A55:C115,3,FALSE)</f>
        <v>#N/A</v>
      </c>
      <c r="G53" t="s">
        <v>38</v>
      </c>
      <c r="Y53" s="15">
        <v>0</v>
      </c>
      <c r="Z53" s="15">
        <v>456</v>
      </c>
      <c r="AA53" s="15">
        <v>272</v>
      </c>
      <c r="AB53" s="15">
        <v>0</v>
      </c>
      <c r="AC53" s="15">
        <v>720</v>
      </c>
      <c r="AD53" s="15">
        <v>992</v>
      </c>
      <c r="AE53" s="15">
        <v>625</v>
      </c>
      <c r="AF53" s="15">
        <v>1184</v>
      </c>
      <c r="AG53" s="15">
        <v>832</v>
      </c>
      <c r="AH53" s="15">
        <v>0</v>
      </c>
      <c r="AI53" s="15">
        <v>0</v>
      </c>
      <c r="AJ53" s="15">
        <v>0</v>
      </c>
    </row>
    <row r="54" spans="1:36" customFormat="1" ht="18.75">
      <c r="A54" s="13" t="str">
        <f t="shared" si="0"/>
        <v>REVENUE</v>
      </c>
      <c r="B54" s="6">
        <v>206</v>
      </c>
      <c r="C54" s="7"/>
      <c r="D54" s="11" t="str">
        <f>IFERROR(VLOOKUP(B54,'[1]Detailed Model'!$A$6:$C$92,3,FALSE),"NOT CODED/ERROR")</f>
        <v>Resident Revenue</v>
      </c>
      <c r="E54" s="12"/>
      <c r="F54" s="4" t="e">
        <f>VLOOKUP(B54,'[1]Detailed Model'!A56:C116,3,FALSE)</f>
        <v>#N/A</v>
      </c>
      <c r="G54" t="s">
        <v>39</v>
      </c>
      <c r="Y54" s="15">
        <v>174.05</v>
      </c>
      <c r="Z54" s="15">
        <v>210.6</v>
      </c>
      <c r="AA54" s="15">
        <v>184.8</v>
      </c>
      <c r="AB54" s="15">
        <v>0</v>
      </c>
      <c r="AC54" s="15">
        <v>0</v>
      </c>
      <c r="AD54" s="15">
        <v>51.1</v>
      </c>
      <c r="AE54" s="15">
        <v>188.37</v>
      </c>
      <c r="AF54" s="15">
        <v>117</v>
      </c>
      <c r="AG54" s="15">
        <v>413.25</v>
      </c>
      <c r="AH54" s="15">
        <v>0</v>
      </c>
      <c r="AI54" s="15">
        <v>0</v>
      </c>
      <c r="AJ54" s="15">
        <v>0</v>
      </c>
    </row>
    <row r="55" spans="1:36" customFormat="1" ht="18.75">
      <c r="A55" s="13" t="str">
        <f t="shared" si="0"/>
        <v>REVENUE</v>
      </c>
      <c r="B55" s="6">
        <v>206</v>
      </c>
      <c r="C55" s="7"/>
      <c r="D55" s="11" t="str">
        <f>IFERROR(VLOOKUP(B55,'[1]Detailed Model'!$A$6:$C$92,3,FALSE),"NOT CODED/ERROR")</f>
        <v>Resident Revenue</v>
      </c>
      <c r="E55" s="12"/>
      <c r="F55" s="4" t="e">
        <f>VLOOKUP(B55,'[1]Detailed Model'!A57:C117,3,FALSE)</f>
        <v>#N/A</v>
      </c>
      <c r="G55" t="s">
        <v>40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453.55</v>
      </c>
      <c r="AI55" s="15">
        <v>0</v>
      </c>
      <c r="AJ55" s="15">
        <v>0</v>
      </c>
    </row>
    <row r="56" spans="1:36" customFormat="1" ht="18.75">
      <c r="A56" s="13" t="str">
        <f t="shared" si="0"/>
        <v>REVENUE</v>
      </c>
      <c r="B56" s="6">
        <v>206</v>
      </c>
      <c r="C56" s="7"/>
      <c r="D56" s="11" t="str">
        <f>IFERROR(VLOOKUP(B56,'[1]Detailed Model'!$A$6:$C$92,3,FALSE),"NOT CODED/ERROR")</f>
        <v>Resident Revenue</v>
      </c>
      <c r="E56" s="12"/>
      <c r="F56" s="4" t="e">
        <f>VLOOKUP(B56,'[1]Detailed Model'!A58:C118,3,FALSE)</f>
        <v>#N/A</v>
      </c>
      <c r="G56" t="s">
        <v>41</v>
      </c>
      <c r="Y56" s="15">
        <v>0</v>
      </c>
      <c r="Z56" s="15">
        <v>175</v>
      </c>
      <c r="AA56" s="15">
        <v>700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525</v>
      </c>
      <c r="AH56" s="15">
        <v>0</v>
      </c>
      <c r="AI56" s="15">
        <v>175</v>
      </c>
      <c r="AJ56" s="15">
        <v>0</v>
      </c>
    </row>
    <row r="57" spans="1:36" customFormat="1" ht="18.75">
      <c r="A57" s="13" t="str">
        <f t="shared" si="0"/>
        <v>REVENUE</v>
      </c>
      <c r="B57" s="6">
        <v>213</v>
      </c>
      <c r="C57" s="7"/>
      <c r="D57" s="11" t="str">
        <f>IFERROR(VLOOKUP(B57,'[1]Detailed Model'!$A$6:$C$92,3,FALSE),"NOT CODED/ERROR")</f>
        <v>Respite</v>
      </c>
      <c r="E57" s="12"/>
      <c r="F57" s="4" t="str">
        <f>VLOOKUP(B57,'[1]Detailed Model'!A59:C119,3,FALSE)</f>
        <v>Respite</v>
      </c>
      <c r="G57" t="s">
        <v>42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5700</v>
      </c>
    </row>
    <row r="58" spans="1:36" customFormat="1" ht="18.75">
      <c r="A58" s="13" t="str">
        <f t="shared" si="0"/>
        <v>REVENUE</v>
      </c>
      <c r="B58" s="6">
        <v>221</v>
      </c>
      <c r="C58" s="7"/>
      <c r="D58" s="11" t="str">
        <f>IFERROR(VLOOKUP(B58,'[1]Detailed Model'!$A$6:$C$92,3,FALSE),"NOT CODED/ERROR")</f>
        <v>Miscellaneous</v>
      </c>
      <c r="E58" s="12"/>
      <c r="F58" s="4" t="str">
        <f>VLOOKUP(B58,'[1]Detailed Model'!A60:C120,3,FALSE)</f>
        <v>Miscellaneous</v>
      </c>
      <c r="G58" t="s">
        <v>43</v>
      </c>
      <c r="Y58" s="15">
        <v>1516</v>
      </c>
      <c r="Z58" s="15">
        <v>1540.94</v>
      </c>
      <c r="AA58" s="15">
        <v>854.5</v>
      </c>
      <c r="AB58" s="15">
        <v>797</v>
      </c>
      <c r="AC58" s="15">
        <v>797</v>
      </c>
      <c r="AD58" s="15">
        <v>0</v>
      </c>
      <c r="AE58" s="15">
        <v>0</v>
      </c>
      <c r="AF58" s="15">
        <v>0</v>
      </c>
      <c r="AG58" s="15">
        <v>0</v>
      </c>
      <c r="AH58" s="15">
        <v>398.5</v>
      </c>
      <c r="AI58" s="15">
        <v>2198.5</v>
      </c>
      <c r="AJ58" s="15">
        <v>0</v>
      </c>
    </row>
    <row r="59" spans="1:36" customFormat="1" ht="18.75">
      <c r="A59" s="13" t="str">
        <f t="shared" si="0"/>
        <v>REVENUE</v>
      </c>
      <c r="B59" s="6"/>
      <c r="C59" s="14"/>
      <c r="D59" s="11" t="str">
        <f>IFERROR(VLOOKUP(B59,'[1]Detailed Model'!$A$6:$C$92,3,FALSE),"NOT CODED/ERROR")</f>
        <v>NOT CODED/ERROR</v>
      </c>
      <c r="E59" s="12"/>
      <c r="F59" s="4" t="e">
        <f>VLOOKUP(B59,'[1]Detailed Model'!A61:C121,3,FALSE)</f>
        <v>#N/A</v>
      </c>
      <c r="G59" t="s">
        <v>44</v>
      </c>
      <c r="Y59" s="15">
        <v>-16009.95</v>
      </c>
      <c r="Z59" s="15">
        <v>-1531.21</v>
      </c>
      <c r="AA59" s="15">
        <v>613.30999999999995</v>
      </c>
      <c r="AB59" s="15">
        <v>1097</v>
      </c>
      <c r="AC59" s="15">
        <v>1932</v>
      </c>
      <c r="AD59" s="15">
        <v>4571.5600000000004</v>
      </c>
      <c r="AE59" s="15">
        <v>3089.76</v>
      </c>
      <c r="AF59" s="15">
        <v>4857.1000000000004</v>
      </c>
      <c r="AG59" s="15">
        <v>2503.5700000000002</v>
      </c>
      <c r="AH59" s="15">
        <v>1090.1099999999999</v>
      </c>
      <c r="AI59" s="15">
        <v>1202.6500000000001</v>
      </c>
      <c r="AJ59" s="15">
        <v>3118.96</v>
      </c>
    </row>
    <row r="60" spans="1:36" customFormat="1" ht="18.75">
      <c r="A60" s="13" t="str">
        <f t="shared" si="0"/>
        <v>REVENUE</v>
      </c>
      <c r="B60" s="6"/>
      <c r="C60" s="7"/>
      <c r="D60" s="11" t="str">
        <f>IFERROR(VLOOKUP(B60,'[1]Detailed Model'!$A$6:$C$92,3,FALSE),"NOT CODED/ERROR")</f>
        <v>NOT CODED/ERROR</v>
      </c>
      <c r="E60" s="8"/>
      <c r="F60" s="4" t="e">
        <f>VLOOKUP(B60,'[1]Detailed Model'!A62:C122,3,FALSE)</f>
        <v>#N/A</v>
      </c>
      <c r="G60" t="s">
        <v>17</v>
      </c>
    </row>
    <row r="61" spans="1:36" customFormat="1" ht="18.75">
      <c r="A61" s="13" t="str">
        <f t="shared" si="0"/>
        <v>REVENUE</v>
      </c>
      <c r="B61" s="6"/>
      <c r="C61" s="7"/>
      <c r="D61" s="11" t="str">
        <f>IFERROR(VLOOKUP(B61,'[1]Detailed Model'!$A$6:$C$92,3,FALSE),"NOT CODED/ERROR")</f>
        <v>NOT CODED/ERROR</v>
      </c>
      <c r="E61" s="8"/>
      <c r="F61" s="4" t="e">
        <f>VLOOKUP(B61,'[1]Detailed Model'!A63:C123,3,FALSE)</f>
        <v>#N/A</v>
      </c>
      <c r="G61" t="s">
        <v>45</v>
      </c>
      <c r="Y61" s="15">
        <v>595269.57999999996</v>
      </c>
      <c r="Z61" s="15">
        <v>517671.33</v>
      </c>
      <c r="AA61" s="15">
        <v>562810.36</v>
      </c>
      <c r="AB61" s="15">
        <v>575850.34</v>
      </c>
      <c r="AC61" s="15">
        <v>568725.89</v>
      </c>
      <c r="AD61" s="15">
        <v>583626.31999999995</v>
      </c>
      <c r="AE61" s="15">
        <v>562388.81999999995</v>
      </c>
      <c r="AF61" s="15">
        <v>573835.03</v>
      </c>
      <c r="AG61" s="15">
        <v>594199.18000000005</v>
      </c>
      <c r="AH61" s="15">
        <v>574582.68999999994</v>
      </c>
      <c r="AI61" s="15">
        <v>613896.12</v>
      </c>
      <c r="AJ61" s="15">
        <v>593944.68999999994</v>
      </c>
    </row>
    <row r="62" spans="1:36" customFormat="1" ht="18.75">
      <c r="A62" s="13"/>
      <c r="B62" s="6"/>
      <c r="C62" s="7"/>
      <c r="D62" s="11"/>
      <c r="E62" s="8"/>
      <c r="F62" s="4"/>
    </row>
    <row r="63" spans="1:36" customFormat="1" ht="18.75">
      <c r="A63" s="13"/>
      <c r="B63" s="6"/>
      <c r="C63" s="7"/>
      <c r="D63" s="11"/>
      <c r="E63" s="8"/>
      <c r="F63" s="4"/>
    </row>
    <row r="64" spans="1:36" customFormat="1">
      <c r="A64" s="13"/>
      <c r="B64" s="6"/>
      <c r="C64" s="7"/>
      <c r="D64" s="7"/>
      <c r="E64" s="8"/>
      <c r="F64" s="4" t="e">
        <f>VLOOKUP(B64,'[1]Detailed Model'!A64:C124,3,FALSE)</f>
        <v>#N/A</v>
      </c>
    </row>
    <row r="65" spans="1:36" customFormat="1">
      <c r="A65" s="13"/>
      <c r="B65" s="6"/>
      <c r="C65" s="7"/>
      <c r="D65" s="7"/>
      <c r="E65" s="8"/>
      <c r="F65" s="4" t="e">
        <f>VLOOKUP(B65,'[1]Detailed Model'!A65:C125,3,FALSE)</f>
        <v>#N/A</v>
      </c>
      <c r="G65" s="10" t="s">
        <v>46</v>
      </c>
    </row>
    <row r="66" spans="1:36" customFormat="1" ht="18.75">
      <c r="A66" s="13" t="s">
        <v>46</v>
      </c>
      <c r="B66" s="6"/>
      <c r="C66" s="7"/>
      <c r="D66" s="11" t="str">
        <f>IFERROR(VLOOKUP(B66,'[1]Detailed Model'!$A$6:$C$92,3,FALSE),"NOT CODED/ERROR")</f>
        <v>NOT CODED/ERROR</v>
      </c>
      <c r="E66" s="8"/>
      <c r="F66" s="4" t="e">
        <f>VLOOKUP(B66,'[1]Detailed Model'!A66:C126,3,FALSE)</f>
        <v>#N/A</v>
      </c>
    </row>
    <row r="67" spans="1:36" customFormat="1" ht="18.75">
      <c r="A67" s="13" t="str">
        <f t="shared" ref="A67:A98" si="1">IFERROR(TRIM(VLOOKUP(UPPER(D65),TABLE_LOOKUPS,2,FALSE)),IF(ROW()&gt;2,A66,""))</f>
        <v>EXPENSES</v>
      </c>
      <c r="B67" s="6"/>
      <c r="C67" s="7"/>
      <c r="D67" s="11" t="str">
        <f>IFERROR(VLOOKUP(B67,'[1]Detailed Model'!$A$6:$C$92,3,FALSE),"NOT CODED/ERROR")</f>
        <v>NOT CODED/ERROR</v>
      </c>
      <c r="E67" s="8"/>
      <c r="F67" s="4" t="e">
        <f>VLOOKUP(B67,'[1]Detailed Model'!A67:C127,3,FALSE)</f>
        <v>#N/A</v>
      </c>
      <c r="G67" t="s">
        <v>47</v>
      </c>
    </row>
    <row r="68" spans="1:36" customFormat="1" ht="18.75">
      <c r="A68" s="13" t="str">
        <f t="shared" si="1"/>
        <v>EXPENSES</v>
      </c>
      <c r="B68" s="6">
        <v>308</v>
      </c>
      <c r="C68" s="7"/>
      <c r="D68" s="11" t="str">
        <f>IFERROR(VLOOKUP(B68,'[1]Detailed Model'!$A$6:$C$92,3,FALSE),"NOT CODED/ERROR")</f>
        <v>Worker's Compensation</v>
      </c>
      <c r="E68" s="8"/>
      <c r="F68" s="4" t="str">
        <f>VLOOKUP(B68,'[1]Detailed Model'!A67:C128,3,FALSE)</f>
        <v>Worker's Compensation</v>
      </c>
      <c r="G68" t="s">
        <v>48</v>
      </c>
      <c r="Y68" s="15">
        <v>76775.08</v>
      </c>
      <c r="Z68" s="15">
        <v>69999.73</v>
      </c>
      <c r="AA68" s="15">
        <v>69327.7</v>
      </c>
      <c r="AB68" s="15">
        <v>81992.149999999994</v>
      </c>
      <c r="AC68" s="15">
        <v>85996.5</v>
      </c>
      <c r="AD68" s="15">
        <v>81338.45</v>
      </c>
      <c r="AE68" s="15">
        <v>78623.87</v>
      </c>
      <c r="AF68" s="15">
        <v>69464.66</v>
      </c>
      <c r="AG68" s="15">
        <v>69104.95</v>
      </c>
      <c r="AH68" s="15">
        <v>65120.17</v>
      </c>
      <c r="AI68" s="15">
        <v>63979.18</v>
      </c>
      <c r="AJ68" s="15">
        <v>69998.679999999993</v>
      </c>
    </row>
    <row r="69" spans="1:36" customFormat="1" ht="18.75">
      <c r="A69" s="13" t="str">
        <f t="shared" si="1"/>
        <v>EXPENSES</v>
      </c>
      <c r="B69" s="6">
        <v>308</v>
      </c>
      <c r="C69" s="7"/>
      <c r="D69" s="11" t="str">
        <f>IFERROR(VLOOKUP(B69,'[1]Detailed Model'!$A$6:$C$92,3,FALSE),"NOT CODED/ERROR")</f>
        <v>Worker's Compensation</v>
      </c>
      <c r="E69" s="8"/>
      <c r="F69" s="4" t="str">
        <f>VLOOKUP(B69,'[1]Detailed Model'!A68:C129,3,FALSE)</f>
        <v>Worker's Compensation</v>
      </c>
      <c r="G69" t="s">
        <v>49</v>
      </c>
      <c r="Y69" s="15">
        <v>18685.23</v>
      </c>
      <c r="Z69" s="15">
        <v>17641.439999999999</v>
      </c>
      <c r="AA69" s="15">
        <v>16676.259999999998</v>
      </c>
      <c r="AB69" s="15">
        <v>18283</v>
      </c>
      <c r="AC69" s="15">
        <v>19484.330000000002</v>
      </c>
      <c r="AD69" s="15">
        <v>17770.55</v>
      </c>
      <c r="AE69" s="15">
        <v>18687.810000000001</v>
      </c>
      <c r="AF69" s="15">
        <v>17471.009999999998</v>
      </c>
      <c r="AG69" s="15">
        <v>14299.91</v>
      </c>
      <c r="AH69" s="15">
        <v>14470.58</v>
      </c>
      <c r="AI69" s="15">
        <v>13745.73</v>
      </c>
      <c r="AJ69" s="15">
        <v>15380.14</v>
      </c>
    </row>
    <row r="70" spans="1:36" customFormat="1" ht="18.75">
      <c r="A70" s="13" t="str">
        <f t="shared" si="1"/>
        <v>EXPENSES</v>
      </c>
      <c r="B70" s="6">
        <v>308</v>
      </c>
      <c r="C70" s="7"/>
      <c r="D70" s="11" t="str">
        <f>IFERROR(VLOOKUP(B70,'[1]Detailed Model'!$A$6:$C$92,3,FALSE),"NOT CODED/ERROR")</f>
        <v>Worker's Compensation</v>
      </c>
      <c r="E70" s="8"/>
      <c r="F70" s="4" t="str">
        <f>VLOOKUP(B70,'[1]Detailed Model'!A71:C130,3,FALSE)</f>
        <v>Worker's Compensation</v>
      </c>
      <c r="G70" t="s">
        <v>50</v>
      </c>
      <c r="Y70" s="15">
        <v>3229.31</v>
      </c>
      <c r="Z70" s="15">
        <v>4608.13</v>
      </c>
      <c r="AA70" s="15">
        <v>2741.97</v>
      </c>
      <c r="AB70" s="15">
        <v>6805.08</v>
      </c>
      <c r="AC70" s="15">
        <v>5949.26</v>
      </c>
      <c r="AD70" s="15">
        <v>5578.47</v>
      </c>
      <c r="AE70" s="15">
        <v>6370.1</v>
      </c>
      <c r="AF70" s="15">
        <v>-8520.2999999999993</v>
      </c>
      <c r="AG70" s="15">
        <v>2434.0700000000002</v>
      </c>
      <c r="AH70" s="15">
        <v>2181.5700000000002</v>
      </c>
      <c r="AI70" s="15">
        <v>2477.87</v>
      </c>
      <c r="AJ70" s="15">
        <v>4561.24</v>
      </c>
    </row>
    <row r="71" spans="1:36" customFormat="1" ht="18.75">
      <c r="A71" s="13" t="str">
        <f t="shared" si="1"/>
        <v>EXPENSES</v>
      </c>
      <c r="B71" s="6">
        <v>308</v>
      </c>
      <c r="C71" s="7"/>
      <c r="D71" s="11" t="str">
        <f>IFERROR(VLOOKUP(B71,'[1]Detailed Model'!$A$6:$C$92,3,FALSE),"NOT CODED/ERROR")</f>
        <v>Worker's Compensation</v>
      </c>
      <c r="E71" s="8"/>
      <c r="F71" s="4" t="str">
        <f>VLOOKUP(B71,'[1]Detailed Model'!A72:C131,3,FALSE)</f>
        <v>Worker's Compensation</v>
      </c>
      <c r="G71" t="s">
        <v>51</v>
      </c>
      <c r="Y71" s="15">
        <v>12619.74</v>
      </c>
      <c r="Z71" s="15">
        <v>14451.35</v>
      </c>
      <c r="AA71" s="15">
        <v>13235.91</v>
      </c>
      <c r="AB71" s="15">
        <v>10770.12</v>
      </c>
      <c r="AC71" s="15">
        <v>12782.46</v>
      </c>
      <c r="AD71" s="15">
        <v>6772.09</v>
      </c>
      <c r="AE71" s="15">
        <v>6273.79</v>
      </c>
      <c r="AF71" s="15">
        <v>5603.59</v>
      </c>
      <c r="AG71" s="15">
        <v>5394.33</v>
      </c>
      <c r="AH71" s="15">
        <v>8061.57</v>
      </c>
      <c r="AI71" s="15">
        <v>6418.56</v>
      </c>
      <c r="AJ71" s="15">
        <v>7924.51</v>
      </c>
    </row>
    <row r="72" spans="1:36" customFormat="1" ht="18.75">
      <c r="A72" s="13" t="str">
        <f t="shared" si="1"/>
        <v>EXPENSES</v>
      </c>
      <c r="B72" s="6">
        <v>308</v>
      </c>
      <c r="C72" s="7"/>
      <c r="D72" s="11" t="str">
        <f>IFERROR(VLOOKUP(B72,'[1]Detailed Model'!$A$6:$C$92,3,FALSE),"NOT CODED/ERROR")</f>
        <v>Worker's Compensation</v>
      </c>
      <c r="E72" s="8"/>
      <c r="F72" s="4" t="str">
        <f>VLOOKUP(B72,'[1]Detailed Model'!A73:C132,3,FALSE)</f>
        <v>Worker's Compensation</v>
      </c>
      <c r="G72" t="s">
        <v>52</v>
      </c>
      <c r="Y72" s="15">
        <v>4115.5200000000004</v>
      </c>
      <c r="Z72" s="15">
        <v>3247.73</v>
      </c>
      <c r="AA72" s="15">
        <v>3504</v>
      </c>
      <c r="AB72" s="15">
        <v>1424.36</v>
      </c>
      <c r="AC72" s="15">
        <v>2959.95</v>
      </c>
      <c r="AD72" s="15">
        <v>1968.83</v>
      </c>
      <c r="AE72" s="15">
        <v>2435.9699999999998</v>
      </c>
      <c r="AF72" s="15">
        <v>1436.03</v>
      </c>
      <c r="AG72" s="15">
        <v>1819.37</v>
      </c>
      <c r="AH72" s="15">
        <v>3585.48</v>
      </c>
      <c r="AI72" s="15">
        <v>3645.37</v>
      </c>
      <c r="AJ72" s="15">
        <v>2141.6799999999998</v>
      </c>
    </row>
    <row r="73" spans="1:36" customFormat="1" ht="18.75">
      <c r="A73" s="13" t="str">
        <f t="shared" si="1"/>
        <v>EXPENSES</v>
      </c>
      <c r="B73" s="6">
        <v>308</v>
      </c>
      <c r="C73" s="7"/>
      <c r="D73" s="11" t="str">
        <f>IFERROR(VLOOKUP(B73,'[1]Detailed Model'!$A$6:$C$92,3,FALSE),"NOT CODED/ERROR")</f>
        <v>Worker's Compensation</v>
      </c>
      <c r="E73" s="8"/>
      <c r="F73" s="4" t="str">
        <f>VLOOKUP(B73,'[1]Detailed Model'!A74:C133,3,FALSE)</f>
        <v>Worker's Compensation</v>
      </c>
      <c r="G73" t="s">
        <v>53</v>
      </c>
      <c r="Y73" s="15">
        <v>5487.99</v>
      </c>
      <c r="Z73" s="15">
        <v>4137.1400000000003</v>
      </c>
      <c r="AA73" s="15">
        <v>3461.65</v>
      </c>
      <c r="AB73" s="15">
        <v>1519.76</v>
      </c>
      <c r="AC73" s="15">
        <v>3596.72</v>
      </c>
      <c r="AD73" s="15">
        <v>2870.66</v>
      </c>
      <c r="AE73" s="15">
        <v>0</v>
      </c>
      <c r="AF73" s="15">
        <v>3134.5</v>
      </c>
      <c r="AG73" s="15">
        <v>0</v>
      </c>
      <c r="AH73" s="15">
        <v>0</v>
      </c>
      <c r="AI73" s="15">
        <v>0</v>
      </c>
      <c r="AJ73" s="15">
        <v>0</v>
      </c>
    </row>
    <row r="74" spans="1:36" customFormat="1" ht="18.75">
      <c r="A74" s="13" t="str">
        <f t="shared" si="1"/>
        <v>EXPENSES</v>
      </c>
      <c r="B74" s="6">
        <v>308</v>
      </c>
      <c r="C74" s="7"/>
      <c r="D74" s="11" t="str">
        <f>IFERROR(VLOOKUP(B74,'[1]Detailed Model'!$A$6:$C$92,3,FALSE),"NOT CODED/ERROR")</f>
        <v>Worker's Compensation</v>
      </c>
      <c r="E74" s="8"/>
      <c r="F74" s="4" t="str">
        <f>VLOOKUP(B74,'[1]Detailed Model'!A75:C134,3,FALSE)</f>
        <v>Worker's Compensation</v>
      </c>
      <c r="G74" t="s">
        <v>54</v>
      </c>
      <c r="Y74" s="15">
        <v>2203.86</v>
      </c>
      <c r="Z74" s="15">
        <v>1491.42</v>
      </c>
      <c r="AA74" s="15">
        <v>1965.92</v>
      </c>
      <c r="AB74" s="15">
        <v>426.76</v>
      </c>
      <c r="AC74" s="15">
        <v>0</v>
      </c>
      <c r="AD74" s="15">
        <v>330</v>
      </c>
      <c r="AE74" s="15">
        <v>280</v>
      </c>
      <c r="AF74" s="15">
        <v>636.89</v>
      </c>
      <c r="AG74" s="15">
        <v>871.64</v>
      </c>
      <c r="AH74" s="15">
        <v>104.58</v>
      </c>
      <c r="AI74" s="15">
        <v>365.66</v>
      </c>
      <c r="AJ74" s="15">
        <v>1687.11</v>
      </c>
    </row>
    <row r="75" spans="1:36" customFormat="1" ht="18.75">
      <c r="A75" s="13" t="str">
        <f t="shared" si="1"/>
        <v>EXPENSES</v>
      </c>
      <c r="B75" s="6">
        <v>308</v>
      </c>
      <c r="C75" s="7"/>
      <c r="D75" s="11" t="str">
        <f>IFERROR(VLOOKUP(B75,'[1]Detailed Model'!$A$6:$C$92,3,FALSE),"NOT CODED/ERROR")</f>
        <v>Worker's Compensation</v>
      </c>
      <c r="E75" s="8"/>
      <c r="F75" s="4" t="str">
        <f>VLOOKUP(B75,'[1]Detailed Model'!A76:C135,3,FALSE)</f>
        <v>Worker's Compensation</v>
      </c>
      <c r="G75" t="s">
        <v>55</v>
      </c>
      <c r="Y75" s="15">
        <v>10840.54</v>
      </c>
      <c r="Z75" s="15">
        <v>35418.43</v>
      </c>
      <c r="AA75" s="15">
        <v>14667.9</v>
      </c>
      <c r="AB75" s="15">
        <v>-1528.1</v>
      </c>
      <c r="AC75" s="15">
        <v>0</v>
      </c>
      <c r="AD75" s="15">
        <v>0</v>
      </c>
      <c r="AE75" s="15">
        <v>1850</v>
      </c>
      <c r="AF75" s="15">
        <v>2300</v>
      </c>
      <c r="AG75" s="15">
        <v>3000</v>
      </c>
      <c r="AH75" s="15">
        <v>6676.31</v>
      </c>
      <c r="AI75" s="15">
        <v>0</v>
      </c>
      <c r="AJ75" s="15">
        <v>3359.67</v>
      </c>
    </row>
    <row r="76" spans="1:36" customFormat="1" ht="18.75">
      <c r="A76" s="13" t="str">
        <f t="shared" si="1"/>
        <v>EXPENSES</v>
      </c>
      <c r="B76" s="6">
        <v>308</v>
      </c>
      <c r="C76" s="7"/>
      <c r="D76" s="11" t="str">
        <f>IFERROR(VLOOKUP(B76,'[1]Detailed Model'!$A$6:$C$92,3,FALSE),"NOT CODED/ERROR")</f>
        <v>Worker's Compensation</v>
      </c>
      <c r="E76" s="8"/>
      <c r="F76" s="4" t="str">
        <f>VLOOKUP(B76,'[1]Detailed Model'!A77:C136,3,FALSE)</f>
        <v>Worker's Compensation</v>
      </c>
      <c r="G76" t="s">
        <v>56</v>
      </c>
      <c r="Y76" s="15">
        <v>1943.08</v>
      </c>
      <c r="Z76" s="15">
        <v>2949.85</v>
      </c>
      <c r="AA76" s="15">
        <v>1782.2</v>
      </c>
      <c r="AB76" s="15">
        <v>1675.9</v>
      </c>
      <c r="AC76" s="15">
        <v>460.46</v>
      </c>
      <c r="AD76" s="15">
        <v>1601.37</v>
      </c>
      <c r="AE76" s="15">
        <v>4402.62</v>
      </c>
      <c r="AF76" s="15">
        <v>1563.88</v>
      </c>
      <c r="AG76" s="15">
        <v>974.48</v>
      </c>
      <c r="AH76" s="15">
        <v>1908.36</v>
      </c>
      <c r="AI76" s="15">
        <v>474.62</v>
      </c>
      <c r="AJ76" s="15">
        <v>1489.63</v>
      </c>
    </row>
    <row r="77" spans="1:36" customFormat="1" ht="18.75">
      <c r="A77" s="13" t="str">
        <f t="shared" si="1"/>
        <v>EXPENSES</v>
      </c>
      <c r="B77" s="6">
        <v>308</v>
      </c>
      <c r="C77" s="7"/>
      <c r="D77" s="11" t="str">
        <f>IFERROR(VLOOKUP(B77,'[1]Detailed Model'!$A$6:$C$92,3,FALSE),"NOT CODED/ERROR")</f>
        <v>Worker's Compensation</v>
      </c>
      <c r="E77" s="8"/>
      <c r="F77" s="4" t="str">
        <f>VLOOKUP(B77,'[1]Detailed Model'!A78:C137,3,FALSE)</f>
        <v>Worker's Compensation</v>
      </c>
      <c r="G77" t="s">
        <v>57</v>
      </c>
      <c r="Y77" s="15">
        <v>0</v>
      </c>
      <c r="Z77" s="15">
        <v>776.66</v>
      </c>
      <c r="AA77" s="15">
        <v>308.33</v>
      </c>
      <c r="AB77" s="15">
        <v>1343.48</v>
      </c>
      <c r="AC77" s="15">
        <v>1097.3499999999999</v>
      </c>
      <c r="AD77" s="15">
        <v>388.33</v>
      </c>
      <c r="AE77" s="15">
        <v>1076.96</v>
      </c>
      <c r="AF77" s="15">
        <v>388.33</v>
      </c>
      <c r="AG77" s="15">
        <v>388</v>
      </c>
      <c r="AH77" s="15">
        <v>0.33</v>
      </c>
      <c r="AI77" s="15">
        <v>784.43</v>
      </c>
      <c r="AJ77" s="15">
        <v>396.1</v>
      </c>
    </row>
    <row r="78" spans="1:36" customFormat="1" ht="18.75">
      <c r="A78" s="13" t="str">
        <f t="shared" si="1"/>
        <v>EXPENSES</v>
      </c>
      <c r="B78" s="6"/>
      <c r="C78" s="7"/>
      <c r="D78" s="11" t="str">
        <f>IFERROR(VLOOKUP(B78,'[1]Detailed Model'!$A$6:$C$92,3,FALSE),"NOT CODED/ERROR")</f>
        <v>NOT CODED/ERROR</v>
      </c>
      <c r="E78" s="8"/>
      <c r="F78" s="4" t="e">
        <f>VLOOKUP(B78,'[1]Detailed Model'!A79:C138,3,FALSE)</f>
        <v>#N/A</v>
      </c>
      <c r="G78" t="s">
        <v>58</v>
      </c>
      <c r="Y78" s="15">
        <v>135900.35</v>
      </c>
      <c r="Z78" s="15">
        <v>154721.88</v>
      </c>
      <c r="AA78" s="15">
        <v>127671.84</v>
      </c>
      <c r="AB78" s="15">
        <v>122712.51</v>
      </c>
      <c r="AC78" s="15">
        <v>132327.03</v>
      </c>
      <c r="AD78" s="15">
        <v>118618.75</v>
      </c>
      <c r="AE78" s="15">
        <v>120001.12</v>
      </c>
      <c r="AF78" s="15">
        <v>93478.59</v>
      </c>
      <c r="AG78" s="15">
        <v>98286.75</v>
      </c>
      <c r="AH78" s="15">
        <v>102108.95</v>
      </c>
      <c r="AI78" s="15">
        <v>91891.42</v>
      </c>
      <c r="AJ78" s="15">
        <v>106938.76</v>
      </c>
    </row>
    <row r="79" spans="1:36" customFormat="1" ht="18.75">
      <c r="A79" s="13" t="str">
        <f t="shared" si="1"/>
        <v>EXPENSES</v>
      </c>
      <c r="B79" s="6"/>
      <c r="C79" s="7"/>
      <c r="D79" s="11" t="str">
        <f>IFERROR(VLOOKUP(B79,'[1]Detailed Model'!$A$6:$C$92,3,FALSE),"NOT CODED/ERROR")</f>
        <v>NOT CODED/ERROR</v>
      </c>
      <c r="E79" s="8"/>
      <c r="F79" s="4" t="e">
        <f>VLOOKUP(B79,'[1]Detailed Model'!A80:C139,3,FALSE)</f>
        <v>#N/A</v>
      </c>
      <c r="G79" t="s">
        <v>17</v>
      </c>
    </row>
    <row r="80" spans="1:36" customFormat="1" ht="18.75">
      <c r="A80" s="13" t="str">
        <f t="shared" si="1"/>
        <v>EXPENSES</v>
      </c>
      <c r="B80" s="6"/>
      <c r="C80" s="7"/>
      <c r="D80" s="11" t="str">
        <f>IFERROR(VLOOKUP(B80,'[1]Detailed Model'!$A$6:$C$92,3,FALSE),"NOT CODED/ERROR")</f>
        <v>NOT CODED/ERROR</v>
      </c>
      <c r="E80" s="8"/>
      <c r="F80" s="4" t="e">
        <f>VLOOKUP(B80,'[1]Detailed Model'!A81:C140,3,FALSE)</f>
        <v>#N/A</v>
      </c>
      <c r="G80" t="s">
        <v>59</v>
      </c>
      <c r="Y80" t="s">
        <v>22</v>
      </c>
      <c r="Z80" t="s">
        <v>22</v>
      </c>
      <c r="AA80" t="s">
        <v>22</v>
      </c>
      <c r="AB80" t="s">
        <v>22</v>
      </c>
      <c r="AC80" t="s">
        <v>22</v>
      </c>
      <c r="AD80" t="s">
        <v>22</v>
      </c>
      <c r="AE80" t="s">
        <v>22</v>
      </c>
      <c r="AF80" t="s">
        <v>22</v>
      </c>
      <c r="AG80" t="s">
        <v>22</v>
      </c>
      <c r="AH80" t="s">
        <v>22</v>
      </c>
      <c r="AI80" t="s">
        <v>22</v>
      </c>
      <c r="AJ80" t="s">
        <v>22</v>
      </c>
    </row>
    <row r="81" spans="1:36" customFormat="1" ht="18.75">
      <c r="A81" s="13" t="str">
        <f t="shared" si="1"/>
        <v>EXPENSES</v>
      </c>
      <c r="B81" s="6">
        <v>309</v>
      </c>
      <c r="C81" s="7"/>
      <c r="D81" s="11" t="str">
        <f>IFERROR(VLOOKUP(B81,'[1]Detailed Model'!$A$6:$C$92,3,FALSE),"NOT CODED/ERROR")</f>
        <v>Employee Benefits</v>
      </c>
      <c r="E81" s="8"/>
      <c r="F81" s="4" t="e">
        <f>VLOOKUP(B81,'[1]Detailed Model'!A82:C141,3,FALSE)</f>
        <v>#N/A</v>
      </c>
      <c r="G81" t="s">
        <v>60</v>
      </c>
      <c r="Y81" s="15">
        <v>82677.39</v>
      </c>
      <c r="Z81" s="15">
        <v>79810.73</v>
      </c>
      <c r="AA81" s="15">
        <v>84925.88</v>
      </c>
      <c r="AB81" s="15">
        <v>84375.26</v>
      </c>
      <c r="AC81" s="15">
        <v>89793.8</v>
      </c>
      <c r="AD81" s="15">
        <v>84442.67</v>
      </c>
      <c r="AE81" s="15">
        <v>88550.91</v>
      </c>
      <c r="AF81" s="15">
        <v>99523.839999999997</v>
      </c>
      <c r="AG81" s="15">
        <v>93256.38</v>
      </c>
      <c r="AH81" s="15">
        <v>91371.85</v>
      </c>
      <c r="AI81" s="15">
        <v>86629.69</v>
      </c>
      <c r="AJ81" s="15">
        <v>85134.34</v>
      </c>
    </row>
    <row r="82" spans="1:36" customFormat="1" ht="18.75">
      <c r="A82" s="13" t="str">
        <f t="shared" si="1"/>
        <v>EXPENSES</v>
      </c>
      <c r="B82" s="6">
        <v>309</v>
      </c>
      <c r="C82" s="7"/>
      <c r="D82" s="11" t="str">
        <f>IFERROR(VLOOKUP(B82,'[1]Detailed Model'!$A$6:$C$92,3,FALSE),"NOT CODED/ERROR")</f>
        <v>Employee Benefits</v>
      </c>
      <c r="E82" s="8"/>
      <c r="F82" s="4" t="e">
        <f>VLOOKUP(B82,'[1]Detailed Model'!A83:C142,3,FALSE)</f>
        <v>#N/A</v>
      </c>
      <c r="G82" t="s">
        <v>61</v>
      </c>
      <c r="Y82" s="15">
        <v>17713.27</v>
      </c>
      <c r="Z82" s="15">
        <v>18582.560000000001</v>
      </c>
      <c r="AA82" s="15">
        <v>17887.25</v>
      </c>
      <c r="AB82" s="15">
        <v>18069.53</v>
      </c>
      <c r="AC82" s="15">
        <v>19795.62</v>
      </c>
      <c r="AD82" s="15">
        <v>19888.02</v>
      </c>
      <c r="AE82" s="15">
        <v>22307.86</v>
      </c>
      <c r="AF82" s="15">
        <v>26702.61</v>
      </c>
      <c r="AG82" s="15">
        <v>19443.330000000002</v>
      </c>
      <c r="AH82" s="15">
        <v>19158.169999999998</v>
      </c>
      <c r="AI82" s="15">
        <v>17999.93</v>
      </c>
      <c r="AJ82" s="15">
        <v>18461.310000000001</v>
      </c>
    </row>
    <row r="83" spans="1:36" customFormat="1" ht="18.75">
      <c r="A83" s="13" t="str">
        <f t="shared" si="1"/>
        <v>EXPENSES</v>
      </c>
      <c r="B83" s="6">
        <v>309</v>
      </c>
      <c r="C83" s="7"/>
      <c r="D83" s="11" t="str">
        <f>IFERROR(VLOOKUP(B83,'[1]Detailed Model'!$A$6:$C$92,3,FALSE),"NOT CODED/ERROR")</f>
        <v>Employee Benefits</v>
      </c>
      <c r="E83" s="8"/>
      <c r="F83" s="4" t="e">
        <f>VLOOKUP(B83,'[1]Detailed Model'!A84:C143,3,FALSE)</f>
        <v>#N/A</v>
      </c>
      <c r="G83" t="s">
        <v>62</v>
      </c>
      <c r="Y83" s="15">
        <v>2793.3</v>
      </c>
      <c r="Z83" s="15">
        <v>5060.22</v>
      </c>
      <c r="AA83" s="15">
        <v>4731.62</v>
      </c>
      <c r="AB83" s="15">
        <v>6758.47</v>
      </c>
      <c r="AC83" s="15">
        <v>4350.7299999999996</v>
      </c>
      <c r="AD83" s="15">
        <v>7455.16</v>
      </c>
      <c r="AE83" s="15">
        <v>8894.48</v>
      </c>
      <c r="AF83" s="15">
        <v>20903.68</v>
      </c>
      <c r="AG83" s="15">
        <v>4174.84</v>
      </c>
      <c r="AH83" s="15">
        <v>4871.05</v>
      </c>
      <c r="AI83" s="15">
        <v>3579.92</v>
      </c>
      <c r="AJ83" s="15">
        <v>8003.63</v>
      </c>
    </row>
    <row r="84" spans="1:36" customFormat="1" ht="18.75">
      <c r="A84" s="13" t="str">
        <f t="shared" si="1"/>
        <v>EXPENSES</v>
      </c>
      <c r="B84" s="6">
        <v>309</v>
      </c>
      <c r="C84" s="7"/>
      <c r="D84" s="11" t="str">
        <f>IFERROR(VLOOKUP(B84,'[1]Detailed Model'!$A$6:$C$92,3,FALSE),"NOT CODED/ERROR")</f>
        <v>Employee Benefits</v>
      </c>
      <c r="E84" s="8"/>
      <c r="F84" s="4" t="e">
        <f>VLOOKUP(B84,'[1]Detailed Model'!A85:C144,3,FALSE)</f>
        <v>#N/A</v>
      </c>
      <c r="G84" t="s">
        <v>63</v>
      </c>
      <c r="Y84" s="15">
        <v>7920.14</v>
      </c>
      <c r="Z84" s="15">
        <v>8341.14</v>
      </c>
      <c r="AA84" s="15">
        <v>6888.37</v>
      </c>
      <c r="AB84" s="15">
        <v>7897.26</v>
      </c>
      <c r="AC84" s="15">
        <v>9892.34</v>
      </c>
      <c r="AD84" s="15">
        <v>8609.92</v>
      </c>
      <c r="AE84" s="15">
        <v>11426.62</v>
      </c>
      <c r="AF84" s="15">
        <v>7999.43</v>
      </c>
      <c r="AG84" s="15">
        <v>6308.27</v>
      </c>
      <c r="AH84" s="15">
        <v>6966.74</v>
      </c>
      <c r="AI84" s="15">
        <v>5659.2</v>
      </c>
      <c r="AJ84" s="15">
        <v>6550.87</v>
      </c>
    </row>
    <row r="85" spans="1:36" customFormat="1" ht="18.75">
      <c r="A85" s="13" t="str">
        <f t="shared" si="1"/>
        <v>EXPENSES</v>
      </c>
      <c r="B85" s="6">
        <v>309</v>
      </c>
      <c r="C85" s="7"/>
      <c r="D85" s="11" t="str">
        <f>IFERROR(VLOOKUP(B85,'[1]Detailed Model'!$A$6:$C$92,3,FALSE),"NOT CODED/ERROR")</f>
        <v>Employee Benefits</v>
      </c>
      <c r="E85" s="8"/>
      <c r="F85" s="4" t="e">
        <f>VLOOKUP(B85,'[1]Detailed Model'!A86:C145,3,FALSE)</f>
        <v>#N/A</v>
      </c>
      <c r="G85" t="s">
        <v>64</v>
      </c>
      <c r="Y85" s="15">
        <v>2937.09</v>
      </c>
      <c r="Z85" s="15">
        <v>5287.08</v>
      </c>
      <c r="AA85" s="15">
        <v>3500.87</v>
      </c>
      <c r="AB85" s="15">
        <v>4257.3599999999997</v>
      </c>
      <c r="AC85" s="15">
        <v>4753.83</v>
      </c>
      <c r="AD85" s="15">
        <v>4260.92</v>
      </c>
      <c r="AE85" s="15">
        <v>5293.36</v>
      </c>
      <c r="AF85" s="15">
        <v>4819.84</v>
      </c>
      <c r="AG85" s="15">
        <v>3691.97</v>
      </c>
      <c r="AH85" s="15">
        <v>3261.29</v>
      </c>
      <c r="AI85" s="15">
        <v>3728.84</v>
      </c>
      <c r="AJ85" s="15">
        <v>4274.9799999999996</v>
      </c>
    </row>
    <row r="86" spans="1:36" customFormat="1" ht="18.75">
      <c r="A86" s="13" t="str">
        <f t="shared" si="1"/>
        <v>EXPENSES</v>
      </c>
      <c r="B86" s="6">
        <v>309</v>
      </c>
      <c r="C86" s="7"/>
      <c r="D86" s="11" t="str">
        <f>IFERROR(VLOOKUP(B86,'[1]Detailed Model'!$A$6:$C$92,3,FALSE),"NOT CODED/ERROR")</f>
        <v>Employee Benefits</v>
      </c>
      <c r="E86" s="8"/>
      <c r="F86" s="4" t="e">
        <f>VLOOKUP(B86,'[1]Detailed Model'!A87:C146,3,FALSE)</f>
        <v>#N/A</v>
      </c>
      <c r="G86" t="s">
        <v>65</v>
      </c>
      <c r="Y86" s="15">
        <v>1266.4000000000001</v>
      </c>
      <c r="Z86" s="15">
        <v>2870.59</v>
      </c>
      <c r="AA86" s="15">
        <v>0</v>
      </c>
      <c r="AB86" s="15">
        <v>0</v>
      </c>
      <c r="AC86" s="15">
        <v>506.6</v>
      </c>
      <c r="AD86" s="15">
        <v>253.31</v>
      </c>
      <c r="AE86" s="15">
        <v>0</v>
      </c>
      <c r="AF86" s="15">
        <v>13385.17</v>
      </c>
      <c r="AG86" s="15">
        <v>0</v>
      </c>
      <c r="AH86" s="15">
        <v>0</v>
      </c>
      <c r="AI86" s="15">
        <v>0</v>
      </c>
      <c r="AJ86" s="15">
        <v>0</v>
      </c>
    </row>
    <row r="87" spans="1:36" customFormat="1" ht="18.75">
      <c r="A87" s="13" t="str">
        <f t="shared" si="1"/>
        <v>EXPENSES</v>
      </c>
      <c r="B87" s="6">
        <v>309</v>
      </c>
      <c r="C87" s="7"/>
      <c r="D87" s="11" t="str">
        <f>IFERROR(VLOOKUP(B87,'[1]Detailed Model'!$A$6:$C$92,3,FALSE),"NOT CODED/ERROR")</f>
        <v>Employee Benefits</v>
      </c>
      <c r="E87" s="8"/>
      <c r="F87" s="4" t="e">
        <f>VLOOKUP(B87,'[1]Detailed Model'!A88:C147,3,FALSE)</f>
        <v>#N/A</v>
      </c>
      <c r="G87" t="s">
        <v>66</v>
      </c>
      <c r="Y87" s="15">
        <v>39.090000000000003</v>
      </c>
      <c r="Z87" s="15">
        <v>176</v>
      </c>
      <c r="AA87" s="15">
        <v>671.95</v>
      </c>
      <c r="AB87" s="15">
        <v>272.52</v>
      </c>
      <c r="AC87" s="15">
        <v>96.82</v>
      </c>
      <c r="AD87" s="15">
        <v>3033.28</v>
      </c>
      <c r="AE87" s="15">
        <v>648.89</v>
      </c>
      <c r="AF87" s="15">
        <v>1328.07</v>
      </c>
      <c r="AG87" s="15">
        <v>1149.04</v>
      </c>
      <c r="AH87" s="15">
        <v>122.76</v>
      </c>
      <c r="AI87" s="15">
        <v>80.44</v>
      </c>
      <c r="AJ87" s="15">
        <v>485.32</v>
      </c>
    </row>
    <row r="88" spans="1:36" customFormat="1" ht="18.75">
      <c r="A88" s="13" t="str">
        <f t="shared" si="1"/>
        <v>EXPENSES</v>
      </c>
      <c r="B88" s="6">
        <v>309</v>
      </c>
      <c r="C88" s="7"/>
      <c r="D88" s="11" t="str">
        <f>IFERROR(VLOOKUP(B88,'[1]Detailed Model'!$A$6:$C$92,3,FALSE),"NOT CODED/ERROR")</f>
        <v>Employee Benefits</v>
      </c>
      <c r="E88" s="8"/>
      <c r="F88" s="4" t="e">
        <f>VLOOKUP(B88,'[1]Detailed Model'!A89:C148,3,FALSE)</f>
        <v>#N/A</v>
      </c>
      <c r="G88" t="s">
        <v>67</v>
      </c>
      <c r="Y88" s="15">
        <v>-1556.83</v>
      </c>
      <c r="Z88" s="15">
        <v>1929.92</v>
      </c>
      <c r="AA88" s="15">
        <v>3491.69</v>
      </c>
      <c r="AB88" s="15">
        <v>1720.13</v>
      </c>
      <c r="AC88" s="15">
        <v>0</v>
      </c>
      <c r="AD88" s="15">
        <v>0</v>
      </c>
      <c r="AE88" s="15">
        <v>0</v>
      </c>
      <c r="AF88" s="15">
        <v>978.94</v>
      </c>
      <c r="AG88" s="15">
        <v>0</v>
      </c>
      <c r="AH88" s="15">
        <v>586.45000000000005</v>
      </c>
      <c r="AI88" s="15">
        <v>0</v>
      </c>
      <c r="AJ88" s="15">
        <v>1681.65</v>
      </c>
    </row>
    <row r="89" spans="1:36" customFormat="1" ht="18.75">
      <c r="A89" s="13" t="str">
        <f t="shared" si="1"/>
        <v>EXPENSES</v>
      </c>
      <c r="B89" s="6">
        <v>309</v>
      </c>
      <c r="C89" s="7"/>
      <c r="D89" s="11" t="str">
        <f>IFERROR(VLOOKUP(B89,'[1]Detailed Model'!$A$6:$C$92,3,FALSE),"NOT CODED/ERROR")</f>
        <v>Employee Benefits</v>
      </c>
      <c r="E89" s="8"/>
      <c r="F89" s="4" t="e">
        <f>VLOOKUP(B89,'[1]Detailed Model'!A90:C149,3,FALSE)</f>
        <v>#N/A</v>
      </c>
      <c r="G89" t="s">
        <v>68</v>
      </c>
      <c r="Y89" s="15">
        <v>2978.53</v>
      </c>
      <c r="Z89" s="15">
        <v>2950.65</v>
      </c>
      <c r="AA89" s="15">
        <v>1782.05</v>
      </c>
      <c r="AB89" s="15">
        <v>1691.82</v>
      </c>
      <c r="AC89" s="15">
        <v>415.02</v>
      </c>
      <c r="AD89" s="15">
        <v>1109.81</v>
      </c>
      <c r="AE89" s="15">
        <v>3036.7</v>
      </c>
      <c r="AF89" s="15">
        <v>1625.01</v>
      </c>
      <c r="AG89" s="15">
        <v>392.16</v>
      </c>
      <c r="AH89" s="15">
        <v>948.9</v>
      </c>
      <c r="AI89" s="15">
        <v>1594.55</v>
      </c>
      <c r="AJ89" s="15">
        <v>873.01</v>
      </c>
    </row>
    <row r="90" spans="1:36" customFormat="1" ht="18.75">
      <c r="A90" s="13" t="str">
        <f t="shared" si="1"/>
        <v>EXPENSES</v>
      </c>
      <c r="B90" s="6"/>
      <c r="C90" s="7"/>
      <c r="D90" s="11" t="str">
        <f>IFERROR(VLOOKUP(B90,'[1]Detailed Model'!$A$6:$C$92,3,FALSE),"NOT CODED/ERROR")</f>
        <v>NOT CODED/ERROR</v>
      </c>
      <c r="E90" s="8"/>
      <c r="F90" s="4" t="e">
        <f>VLOOKUP(B90,'[1]Detailed Model'!A91:C150,3,FALSE)</f>
        <v>#N/A</v>
      </c>
      <c r="G90" t="s">
        <v>69</v>
      </c>
      <c r="Y90" s="15">
        <v>116768.38</v>
      </c>
      <c r="Z90" s="15">
        <v>125008.89</v>
      </c>
      <c r="AA90" s="15">
        <v>123879.67999999999</v>
      </c>
      <c r="AB90" s="15">
        <v>125042.35</v>
      </c>
      <c r="AC90" s="15">
        <v>129604.76</v>
      </c>
      <c r="AD90" s="15">
        <v>129053.09</v>
      </c>
      <c r="AE90" s="15">
        <v>140158.82</v>
      </c>
      <c r="AF90" s="15">
        <v>177266.59</v>
      </c>
      <c r="AG90" s="15">
        <v>128415.99</v>
      </c>
      <c r="AH90" s="15">
        <v>127287.21</v>
      </c>
      <c r="AI90" s="15">
        <v>119272.57</v>
      </c>
      <c r="AJ90" s="15">
        <v>125465.11</v>
      </c>
    </row>
    <row r="91" spans="1:36" customFormat="1" ht="18.75">
      <c r="A91" s="13" t="str">
        <f t="shared" si="1"/>
        <v>EXPENSES</v>
      </c>
      <c r="B91" s="6"/>
      <c r="C91" s="7"/>
      <c r="D91" s="11" t="str">
        <f>IFERROR(VLOOKUP(B91,'[1]Detailed Model'!$A$6:$C$92,3,FALSE),"NOT CODED/ERROR")</f>
        <v>NOT CODED/ERROR</v>
      </c>
      <c r="E91" s="8"/>
      <c r="F91" s="4" t="e">
        <f>VLOOKUP(B91,'[1]Detailed Model'!A92:C151,3,FALSE)</f>
        <v>#N/A</v>
      </c>
      <c r="G91" t="s">
        <v>17</v>
      </c>
    </row>
    <row r="92" spans="1:36" customFormat="1" ht="18.75">
      <c r="A92" s="13" t="str">
        <f t="shared" si="1"/>
        <v>EXPENSES</v>
      </c>
      <c r="B92" s="6"/>
      <c r="C92" s="7"/>
      <c r="D92" s="11" t="str">
        <f>IFERROR(VLOOKUP(B92,'[1]Detailed Model'!$A$6:$C$92,3,FALSE),"NOT CODED/ERROR")</f>
        <v>NOT CODED/ERROR</v>
      </c>
      <c r="E92" s="8"/>
      <c r="F92" s="4" t="e">
        <f>VLOOKUP(B92,'[1]Detailed Model'!A93:C152,3,FALSE)</f>
        <v>#N/A</v>
      </c>
      <c r="G92" t="s">
        <v>70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  <c r="AH92" t="s">
        <v>22</v>
      </c>
      <c r="AI92" t="s">
        <v>22</v>
      </c>
      <c r="AJ92" t="s">
        <v>22</v>
      </c>
    </row>
    <row r="93" spans="1:36" customFormat="1" ht="18.75">
      <c r="A93" s="13" t="str">
        <f t="shared" si="1"/>
        <v>EXPENSES</v>
      </c>
      <c r="B93" s="6">
        <v>307</v>
      </c>
      <c r="C93" s="7"/>
      <c r="D93" s="11" t="str">
        <f>IFERROR(VLOOKUP(B93,'[1]Detailed Model'!$A$6:$C$92,3,FALSE),"NOT CODED/ERROR")</f>
        <v>Marketing</v>
      </c>
      <c r="E93" s="8"/>
      <c r="F93" s="4" t="e">
        <f>VLOOKUP(B93,'[1]Detailed Model'!A93:C153,3,FALSE)</f>
        <v>#N/A</v>
      </c>
      <c r="G93" t="s">
        <v>71</v>
      </c>
      <c r="Y93" s="15">
        <v>6715.35</v>
      </c>
      <c r="Z93" s="15">
        <v>7085.25</v>
      </c>
      <c r="AA93" s="15">
        <v>8878.1</v>
      </c>
      <c r="AB93" s="15">
        <v>7050.15</v>
      </c>
      <c r="AC93" s="15">
        <v>6893.64</v>
      </c>
      <c r="AD93" s="15">
        <v>7558.3</v>
      </c>
      <c r="AE93" s="15">
        <v>6847.75</v>
      </c>
      <c r="AF93" s="15">
        <v>9164.32</v>
      </c>
      <c r="AG93" s="15">
        <v>7304.76</v>
      </c>
      <c r="AH93" s="15">
        <v>7653.78</v>
      </c>
      <c r="AI93" s="15">
        <v>7696.42</v>
      </c>
      <c r="AJ93" s="15">
        <v>7709.4</v>
      </c>
    </row>
    <row r="94" spans="1:36" customFormat="1" ht="18.75">
      <c r="A94" s="13" t="str">
        <f t="shared" si="1"/>
        <v>EXPENSES</v>
      </c>
      <c r="B94" s="6">
        <v>307</v>
      </c>
      <c r="C94" s="7"/>
      <c r="D94" s="11" t="str">
        <f>IFERROR(VLOOKUP(B94,'[1]Detailed Model'!$A$6:$C$92,3,FALSE),"NOT CODED/ERROR")</f>
        <v>Marketing</v>
      </c>
      <c r="E94" s="8"/>
      <c r="F94" s="4" t="e">
        <f>VLOOKUP(B94,'[1]Detailed Model'!A93:C154,3,FALSE)</f>
        <v>#N/A</v>
      </c>
      <c r="G94" t="s">
        <v>72</v>
      </c>
      <c r="Y94" s="15">
        <v>2134.12</v>
      </c>
      <c r="Z94" s="15">
        <v>1510.4</v>
      </c>
      <c r="AA94" s="15">
        <v>1936.89</v>
      </c>
      <c r="AB94" s="15">
        <v>1120.1300000000001</v>
      </c>
      <c r="AC94" s="15">
        <v>1928.54</v>
      </c>
      <c r="AD94" s="15">
        <v>1082.56</v>
      </c>
      <c r="AE94" s="15">
        <v>960.1</v>
      </c>
      <c r="AF94" s="15">
        <v>1290.21</v>
      </c>
      <c r="AG94" s="15">
        <v>1478.34</v>
      </c>
      <c r="AH94" s="15">
        <v>1833.38</v>
      </c>
      <c r="AI94" s="15">
        <v>1794.42</v>
      </c>
      <c r="AJ94" s="15">
        <v>1192.9100000000001</v>
      </c>
    </row>
    <row r="95" spans="1:36" customFormat="1" ht="18.75">
      <c r="A95" s="13" t="str">
        <f t="shared" si="1"/>
        <v>EXPENSES</v>
      </c>
      <c r="B95" s="6">
        <v>307</v>
      </c>
      <c r="C95" s="7"/>
      <c r="D95" s="11" t="str">
        <f>IFERROR(VLOOKUP(B95,'[1]Detailed Model'!$A$6:$C$92,3,FALSE),"NOT CODED/ERROR")</f>
        <v>Marketing</v>
      </c>
      <c r="E95" s="8"/>
      <c r="F95" s="4" t="e">
        <f>VLOOKUP(B95,'[1]Detailed Model'!A94:C155,3,FALSE)</f>
        <v>#N/A</v>
      </c>
      <c r="G95" t="s">
        <v>73</v>
      </c>
      <c r="Y95" s="15">
        <v>757.14</v>
      </c>
      <c r="Z95" s="15">
        <v>812.22</v>
      </c>
      <c r="AA95" s="15">
        <v>544.34</v>
      </c>
      <c r="AB95" s="15">
        <v>819.43</v>
      </c>
      <c r="AC95" s="15">
        <v>546.12</v>
      </c>
      <c r="AD95" s="15">
        <v>857.23</v>
      </c>
      <c r="AE95" s="15">
        <v>813.26</v>
      </c>
      <c r="AF95" s="15">
        <v>579.16999999999996</v>
      </c>
      <c r="AG95" s="15">
        <v>494.91</v>
      </c>
      <c r="AH95" s="15">
        <v>485.23</v>
      </c>
      <c r="AI95" s="15">
        <v>497.08</v>
      </c>
      <c r="AJ95" s="15">
        <v>881.5</v>
      </c>
    </row>
    <row r="96" spans="1:36" customFormat="1" ht="18.75">
      <c r="A96" s="13" t="str">
        <f t="shared" si="1"/>
        <v>EXPENSES</v>
      </c>
      <c r="B96" s="6">
        <v>307</v>
      </c>
      <c r="C96" s="7"/>
      <c r="D96" s="11" t="str">
        <f>IFERROR(VLOOKUP(B96,'[1]Detailed Model'!$A$6:$C$92,3,FALSE),"NOT CODED/ERROR")</f>
        <v>Marketing</v>
      </c>
      <c r="E96" s="8"/>
      <c r="F96" s="4" t="e">
        <f>VLOOKUP(B96,'[1]Detailed Model'!A95:C156,3,FALSE)</f>
        <v>#N/A</v>
      </c>
      <c r="G96" t="s">
        <v>74</v>
      </c>
      <c r="Y96" s="15">
        <v>808.56</v>
      </c>
      <c r="Z96" s="15">
        <v>894.03</v>
      </c>
      <c r="AA96" s="15">
        <v>989.02</v>
      </c>
      <c r="AB96" s="15">
        <v>792.35</v>
      </c>
      <c r="AC96" s="15">
        <v>896.19</v>
      </c>
      <c r="AD96" s="15">
        <v>831.94</v>
      </c>
      <c r="AE96" s="15">
        <v>669.72</v>
      </c>
      <c r="AF96" s="15">
        <v>1060.8</v>
      </c>
      <c r="AG96" s="15">
        <v>850.54</v>
      </c>
      <c r="AH96" s="15">
        <v>773.78</v>
      </c>
      <c r="AI96" s="15">
        <v>741.04</v>
      </c>
      <c r="AJ96" s="15">
        <v>844.83</v>
      </c>
    </row>
    <row r="97" spans="1:36" customFormat="1" ht="18.75">
      <c r="A97" s="13" t="str">
        <f t="shared" si="1"/>
        <v>EXPENSES</v>
      </c>
      <c r="B97" s="6">
        <v>307</v>
      </c>
      <c r="C97" s="7"/>
      <c r="D97" s="11" t="str">
        <f>IFERROR(VLOOKUP(B97,'[1]Detailed Model'!$A$6:$C$92,3,FALSE),"NOT CODED/ERROR")</f>
        <v>Marketing</v>
      </c>
      <c r="E97" s="8"/>
      <c r="F97" s="4" t="e">
        <f>VLOOKUP(B97,'[1]Detailed Model'!A96:C157,3,FALSE)</f>
        <v>#N/A</v>
      </c>
      <c r="G97" t="s">
        <v>75</v>
      </c>
      <c r="Y97" s="15">
        <v>4900</v>
      </c>
      <c r="Z97" s="15">
        <v>8550</v>
      </c>
      <c r="AA97" s="15">
        <v>2150</v>
      </c>
      <c r="AB97" s="15">
        <v>8180</v>
      </c>
      <c r="AC97" s="15">
        <v>8700</v>
      </c>
      <c r="AD97" s="15">
        <v>4150</v>
      </c>
      <c r="AE97" s="15">
        <v>1000</v>
      </c>
      <c r="AF97" s="15">
        <v>4766</v>
      </c>
      <c r="AG97" s="15">
        <v>8146</v>
      </c>
      <c r="AH97" s="15">
        <v>8147</v>
      </c>
      <c r="AI97" s="15">
        <v>2100</v>
      </c>
      <c r="AJ97" s="15">
        <v>6161</v>
      </c>
    </row>
    <row r="98" spans="1:36" customFormat="1" ht="18.75">
      <c r="A98" s="13" t="str">
        <f t="shared" si="1"/>
        <v>EXPENSES</v>
      </c>
      <c r="B98" s="6">
        <v>307</v>
      </c>
      <c r="C98" s="7"/>
      <c r="D98" s="11" t="str">
        <f>IFERROR(VLOOKUP(B98,'[1]Detailed Model'!$A$6:$C$92,3,FALSE),"NOT CODED/ERROR")</f>
        <v>Marketing</v>
      </c>
      <c r="E98" s="8"/>
      <c r="F98" s="4" t="e">
        <f>VLOOKUP(B98,'[1]Detailed Model'!A97:C158,3,FALSE)</f>
        <v>#N/A</v>
      </c>
      <c r="G98" t="s">
        <v>76</v>
      </c>
      <c r="Y98" s="15">
        <v>55</v>
      </c>
      <c r="Z98" s="15">
        <v>55</v>
      </c>
      <c r="AA98" s="15">
        <v>55</v>
      </c>
      <c r="AB98" s="15">
        <v>55</v>
      </c>
      <c r="AC98" s="15">
        <v>55</v>
      </c>
      <c r="AD98" s="15">
        <v>55</v>
      </c>
      <c r="AE98" s="15">
        <v>55</v>
      </c>
      <c r="AF98" s="15">
        <v>55</v>
      </c>
      <c r="AG98" s="15">
        <v>0</v>
      </c>
      <c r="AH98" s="15">
        <v>55</v>
      </c>
      <c r="AI98" s="15">
        <v>0</v>
      </c>
      <c r="AJ98" s="15">
        <v>0</v>
      </c>
    </row>
    <row r="99" spans="1:36" customFormat="1" ht="18.75">
      <c r="A99" s="13" t="str">
        <f t="shared" ref="A99:A130" si="2">IFERROR(TRIM(VLOOKUP(UPPER(D97),TABLE_LOOKUPS,2,FALSE)),IF(ROW()&gt;2,A98,""))</f>
        <v>EXPENSES</v>
      </c>
      <c r="B99" s="6">
        <v>307</v>
      </c>
      <c r="C99" s="7"/>
      <c r="D99" s="11" t="str">
        <f>IFERROR(VLOOKUP(B99,'[1]Detailed Model'!$A$6:$C$92,3,FALSE),"NOT CODED/ERROR")</f>
        <v>Marketing</v>
      </c>
      <c r="E99" s="8"/>
      <c r="F99" s="4" t="e">
        <f>VLOOKUP(B99,'[1]Detailed Model'!A98:C159,3,FALSE)</f>
        <v>#N/A</v>
      </c>
      <c r="G99" t="s">
        <v>77</v>
      </c>
      <c r="Y99" s="15">
        <v>800</v>
      </c>
      <c r="Z99" s="15">
        <v>800</v>
      </c>
      <c r="AA99" s="15">
        <v>800</v>
      </c>
      <c r="AB99" s="15">
        <v>800</v>
      </c>
      <c r="AC99" s="15">
        <v>550</v>
      </c>
      <c r="AD99" s="15">
        <v>550</v>
      </c>
      <c r="AE99" s="15">
        <v>550</v>
      </c>
      <c r="AF99" s="15">
        <v>550</v>
      </c>
      <c r="AG99" s="15">
        <v>550</v>
      </c>
      <c r="AH99" s="15">
        <v>550</v>
      </c>
      <c r="AI99" s="15">
        <v>0</v>
      </c>
      <c r="AJ99" s="15">
        <v>0</v>
      </c>
    </row>
    <row r="100" spans="1:36" customFormat="1" ht="18.75">
      <c r="A100" s="13" t="str">
        <f t="shared" si="2"/>
        <v>EXPENSES</v>
      </c>
      <c r="B100" s="6">
        <v>307</v>
      </c>
      <c r="C100" s="7"/>
      <c r="D100" s="11" t="str">
        <f>IFERROR(VLOOKUP(B100,'[1]Detailed Model'!$A$6:$C$92,3,FALSE),"NOT CODED/ERROR")</f>
        <v>Marketing</v>
      </c>
      <c r="E100" s="8"/>
      <c r="F100" s="4" t="e">
        <f>VLOOKUP(B100,'[1]Detailed Model'!A99:C160,3,FALSE)</f>
        <v>#N/A</v>
      </c>
      <c r="G100" t="s">
        <v>78</v>
      </c>
      <c r="Y100" s="15">
        <v>0</v>
      </c>
      <c r="Z100" s="15">
        <v>0</v>
      </c>
      <c r="AA100" s="15">
        <v>6</v>
      </c>
      <c r="AB100" s="15">
        <v>31</v>
      </c>
      <c r="AC100" s="15">
        <v>6</v>
      </c>
      <c r="AD100" s="15">
        <v>6</v>
      </c>
      <c r="AE100" s="15">
        <v>6</v>
      </c>
      <c r="AF100" s="15">
        <v>6</v>
      </c>
      <c r="AG100" s="15">
        <v>6</v>
      </c>
      <c r="AH100" s="15">
        <v>6</v>
      </c>
      <c r="AI100" s="15">
        <v>0</v>
      </c>
      <c r="AJ100" s="15">
        <v>0</v>
      </c>
    </row>
    <row r="101" spans="1:36" customFormat="1" ht="18.75">
      <c r="A101" s="13" t="str">
        <f t="shared" si="2"/>
        <v>EXPENSES</v>
      </c>
      <c r="B101" s="6">
        <v>307</v>
      </c>
      <c r="C101" s="7"/>
      <c r="D101" s="11" t="str">
        <f>IFERROR(VLOOKUP(B101,'[1]Detailed Model'!$A$6:$C$92,3,FALSE),"NOT CODED/ERROR")</f>
        <v>Marketing</v>
      </c>
      <c r="E101" s="8"/>
      <c r="F101" s="4" t="e">
        <f>VLOOKUP(B101,'[1]Detailed Model'!A100:C161,3,FALSE)</f>
        <v>#N/A</v>
      </c>
      <c r="G101" t="s">
        <v>79</v>
      </c>
      <c r="Y101" s="15">
        <v>1431.13</v>
      </c>
      <c r="Z101" s="15">
        <v>1425</v>
      </c>
      <c r="AA101" s="15">
        <v>1425</v>
      </c>
      <c r="AB101" s="15">
        <v>1699.95</v>
      </c>
      <c r="AC101" s="15">
        <v>1633.33</v>
      </c>
      <c r="AD101" s="15">
        <v>1633.33</v>
      </c>
      <c r="AE101" s="15">
        <v>1633.33</v>
      </c>
      <c r="AF101" s="15">
        <v>1313.33</v>
      </c>
      <c r="AG101" s="15">
        <v>1648.33</v>
      </c>
      <c r="AH101" s="15">
        <v>1483.33</v>
      </c>
      <c r="AI101" s="15">
        <v>1799.33</v>
      </c>
      <c r="AJ101" s="15">
        <v>3964.33</v>
      </c>
    </row>
    <row r="102" spans="1:36" customFormat="1" ht="18.75">
      <c r="A102" s="13" t="str">
        <f t="shared" si="2"/>
        <v>EXPENSES</v>
      </c>
      <c r="B102" s="6">
        <v>307</v>
      </c>
      <c r="C102" s="7"/>
      <c r="D102" s="11" t="str">
        <f>IFERROR(VLOOKUP(B102,'[1]Detailed Model'!$A$6:$C$92,3,FALSE),"NOT CODED/ERROR")</f>
        <v>Marketing</v>
      </c>
      <c r="E102" s="8"/>
      <c r="F102" s="4" t="e">
        <f>VLOOKUP(B102,'[1]Detailed Model'!A101:C162,3,FALSE)</f>
        <v>#N/A</v>
      </c>
      <c r="G102" t="s">
        <v>80</v>
      </c>
      <c r="Y102" s="15">
        <v>27270.25</v>
      </c>
      <c r="Z102" s="15">
        <v>10940.25</v>
      </c>
      <c r="AA102" s="15">
        <v>20667.72</v>
      </c>
      <c r="AB102" s="15">
        <v>4856</v>
      </c>
      <c r="AC102" s="15">
        <v>7612.5</v>
      </c>
      <c r="AD102" s="15">
        <v>6542.5</v>
      </c>
      <c r="AE102" s="15">
        <v>9270.2999999999993</v>
      </c>
      <c r="AF102" s="15">
        <v>12139.15</v>
      </c>
      <c r="AG102" s="15">
        <v>6431.25</v>
      </c>
      <c r="AH102" s="15">
        <v>27557</v>
      </c>
      <c r="AI102" s="15">
        <v>0</v>
      </c>
      <c r="AJ102" s="15">
        <v>350</v>
      </c>
    </row>
    <row r="103" spans="1:36" customFormat="1" ht="18.75">
      <c r="A103" s="13" t="str">
        <f t="shared" si="2"/>
        <v>EXPENSES</v>
      </c>
      <c r="B103" s="6">
        <v>307</v>
      </c>
      <c r="C103" s="7"/>
      <c r="D103" s="11" t="str">
        <f>IFERROR(VLOOKUP(B103,'[1]Detailed Model'!$A$6:$C$92,3,FALSE),"NOT CODED/ERROR")</f>
        <v>Marketing</v>
      </c>
      <c r="E103" s="8"/>
      <c r="F103" s="4" t="e">
        <f>VLOOKUP(B103,'[1]Detailed Model'!A102:C163,3,FALSE)</f>
        <v>#N/A</v>
      </c>
      <c r="G103" t="s">
        <v>81</v>
      </c>
      <c r="Y103" s="15">
        <v>0</v>
      </c>
      <c r="Z103" s="15">
        <v>279.24</v>
      </c>
      <c r="AA103" s="15">
        <v>0</v>
      </c>
      <c r="AB103" s="15">
        <v>240.9</v>
      </c>
      <c r="AC103" s="15">
        <v>1066.1500000000001</v>
      </c>
      <c r="AD103" s="15">
        <v>546.46</v>
      </c>
      <c r="AE103" s="15">
        <v>37.21</v>
      </c>
      <c r="AF103" s="15">
        <v>711.48</v>
      </c>
      <c r="AG103" s="15">
        <v>457.08</v>
      </c>
      <c r="AH103" s="15">
        <v>351.97</v>
      </c>
      <c r="AI103" s="15">
        <v>42</v>
      </c>
      <c r="AJ103" s="15">
        <v>159.91</v>
      </c>
    </row>
    <row r="104" spans="1:36" customFormat="1" ht="18.75">
      <c r="A104" s="13" t="str">
        <f t="shared" si="2"/>
        <v>EXPENSES</v>
      </c>
      <c r="B104" s="6">
        <v>307</v>
      </c>
      <c r="C104" s="7"/>
      <c r="D104" s="11" t="str">
        <f>IFERROR(VLOOKUP(B104,'[1]Detailed Model'!$A$6:$C$92,3,FALSE),"NOT CODED/ERROR")</f>
        <v>Marketing</v>
      </c>
      <c r="E104" s="8"/>
      <c r="F104" s="4" t="e">
        <f>VLOOKUP(B104,'[1]Detailed Model'!A103:C164,3,FALSE)</f>
        <v>#N/A</v>
      </c>
      <c r="G104" t="s">
        <v>82</v>
      </c>
      <c r="Y104" s="15">
        <v>90</v>
      </c>
      <c r="Z104" s="15">
        <v>150</v>
      </c>
      <c r="AA104" s="15">
        <v>90</v>
      </c>
      <c r="AB104" s="15">
        <v>0</v>
      </c>
      <c r="AC104" s="15">
        <v>187.5</v>
      </c>
      <c r="AD104" s="15">
        <v>220</v>
      </c>
      <c r="AE104" s="15">
        <v>96</v>
      </c>
      <c r="AF104" s="15">
        <v>52.5</v>
      </c>
      <c r="AG104" s="15">
        <v>29</v>
      </c>
      <c r="AH104" s="15">
        <v>0</v>
      </c>
      <c r="AI104" s="15">
        <v>62</v>
      </c>
      <c r="AJ104" s="15">
        <v>81</v>
      </c>
    </row>
    <row r="105" spans="1:36" customFormat="1" ht="18.75">
      <c r="A105" s="13" t="str">
        <f t="shared" si="2"/>
        <v>EXPENSES</v>
      </c>
      <c r="B105" s="6">
        <v>307</v>
      </c>
      <c r="C105" s="7"/>
      <c r="D105" s="11" t="str">
        <f>IFERROR(VLOOKUP(B105,'[1]Detailed Model'!$A$6:$C$92,3,FALSE),"NOT CODED/ERROR")</f>
        <v>Marketing</v>
      </c>
      <c r="E105" s="8"/>
      <c r="F105" s="4" t="e">
        <f>VLOOKUP(B105,'[1]Detailed Model'!A104:C165,3,FALSE)</f>
        <v>#N/A</v>
      </c>
      <c r="G105" t="s">
        <v>83</v>
      </c>
      <c r="Y105" s="15">
        <v>0</v>
      </c>
      <c r="Z105" s="15">
        <v>2000</v>
      </c>
      <c r="AA105" s="15">
        <v>0</v>
      </c>
      <c r="AB105" s="15">
        <v>0</v>
      </c>
      <c r="AC105" s="15">
        <v>5000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</row>
    <row r="106" spans="1:36" customFormat="1" ht="18.75">
      <c r="A106" s="13" t="str">
        <f t="shared" si="2"/>
        <v>EXPENSES</v>
      </c>
      <c r="B106" s="6">
        <v>307</v>
      </c>
      <c r="C106" s="7"/>
      <c r="D106" s="11" t="str">
        <f>IFERROR(VLOOKUP(B106,'[1]Detailed Model'!$A$6:$C$92,3,FALSE),"NOT CODED/ERROR")</f>
        <v>Marketing</v>
      </c>
      <c r="E106" s="8"/>
      <c r="F106" s="4" t="e">
        <f>VLOOKUP(B106,'[1]Detailed Model'!A105:C166,3,FALSE)</f>
        <v>#N/A</v>
      </c>
      <c r="G106" t="s">
        <v>84</v>
      </c>
      <c r="Y106" s="15">
        <v>0</v>
      </c>
      <c r="Z106" s="15">
        <v>42.3</v>
      </c>
      <c r="AA106" s="15">
        <v>0</v>
      </c>
      <c r="AB106" s="15">
        <v>0</v>
      </c>
      <c r="AC106" s="15">
        <v>0</v>
      </c>
      <c r="AD106" s="15">
        <v>353</v>
      </c>
      <c r="AE106" s="15">
        <v>507.99</v>
      </c>
      <c r="AF106" s="15">
        <v>270</v>
      </c>
      <c r="AG106" s="15">
        <v>0</v>
      </c>
      <c r="AH106" s="15">
        <v>0</v>
      </c>
      <c r="AI106" s="15">
        <v>0</v>
      </c>
      <c r="AJ106" s="15">
        <v>0</v>
      </c>
    </row>
    <row r="107" spans="1:36" customFormat="1" ht="18.75">
      <c r="A107" s="13" t="str">
        <f t="shared" si="2"/>
        <v>EXPENSES</v>
      </c>
      <c r="B107" s="6">
        <v>307</v>
      </c>
      <c r="C107" s="7"/>
      <c r="D107" s="11" t="str">
        <f>IFERROR(VLOOKUP(B107,'[1]Detailed Model'!$A$6:$C$92,3,FALSE),"NOT CODED/ERROR")</f>
        <v>Marketing</v>
      </c>
      <c r="E107" s="8"/>
      <c r="F107" s="4" t="e">
        <f>VLOOKUP(B107,'[1]Detailed Model'!A106:C167,3,FALSE)</f>
        <v>#N/A</v>
      </c>
      <c r="G107" t="s">
        <v>85</v>
      </c>
      <c r="Y107" s="15">
        <v>0</v>
      </c>
      <c r="Z107" s="15">
        <v>0</v>
      </c>
      <c r="AA107" s="15">
        <v>233.76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</row>
    <row r="108" spans="1:36" customFormat="1" ht="18.75">
      <c r="A108" s="13" t="str">
        <f t="shared" si="2"/>
        <v>EXPENSES</v>
      </c>
      <c r="B108" s="6">
        <v>307</v>
      </c>
      <c r="C108" s="7"/>
      <c r="D108" s="11" t="str">
        <f>IFERROR(VLOOKUP(B108,'[1]Detailed Model'!$A$6:$C$92,3,FALSE),"NOT CODED/ERROR")</f>
        <v>Marketing</v>
      </c>
      <c r="E108" s="8"/>
      <c r="F108" s="4" t="e">
        <f>VLOOKUP(B108,'[1]Detailed Model'!A107:C168,3,FALSE)</f>
        <v>#N/A</v>
      </c>
      <c r="G108" t="s">
        <v>86</v>
      </c>
      <c r="Y108" s="15">
        <v>4100</v>
      </c>
      <c r="Z108" s="15">
        <v>4100</v>
      </c>
      <c r="AA108" s="15">
        <v>4100</v>
      </c>
      <c r="AB108" s="15">
        <v>4100</v>
      </c>
      <c r="AC108" s="15">
        <v>4100</v>
      </c>
      <c r="AD108" s="15">
        <v>4100</v>
      </c>
      <c r="AE108" s="15">
        <v>4100</v>
      </c>
      <c r="AF108" s="15">
        <v>4100</v>
      </c>
      <c r="AG108" s="15">
        <v>4100</v>
      </c>
      <c r="AH108" s="15">
        <v>4100</v>
      </c>
      <c r="AI108" s="15">
        <v>4100</v>
      </c>
      <c r="AJ108" s="15">
        <v>4100</v>
      </c>
    </row>
    <row r="109" spans="1:36" customFormat="1" ht="18.75">
      <c r="A109" s="13" t="str">
        <f t="shared" si="2"/>
        <v>EXPENSES</v>
      </c>
      <c r="B109" s="6"/>
      <c r="C109" s="7"/>
      <c r="D109" s="11" t="str">
        <f>IFERROR(VLOOKUP(B109,'[1]Detailed Model'!$A$6:$C$92,3,FALSE),"NOT CODED/ERROR")</f>
        <v>NOT CODED/ERROR</v>
      </c>
      <c r="E109" s="8"/>
      <c r="F109" s="4" t="e">
        <f>VLOOKUP(B109,'[1]Detailed Model'!A108:C169,3,FALSE)</f>
        <v>#N/A</v>
      </c>
      <c r="G109" t="s">
        <v>87</v>
      </c>
      <c r="Y109" s="15">
        <v>49061.55</v>
      </c>
      <c r="Z109" s="15">
        <v>38643.69</v>
      </c>
      <c r="AA109" s="15">
        <v>41875.83</v>
      </c>
      <c r="AB109" s="15">
        <v>29744.91</v>
      </c>
      <c r="AC109" s="15">
        <v>39174.97</v>
      </c>
      <c r="AD109" s="15">
        <v>28486.32</v>
      </c>
      <c r="AE109" s="15">
        <v>26546.66</v>
      </c>
      <c r="AF109" s="15">
        <v>36057.96</v>
      </c>
      <c r="AG109" s="15">
        <v>31496.21</v>
      </c>
      <c r="AH109" s="15">
        <v>52996.47</v>
      </c>
      <c r="AI109" s="15">
        <v>18832.29</v>
      </c>
      <c r="AJ109" s="15">
        <v>25444.880000000001</v>
      </c>
    </row>
    <row r="110" spans="1:36" customFormat="1" ht="18.75">
      <c r="A110" s="13" t="str">
        <f t="shared" si="2"/>
        <v>EXPENSES</v>
      </c>
      <c r="B110" s="6"/>
      <c r="C110" s="7"/>
      <c r="D110" s="11" t="str">
        <f>IFERROR(VLOOKUP(B110,'[1]Detailed Model'!$A$6:$C$92,3,FALSE),"NOT CODED/ERROR")</f>
        <v>NOT CODED/ERROR</v>
      </c>
      <c r="E110" s="8"/>
      <c r="F110" s="4" t="e">
        <f>VLOOKUP(B110,'[1]Detailed Model'!A109:C170,3,FALSE)</f>
        <v>#N/A</v>
      </c>
      <c r="G110" t="s">
        <v>17</v>
      </c>
    </row>
    <row r="111" spans="1:36" customFormat="1" ht="18.75">
      <c r="A111" s="13" t="str">
        <f t="shared" si="2"/>
        <v>EXPENSES</v>
      </c>
      <c r="B111" s="6"/>
      <c r="C111" s="7"/>
      <c r="D111" s="11" t="str">
        <f>IFERROR(VLOOKUP(B111,'[1]Detailed Model'!$A$6:$C$92,3,FALSE),"NOT CODED/ERROR")</f>
        <v>NOT CODED/ERROR</v>
      </c>
      <c r="E111" s="8"/>
      <c r="F111" s="4" t="e">
        <f>VLOOKUP(B111,'[1]Detailed Model'!A110:C171,3,FALSE)</f>
        <v>#N/A</v>
      </c>
      <c r="G111" t="s">
        <v>88</v>
      </c>
      <c r="Y111" t="s">
        <v>22</v>
      </c>
      <c r="Z111" t="s">
        <v>22</v>
      </c>
      <c r="AA111" t="s">
        <v>22</v>
      </c>
      <c r="AB111" t="s">
        <v>22</v>
      </c>
      <c r="AC111" t="s">
        <v>22</v>
      </c>
      <c r="AD111" t="s">
        <v>22</v>
      </c>
      <c r="AE111" t="s">
        <v>22</v>
      </c>
      <c r="AF111" t="s">
        <v>22</v>
      </c>
      <c r="AG111" t="s">
        <v>22</v>
      </c>
      <c r="AH111" t="s">
        <v>22</v>
      </c>
      <c r="AI111" t="s">
        <v>22</v>
      </c>
      <c r="AJ111" t="s">
        <v>22</v>
      </c>
    </row>
    <row r="112" spans="1:36" customFormat="1" ht="18.75">
      <c r="A112" s="5" t="str">
        <f t="shared" si="2"/>
        <v>EXPENSES</v>
      </c>
      <c r="B112" s="6">
        <v>314</v>
      </c>
      <c r="C112" s="7"/>
      <c r="D112" s="11" t="str">
        <f>IFERROR(VLOOKUP(B112,'[1]Detailed Model'!$A$6:$C$92,3,FALSE),"NOT CODED/ERROR")</f>
        <v>Utilities</v>
      </c>
      <c r="E112" s="8"/>
      <c r="F112" s="4" t="e">
        <f>VLOOKUP(B112,'[1]Detailed Model'!A110:C172,3,FALSE)</f>
        <v>#N/A</v>
      </c>
      <c r="G112" t="s">
        <v>89</v>
      </c>
      <c r="Y112" s="15">
        <v>270.18</v>
      </c>
      <c r="Z112" s="15">
        <v>278.7</v>
      </c>
      <c r="AA112" s="15">
        <v>291.69</v>
      </c>
      <c r="AB112" s="15">
        <v>285.14999999999998</v>
      </c>
      <c r="AC112" s="15">
        <v>289.89999999999998</v>
      </c>
      <c r="AD112" s="15">
        <v>304.42</v>
      </c>
      <c r="AE112" s="15">
        <v>296.06</v>
      </c>
      <c r="AF112" s="15">
        <v>316.74</v>
      </c>
      <c r="AG112" s="15">
        <v>311.99</v>
      </c>
      <c r="AH112" s="15">
        <v>333.41</v>
      </c>
      <c r="AI112" s="15">
        <v>322.66000000000003</v>
      </c>
      <c r="AJ112" s="15">
        <v>330.69</v>
      </c>
    </row>
    <row r="113" spans="1:36" customFormat="1" ht="18.75">
      <c r="A113" s="5" t="str">
        <f t="shared" si="2"/>
        <v>EXPENSES</v>
      </c>
      <c r="B113" s="6">
        <v>314</v>
      </c>
      <c r="C113" s="7"/>
      <c r="D113" s="11" t="str">
        <f>IFERROR(VLOOKUP(B113,'[1]Detailed Model'!$A$6:$C$92,3,FALSE),"NOT CODED/ERROR")</f>
        <v>Utilities</v>
      </c>
      <c r="E113" s="8"/>
      <c r="F113" s="4" t="e">
        <f>VLOOKUP(B113,'[1]Detailed Model'!A110:C173,3,FALSE)</f>
        <v>#N/A</v>
      </c>
      <c r="G113" t="s">
        <v>90</v>
      </c>
      <c r="Y113" s="15">
        <v>9990.7800000000007</v>
      </c>
      <c r="Z113" s="15">
        <v>10057.25</v>
      </c>
      <c r="AA113" s="15">
        <v>13159.05</v>
      </c>
      <c r="AB113" s="15">
        <v>12617.54</v>
      </c>
      <c r="AC113" s="15">
        <v>11577.47</v>
      </c>
      <c r="AD113" s="15">
        <v>8602.34</v>
      </c>
      <c r="AE113" s="15">
        <v>9293.24</v>
      </c>
      <c r="AF113" s="15">
        <v>12231.47</v>
      </c>
      <c r="AG113" s="15">
        <v>10924.75</v>
      </c>
      <c r="AH113" s="15">
        <v>15246.43</v>
      </c>
      <c r="AI113" s="15">
        <v>7257.6</v>
      </c>
      <c r="AJ113" s="15">
        <v>10561.66</v>
      </c>
    </row>
    <row r="114" spans="1:36" customFormat="1" ht="18.75">
      <c r="A114" s="5" t="str">
        <f t="shared" si="2"/>
        <v>EXPENSES</v>
      </c>
      <c r="B114" s="6">
        <v>314</v>
      </c>
      <c r="C114" s="7"/>
      <c r="D114" s="11" t="str">
        <f>IFERROR(VLOOKUP(B114,'[1]Detailed Model'!$A$6:$C$92,3,FALSE),"NOT CODED/ERROR")</f>
        <v>Utilities</v>
      </c>
      <c r="E114" s="8"/>
      <c r="F114" s="4" t="e">
        <f>VLOOKUP(B114,'[1]Detailed Model'!A110:C174,3,FALSE)</f>
        <v>#N/A</v>
      </c>
      <c r="G114" t="s">
        <v>91</v>
      </c>
      <c r="Y114" s="15">
        <v>1081.69</v>
      </c>
      <c r="Z114" s="15">
        <v>767.19</v>
      </c>
      <c r="AA114" s="15">
        <v>671.56</v>
      </c>
      <c r="AB114" s="15">
        <v>1090.1199999999999</v>
      </c>
      <c r="AC114" s="15">
        <v>1081.18</v>
      </c>
      <c r="AD114" s="15">
        <v>1720.03</v>
      </c>
      <c r="AE114" s="15">
        <v>2318.8200000000002</v>
      </c>
      <c r="AF114" s="15">
        <v>2877.01</v>
      </c>
      <c r="AG114" s="15">
        <v>3007.55</v>
      </c>
      <c r="AH114" s="15">
        <v>3954.65</v>
      </c>
      <c r="AI114" s="15">
        <v>287.7</v>
      </c>
      <c r="AJ114" s="15">
        <v>1630.6</v>
      </c>
    </row>
    <row r="115" spans="1:36" customFormat="1" ht="18.75">
      <c r="A115" s="5" t="str">
        <f t="shared" si="2"/>
        <v>EXPENSES</v>
      </c>
      <c r="B115" s="6">
        <v>314</v>
      </c>
      <c r="C115" s="7"/>
      <c r="D115" s="11" t="str">
        <f>IFERROR(VLOOKUP(B115,'[1]Detailed Model'!$A$6:$C$92,3,FALSE),"NOT CODED/ERROR")</f>
        <v>Utilities</v>
      </c>
      <c r="E115" s="8"/>
      <c r="F115" s="4" t="e">
        <f>VLOOKUP(B115,'[1]Detailed Model'!A110:C175,3,FALSE)</f>
        <v>#N/A</v>
      </c>
      <c r="G115" t="s">
        <v>92</v>
      </c>
      <c r="Y115" s="15">
        <v>2060.2399999999998</v>
      </c>
      <c r="Z115" s="15">
        <v>2197.58</v>
      </c>
      <c r="AA115" s="15">
        <v>2128.91</v>
      </c>
      <c r="AB115" s="15">
        <v>2128.91</v>
      </c>
      <c r="AC115" s="15">
        <v>2128.91</v>
      </c>
      <c r="AD115" s="15">
        <v>2128.91</v>
      </c>
      <c r="AE115" s="15">
        <v>2199.87</v>
      </c>
      <c r="AF115" s="15">
        <v>2057.9499999999998</v>
      </c>
      <c r="AG115" s="15">
        <v>2128.91</v>
      </c>
      <c r="AH115" s="15">
        <v>2128.91</v>
      </c>
      <c r="AI115" s="15">
        <v>2060.2399999999998</v>
      </c>
      <c r="AJ115" s="15">
        <v>2128.91</v>
      </c>
    </row>
    <row r="116" spans="1:36" customFormat="1" ht="18.75">
      <c r="A116" s="5" t="str">
        <f t="shared" si="2"/>
        <v>EXPENSES</v>
      </c>
      <c r="B116" s="6">
        <v>314</v>
      </c>
      <c r="C116" s="7"/>
      <c r="D116" s="11" t="str">
        <f>IFERROR(VLOOKUP(B116,'[1]Detailed Model'!$A$6:$C$92,3,FALSE),"NOT CODED/ERROR")</f>
        <v>Utilities</v>
      </c>
      <c r="E116" s="8"/>
      <c r="F116" s="4" t="e">
        <f>VLOOKUP(B116,'[1]Detailed Model'!A110:C176,3,FALSE)</f>
        <v>#N/A</v>
      </c>
      <c r="G116" t="s">
        <v>93</v>
      </c>
      <c r="Y116" s="15">
        <v>8760.07</v>
      </c>
      <c r="Z116" s="15">
        <v>10657.15</v>
      </c>
      <c r="AA116" s="15">
        <v>5540.01</v>
      </c>
      <c r="AB116" s="15">
        <v>6655.92</v>
      </c>
      <c r="AC116" s="15">
        <v>6830.55</v>
      </c>
      <c r="AD116" s="15">
        <v>8173.36</v>
      </c>
      <c r="AE116" s="15">
        <v>8540.09</v>
      </c>
      <c r="AF116" s="15">
        <v>6258.09</v>
      </c>
      <c r="AG116" s="15">
        <v>6612.22</v>
      </c>
      <c r="AH116" s="15">
        <v>6908.47</v>
      </c>
      <c r="AI116" s="15">
        <v>10121.23</v>
      </c>
      <c r="AJ116" s="15">
        <v>7887.91</v>
      </c>
    </row>
    <row r="117" spans="1:36" customFormat="1" ht="18.75">
      <c r="A117" s="5" t="str">
        <f t="shared" si="2"/>
        <v>EXPENSES</v>
      </c>
      <c r="B117" s="6"/>
      <c r="C117" s="7"/>
      <c r="D117" s="11" t="str">
        <f>IFERROR(VLOOKUP(B117,'[1]Detailed Model'!$A$6:$C$92,3,FALSE),"NOT CODED/ERROR")</f>
        <v>NOT CODED/ERROR</v>
      </c>
      <c r="E117" s="8"/>
      <c r="F117" s="4" t="e">
        <f>VLOOKUP(B117,'[1]Detailed Model'!A110:C177,3,FALSE)</f>
        <v>#N/A</v>
      </c>
      <c r="G117" t="s">
        <v>94</v>
      </c>
      <c r="Y117" s="15">
        <v>22162.959999999999</v>
      </c>
      <c r="Z117" s="15">
        <v>23957.87</v>
      </c>
      <c r="AA117" s="15">
        <v>21791.22</v>
      </c>
      <c r="AB117" s="15">
        <v>22777.64</v>
      </c>
      <c r="AC117" s="15">
        <v>21908.01</v>
      </c>
      <c r="AD117" s="15">
        <v>20929.060000000001</v>
      </c>
      <c r="AE117" s="15">
        <v>22648.080000000002</v>
      </c>
      <c r="AF117" s="15">
        <v>23741.26</v>
      </c>
      <c r="AG117" s="15">
        <v>22985.42</v>
      </c>
      <c r="AH117" s="15">
        <v>28571.87</v>
      </c>
      <c r="AI117" s="15">
        <v>20049.43</v>
      </c>
      <c r="AJ117" s="15">
        <v>22539.77</v>
      </c>
    </row>
    <row r="118" spans="1:36" customFormat="1" ht="18.75">
      <c r="A118" s="5" t="str">
        <f t="shared" si="2"/>
        <v>EXPENSES</v>
      </c>
      <c r="B118" s="6"/>
      <c r="C118" s="7"/>
      <c r="D118" s="11" t="str">
        <f>IFERROR(VLOOKUP(B118,'[1]Detailed Model'!$A$6:$C$92,3,FALSE),"NOT CODED/ERROR")</f>
        <v>NOT CODED/ERROR</v>
      </c>
      <c r="E118" s="8"/>
      <c r="F118" s="4" t="e">
        <f>VLOOKUP(B118,'[1]Detailed Model'!A110:C178,3,FALSE)</f>
        <v>#N/A</v>
      </c>
      <c r="G118" t="s">
        <v>17</v>
      </c>
    </row>
    <row r="119" spans="1:36" customFormat="1" ht="18.75">
      <c r="A119" s="5" t="str">
        <f t="shared" si="2"/>
        <v>EXPENSES</v>
      </c>
      <c r="B119" s="6"/>
      <c r="C119" s="7"/>
      <c r="D119" s="11" t="str">
        <f>IFERROR(VLOOKUP(B119,'[1]Detailed Model'!$A$6:$C$92,3,FALSE),"NOT CODED/ERROR")</f>
        <v>NOT CODED/ERROR</v>
      </c>
      <c r="E119" s="8"/>
      <c r="F119" s="4" t="e">
        <f>VLOOKUP(B119,'[1]Detailed Model'!A110:C179,3,FALSE)</f>
        <v>#N/A</v>
      </c>
      <c r="G119" t="s">
        <v>95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22</v>
      </c>
      <c r="AE119" t="s">
        <v>22</v>
      </c>
      <c r="AF119" t="s">
        <v>22</v>
      </c>
      <c r="AG119" t="s">
        <v>22</v>
      </c>
      <c r="AH119" t="s">
        <v>22</v>
      </c>
      <c r="AI119" t="s">
        <v>22</v>
      </c>
      <c r="AJ119" t="s">
        <v>22</v>
      </c>
    </row>
    <row r="120" spans="1:36" customFormat="1" ht="18.75">
      <c r="A120" s="5" t="str">
        <f t="shared" si="2"/>
        <v>EXPENSES</v>
      </c>
      <c r="B120" s="6">
        <v>302</v>
      </c>
      <c r="C120" s="7"/>
      <c r="D120" s="11" t="str">
        <f>IFERROR(VLOOKUP(B120,'[1]Detailed Model'!$A$6:$C$92,3,FALSE),"NOT CODED/ERROR")</f>
        <v>Dietary</v>
      </c>
      <c r="E120" s="8"/>
      <c r="F120" s="4" t="e">
        <f>VLOOKUP(B120,'[1]Detailed Model'!A110:C180,3,FALSE)</f>
        <v>#N/A</v>
      </c>
      <c r="G120" t="s">
        <v>96</v>
      </c>
      <c r="Y120" s="15">
        <v>24770.79</v>
      </c>
      <c r="Z120" s="15">
        <v>24930.91</v>
      </c>
      <c r="AA120" s="15">
        <v>23801.65</v>
      </c>
      <c r="AB120" s="15">
        <v>23540.53</v>
      </c>
      <c r="AC120" s="15">
        <v>27943.77</v>
      </c>
      <c r="AD120" s="15">
        <v>27616.37</v>
      </c>
      <c r="AE120" s="15">
        <v>27212.75</v>
      </c>
      <c r="AF120" s="15">
        <v>31458.95</v>
      </c>
      <c r="AG120" s="15">
        <v>30417.03</v>
      </c>
      <c r="AH120" s="15">
        <v>30375.89</v>
      </c>
      <c r="AI120" s="15">
        <v>29402.58</v>
      </c>
      <c r="AJ120" s="15">
        <v>31419.78</v>
      </c>
    </row>
    <row r="121" spans="1:36" customFormat="1" ht="18.75">
      <c r="A121" s="5" t="str">
        <f t="shared" si="2"/>
        <v>EXPENSES</v>
      </c>
      <c r="B121" s="6">
        <v>302</v>
      </c>
      <c r="C121" s="7"/>
      <c r="D121" s="11" t="str">
        <f>IFERROR(VLOOKUP(B121,'[1]Detailed Model'!$A$6:$C$92,3,FALSE),"NOT CODED/ERROR")</f>
        <v>Dietary</v>
      </c>
      <c r="E121" s="8"/>
      <c r="F121" s="4" t="e">
        <f>VLOOKUP(B121,'[1]Detailed Model'!A110:C181,3,FALSE)</f>
        <v>#N/A</v>
      </c>
      <c r="G121" t="s">
        <v>97</v>
      </c>
      <c r="Y121" s="15">
        <v>4951.25</v>
      </c>
      <c r="Z121" s="15">
        <v>5039.54</v>
      </c>
      <c r="AA121" s="15">
        <v>5026.3599999999997</v>
      </c>
      <c r="AB121" s="15">
        <v>4513.16</v>
      </c>
      <c r="AC121" s="15">
        <v>5662.3</v>
      </c>
      <c r="AD121" s="15">
        <v>5489.92</v>
      </c>
      <c r="AE121" s="15">
        <v>6007.3</v>
      </c>
      <c r="AF121" s="15">
        <v>7029.94</v>
      </c>
      <c r="AG121" s="15">
        <v>6517.29</v>
      </c>
      <c r="AH121" s="15">
        <v>6371.82</v>
      </c>
      <c r="AI121" s="15">
        <v>6704.34</v>
      </c>
      <c r="AJ121" s="15">
        <v>8494</v>
      </c>
    </row>
    <row r="122" spans="1:36" customFormat="1" ht="18.75">
      <c r="A122" s="5" t="str">
        <f t="shared" si="2"/>
        <v>EXPENSES</v>
      </c>
      <c r="B122" s="6">
        <v>302</v>
      </c>
      <c r="C122" s="7"/>
      <c r="D122" s="11" t="str">
        <f>IFERROR(VLOOKUP(B122,'[1]Detailed Model'!$A$6:$C$92,3,FALSE),"NOT CODED/ERROR")</f>
        <v>Dietary</v>
      </c>
      <c r="E122" s="8"/>
      <c r="F122" s="4" t="e">
        <f>VLOOKUP(B122,'[1]Detailed Model'!A110:C182,3,FALSE)</f>
        <v>#N/A</v>
      </c>
      <c r="G122" t="s">
        <v>98</v>
      </c>
      <c r="Y122" s="15">
        <v>1695.8</v>
      </c>
      <c r="Z122" s="15">
        <v>2440.25</v>
      </c>
      <c r="AA122" s="15">
        <v>1235.28</v>
      </c>
      <c r="AB122" s="15">
        <v>2397.0100000000002</v>
      </c>
      <c r="AC122" s="15">
        <v>1367.14</v>
      </c>
      <c r="AD122" s="15">
        <v>2565.19</v>
      </c>
      <c r="AE122" s="15">
        <v>2731.86</v>
      </c>
      <c r="AF122" s="15">
        <v>2739.82</v>
      </c>
      <c r="AG122" s="15">
        <v>1539.34</v>
      </c>
      <c r="AH122" s="15">
        <v>1333.2</v>
      </c>
      <c r="AI122" s="15">
        <v>1338.77</v>
      </c>
      <c r="AJ122" s="15">
        <v>2495.46</v>
      </c>
    </row>
    <row r="123" spans="1:36" customFormat="1" ht="18.75">
      <c r="A123" s="5" t="str">
        <f t="shared" si="2"/>
        <v>EXPENSES</v>
      </c>
      <c r="B123" s="6">
        <v>302</v>
      </c>
      <c r="C123" s="7"/>
      <c r="D123" s="11" t="str">
        <f>IFERROR(VLOOKUP(B123,'[1]Detailed Model'!$A$6:$C$92,3,FALSE),"NOT CODED/ERROR")</f>
        <v>Dietary</v>
      </c>
      <c r="E123" s="8"/>
      <c r="F123" s="4" t="e">
        <f>VLOOKUP(B123,'[1]Detailed Model'!A110:C183,3,FALSE)</f>
        <v>#N/A</v>
      </c>
      <c r="G123" t="s">
        <v>99</v>
      </c>
      <c r="Y123" s="15">
        <v>1877.25</v>
      </c>
      <c r="Z123" s="15">
        <v>2061.59</v>
      </c>
      <c r="AA123" s="15">
        <v>2399.56</v>
      </c>
      <c r="AB123" s="15">
        <v>1364.48</v>
      </c>
      <c r="AC123" s="15">
        <v>2797.44</v>
      </c>
      <c r="AD123" s="15">
        <v>1484.88</v>
      </c>
      <c r="AE123" s="15">
        <v>1732.69</v>
      </c>
      <c r="AF123" s="15">
        <v>1480.95</v>
      </c>
      <c r="AG123" s="15">
        <v>1583.79</v>
      </c>
      <c r="AH123" s="15">
        <v>3386.92</v>
      </c>
      <c r="AI123" s="15">
        <v>5093.99</v>
      </c>
      <c r="AJ123" s="15">
        <v>9106.15</v>
      </c>
    </row>
    <row r="124" spans="1:36" customFormat="1" ht="18.75">
      <c r="A124" s="5" t="str">
        <f t="shared" si="2"/>
        <v>EXPENSES</v>
      </c>
      <c r="B124" s="6">
        <v>302</v>
      </c>
      <c r="C124" s="7"/>
      <c r="D124" s="11" t="str">
        <f>IFERROR(VLOOKUP(B124,'[1]Detailed Model'!$A$6:$C$92,3,FALSE),"NOT CODED/ERROR")</f>
        <v>Dietary</v>
      </c>
      <c r="E124" s="8"/>
      <c r="F124" s="4" t="e">
        <f>VLOOKUP(B124,'[1]Detailed Model'!A110:C184,3,FALSE)</f>
        <v>#N/A</v>
      </c>
      <c r="G124" t="s">
        <v>100</v>
      </c>
      <c r="Y124" s="15">
        <v>0</v>
      </c>
      <c r="Z124" s="15">
        <v>0</v>
      </c>
      <c r="AA124" s="15">
        <v>112.2</v>
      </c>
      <c r="AB124" s="15">
        <v>31.68</v>
      </c>
      <c r="AC124" s="15">
        <v>116.6</v>
      </c>
      <c r="AD124" s="15">
        <v>54</v>
      </c>
      <c r="AE124" s="15">
        <v>30.8</v>
      </c>
      <c r="AF124" s="15">
        <v>0</v>
      </c>
      <c r="AG124" s="15">
        <v>0</v>
      </c>
      <c r="AH124" s="15">
        <v>386.64</v>
      </c>
      <c r="AI124" s="15">
        <v>472.54</v>
      </c>
      <c r="AJ124" s="15">
        <v>475.95</v>
      </c>
    </row>
    <row r="125" spans="1:36" customFormat="1" ht="18.75">
      <c r="A125" s="5" t="str">
        <f t="shared" si="2"/>
        <v>EXPENSES</v>
      </c>
      <c r="B125" s="6">
        <v>302</v>
      </c>
      <c r="C125" s="7"/>
      <c r="D125" s="11" t="str">
        <f>IFERROR(VLOOKUP(B125,'[1]Detailed Model'!$A$6:$C$92,3,FALSE),"NOT CODED/ERROR")</f>
        <v>Dietary</v>
      </c>
      <c r="E125" s="8"/>
      <c r="F125" s="4" t="e">
        <f>VLOOKUP(B125,'[1]Detailed Model'!A110:C185,3,FALSE)</f>
        <v>#N/A</v>
      </c>
      <c r="G125" t="s">
        <v>101</v>
      </c>
      <c r="Y125" s="15">
        <v>0</v>
      </c>
      <c r="Z125" s="15">
        <v>0</v>
      </c>
      <c r="AA125" s="15">
        <v>530.48</v>
      </c>
      <c r="AB125" s="15">
        <v>42.66</v>
      </c>
      <c r="AC125" s="15">
        <v>76.38</v>
      </c>
      <c r="AD125" s="15">
        <v>0</v>
      </c>
      <c r="AE125" s="15">
        <v>341.64</v>
      </c>
      <c r="AF125" s="15">
        <v>176</v>
      </c>
      <c r="AG125" s="15">
        <v>40.4</v>
      </c>
      <c r="AH125" s="15">
        <v>0</v>
      </c>
      <c r="AI125" s="15">
        <v>0</v>
      </c>
      <c r="AJ125" s="15">
        <v>0</v>
      </c>
    </row>
    <row r="126" spans="1:36" customFormat="1" ht="18.75">
      <c r="A126" s="5" t="str">
        <f t="shared" si="2"/>
        <v>EXPENSES</v>
      </c>
      <c r="B126" s="6">
        <v>302</v>
      </c>
      <c r="C126" s="7"/>
      <c r="D126" s="11" t="str">
        <f>IFERROR(VLOOKUP(B126,'[1]Detailed Model'!$A$6:$C$92,3,FALSE),"NOT CODED/ERROR")</f>
        <v>Dietary</v>
      </c>
      <c r="E126" s="8"/>
      <c r="F126" s="4" t="e">
        <f>VLOOKUP(B126,'[1]Detailed Model'!A110:C186,3,FALSE)</f>
        <v>#N/A</v>
      </c>
      <c r="G126" t="s">
        <v>102</v>
      </c>
      <c r="Y126" s="15">
        <v>4042.42</v>
      </c>
      <c r="Z126" s="15">
        <v>-2838.12</v>
      </c>
      <c r="AA126" s="15">
        <v>0</v>
      </c>
      <c r="AB126" s="15">
        <v>233.06</v>
      </c>
      <c r="AC126" s="15">
        <v>790.68</v>
      </c>
      <c r="AD126" s="15">
        <v>0</v>
      </c>
      <c r="AE126" s="15">
        <v>0</v>
      </c>
      <c r="AF126" s="15">
        <v>529.07000000000005</v>
      </c>
      <c r="AG126" s="15">
        <v>0</v>
      </c>
      <c r="AH126" s="15">
        <v>0</v>
      </c>
      <c r="AI126" s="15">
        <v>1021.99</v>
      </c>
      <c r="AJ126" s="15">
        <v>2917.45</v>
      </c>
    </row>
    <row r="127" spans="1:36" customFormat="1" ht="18.75">
      <c r="A127" s="5" t="str">
        <f t="shared" si="2"/>
        <v>EXPENSES</v>
      </c>
      <c r="B127" s="6">
        <v>302</v>
      </c>
      <c r="C127" s="7"/>
      <c r="D127" s="11" t="str">
        <f>IFERROR(VLOOKUP(B127,'[1]Detailed Model'!$A$6:$C$92,3,FALSE),"NOT CODED/ERROR")</f>
        <v>Dietary</v>
      </c>
      <c r="E127" s="8"/>
      <c r="F127" s="4" t="e">
        <f>VLOOKUP(B127,'[1]Detailed Model'!A110:C187,3,FALSE)</f>
        <v>#N/A</v>
      </c>
      <c r="G127" t="s">
        <v>103</v>
      </c>
      <c r="Y127" s="15">
        <v>286.72000000000003</v>
      </c>
      <c r="Z127" s="15">
        <v>358.4</v>
      </c>
      <c r="AA127" s="15">
        <v>286.72000000000003</v>
      </c>
      <c r="AB127" s="15">
        <v>286.72000000000003</v>
      </c>
      <c r="AC127" s="15">
        <v>377.45</v>
      </c>
      <c r="AD127" s="15">
        <v>301.95999999999998</v>
      </c>
      <c r="AE127" s="15">
        <v>301.95999999999998</v>
      </c>
      <c r="AF127" s="15">
        <v>377.45</v>
      </c>
      <c r="AG127" s="15">
        <v>301.95999999999998</v>
      </c>
      <c r="AH127" s="15">
        <v>301.95999999999998</v>
      </c>
      <c r="AI127" s="15">
        <v>377.45</v>
      </c>
      <c r="AJ127" s="15">
        <v>301.95999999999998</v>
      </c>
    </row>
    <row r="128" spans="1:36" customFormat="1" ht="18.75">
      <c r="A128" s="5" t="str">
        <f t="shared" si="2"/>
        <v>EXPENSES</v>
      </c>
      <c r="B128" s="6">
        <v>302</v>
      </c>
      <c r="C128" s="7"/>
      <c r="D128" s="11" t="str">
        <f>IFERROR(VLOOKUP(B128,'[1]Detailed Model'!$A$6:$C$92,3,FALSE),"NOT CODED/ERROR")</f>
        <v>Dietary</v>
      </c>
      <c r="E128" s="8"/>
      <c r="F128" s="4" t="e">
        <f>VLOOKUP(B128,'[1]Detailed Model'!A110:C188,3,FALSE)</f>
        <v>#N/A</v>
      </c>
      <c r="G128" t="s">
        <v>104</v>
      </c>
      <c r="Y128" s="15">
        <v>13346.54</v>
      </c>
      <c r="Z128" s="15">
        <v>15826.18</v>
      </c>
      <c r="AA128" s="15">
        <v>20180.28</v>
      </c>
      <c r="AB128" s="15">
        <v>17155.87</v>
      </c>
      <c r="AC128" s="15">
        <v>17212.169999999998</v>
      </c>
      <c r="AD128" s="15">
        <v>20066.48</v>
      </c>
      <c r="AE128" s="15">
        <v>16774.900000000001</v>
      </c>
      <c r="AF128" s="15">
        <v>19990.89</v>
      </c>
      <c r="AG128" s="15">
        <v>19701.8</v>
      </c>
      <c r="AH128" s="15">
        <v>18823.669999999998</v>
      </c>
      <c r="AI128" s="15">
        <v>19890.900000000001</v>
      </c>
      <c r="AJ128" s="15">
        <v>20637.68</v>
      </c>
    </row>
    <row r="129" spans="1:36" customFormat="1" ht="18.75">
      <c r="A129" s="5" t="str">
        <f t="shared" si="2"/>
        <v>EXPENSES</v>
      </c>
      <c r="B129" s="6">
        <v>302</v>
      </c>
      <c r="C129" s="7"/>
      <c r="D129" s="11" t="str">
        <f>IFERROR(VLOOKUP(B129,'[1]Detailed Model'!$A$6:$C$92,3,FALSE),"NOT CODED/ERROR")</f>
        <v>Dietary</v>
      </c>
      <c r="E129" s="8"/>
      <c r="F129" s="4" t="e">
        <f>VLOOKUP(B129,'[1]Detailed Model'!A111:C189,3,FALSE)</f>
        <v>#N/A</v>
      </c>
      <c r="G129" t="s">
        <v>105</v>
      </c>
      <c r="Y129" s="15">
        <v>0</v>
      </c>
      <c r="Z129" s="15">
        <v>157</v>
      </c>
      <c r="AA129" s="15">
        <v>0</v>
      </c>
      <c r="AB129" s="15">
        <v>0</v>
      </c>
      <c r="AC129" s="15">
        <v>111</v>
      </c>
      <c r="AD129" s="15">
        <v>202.65</v>
      </c>
      <c r="AE129" s="15">
        <v>0</v>
      </c>
      <c r="AF129" s="15">
        <v>159.19999999999999</v>
      </c>
      <c r="AG129" s="15">
        <v>110.01</v>
      </c>
      <c r="AH129" s="15">
        <v>222.85</v>
      </c>
      <c r="AI129" s="15">
        <v>190.1</v>
      </c>
      <c r="AJ129" s="15">
        <v>0</v>
      </c>
    </row>
    <row r="130" spans="1:36" customFormat="1" ht="18.75">
      <c r="A130" s="5" t="str">
        <f t="shared" si="2"/>
        <v>EXPENSES</v>
      </c>
      <c r="B130" s="6">
        <v>302</v>
      </c>
      <c r="C130" s="7"/>
      <c r="D130" s="11" t="str">
        <f>IFERROR(VLOOKUP(B130,'[1]Detailed Model'!$A$6:$C$92,3,FALSE),"NOT CODED/ERROR")</f>
        <v>Dietary</v>
      </c>
      <c r="E130" s="8"/>
      <c r="F130" s="4" t="e">
        <f>VLOOKUP(B130,'[1]Detailed Model'!A112:C190,3,FALSE)</f>
        <v>#N/A</v>
      </c>
      <c r="G130" t="s">
        <v>106</v>
      </c>
      <c r="Y130" s="15">
        <v>1836.24</v>
      </c>
      <c r="Z130" s="15">
        <v>1731.26</v>
      </c>
      <c r="AA130" s="15">
        <v>2189.83</v>
      </c>
      <c r="AB130" s="15">
        <v>1722.35</v>
      </c>
      <c r="AC130" s="15">
        <v>1802.06</v>
      </c>
      <c r="AD130" s="15">
        <v>1777.5</v>
      </c>
      <c r="AE130" s="15">
        <v>1890.83</v>
      </c>
      <c r="AF130" s="15">
        <v>1975.54</v>
      </c>
      <c r="AG130" s="15">
        <v>2818.03</v>
      </c>
      <c r="AH130" s="15">
        <v>2235.13</v>
      </c>
      <c r="AI130" s="15">
        <v>1582.81</v>
      </c>
      <c r="AJ130" s="15">
        <v>2864.38</v>
      </c>
    </row>
    <row r="131" spans="1:36" customFormat="1" ht="18.75">
      <c r="A131" s="5" t="str">
        <f t="shared" ref="A131:A160" si="3">IFERROR(TRIM(VLOOKUP(UPPER(D129),TABLE_LOOKUPS,2,FALSE)),IF(ROW()&gt;2,A130,""))</f>
        <v>EXPENSES</v>
      </c>
      <c r="B131" s="6">
        <v>302</v>
      </c>
      <c r="C131" s="7"/>
      <c r="D131" s="11" t="str">
        <f>IFERROR(VLOOKUP(B131,'[1]Detailed Model'!$A$6:$C$92,3,FALSE),"NOT CODED/ERROR")</f>
        <v>Dietary</v>
      </c>
      <c r="E131" s="8"/>
      <c r="F131" s="4" t="e">
        <f>VLOOKUP(B131,'[1]Detailed Model'!A113:C191,3,FALSE)</f>
        <v>#N/A</v>
      </c>
      <c r="G131" t="s">
        <v>107</v>
      </c>
      <c r="Y131" s="15">
        <v>0</v>
      </c>
      <c r="Z131" s="15">
        <v>0</v>
      </c>
      <c r="AA131" s="15">
        <v>96.28</v>
      </c>
      <c r="AB131" s="15">
        <v>0</v>
      </c>
      <c r="AC131" s="15">
        <v>608.42999999999995</v>
      </c>
      <c r="AD131" s="15">
        <v>239.41</v>
      </c>
      <c r="AE131" s="15">
        <v>73.81</v>
      </c>
      <c r="AF131" s="15">
        <v>491.61</v>
      </c>
      <c r="AG131" s="15">
        <v>0</v>
      </c>
      <c r="AH131" s="15">
        <v>0</v>
      </c>
      <c r="AI131" s="15">
        <v>146.28</v>
      </c>
      <c r="AJ131" s="15">
        <v>596.22</v>
      </c>
    </row>
    <row r="132" spans="1:36" customFormat="1" ht="18.75">
      <c r="A132" s="5" t="str">
        <f t="shared" si="3"/>
        <v>EXPENSES</v>
      </c>
      <c r="B132" s="6"/>
      <c r="C132" s="7"/>
      <c r="D132" s="11" t="str">
        <f>IFERROR(VLOOKUP(B132,'[1]Detailed Model'!$A$6:$C$92,3,FALSE),"NOT CODED/ERROR")</f>
        <v>NOT CODED/ERROR</v>
      </c>
      <c r="E132" s="8"/>
      <c r="F132" s="4" t="e">
        <f>VLOOKUP(B132,'[1]Detailed Model'!A114:C192,3,FALSE)</f>
        <v>#N/A</v>
      </c>
      <c r="G132" t="s">
        <v>108</v>
      </c>
      <c r="Y132" s="15">
        <v>52807.01</v>
      </c>
      <c r="Z132" s="15">
        <v>49707.01</v>
      </c>
      <c r="AA132" s="15">
        <v>55858.64</v>
      </c>
      <c r="AB132" s="15">
        <v>51287.519999999997</v>
      </c>
      <c r="AC132" s="15">
        <v>58865.42</v>
      </c>
      <c r="AD132" s="15">
        <v>59798.36</v>
      </c>
      <c r="AE132" s="15">
        <v>57098.54</v>
      </c>
      <c r="AF132" s="15">
        <v>66409.42</v>
      </c>
      <c r="AG132" s="15">
        <v>63029.65</v>
      </c>
      <c r="AH132" s="15">
        <v>63438.080000000002</v>
      </c>
      <c r="AI132" s="15">
        <v>66221.75</v>
      </c>
      <c r="AJ132" s="15">
        <v>79309.03</v>
      </c>
    </row>
    <row r="133" spans="1:36" customFormat="1" ht="18.75">
      <c r="A133" s="5" t="str">
        <f t="shared" si="3"/>
        <v>EXPENSES</v>
      </c>
      <c r="B133" s="6"/>
      <c r="C133" s="7"/>
      <c r="D133" s="11" t="str">
        <f>IFERROR(VLOOKUP(B133,'[1]Detailed Model'!$A$6:$C$92,3,FALSE),"NOT CODED/ERROR")</f>
        <v>NOT CODED/ERROR</v>
      </c>
      <c r="E133" s="8"/>
      <c r="F133" s="4" t="e">
        <f>VLOOKUP(B133,'[1]Detailed Model'!A115:C193,3,FALSE)</f>
        <v>#N/A</v>
      </c>
      <c r="G133" t="s">
        <v>17</v>
      </c>
    </row>
    <row r="134" spans="1:36" customFormat="1" ht="18.75">
      <c r="A134" s="5" t="str">
        <f t="shared" si="3"/>
        <v>EXPENSES</v>
      </c>
      <c r="B134" s="6"/>
      <c r="C134" s="7"/>
      <c r="D134" s="11" t="str">
        <f>IFERROR(VLOOKUP(B134,'[1]Detailed Model'!$A$6:$C$92,3,FALSE),"NOT CODED/ERROR")</f>
        <v>NOT CODED/ERROR</v>
      </c>
      <c r="E134" s="8"/>
      <c r="F134" s="4" t="e">
        <f>VLOOKUP(B134,'[1]Detailed Model'!A116:C194,3,FALSE)</f>
        <v>#N/A</v>
      </c>
      <c r="G134" t="s">
        <v>109</v>
      </c>
      <c r="Y134" t="s">
        <v>22</v>
      </c>
      <c r="Z134" t="s">
        <v>22</v>
      </c>
      <c r="AA134" t="s">
        <v>22</v>
      </c>
      <c r="AB134" t="s">
        <v>22</v>
      </c>
      <c r="AC134" t="s">
        <v>22</v>
      </c>
      <c r="AD134" t="s">
        <v>22</v>
      </c>
      <c r="AE134" t="s">
        <v>22</v>
      </c>
      <c r="AF134" t="s">
        <v>22</v>
      </c>
      <c r="AG134" t="s">
        <v>22</v>
      </c>
      <c r="AH134" t="s">
        <v>22</v>
      </c>
      <c r="AI134" t="s">
        <v>22</v>
      </c>
      <c r="AJ134" t="s">
        <v>22</v>
      </c>
    </row>
    <row r="135" spans="1:36" customFormat="1" ht="18.75">
      <c r="A135" s="5" t="str">
        <f t="shared" si="3"/>
        <v>EXPENSES</v>
      </c>
      <c r="B135" s="6">
        <v>304</v>
      </c>
      <c r="C135" s="7"/>
      <c r="D135" s="11" t="str">
        <f>IFERROR(VLOOKUP(B135,'[1]Detailed Model'!$A$6:$C$92,3,FALSE),"NOT CODED/ERROR")</f>
        <v>Housekeeping</v>
      </c>
      <c r="E135" s="8"/>
      <c r="F135" s="4" t="e">
        <f>VLOOKUP(B135,'[1]Detailed Model'!A117:C195,3,FALSE)</f>
        <v>#N/A</v>
      </c>
      <c r="G135" t="s">
        <v>110</v>
      </c>
      <c r="Y135" s="15">
        <v>11092.42</v>
      </c>
      <c r="Z135" s="15">
        <v>9546.07</v>
      </c>
      <c r="AA135" s="15">
        <v>10680.28</v>
      </c>
      <c r="AB135" s="15">
        <v>8464.59</v>
      </c>
      <c r="AC135" s="15">
        <v>8004.22</v>
      </c>
      <c r="AD135" s="15">
        <v>10947.98</v>
      </c>
      <c r="AE135" s="15">
        <v>8868.01</v>
      </c>
      <c r="AF135" s="15">
        <v>8008.98</v>
      </c>
      <c r="AG135" s="15">
        <v>7136.76</v>
      </c>
      <c r="AH135" s="15">
        <v>7129.98</v>
      </c>
      <c r="AI135" s="15">
        <v>8973.7900000000009</v>
      </c>
      <c r="AJ135" s="15">
        <v>6912.5</v>
      </c>
    </row>
    <row r="136" spans="1:36" customFormat="1" ht="18.75">
      <c r="A136" s="5" t="str">
        <f t="shared" si="3"/>
        <v>EXPENSES</v>
      </c>
      <c r="B136" s="6">
        <v>304</v>
      </c>
      <c r="C136" s="7"/>
      <c r="D136" s="11" t="str">
        <f>IFERROR(VLOOKUP(B136,'[1]Detailed Model'!$A$6:$C$92,3,FALSE),"NOT CODED/ERROR")</f>
        <v>Housekeeping</v>
      </c>
      <c r="E136" s="8"/>
      <c r="F136" s="4" t="e">
        <f>VLOOKUP(B136,'[1]Detailed Model'!A118:C196,3,FALSE)</f>
        <v>#N/A</v>
      </c>
      <c r="G136" t="s">
        <v>111</v>
      </c>
      <c r="Y136" s="15">
        <v>2103.2800000000002</v>
      </c>
      <c r="Z136" s="15">
        <v>1841.62</v>
      </c>
      <c r="AA136" s="15">
        <v>2095.88</v>
      </c>
      <c r="AB136" s="15">
        <v>1938.17</v>
      </c>
      <c r="AC136" s="15">
        <v>1671.73</v>
      </c>
      <c r="AD136" s="15">
        <v>2256.79</v>
      </c>
      <c r="AE136" s="15">
        <v>1937.11</v>
      </c>
      <c r="AF136" s="15">
        <v>1727.36</v>
      </c>
      <c r="AG136" s="15">
        <v>1605.4</v>
      </c>
      <c r="AH136" s="15">
        <v>1756.85</v>
      </c>
      <c r="AI136" s="15">
        <v>1876.68</v>
      </c>
      <c r="AJ136" s="15">
        <v>1433.87</v>
      </c>
    </row>
    <row r="137" spans="1:36" customFormat="1" ht="18.75">
      <c r="A137" s="5" t="str">
        <f t="shared" si="3"/>
        <v>EXPENSES</v>
      </c>
      <c r="B137" s="6">
        <v>304</v>
      </c>
      <c r="C137" s="7"/>
      <c r="D137" s="11" t="str">
        <f>IFERROR(VLOOKUP(B137,'[1]Detailed Model'!$A$6:$C$92,3,FALSE),"NOT CODED/ERROR")</f>
        <v>Housekeeping</v>
      </c>
      <c r="E137" s="8"/>
      <c r="F137" s="4" t="e">
        <f>VLOOKUP(B137,'[1]Detailed Model'!A119:C197,3,FALSE)</f>
        <v>#N/A</v>
      </c>
      <c r="G137" t="s">
        <v>112</v>
      </c>
      <c r="Y137" s="15">
        <v>572.33000000000004</v>
      </c>
      <c r="Z137" s="15">
        <v>954.8</v>
      </c>
      <c r="AA137" s="15">
        <v>565.27</v>
      </c>
      <c r="AB137" s="15">
        <v>709.21</v>
      </c>
      <c r="AC137" s="15">
        <v>366.65</v>
      </c>
      <c r="AD137" s="15">
        <v>1035.31</v>
      </c>
      <c r="AE137" s="15">
        <v>759.03</v>
      </c>
      <c r="AF137" s="15">
        <v>620.62</v>
      </c>
      <c r="AG137" s="15">
        <v>350.81</v>
      </c>
      <c r="AH137" s="15">
        <v>274.02</v>
      </c>
      <c r="AI137" s="15">
        <v>253.05</v>
      </c>
      <c r="AJ137" s="15">
        <v>535.26</v>
      </c>
    </row>
    <row r="138" spans="1:36" customFormat="1" ht="18.75">
      <c r="A138" s="5" t="str">
        <f t="shared" si="3"/>
        <v>EXPENSES</v>
      </c>
      <c r="B138" s="6">
        <v>304</v>
      </c>
      <c r="C138" s="7"/>
      <c r="D138" s="11" t="str">
        <f>IFERROR(VLOOKUP(B138,'[1]Detailed Model'!$A$6:$C$92,3,FALSE),"NOT CODED/ERROR")</f>
        <v>Housekeeping</v>
      </c>
      <c r="E138" s="8"/>
      <c r="F138" s="4" t="e">
        <f>VLOOKUP(B138,'[1]Detailed Model'!A120:C198,3,FALSE)</f>
        <v>#N/A</v>
      </c>
      <c r="G138" t="s">
        <v>113</v>
      </c>
      <c r="Y138" s="15">
        <v>204.49</v>
      </c>
      <c r="Z138" s="15">
        <v>166.16</v>
      </c>
      <c r="AA138" s="15">
        <v>357.33</v>
      </c>
      <c r="AB138" s="15">
        <v>237.66</v>
      </c>
      <c r="AC138" s="15">
        <v>327.78</v>
      </c>
      <c r="AD138" s="15">
        <v>560.49</v>
      </c>
      <c r="AE138" s="15">
        <v>208.82</v>
      </c>
      <c r="AF138" s="15">
        <v>45.17</v>
      </c>
      <c r="AG138" s="15">
        <v>65.37</v>
      </c>
      <c r="AH138" s="15">
        <v>276.75</v>
      </c>
      <c r="AI138" s="15">
        <v>552.51</v>
      </c>
      <c r="AJ138" s="15">
        <v>819.37</v>
      </c>
    </row>
    <row r="139" spans="1:36" customFormat="1" ht="18.75">
      <c r="A139" s="5" t="str">
        <f t="shared" si="3"/>
        <v>EXPENSES</v>
      </c>
      <c r="B139" s="6">
        <v>304</v>
      </c>
      <c r="C139" s="7"/>
      <c r="D139" s="11" t="str">
        <f>IFERROR(VLOOKUP(B139,'[1]Detailed Model'!$A$6:$C$92,3,FALSE),"NOT CODED/ERROR")</f>
        <v>Housekeeping</v>
      </c>
      <c r="E139" s="8"/>
      <c r="F139" s="4" t="e">
        <f>VLOOKUP(B139,'[1]Detailed Model'!A121:C199,3,FALSE)</f>
        <v>#N/A</v>
      </c>
      <c r="G139" t="s">
        <v>114</v>
      </c>
      <c r="Y139" s="15">
        <v>0</v>
      </c>
      <c r="Z139" s="15">
        <v>0</v>
      </c>
      <c r="AA139" s="15">
        <v>0</v>
      </c>
      <c r="AB139" s="15">
        <v>0</v>
      </c>
      <c r="AC139" s="15">
        <v>553.86</v>
      </c>
      <c r="AD139" s="15">
        <v>0</v>
      </c>
      <c r="AE139" s="15">
        <v>0</v>
      </c>
      <c r="AF139" s="15">
        <v>0</v>
      </c>
      <c r="AG139" s="15">
        <v>610.74</v>
      </c>
      <c r="AH139" s="15">
        <v>1114.2</v>
      </c>
      <c r="AI139" s="15">
        <v>0</v>
      </c>
      <c r="AJ139" s="15">
        <v>0</v>
      </c>
    </row>
    <row r="140" spans="1:36" customFormat="1" ht="18.75">
      <c r="A140" s="13" t="str">
        <f t="shared" si="3"/>
        <v>EXPENSES</v>
      </c>
      <c r="B140" s="6">
        <v>304</v>
      </c>
      <c r="C140" s="14"/>
      <c r="D140" s="11" t="str">
        <f>IFERROR(VLOOKUP(B140,'[1]Detailed Model'!$A$6:$C$92,3,FALSE),"NOT CODED/ERROR")</f>
        <v>Housekeeping</v>
      </c>
      <c r="E140" s="12"/>
      <c r="F140" s="4" t="e">
        <f>VLOOKUP(B140,'[1]Detailed Model'!A122:C200,3,FALSE)</f>
        <v>#N/A</v>
      </c>
      <c r="G140" t="s">
        <v>115</v>
      </c>
      <c r="Y140" s="15">
        <v>1195.52</v>
      </c>
      <c r="Z140" s="15">
        <v>4793.57</v>
      </c>
      <c r="AA140" s="15">
        <v>0</v>
      </c>
      <c r="AB140" s="15">
        <v>871.15</v>
      </c>
      <c r="AC140" s="15">
        <v>4046.31</v>
      </c>
      <c r="AD140" s="15">
        <v>1342.4</v>
      </c>
      <c r="AE140" s="15">
        <v>2114.6799999999998</v>
      </c>
      <c r="AF140" s="15">
        <v>2420.73</v>
      </c>
      <c r="AG140" s="15">
        <v>2186.8000000000002</v>
      </c>
      <c r="AH140" s="15">
        <v>1873.01</v>
      </c>
      <c r="AI140" s="15">
        <v>2529.33</v>
      </c>
      <c r="AJ140" s="15">
        <v>3565.28</v>
      </c>
    </row>
    <row r="141" spans="1:36" customFormat="1" ht="18.75">
      <c r="A141" s="5" t="str">
        <f t="shared" si="3"/>
        <v>EXPENSES</v>
      </c>
      <c r="B141" s="6">
        <v>304</v>
      </c>
      <c r="C141" s="7"/>
      <c r="D141" s="11" t="str">
        <f>IFERROR(VLOOKUP(B141,'[1]Detailed Model'!$A$6:$C$92,3,FALSE),"NOT CODED/ERROR")</f>
        <v>Housekeeping</v>
      </c>
      <c r="E141" s="12"/>
      <c r="F141" s="4" t="e">
        <f>VLOOKUP(B141,'[1]Detailed Model'!A123:C201,3,FALSE)</f>
        <v>#N/A</v>
      </c>
      <c r="G141" t="s">
        <v>116</v>
      </c>
      <c r="Y141" s="15">
        <v>0</v>
      </c>
      <c r="Z141" s="15">
        <v>0</v>
      </c>
      <c r="AA141" s="15">
        <v>0</v>
      </c>
      <c r="AB141" s="15">
        <v>0</v>
      </c>
      <c r="AC141" s="15">
        <v>292.45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</row>
    <row r="142" spans="1:36" customFormat="1" ht="18.75">
      <c r="A142" s="5" t="str">
        <f t="shared" si="3"/>
        <v>EXPENSES</v>
      </c>
      <c r="B142" s="6"/>
      <c r="C142" s="7"/>
      <c r="D142" s="11" t="str">
        <f>IFERROR(VLOOKUP(B142,'[1]Detailed Model'!$A$6:$C$92,3,FALSE),"NOT CODED/ERROR")</f>
        <v>NOT CODED/ERROR</v>
      </c>
      <c r="E142" s="12"/>
      <c r="F142" s="4" t="e">
        <f>VLOOKUP(B142,'[1]Detailed Model'!A124:C202,3,FALSE)</f>
        <v>#N/A</v>
      </c>
      <c r="G142" t="s">
        <v>117</v>
      </c>
      <c r="Y142" s="15">
        <v>15168.04</v>
      </c>
      <c r="Z142" s="15">
        <v>17302.22</v>
      </c>
      <c r="AA142" s="15">
        <v>13698.76</v>
      </c>
      <c r="AB142" s="15">
        <v>12220.78</v>
      </c>
      <c r="AC142" s="15">
        <v>15263</v>
      </c>
      <c r="AD142" s="15">
        <v>16142.97</v>
      </c>
      <c r="AE142" s="15">
        <v>13887.65</v>
      </c>
      <c r="AF142" s="15">
        <v>12822.86</v>
      </c>
      <c r="AG142" s="15">
        <v>11955.88</v>
      </c>
      <c r="AH142" s="15">
        <v>12424.81</v>
      </c>
      <c r="AI142" s="15">
        <v>14185.36</v>
      </c>
      <c r="AJ142" s="15">
        <v>13266.28</v>
      </c>
    </row>
    <row r="143" spans="1:36" customFormat="1" ht="18.75">
      <c r="A143" s="5" t="str">
        <f t="shared" si="3"/>
        <v>EXPENSES</v>
      </c>
      <c r="B143" s="6"/>
      <c r="C143" s="7"/>
      <c r="D143" s="11" t="str">
        <f>IFERROR(VLOOKUP(B143,'[1]Detailed Model'!$A$6:$C$92,3,FALSE),"NOT CODED/ERROR")</f>
        <v>NOT CODED/ERROR</v>
      </c>
      <c r="E143" s="12"/>
      <c r="F143" s="4" t="e">
        <f>VLOOKUP(B143,'[1]Detailed Model'!A125:C203,3,FALSE)</f>
        <v>#N/A</v>
      </c>
      <c r="G143" t="s">
        <v>17</v>
      </c>
    </row>
    <row r="144" spans="1:36" customFormat="1" ht="18.75">
      <c r="A144" s="5" t="str">
        <f t="shared" si="3"/>
        <v>EXPENSES</v>
      </c>
      <c r="B144" s="6"/>
      <c r="C144" s="7"/>
      <c r="D144" s="11" t="str">
        <f>IFERROR(VLOOKUP(B144,'[1]Detailed Model'!$A$6:$C$92,3,FALSE),"NOT CODED/ERROR")</f>
        <v>NOT CODED/ERROR</v>
      </c>
      <c r="E144" s="12"/>
      <c r="F144" s="4" t="e">
        <f>VLOOKUP(B144,'[1]Detailed Model'!A126:C204,3,FALSE)</f>
        <v>#N/A</v>
      </c>
      <c r="G144" t="s">
        <v>118</v>
      </c>
      <c r="Y144" t="s">
        <v>22</v>
      </c>
      <c r="Z144" t="s">
        <v>22</v>
      </c>
      <c r="AA144" t="s">
        <v>22</v>
      </c>
      <c r="AB144" t="s">
        <v>22</v>
      </c>
      <c r="AC144" t="s">
        <v>22</v>
      </c>
      <c r="AD144" t="s">
        <v>22</v>
      </c>
      <c r="AE144" t="s">
        <v>22</v>
      </c>
      <c r="AF144" t="s">
        <v>22</v>
      </c>
      <c r="AG144" t="s">
        <v>22</v>
      </c>
      <c r="AH144" t="s">
        <v>22</v>
      </c>
      <c r="AI144" t="s">
        <v>22</v>
      </c>
      <c r="AJ144" t="s">
        <v>22</v>
      </c>
    </row>
    <row r="145" spans="1:36" customFormat="1" ht="18.75">
      <c r="A145" s="5" t="str">
        <f t="shared" si="3"/>
        <v>EXPENSES</v>
      </c>
      <c r="B145" s="6">
        <v>303</v>
      </c>
      <c r="C145" s="7"/>
      <c r="D145" s="11" t="str">
        <f>IFERROR(VLOOKUP(B145,'[1]Detailed Model'!$A$6:$C$92,3,FALSE),"NOT CODED/ERROR")</f>
        <v>Activities</v>
      </c>
      <c r="E145" s="12"/>
      <c r="F145" s="4" t="e">
        <f>VLOOKUP(B145,'[1]Detailed Model'!A127:C205,3,FALSE)</f>
        <v>#N/A</v>
      </c>
      <c r="G145" t="s">
        <v>119</v>
      </c>
      <c r="Y145" s="15">
        <v>12335.14</v>
      </c>
      <c r="Z145" s="15">
        <v>12270.31</v>
      </c>
      <c r="AA145" s="15">
        <v>13505.58</v>
      </c>
      <c r="AB145" s="15">
        <v>7749.61</v>
      </c>
      <c r="AC145" s="15">
        <v>11611.27</v>
      </c>
      <c r="AD145" s="15">
        <v>13094.48</v>
      </c>
      <c r="AE145" s="15">
        <v>12822.46</v>
      </c>
      <c r="AF145" s="15">
        <v>15471.03</v>
      </c>
      <c r="AG145" s="15">
        <v>16281.79</v>
      </c>
      <c r="AH145" s="15">
        <v>12746.48</v>
      </c>
      <c r="AI145" s="15">
        <v>15612.7</v>
      </c>
      <c r="AJ145" s="15">
        <v>17092.96</v>
      </c>
    </row>
    <row r="146" spans="1:36" customFormat="1" ht="18.75">
      <c r="A146" s="5" t="str">
        <f t="shared" si="3"/>
        <v>EXPENSES</v>
      </c>
      <c r="B146" s="6">
        <v>303</v>
      </c>
      <c r="C146" s="7"/>
      <c r="D146" s="11" t="str">
        <f>IFERROR(VLOOKUP(B146,'[1]Detailed Model'!$A$6:$C$92,3,FALSE),"NOT CODED/ERROR")</f>
        <v>Activities</v>
      </c>
      <c r="E146" s="12"/>
      <c r="F146" s="4" t="e">
        <f>VLOOKUP(B146,'[1]Detailed Model'!A128:C206,3,FALSE)</f>
        <v>#N/A</v>
      </c>
      <c r="G146" t="s">
        <v>120</v>
      </c>
      <c r="Y146" s="15">
        <v>2625.27</v>
      </c>
      <c r="Z146" s="15">
        <v>2738.05</v>
      </c>
      <c r="AA146" s="15">
        <v>2893.07</v>
      </c>
      <c r="AB146" s="15">
        <v>2378.81</v>
      </c>
      <c r="AC146" s="15">
        <v>2499.64</v>
      </c>
      <c r="AD146" s="15">
        <v>3663.41</v>
      </c>
      <c r="AE146" s="15">
        <v>3084.53</v>
      </c>
      <c r="AF146" s="15">
        <v>3607.84</v>
      </c>
      <c r="AG146" s="15">
        <v>3241.18</v>
      </c>
      <c r="AH146" s="15">
        <v>3252.39</v>
      </c>
      <c r="AI146" s="15">
        <v>3092.63</v>
      </c>
      <c r="AJ146" s="15">
        <v>3366.01</v>
      </c>
    </row>
    <row r="147" spans="1:36" customFormat="1" ht="18.75">
      <c r="A147" s="5" t="str">
        <f t="shared" si="3"/>
        <v>EXPENSES</v>
      </c>
      <c r="B147" s="6">
        <v>303</v>
      </c>
      <c r="C147" s="7"/>
      <c r="D147" s="11" t="str">
        <f>IFERROR(VLOOKUP(B147,'[1]Detailed Model'!$A$6:$C$92,3,FALSE),"NOT CODED/ERROR")</f>
        <v>Activities</v>
      </c>
      <c r="E147" s="12"/>
      <c r="F147" s="4" t="e">
        <f>VLOOKUP(B147,'[1]Detailed Model'!A129:C207,3,FALSE)</f>
        <v>#N/A</v>
      </c>
      <c r="G147" t="s">
        <v>121</v>
      </c>
      <c r="Y147" s="15">
        <v>954.32</v>
      </c>
      <c r="Z147" s="15">
        <v>1856.75</v>
      </c>
      <c r="AA147" s="15">
        <v>970.46</v>
      </c>
      <c r="AB147" s="15">
        <v>1467.76</v>
      </c>
      <c r="AC147" s="15">
        <v>703.38</v>
      </c>
      <c r="AD147" s="15">
        <v>1147.5</v>
      </c>
      <c r="AE147" s="15">
        <v>1358.7</v>
      </c>
      <c r="AF147" s="15">
        <v>2197.14</v>
      </c>
      <c r="AG147" s="15">
        <v>874.76</v>
      </c>
      <c r="AH147" s="15">
        <v>916.58</v>
      </c>
      <c r="AI147" s="15">
        <v>684.53</v>
      </c>
      <c r="AJ147" s="15">
        <v>1688.41</v>
      </c>
    </row>
    <row r="148" spans="1:36" customFormat="1" ht="18.75">
      <c r="A148" s="5" t="str">
        <f t="shared" si="3"/>
        <v>EXPENSES</v>
      </c>
      <c r="B148" s="6">
        <v>303</v>
      </c>
      <c r="C148" s="7"/>
      <c r="D148" s="11" t="str">
        <f>IFERROR(VLOOKUP(B148,'[1]Detailed Model'!$A$6:$C$92,3,FALSE),"NOT CODED/ERROR")</f>
        <v>Activities</v>
      </c>
      <c r="E148" s="12"/>
      <c r="F148" s="4" t="e">
        <f>VLOOKUP(B148,'[1]Detailed Model'!A130:C208,3,FALSE)</f>
        <v>#N/A</v>
      </c>
      <c r="G148" t="s">
        <v>122</v>
      </c>
      <c r="Y148" s="15">
        <v>1885.3</v>
      </c>
      <c r="Z148" s="15">
        <v>1522.76</v>
      </c>
      <c r="AA148" s="15">
        <v>1693.06</v>
      </c>
      <c r="AB148" s="15">
        <v>1623.1</v>
      </c>
      <c r="AC148" s="15">
        <v>1972.18</v>
      </c>
      <c r="AD148" s="15">
        <v>1678.89</v>
      </c>
      <c r="AE148" s="15">
        <v>1626.44</v>
      </c>
      <c r="AF148" s="15">
        <v>732.97</v>
      </c>
      <c r="AG148" s="15">
        <v>1398.4</v>
      </c>
      <c r="AH148" s="15">
        <v>1394.21</v>
      </c>
      <c r="AI148" s="15">
        <v>1290.58</v>
      </c>
      <c r="AJ148" s="15">
        <v>680.75</v>
      </c>
    </row>
    <row r="149" spans="1:36" customFormat="1" ht="18.75">
      <c r="A149" s="5" t="str">
        <f t="shared" si="3"/>
        <v>EXPENSES</v>
      </c>
      <c r="B149" s="6">
        <v>303</v>
      </c>
      <c r="C149" s="7"/>
      <c r="D149" s="11" t="str">
        <f>IFERROR(VLOOKUP(B149,'[1]Detailed Model'!$A$6:$C$92,3,FALSE),"NOT CODED/ERROR")</f>
        <v>Activities</v>
      </c>
      <c r="E149" s="12"/>
      <c r="F149" s="4" t="e">
        <f>VLOOKUP(B149,'[1]Detailed Model'!A131:C209,3,FALSE)</f>
        <v>#N/A</v>
      </c>
      <c r="G149" t="s">
        <v>123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95.59</v>
      </c>
      <c r="AI149" s="15">
        <v>0</v>
      </c>
      <c r="AJ149" s="15">
        <v>0</v>
      </c>
    </row>
    <row r="150" spans="1:36" customFormat="1" ht="18.75">
      <c r="A150" s="5" t="str">
        <f t="shared" si="3"/>
        <v>EXPENSES</v>
      </c>
      <c r="B150" s="6">
        <v>303</v>
      </c>
      <c r="C150" s="7"/>
      <c r="D150" s="11" t="str">
        <f>IFERROR(VLOOKUP(B150,'[1]Detailed Model'!$A$6:$C$92,3,FALSE),"NOT CODED/ERROR")</f>
        <v>Activities</v>
      </c>
      <c r="E150" s="12"/>
      <c r="F150" s="4" t="e">
        <f>VLOOKUP(B150,'[1]Detailed Model'!A132:C210,3,FALSE)</f>
        <v>#N/A</v>
      </c>
      <c r="G150" t="s">
        <v>124</v>
      </c>
      <c r="Y150" s="15">
        <v>0</v>
      </c>
      <c r="Z150" s="15">
        <v>337.72</v>
      </c>
      <c r="AA150" s="15">
        <v>0</v>
      </c>
      <c r="AB150" s="15">
        <v>0</v>
      </c>
      <c r="AC150" s="15">
        <v>0</v>
      </c>
      <c r="AD150" s="15">
        <v>5065.84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</row>
    <row r="151" spans="1:36" customFormat="1" ht="18.75">
      <c r="A151" s="5" t="str">
        <f t="shared" si="3"/>
        <v>EXPENSES</v>
      </c>
      <c r="B151" s="6">
        <v>303</v>
      </c>
      <c r="C151" s="17"/>
      <c r="D151" s="11" t="str">
        <f>IFERROR(VLOOKUP(B151,'[1]Detailed Model'!$A$6:$C$92,3,FALSE),"NOT CODED/ERROR")</f>
        <v>Activities</v>
      </c>
      <c r="E151" s="12"/>
      <c r="F151" s="4" t="e">
        <f>VLOOKUP(B151,'[1]Detailed Model'!A133:C211,3,FALSE)</f>
        <v>#N/A</v>
      </c>
      <c r="G151" t="s">
        <v>125</v>
      </c>
      <c r="Y151" s="15">
        <v>527.5</v>
      </c>
      <c r="Z151" s="15">
        <v>705</v>
      </c>
      <c r="AA151" s="15">
        <v>514.5</v>
      </c>
      <c r="AB151" s="15">
        <v>0</v>
      </c>
      <c r="AC151" s="15">
        <v>937</v>
      </c>
      <c r="AD151" s="15">
        <v>0</v>
      </c>
      <c r="AE151" s="15">
        <v>0</v>
      </c>
      <c r="AF151" s="15">
        <v>42</v>
      </c>
      <c r="AG151" s="15">
        <v>401</v>
      </c>
      <c r="AH151" s="15">
        <v>0</v>
      </c>
      <c r="AI151" s="15">
        <v>485</v>
      </c>
      <c r="AJ151" s="15">
        <v>-841.5</v>
      </c>
    </row>
    <row r="152" spans="1:36" customFormat="1" ht="18.75">
      <c r="A152" s="5" t="str">
        <f t="shared" si="3"/>
        <v>EXPENSES</v>
      </c>
      <c r="B152" s="6">
        <v>303</v>
      </c>
      <c r="C152" s="7"/>
      <c r="D152" s="11" t="str">
        <f>IFERROR(VLOOKUP(B152,'[1]Detailed Model'!$A$6:$C$92,3,FALSE),"NOT CODED/ERROR")</f>
        <v>Activities</v>
      </c>
      <c r="E152" s="12"/>
      <c r="F152" s="4" t="e">
        <f>VLOOKUP(B152,'[1]Detailed Model'!A134:C212,3,FALSE)</f>
        <v>#N/A</v>
      </c>
      <c r="G152" t="s">
        <v>126</v>
      </c>
      <c r="Y152" s="15">
        <v>377.58</v>
      </c>
      <c r="Z152" s="15">
        <v>462.62</v>
      </c>
      <c r="AA152" s="15">
        <v>377.58</v>
      </c>
      <c r="AB152" s="15">
        <v>377.58</v>
      </c>
      <c r="AC152" s="15">
        <v>456.02</v>
      </c>
      <c r="AD152" s="15">
        <v>419.54</v>
      </c>
      <c r="AE152" s="15">
        <v>395.31</v>
      </c>
      <c r="AF152" s="15">
        <v>398.06</v>
      </c>
      <c r="AG152" s="15">
        <v>405.09</v>
      </c>
      <c r="AH152" s="15">
        <v>377.58</v>
      </c>
      <c r="AI152" s="15">
        <v>13.07</v>
      </c>
      <c r="AJ152" s="15">
        <v>0</v>
      </c>
    </row>
    <row r="153" spans="1:36" customFormat="1" ht="18.75">
      <c r="A153" s="5" t="str">
        <f t="shared" si="3"/>
        <v>EXPENSES</v>
      </c>
      <c r="B153" s="6">
        <v>303</v>
      </c>
      <c r="C153" s="7"/>
      <c r="D153" s="11" t="str">
        <f>IFERROR(VLOOKUP(B153,'[1]Detailed Model'!$A$6:$C$92,3,FALSE),"NOT CODED/ERROR")</f>
        <v>Activities</v>
      </c>
      <c r="E153" s="12"/>
      <c r="F153" s="4" t="e">
        <f>VLOOKUP(B153,'[1]Detailed Model'!A135:C213,3,FALSE)</f>
        <v>#N/A</v>
      </c>
      <c r="G153" t="s">
        <v>127</v>
      </c>
      <c r="Y153" s="15">
        <v>0</v>
      </c>
      <c r="Z153" s="15">
        <v>765.01</v>
      </c>
      <c r="AA153" s="15">
        <v>228.75</v>
      </c>
      <c r="AB153" s="15">
        <v>61.7</v>
      </c>
      <c r="AC153" s="15">
        <v>318.97000000000003</v>
      </c>
      <c r="AD153" s="15">
        <v>342.73</v>
      </c>
      <c r="AE153" s="15">
        <v>312.22000000000003</v>
      </c>
      <c r="AF153" s="15">
        <v>266.11</v>
      </c>
      <c r="AG153" s="15">
        <v>194.45</v>
      </c>
      <c r="AH153" s="15">
        <v>153.02000000000001</v>
      </c>
      <c r="AI153" s="15">
        <v>220.9</v>
      </c>
      <c r="AJ153" s="15">
        <v>147.56</v>
      </c>
    </row>
    <row r="154" spans="1:36" customFormat="1" ht="18.75">
      <c r="A154" s="5" t="str">
        <f t="shared" si="3"/>
        <v>EXPENSES</v>
      </c>
      <c r="B154" s="6">
        <v>303</v>
      </c>
      <c r="C154" s="7"/>
      <c r="D154" s="11" t="str">
        <f>IFERROR(VLOOKUP(B154,'[1]Detailed Model'!$A$6:$C$92,3,FALSE),"NOT CODED/ERROR")</f>
        <v>Activities</v>
      </c>
      <c r="E154" s="12"/>
      <c r="F154" s="4" t="e">
        <f>VLOOKUP(B154,'[1]Detailed Model'!A136:C214,3,FALSE)</f>
        <v>#N/A</v>
      </c>
      <c r="G154" t="s">
        <v>128</v>
      </c>
      <c r="Y154" s="15">
        <v>760</v>
      </c>
      <c r="Z154" s="15">
        <v>615</v>
      </c>
      <c r="AA154" s="15">
        <v>655</v>
      </c>
      <c r="AB154" s="15">
        <v>530</v>
      </c>
      <c r="AC154" s="15">
        <v>915</v>
      </c>
      <c r="AD154" s="15">
        <v>385</v>
      </c>
      <c r="AE154" s="15">
        <v>300</v>
      </c>
      <c r="AF154" s="15">
        <v>595</v>
      </c>
      <c r="AG154" s="15">
        <v>495</v>
      </c>
      <c r="AH154" s="15">
        <v>325</v>
      </c>
      <c r="AI154" s="15">
        <v>300</v>
      </c>
      <c r="AJ154" s="15">
        <v>570</v>
      </c>
    </row>
    <row r="155" spans="1:36" customFormat="1" ht="18.75">
      <c r="A155" s="5" t="str">
        <f t="shared" si="3"/>
        <v>EXPENSES</v>
      </c>
      <c r="B155" s="6">
        <v>303</v>
      </c>
      <c r="C155" s="7"/>
      <c r="D155" s="11" t="str">
        <f>IFERROR(VLOOKUP(B155,'[1]Detailed Model'!$A$6:$C$92,3,FALSE),"NOT CODED/ERROR")</f>
        <v>Activities</v>
      </c>
      <c r="E155" s="12"/>
      <c r="F155" s="4" t="e">
        <f>VLOOKUP(B155,'[1]Detailed Model'!A137:C215,3,FALSE)</f>
        <v>#N/A</v>
      </c>
      <c r="G155" t="s">
        <v>129</v>
      </c>
      <c r="Y155" s="15">
        <v>0</v>
      </c>
      <c r="Z155" s="15">
        <v>211.65</v>
      </c>
      <c r="AA155" s="15">
        <v>100.48</v>
      </c>
      <c r="AB155" s="15">
        <v>144.76</v>
      </c>
      <c r="AC155" s="15">
        <v>186.64</v>
      </c>
      <c r="AD155" s="15">
        <v>400.34</v>
      </c>
      <c r="AE155" s="15">
        <v>159.88</v>
      </c>
      <c r="AF155" s="15">
        <v>333.47</v>
      </c>
      <c r="AG155" s="15">
        <v>306.23</v>
      </c>
      <c r="AH155" s="15">
        <v>375.62</v>
      </c>
      <c r="AI155" s="15">
        <v>321.27999999999997</v>
      </c>
      <c r="AJ155" s="15">
        <v>297.44</v>
      </c>
    </row>
    <row r="156" spans="1:36" customFormat="1" ht="18.75">
      <c r="A156" s="5" t="str">
        <f t="shared" si="3"/>
        <v>EXPENSES</v>
      </c>
      <c r="B156" s="6">
        <v>303</v>
      </c>
      <c r="C156" s="7"/>
      <c r="D156" s="11" t="str">
        <f>IFERROR(VLOOKUP(B156,'[1]Detailed Model'!$A$6:$C$92,3,FALSE),"NOT CODED/ERROR")</f>
        <v>Activities</v>
      </c>
      <c r="E156" s="12"/>
      <c r="F156" s="4" t="e">
        <f>VLOOKUP(B156,'[1]Detailed Model'!A138:C216,3,FALSE)</f>
        <v>#N/A</v>
      </c>
      <c r="G156" t="s">
        <v>130</v>
      </c>
      <c r="Y156" s="15">
        <v>0</v>
      </c>
      <c r="Z156" s="15">
        <v>77.13</v>
      </c>
      <c r="AA156" s="15">
        <v>16.04</v>
      </c>
      <c r="AB156" s="15">
        <v>0</v>
      </c>
      <c r="AC156" s="15">
        <v>256.60000000000002</v>
      </c>
      <c r="AD156" s="15">
        <v>237.44</v>
      </c>
      <c r="AE156" s="15">
        <v>464.42</v>
      </c>
      <c r="AF156" s="15">
        <v>147.04</v>
      </c>
      <c r="AG156" s="15">
        <v>180.44</v>
      </c>
      <c r="AH156" s="15">
        <v>32.799999999999997</v>
      </c>
      <c r="AI156" s="15">
        <v>162.97</v>
      </c>
      <c r="AJ156" s="15">
        <v>242.06</v>
      </c>
    </row>
    <row r="157" spans="1:36" customFormat="1" ht="18.75">
      <c r="A157" s="5" t="str">
        <f t="shared" si="3"/>
        <v>EXPENSES</v>
      </c>
      <c r="B157" s="6">
        <v>303</v>
      </c>
      <c r="C157" s="7"/>
      <c r="D157" s="11" t="str">
        <f>IFERROR(VLOOKUP(B157,'[1]Detailed Model'!$A$6:$C$92,3,FALSE),"NOT CODED/ERROR")</f>
        <v>Activities</v>
      </c>
      <c r="E157" s="12"/>
      <c r="F157" s="4" t="e">
        <f>VLOOKUP(B157,'[1]Detailed Model'!A139:C217,3,FALSE)</f>
        <v>#N/A</v>
      </c>
      <c r="G157" t="s">
        <v>131</v>
      </c>
      <c r="Y157" s="15">
        <v>270</v>
      </c>
      <c r="Z157" s="15">
        <v>220</v>
      </c>
      <c r="AA157" s="15">
        <v>375</v>
      </c>
      <c r="AB157" s="15">
        <v>325</v>
      </c>
      <c r="AC157" s="15">
        <v>275</v>
      </c>
      <c r="AD157" s="15">
        <v>375</v>
      </c>
      <c r="AE157" s="15">
        <v>300</v>
      </c>
      <c r="AF157" s="15">
        <v>275</v>
      </c>
      <c r="AG157" s="15">
        <v>150</v>
      </c>
      <c r="AH157" s="15">
        <v>350</v>
      </c>
      <c r="AI157" s="15">
        <v>25</v>
      </c>
      <c r="AJ157" s="15">
        <v>50</v>
      </c>
    </row>
    <row r="158" spans="1:36" customFormat="1" ht="18.75">
      <c r="A158" s="13" t="str">
        <f t="shared" si="3"/>
        <v>EXPENSES</v>
      </c>
      <c r="B158" s="6">
        <v>303</v>
      </c>
      <c r="C158" s="14"/>
      <c r="D158" s="11" t="str">
        <f>IFERROR(VLOOKUP(B158,'[1]Detailed Model'!$A$6:$C$92,3,FALSE),"NOT CODED/ERROR")</f>
        <v>Activities</v>
      </c>
      <c r="E158" s="12"/>
      <c r="F158" s="4" t="e">
        <f>VLOOKUP(B158,'[1]Detailed Model'!A140:C218,3,FALSE)</f>
        <v>#N/A</v>
      </c>
      <c r="G158" t="s">
        <v>132</v>
      </c>
      <c r="Y158" s="15">
        <v>0</v>
      </c>
      <c r="Z158" s="15">
        <v>273.55</v>
      </c>
      <c r="AA158" s="15">
        <v>27.37</v>
      </c>
      <c r="AB158" s="15">
        <v>59.19</v>
      </c>
      <c r="AC158" s="15">
        <v>225.64</v>
      </c>
      <c r="AD158" s="15">
        <v>83.81</v>
      </c>
      <c r="AE158" s="15">
        <v>49.75</v>
      </c>
      <c r="AF158" s="15">
        <v>152.69999999999999</v>
      </c>
      <c r="AG158" s="15">
        <v>173.19</v>
      </c>
      <c r="AH158" s="15">
        <v>17.510000000000002</v>
      </c>
      <c r="AI158" s="15">
        <v>115.02</v>
      </c>
      <c r="AJ158" s="15">
        <v>179.45</v>
      </c>
    </row>
    <row r="159" spans="1:36" customFormat="1" ht="18.75">
      <c r="A159" s="5" t="str">
        <f t="shared" si="3"/>
        <v>EXPENSES</v>
      </c>
      <c r="B159" s="6"/>
      <c r="C159" s="7"/>
      <c r="D159" s="11" t="str">
        <f>IFERROR(VLOOKUP(B159,'[1]Detailed Model'!$A$6:$C$92,3,FALSE),"NOT CODED/ERROR")</f>
        <v>NOT CODED/ERROR</v>
      </c>
      <c r="E159" s="12"/>
      <c r="F159" s="4" t="e">
        <f>VLOOKUP(B159,'[1]Detailed Model'!A141:C219,3,FALSE)</f>
        <v>#N/A</v>
      </c>
      <c r="G159" t="s">
        <v>133</v>
      </c>
      <c r="Y159" s="15">
        <v>19735.11</v>
      </c>
      <c r="Z159" s="15">
        <v>22055.55</v>
      </c>
      <c r="AA159" s="15">
        <v>21356.89</v>
      </c>
      <c r="AB159" s="15">
        <v>14717.51</v>
      </c>
      <c r="AC159" s="15">
        <v>20357.34</v>
      </c>
      <c r="AD159" s="15">
        <v>26893.98</v>
      </c>
      <c r="AE159" s="15">
        <v>20873.71</v>
      </c>
      <c r="AF159" s="15">
        <v>24218.36</v>
      </c>
      <c r="AG159" s="15">
        <v>24101.53</v>
      </c>
      <c r="AH159" s="15">
        <v>20036.78</v>
      </c>
      <c r="AI159" s="15">
        <v>22323.68</v>
      </c>
      <c r="AJ159" s="15">
        <v>23473.14</v>
      </c>
    </row>
    <row r="160" spans="1:36" customFormat="1" ht="18.75">
      <c r="A160" s="5" t="str">
        <f t="shared" si="3"/>
        <v>EXPENSES</v>
      </c>
      <c r="B160" s="6"/>
      <c r="C160" s="7"/>
      <c r="D160" s="11" t="str">
        <f>IFERROR(VLOOKUP(B160,'[1]Detailed Model'!$A$6:$C$92,3,FALSE),"NOT CODED/ERROR")</f>
        <v>NOT CODED/ERROR</v>
      </c>
      <c r="E160" s="12"/>
      <c r="F160" s="4" t="e">
        <f>VLOOKUP(B160,'[1]Detailed Model'!A142:C220,3,FALSE)</f>
        <v>#N/A</v>
      </c>
      <c r="G160" t="s">
        <v>17</v>
      </c>
    </row>
    <row r="161" spans="1:36" customFormat="1" ht="18.75">
      <c r="A161" s="5" t="s">
        <v>46</v>
      </c>
      <c r="B161" s="6"/>
      <c r="C161" s="7"/>
      <c r="D161" s="11" t="str">
        <f>IFERROR(VLOOKUP(B161,'[1]Detailed Model'!$A$6:$C$92,3,FALSE),"NOT CODED/ERROR")</f>
        <v>NOT CODED/ERROR</v>
      </c>
      <c r="E161" s="12"/>
      <c r="F161" s="4" t="e">
        <f>VLOOKUP(B161,'[1]Detailed Model'!A143:C221,3,FALSE)</f>
        <v>#N/A</v>
      </c>
      <c r="G161" t="s">
        <v>134</v>
      </c>
      <c r="Y161" t="s">
        <v>22</v>
      </c>
      <c r="Z161" t="s">
        <v>22</v>
      </c>
      <c r="AA161" t="s">
        <v>22</v>
      </c>
      <c r="AB161" t="s">
        <v>22</v>
      </c>
      <c r="AC161" t="s">
        <v>22</v>
      </c>
      <c r="AD161" t="s">
        <v>22</v>
      </c>
      <c r="AE161" t="s">
        <v>22</v>
      </c>
      <c r="AF161" t="s">
        <v>22</v>
      </c>
      <c r="AG161" t="s">
        <v>22</v>
      </c>
      <c r="AH161" t="s">
        <v>22</v>
      </c>
      <c r="AI161" t="s">
        <v>22</v>
      </c>
      <c r="AJ161" t="s">
        <v>22</v>
      </c>
    </row>
    <row r="162" spans="1:36" customFormat="1" ht="18.75">
      <c r="A162" s="5" t="s">
        <v>46</v>
      </c>
      <c r="B162" s="6">
        <v>313</v>
      </c>
      <c r="C162" s="7"/>
      <c r="D162" s="11" t="str">
        <f>IFERROR(VLOOKUP(B162,'[1]Detailed Model'!$A$6:$C$92,3,FALSE),"NOT CODED/ERROR")</f>
        <v>Property, Plant, &amp; Maintenance</v>
      </c>
      <c r="E162" s="12"/>
      <c r="F162" s="4" t="e">
        <f>VLOOKUP(B162,'[1]Detailed Model'!A144:C222,3,FALSE)</f>
        <v>#N/A</v>
      </c>
      <c r="G162" t="s">
        <v>135</v>
      </c>
      <c r="Y162" s="15">
        <v>6441.64</v>
      </c>
      <c r="Z162" s="15">
        <v>972</v>
      </c>
      <c r="AA162" s="15">
        <v>6037.67</v>
      </c>
      <c r="AB162" s="15">
        <v>5529.54</v>
      </c>
      <c r="AC162" s="15">
        <v>6486.92</v>
      </c>
      <c r="AD162" s="15">
        <v>6168.13</v>
      </c>
      <c r="AE162" s="15">
        <v>6030.03</v>
      </c>
      <c r="AF162" s="15">
        <v>6705.96</v>
      </c>
      <c r="AG162" s="15">
        <v>5842.24</v>
      </c>
      <c r="AH162" s="15">
        <v>5808.51</v>
      </c>
      <c r="AI162" s="15">
        <v>6178.78</v>
      </c>
      <c r="AJ162" s="15">
        <v>6103.52</v>
      </c>
    </row>
    <row r="163" spans="1:36" customFormat="1" ht="18.75">
      <c r="A163" s="5" t="s">
        <v>46</v>
      </c>
      <c r="B163" s="6">
        <v>313</v>
      </c>
      <c r="C163" s="7"/>
      <c r="D163" s="11" t="str">
        <f>IFERROR(VLOOKUP(B163,'[1]Detailed Model'!$A$6:$C$92,3,FALSE),"NOT CODED/ERROR")</f>
        <v>Property, Plant, &amp; Maintenance</v>
      </c>
      <c r="E163" s="8"/>
      <c r="F163" s="4" t="e">
        <f>VLOOKUP(B163,'[1]Detailed Model'!A145:C223,3,FALSE)</f>
        <v>#N/A</v>
      </c>
      <c r="G163" t="s">
        <v>136</v>
      </c>
      <c r="Y163" s="15">
        <v>1209.43</v>
      </c>
      <c r="Z163" s="15">
        <v>430.03</v>
      </c>
      <c r="AA163" s="15">
        <v>1307.8599999999999</v>
      </c>
      <c r="AB163" s="15">
        <v>1128.54</v>
      </c>
      <c r="AC163" s="15">
        <v>1308.0899999999999</v>
      </c>
      <c r="AD163" s="15">
        <v>1374.8</v>
      </c>
      <c r="AE163" s="15">
        <v>1420.87</v>
      </c>
      <c r="AF163" s="15">
        <v>1475.65</v>
      </c>
      <c r="AG163" s="15">
        <v>1180.67</v>
      </c>
      <c r="AH163" s="15">
        <v>1285.57</v>
      </c>
      <c r="AI163" s="15">
        <v>1324.48</v>
      </c>
      <c r="AJ163" s="15">
        <v>1344.06</v>
      </c>
    </row>
    <row r="164" spans="1:36" customFormat="1" ht="18.75">
      <c r="A164" s="5" t="s">
        <v>46</v>
      </c>
      <c r="B164" s="6">
        <v>313</v>
      </c>
      <c r="C164" s="7"/>
      <c r="D164" s="11" t="str">
        <f>IFERROR(VLOOKUP(B164,'[1]Detailed Model'!$A$6:$C$92,3,FALSE),"NOT CODED/ERROR")</f>
        <v>Property, Plant, &amp; Maintenance</v>
      </c>
      <c r="E164" s="8"/>
      <c r="F164" s="4" t="e">
        <f>VLOOKUP(B164,'[1]Detailed Model'!A146:C224,3,FALSE)</f>
        <v>#N/A</v>
      </c>
      <c r="G164" t="s">
        <v>137</v>
      </c>
      <c r="Y164" s="15">
        <v>143.86000000000001</v>
      </c>
      <c r="Z164" s="15">
        <v>324.3</v>
      </c>
      <c r="AA164" s="15">
        <v>241.33</v>
      </c>
      <c r="AB164" s="15">
        <v>521.16</v>
      </c>
      <c r="AC164" s="15">
        <v>278.60000000000002</v>
      </c>
      <c r="AD164" s="15">
        <v>562.14</v>
      </c>
      <c r="AE164" s="15">
        <v>552.54</v>
      </c>
      <c r="AF164" s="15">
        <v>574.12</v>
      </c>
      <c r="AG164" s="15">
        <v>261.39</v>
      </c>
      <c r="AH164" s="15">
        <v>269.74</v>
      </c>
      <c r="AI164" s="15">
        <v>279.85000000000002</v>
      </c>
      <c r="AJ164" s="15">
        <v>560.41</v>
      </c>
    </row>
    <row r="165" spans="1:36" customFormat="1" ht="18.75">
      <c r="A165" s="5" t="s">
        <v>46</v>
      </c>
      <c r="B165" s="6">
        <v>313</v>
      </c>
      <c r="C165" s="7"/>
      <c r="D165" s="11" t="str">
        <f>IFERROR(VLOOKUP(B165,'[1]Detailed Model'!$A$6:$C$92,3,FALSE),"NOT CODED/ERROR")</f>
        <v>Property, Plant, &amp; Maintenance</v>
      </c>
      <c r="E165" s="8"/>
      <c r="F165" s="4" t="e">
        <f>VLOOKUP(B165,'[1]Detailed Model'!A147:C225,3,FALSE)</f>
        <v>#N/A</v>
      </c>
      <c r="G165" t="s">
        <v>138</v>
      </c>
      <c r="Y165" s="15">
        <v>213.3</v>
      </c>
      <c r="Z165" s="15">
        <v>11.88</v>
      </c>
      <c r="AA165" s="15">
        <v>250.41</v>
      </c>
      <c r="AB165" s="15">
        <v>328.02</v>
      </c>
      <c r="AC165" s="15">
        <v>841.35</v>
      </c>
      <c r="AD165" s="15">
        <v>1249.78</v>
      </c>
      <c r="AE165" s="15">
        <v>1063.4000000000001</v>
      </c>
      <c r="AF165" s="15">
        <v>761.48</v>
      </c>
      <c r="AG165" s="15">
        <v>772.12</v>
      </c>
      <c r="AH165" s="15">
        <v>1039.97</v>
      </c>
      <c r="AI165" s="15">
        <v>1241.26</v>
      </c>
      <c r="AJ165" s="15">
        <v>1076.19</v>
      </c>
    </row>
    <row r="166" spans="1:36" customFormat="1" ht="18.75">
      <c r="A166" s="5" t="s">
        <v>46</v>
      </c>
      <c r="B166" s="6">
        <v>313</v>
      </c>
      <c r="C166" s="7"/>
      <c r="D166" s="11" t="str">
        <f>IFERROR(VLOOKUP(B166,'[1]Detailed Model'!$A$6:$C$92,3,FALSE),"NOT CODED/ERROR")</f>
        <v>Property, Plant, &amp; Maintenance</v>
      </c>
      <c r="E166" s="8"/>
      <c r="F166" s="4" t="e">
        <f>VLOOKUP(B166,'[1]Detailed Model'!A148:C226,3,FALSE)</f>
        <v>#N/A</v>
      </c>
      <c r="G166" t="s">
        <v>139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176.08</v>
      </c>
      <c r="AI166" s="15">
        <v>0</v>
      </c>
      <c r="AJ166" s="15">
        <v>66.03</v>
      </c>
    </row>
    <row r="167" spans="1:36" customFormat="1" ht="18.75">
      <c r="A167" s="5" t="s">
        <v>46</v>
      </c>
      <c r="B167" s="6">
        <v>313</v>
      </c>
      <c r="C167" s="7"/>
      <c r="D167" s="11" t="str">
        <f>IFERROR(VLOOKUP(B167,'[1]Detailed Model'!$A$6:$C$92,3,FALSE),"NOT CODED/ERROR")</f>
        <v>Property, Plant, &amp; Maintenance</v>
      </c>
      <c r="E167" s="8"/>
      <c r="F167" s="4" t="e">
        <f>VLOOKUP(B167,'[1]Detailed Model'!A149:C227,3,FALSE)</f>
        <v>#N/A</v>
      </c>
      <c r="G167" t="s">
        <v>140</v>
      </c>
      <c r="Y167" s="15">
        <v>12308.07</v>
      </c>
      <c r="Z167" s="15">
        <v>2932.83</v>
      </c>
      <c r="AA167" s="15">
        <v>1028</v>
      </c>
      <c r="AB167" s="15">
        <v>1347.83</v>
      </c>
      <c r="AC167" s="15">
        <v>2930.66</v>
      </c>
      <c r="AD167" s="15">
        <v>5086.3599999999997</v>
      </c>
      <c r="AE167" s="15">
        <v>3362.78</v>
      </c>
      <c r="AF167" s="15">
        <v>5491.22</v>
      </c>
      <c r="AG167" s="15">
        <v>2856.69</v>
      </c>
      <c r="AH167" s="15">
        <v>2678.21</v>
      </c>
      <c r="AI167" s="15">
        <v>1305.1300000000001</v>
      </c>
      <c r="AJ167" s="15">
        <v>6215.13</v>
      </c>
    </row>
    <row r="168" spans="1:36" customFormat="1" ht="18.75">
      <c r="A168" s="5" t="s">
        <v>46</v>
      </c>
      <c r="B168" s="6">
        <v>313</v>
      </c>
      <c r="C168" s="7"/>
      <c r="D168" s="11" t="str">
        <f>IFERROR(VLOOKUP(B168,'[1]Detailed Model'!$A$6:$C$92,3,FALSE),"NOT CODED/ERROR")</f>
        <v>Property, Plant, &amp; Maintenance</v>
      </c>
      <c r="E168" s="8"/>
      <c r="F168" s="4" t="e">
        <f>VLOOKUP(B168,'[1]Detailed Model'!A150:C228,3,FALSE)</f>
        <v>#N/A</v>
      </c>
      <c r="G168" t="s">
        <v>141</v>
      </c>
      <c r="Y168" s="15">
        <v>5627.59</v>
      </c>
      <c r="Z168" s="15">
        <v>1963.59</v>
      </c>
      <c r="AA168" s="15">
        <v>899.57</v>
      </c>
      <c r="AB168" s="15">
        <v>5091.2</v>
      </c>
      <c r="AC168" s="15">
        <v>0</v>
      </c>
      <c r="AD168" s="15">
        <v>4568.78</v>
      </c>
      <c r="AE168" s="15">
        <v>849.65</v>
      </c>
      <c r="AF168" s="15">
        <v>-1305.4000000000001</v>
      </c>
      <c r="AG168" s="15">
        <v>748.21</v>
      </c>
      <c r="AH168" s="15">
        <v>273.86</v>
      </c>
      <c r="AI168" s="15">
        <v>13722.11</v>
      </c>
      <c r="AJ168" s="15">
        <v>2156.83</v>
      </c>
    </row>
    <row r="169" spans="1:36" customFormat="1" ht="18.75">
      <c r="A169" s="5" t="s">
        <v>46</v>
      </c>
      <c r="B169" s="6">
        <v>313</v>
      </c>
      <c r="C169" s="7"/>
      <c r="D169" s="11" t="str">
        <f>IFERROR(VLOOKUP(B169,'[1]Detailed Model'!$A$6:$C$92,3,FALSE),"NOT CODED/ERROR")</f>
        <v>Property, Plant, &amp; Maintenance</v>
      </c>
      <c r="E169" s="8"/>
      <c r="F169" s="4" t="e">
        <f>VLOOKUP(B169,'[1]Detailed Model'!A151:C229,3,FALSE)</f>
        <v>#N/A</v>
      </c>
      <c r="G169" t="s">
        <v>142</v>
      </c>
      <c r="Y169" s="15">
        <v>253.66</v>
      </c>
      <c r="Z169" s="15">
        <v>209.01</v>
      </c>
      <c r="AA169" s="15">
        <v>206.92</v>
      </c>
      <c r="AB169" s="15">
        <v>313.95999999999998</v>
      </c>
      <c r="AC169" s="15">
        <v>617.28</v>
      </c>
      <c r="AD169" s="15">
        <v>391.86</v>
      </c>
      <c r="AE169" s="15">
        <v>186.11</v>
      </c>
      <c r="AF169" s="15">
        <v>1935.38</v>
      </c>
      <c r="AG169" s="15">
        <v>804.55</v>
      </c>
      <c r="AH169" s="15">
        <v>1140.8499999999999</v>
      </c>
      <c r="AI169" s="15">
        <v>899.42</v>
      </c>
      <c r="AJ169" s="15">
        <v>550.04999999999995</v>
      </c>
    </row>
    <row r="170" spans="1:36" customFormat="1" ht="18.75">
      <c r="A170" s="5" t="s">
        <v>46</v>
      </c>
      <c r="B170" s="6">
        <v>313</v>
      </c>
      <c r="C170" s="7"/>
      <c r="D170" s="11" t="str">
        <f>IFERROR(VLOOKUP(B170,'[1]Detailed Model'!$A$6:$C$92,3,FALSE),"NOT CODED/ERROR")</f>
        <v>Property, Plant, &amp; Maintenance</v>
      </c>
      <c r="E170" s="8"/>
      <c r="F170" s="4" t="e">
        <f>VLOOKUP(B170,'[1]Detailed Model'!A152:C230,3,FALSE)</f>
        <v>#N/A</v>
      </c>
      <c r="G170" t="s">
        <v>143</v>
      </c>
      <c r="Y170" s="15">
        <v>1587</v>
      </c>
      <c r="Z170" s="15">
        <v>1161.29</v>
      </c>
      <c r="AA170" s="15">
        <v>1842.71</v>
      </c>
      <c r="AB170" s="15">
        <v>3000</v>
      </c>
      <c r="AC170" s="15">
        <v>1500</v>
      </c>
      <c r="AD170" s="15">
        <v>1500</v>
      </c>
      <c r="AE170" s="15">
        <v>1500</v>
      </c>
      <c r="AF170" s="15">
        <v>1500</v>
      </c>
      <c r="AG170" s="15">
        <v>1500</v>
      </c>
      <c r="AH170" s="15">
        <v>1500</v>
      </c>
      <c r="AI170" s="15">
        <v>1500</v>
      </c>
      <c r="AJ170" s="15">
        <v>1500</v>
      </c>
    </row>
    <row r="171" spans="1:36" customFormat="1" ht="18.75">
      <c r="A171" s="5" t="s">
        <v>46</v>
      </c>
      <c r="B171" s="6">
        <v>313</v>
      </c>
      <c r="C171" s="7"/>
      <c r="D171" s="11" t="str">
        <f>IFERROR(VLOOKUP(B171,'[1]Detailed Model'!$A$6:$C$92,3,FALSE),"NOT CODED/ERROR")</f>
        <v>Property, Plant, &amp; Maintenance</v>
      </c>
      <c r="E171" s="8"/>
      <c r="F171" s="4" t="e">
        <f>VLOOKUP(B171,'[1]Detailed Model'!A153:C231,3,FALSE)</f>
        <v>#N/A</v>
      </c>
      <c r="G171" t="s">
        <v>144</v>
      </c>
      <c r="Y171" s="15">
        <v>0</v>
      </c>
      <c r="Z171" s="15">
        <v>0</v>
      </c>
      <c r="AA171" s="15">
        <v>0</v>
      </c>
      <c r="AB171" s="15">
        <v>0</v>
      </c>
      <c r="AC171" s="15">
        <v>618.96</v>
      </c>
      <c r="AD171" s="15">
        <v>0</v>
      </c>
      <c r="AE171" s="15">
        <v>32.630000000000003</v>
      </c>
      <c r="AF171" s="15">
        <v>0</v>
      </c>
      <c r="AG171" s="15">
        <v>0</v>
      </c>
      <c r="AH171" s="15">
        <v>0</v>
      </c>
      <c r="AI171" s="15">
        <v>112.61</v>
      </c>
      <c r="AJ171" s="15">
        <v>199.9</v>
      </c>
    </row>
    <row r="172" spans="1:36" customFormat="1" ht="18.75">
      <c r="A172" s="5" t="s">
        <v>46</v>
      </c>
      <c r="B172" s="6">
        <v>313</v>
      </c>
      <c r="C172" s="7"/>
      <c r="D172" s="11" t="str">
        <f>IFERROR(VLOOKUP(B172,'[1]Detailed Model'!$A$6:$C$92,3,FALSE),"NOT CODED/ERROR")</f>
        <v>Property, Plant, &amp; Maintenance</v>
      </c>
      <c r="E172" s="8"/>
      <c r="F172" s="4" t="e">
        <f>VLOOKUP(B172,'[1]Detailed Model'!A154:C232,3,FALSE)</f>
        <v>#N/A</v>
      </c>
      <c r="G172" t="s">
        <v>145</v>
      </c>
      <c r="Y172" s="15">
        <v>0</v>
      </c>
      <c r="Z172" s="15">
        <v>0</v>
      </c>
      <c r="AA172" s="15">
        <v>362.57</v>
      </c>
      <c r="AB172" s="15">
        <v>1719.97</v>
      </c>
      <c r="AC172" s="15">
        <v>188.08</v>
      </c>
      <c r="AD172" s="15">
        <v>150.41999999999999</v>
      </c>
      <c r="AE172" s="15">
        <v>31.91</v>
      </c>
      <c r="AF172" s="15">
        <v>181.15</v>
      </c>
      <c r="AG172" s="15">
        <v>242.37</v>
      </c>
      <c r="AH172" s="15">
        <v>0</v>
      </c>
      <c r="AI172" s="15">
        <v>350.08</v>
      </c>
      <c r="AJ172" s="15">
        <v>0</v>
      </c>
    </row>
    <row r="173" spans="1:36" customFormat="1" ht="18.75">
      <c r="A173" s="5" t="s">
        <v>46</v>
      </c>
      <c r="B173" s="6"/>
      <c r="C173" s="7"/>
      <c r="D173" s="11" t="str">
        <f>IFERROR(VLOOKUP(B173,'[1]Detailed Model'!$A$6:$C$92,3,FALSE),"NOT CODED/ERROR")</f>
        <v>NOT CODED/ERROR</v>
      </c>
      <c r="E173" s="8"/>
      <c r="F173" s="4" t="e">
        <f>VLOOKUP(B173,'[1]Detailed Model'!A155:C233,3,FALSE)</f>
        <v>#N/A</v>
      </c>
      <c r="G173" s="4" t="s">
        <v>146</v>
      </c>
      <c r="Y173" s="15">
        <v>27784.55</v>
      </c>
      <c r="Z173" s="15">
        <v>8004.93</v>
      </c>
      <c r="AA173" s="15">
        <v>12177.04</v>
      </c>
      <c r="AB173" s="15">
        <v>18980.22</v>
      </c>
      <c r="AC173" s="15">
        <v>14769.94</v>
      </c>
      <c r="AD173" s="15">
        <v>21052.27</v>
      </c>
      <c r="AE173" s="15">
        <v>15029.92</v>
      </c>
      <c r="AF173" s="15">
        <v>17319.560000000001</v>
      </c>
      <c r="AG173" s="15">
        <v>14208.24</v>
      </c>
      <c r="AH173" s="15">
        <v>14172.79</v>
      </c>
      <c r="AI173" s="15">
        <v>26913.72</v>
      </c>
      <c r="AJ173" s="15">
        <v>19772.12</v>
      </c>
    </row>
    <row r="174" spans="1:36" customFormat="1" ht="18.75">
      <c r="A174" s="5" t="s">
        <v>46</v>
      </c>
      <c r="B174" s="6"/>
      <c r="C174" s="7"/>
      <c r="D174" s="11" t="str">
        <f>IFERROR(VLOOKUP(B174,'[1]Detailed Model'!$A$6:$C$92,3,FALSE),"NOT CODED/ERROR")</f>
        <v>NOT CODED/ERROR</v>
      </c>
      <c r="E174" s="8"/>
      <c r="F174" s="4" t="e">
        <f>VLOOKUP(B174,'[1]Detailed Model'!A156:C234,3,FALSE)</f>
        <v>#N/A</v>
      </c>
      <c r="G174" t="s">
        <v>17</v>
      </c>
    </row>
    <row r="175" spans="1:36" customFormat="1" ht="18.75">
      <c r="A175" s="5" t="s">
        <v>46</v>
      </c>
      <c r="B175" s="6"/>
      <c r="C175" s="7"/>
      <c r="D175" s="11" t="str">
        <f>IFERROR(VLOOKUP(B175,'[1]Detailed Model'!$A$6:$C$92,3,FALSE),"NOT CODED/ERROR")</f>
        <v>NOT CODED/ERROR</v>
      </c>
      <c r="E175" s="8"/>
      <c r="F175" s="4" t="e">
        <f>VLOOKUP(B175,'[1]Detailed Model'!A157:C235,3,FALSE)</f>
        <v>#N/A</v>
      </c>
      <c r="G175" t="s">
        <v>147</v>
      </c>
      <c r="Y175" t="s">
        <v>22</v>
      </c>
      <c r="Z175" t="s">
        <v>22</v>
      </c>
      <c r="AA175" t="s">
        <v>22</v>
      </c>
      <c r="AB175" t="s">
        <v>22</v>
      </c>
      <c r="AC175" t="s">
        <v>22</v>
      </c>
      <c r="AD175" t="s">
        <v>22</v>
      </c>
      <c r="AE175" t="s">
        <v>22</v>
      </c>
      <c r="AF175" t="s">
        <v>22</v>
      </c>
      <c r="AG175" t="s">
        <v>22</v>
      </c>
      <c r="AH175" t="s">
        <v>22</v>
      </c>
      <c r="AI175" t="s">
        <v>22</v>
      </c>
      <c r="AJ175" t="s">
        <v>22</v>
      </c>
    </row>
    <row r="176" spans="1:36" customFormat="1" ht="18.75">
      <c r="A176" s="5" t="s">
        <v>46</v>
      </c>
      <c r="B176" s="6">
        <v>306</v>
      </c>
      <c r="C176" s="7"/>
      <c r="D176" s="11" t="str">
        <f>IFERROR(VLOOKUP(B176,'[1]Detailed Model'!$A$6:$C$92,3,FALSE),"NOT CODED/ERROR")</f>
        <v>General Administrative</v>
      </c>
      <c r="E176" s="8"/>
      <c r="F176" s="4" t="e">
        <f>VLOOKUP(B176,'[1]Detailed Model'!A158:C236,3,FALSE)</f>
        <v>#N/A</v>
      </c>
      <c r="G176" t="s">
        <v>148</v>
      </c>
      <c r="Y176" s="15">
        <v>0</v>
      </c>
      <c r="Z176" s="15">
        <v>0</v>
      </c>
      <c r="AA176" s="15">
        <v>0</v>
      </c>
      <c r="AB176" s="15">
        <v>3743.04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</row>
    <row r="177" spans="1:36" customFormat="1" ht="18.75">
      <c r="A177" s="5" t="s">
        <v>46</v>
      </c>
      <c r="B177" s="6">
        <v>306</v>
      </c>
      <c r="C177" s="7"/>
      <c r="D177" s="11" t="str">
        <f>IFERROR(VLOOKUP(B177,'[1]Detailed Model'!$A$6:$C$92,3,FALSE),"NOT CODED/ERROR")</f>
        <v>General Administrative</v>
      </c>
      <c r="E177" s="8"/>
      <c r="F177" s="4" t="e">
        <f>VLOOKUP(B177,'[1]Detailed Model'!A159:C237,3,FALSE)</f>
        <v>#N/A</v>
      </c>
      <c r="G177" t="s">
        <v>149</v>
      </c>
      <c r="Y177" s="15">
        <v>3487.08</v>
      </c>
      <c r="Z177" s="15">
        <v>-1462.44</v>
      </c>
      <c r="AA177" s="15">
        <v>0</v>
      </c>
      <c r="AB177" s="15">
        <v>1402.89</v>
      </c>
      <c r="AC177" s="15">
        <v>1616.09</v>
      </c>
      <c r="AD177" s="15">
        <v>0</v>
      </c>
      <c r="AE177" s="15">
        <v>0</v>
      </c>
      <c r="AF177" s="15">
        <v>2591.19</v>
      </c>
      <c r="AG177" s="15">
        <v>0</v>
      </c>
      <c r="AH177" s="15">
        <v>0</v>
      </c>
      <c r="AI177" s="15">
        <v>0</v>
      </c>
      <c r="AJ177" s="15">
        <v>0</v>
      </c>
    </row>
    <row r="178" spans="1:36" customFormat="1" ht="18.75">
      <c r="A178" s="5" t="s">
        <v>46</v>
      </c>
      <c r="B178" s="6">
        <v>306</v>
      </c>
      <c r="C178" s="7"/>
      <c r="D178" s="11" t="str">
        <f>IFERROR(VLOOKUP(B178,'[1]Detailed Model'!$A$6:$C$92,3,FALSE),"NOT CODED/ERROR")</f>
        <v>General Administrative</v>
      </c>
      <c r="E178" s="8"/>
      <c r="F178" s="4" t="e">
        <f>VLOOKUP(B178,'[1]Detailed Model'!A160:C238,3,FALSE)</f>
        <v>#N/A</v>
      </c>
      <c r="G178" t="s">
        <v>150</v>
      </c>
      <c r="Y178" s="15">
        <v>310.35000000000002</v>
      </c>
      <c r="Z178" s="15">
        <v>-15.47</v>
      </c>
      <c r="AA178" s="15">
        <v>764.98</v>
      </c>
      <c r="AB178" s="15">
        <v>48.3</v>
      </c>
      <c r="AC178" s="15">
        <v>0</v>
      </c>
      <c r="AD178" s="15">
        <v>335.35</v>
      </c>
      <c r="AE178" s="15">
        <v>-50</v>
      </c>
      <c r="AF178" s="15">
        <v>630.66</v>
      </c>
      <c r="AG178" s="15">
        <v>579.66999999999996</v>
      </c>
      <c r="AH178" s="15">
        <v>71.25</v>
      </c>
      <c r="AI178" s="15">
        <v>88.6</v>
      </c>
      <c r="AJ178" s="15">
        <v>70.650000000000006</v>
      </c>
    </row>
    <row r="179" spans="1:36" customFormat="1" ht="18.75">
      <c r="A179" s="5" t="s">
        <v>46</v>
      </c>
      <c r="B179" s="6"/>
      <c r="C179" s="7"/>
      <c r="D179" s="11" t="str">
        <f>IFERROR(VLOOKUP(B179,'[1]Detailed Model'!$A$6:$C$92,3,FALSE),"NOT CODED/ERROR")</f>
        <v>NOT CODED/ERROR</v>
      </c>
      <c r="E179" s="8"/>
      <c r="F179" s="4" t="e">
        <f>VLOOKUP(B179,'[1]Detailed Model'!A161:C239,3,FALSE)</f>
        <v>#N/A</v>
      </c>
      <c r="G179" t="s">
        <v>151</v>
      </c>
      <c r="Y179" s="15">
        <v>3797.43</v>
      </c>
      <c r="Z179" s="15">
        <v>-1477.91</v>
      </c>
      <c r="AA179" s="15">
        <v>764.98</v>
      </c>
      <c r="AB179" s="15">
        <v>5194.2299999999996</v>
      </c>
      <c r="AC179" s="15">
        <v>1616.09</v>
      </c>
      <c r="AD179" s="15">
        <v>335.35</v>
      </c>
      <c r="AE179" s="15">
        <v>-50</v>
      </c>
      <c r="AF179" s="15">
        <v>3221.85</v>
      </c>
      <c r="AG179" s="15">
        <v>579.66999999999996</v>
      </c>
      <c r="AH179" s="15">
        <v>71.25</v>
      </c>
      <c r="AI179" s="15">
        <v>88.6</v>
      </c>
      <c r="AJ179" s="15">
        <v>70.650000000000006</v>
      </c>
    </row>
    <row r="180" spans="1:36" customFormat="1" ht="18.75">
      <c r="A180" s="5" t="s">
        <v>46</v>
      </c>
      <c r="B180" s="6"/>
      <c r="C180" s="7"/>
      <c r="D180" s="11" t="str">
        <f>IFERROR(VLOOKUP(B180,'[1]Detailed Model'!$A$6:$C$92,3,FALSE),"NOT CODED/ERROR")</f>
        <v>NOT CODED/ERROR</v>
      </c>
      <c r="E180" s="8"/>
      <c r="F180" s="4" t="e">
        <f>VLOOKUP(B180,'[1]Detailed Model'!A162:C240,3,FALSE)</f>
        <v>#N/A</v>
      </c>
      <c r="G180" t="s">
        <v>17</v>
      </c>
    </row>
    <row r="181" spans="1:36" customFormat="1" ht="18.75">
      <c r="A181" s="5" t="s">
        <v>46</v>
      </c>
      <c r="B181" s="6"/>
      <c r="C181" s="7"/>
      <c r="D181" s="11" t="str">
        <f>IFERROR(VLOOKUP(B181,'[1]Detailed Model'!$A$6:$C$92,3,FALSE),"NOT CODED/ERROR")</f>
        <v>NOT CODED/ERROR</v>
      </c>
      <c r="E181" s="8"/>
      <c r="F181" s="4" t="e">
        <f>VLOOKUP(B181,'[1]Detailed Model'!A163:C241,3,FALSE)</f>
        <v>#N/A</v>
      </c>
      <c r="G181" t="s">
        <v>152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 t="s">
        <v>22</v>
      </c>
      <c r="AG181" t="s">
        <v>22</v>
      </c>
      <c r="AH181" t="s">
        <v>22</v>
      </c>
      <c r="AI181" t="s">
        <v>22</v>
      </c>
      <c r="AJ181" t="s">
        <v>22</v>
      </c>
    </row>
    <row r="182" spans="1:36" customFormat="1" ht="18.75">
      <c r="A182" s="5" t="s">
        <v>46</v>
      </c>
      <c r="B182" s="6">
        <v>306</v>
      </c>
      <c r="C182" s="7"/>
      <c r="D182" s="11" t="str">
        <f>IFERROR(VLOOKUP(B182,'[1]Detailed Model'!$A$6:$C$92,3,FALSE),"NOT CODED/ERROR")</f>
        <v>General Administrative</v>
      </c>
      <c r="E182" s="8"/>
      <c r="F182" s="4" t="e">
        <f>VLOOKUP(B182,'[1]Detailed Model'!A164:C242,3,FALSE)</f>
        <v>#N/A</v>
      </c>
      <c r="G182" t="s">
        <v>153</v>
      </c>
      <c r="Y182" s="15">
        <v>26183.47</v>
      </c>
      <c r="Z182" s="15">
        <v>26402.54</v>
      </c>
      <c r="AA182" s="15">
        <v>27339.17</v>
      </c>
      <c r="AB182" s="15">
        <v>27729.05</v>
      </c>
      <c r="AC182" s="15">
        <v>24219.07</v>
      </c>
      <c r="AD182" s="15">
        <v>16847.98</v>
      </c>
      <c r="AE182" s="15">
        <v>14032.05</v>
      </c>
      <c r="AF182" s="15">
        <v>26375.63</v>
      </c>
      <c r="AG182" s="15">
        <v>25142.22</v>
      </c>
      <c r="AH182" s="15">
        <v>21737.18</v>
      </c>
      <c r="AI182" s="15">
        <v>21533.15</v>
      </c>
      <c r="AJ182" s="15">
        <v>22052.91</v>
      </c>
    </row>
    <row r="183" spans="1:36" customFormat="1" ht="18.75">
      <c r="A183" s="5" t="s">
        <v>46</v>
      </c>
      <c r="B183" s="6">
        <v>306</v>
      </c>
      <c r="C183" s="7"/>
      <c r="D183" s="11" t="str">
        <f>IFERROR(VLOOKUP(B183,'[1]Detailed Model'!$A$6:$C$92,3,FALSE),"NOT CODED/ERROR")</f>
        <v>General Administrative</v>
      </c>
      <c r="E183" s="8"/>
      <c r="F183" s="4" t="e">
        <f>VLOOKUP(B183,'[1]Detailed Model'!A165:C243,3,FALSE)</f>
        <v>#N/A</v>
      </c>
      <c r="G183" t="s">
        <v>154</v>
      </c>
      <c r="Y183" s="15">
        <v>5139.63</v>
      </c>
      <c r="Z183" s="15">
        <v>5331.31</v>
      </c>
      <c r="AA183" s="15">
        <v>4290.79</v>
      </c>
      <c r="AB183" s="15">
        <v>5329.05</v>
      </c>
      <c r="AC183" s="15">
        <v>3786.82</v>
      </c>
      <c r="AD183" s="15">
        <v>3439.98</v>
      </c>
      <c r="AE183" s="15">
        <v>3083.54</v>
      </c>
      <c r="AF183" s="15">
        <v>5520.27</v>
      </c>
      <c r="AG183" s="15">
        <v>5061.7</v>
      </c>
      <c r="AH183" s="15">
        <v>3790.92</v>
      </c>
      <c r="AI183" s="15">
        <v>3814.12</v>
      </c>
      <c r="AJ183" s="15">
        <v>3996.23</v>
      </c>
    </row>
    <row r="184" spans="1:36" customFormat="1" ht="18.75">
      <c r="A184" s="5" t="s">
        <v>46</v>
      </c>
      <c r="B184" s="6">
        <v>306</v>
      </c>
      <c r="C184" s="7"/>
      <c r="D184" s="11" t="str">
        <f>IFERROR(VLOOKUP(B184,'[1]Detailed Model'!$A$6:$C$92,3,FALSE),"NOT CODED/ERROR")</f>
        <v>General Administrative</v>
      </c>
      <c r="E184" s="8"/>
      <c r="F184" s="4" t="e">
        <f>VLOOKUP(B184,'[1]Detailed Model'!A166:C244,3,FALSE)</f>
        <v>#N/A</v>
      </c>
      <c r="G184" t="s">
        <v>155</v>
      </c>
      <c r="Y184" s="15">
        <v>1501.74</v>
      </c>
      <c r="Z184" s="15">
        <v>1501.52</v>
      </c>
      <c r="AA184" s="15">
        <v>1377.14</v>
      </c>
      <c r="AB184" s="15">
        <v>964.39</v>
      </c>
      <c r="AC184" s="15">
        <v>1256.26</v>
      </c>
      <c r="AD184" s="15">
        <v>114.5</v>
      </c>
      <c r="AE184" s="15">
        <v>968.85</v>
      </c>
      <c r="AF184" s="15">
        <v>972.95</v>
      </c>
      <c r="AG184" s="15">
        <v>965.25</v>
      </c>
      <c r="AH184" s="15">
        <v>834.31</v>
      </c>
      <c r="AI184" s="15">
        <v>979.12</v>
      </c>
      <c r="AJ184" s="15">
        <v>1052.49</v>
      </c>
    </row>
    <row r="185" spans="1:36" customFormat="1" ht="18.75">
      <c r="A185" s="5" t="s">
        <v>46</v>
      </c>
      <c r="B185" s="6">
        <v>306</v>
      </c>
      <c r="C185" s="7"/>
      <c r="D185" s="11" t="str">
        <f>IFERROR(VLOOKUP(B185,'[1]Detailed Model'!$A$6:$C$92,3,FALSE),"NOT CODED/ERROR")</f>
        <v>General Administrative</v>
      </c>
      <c r="E185" s="8"/>
      <c r="F185" s="4" t="e">
        <f>VLOOKUP(B185,'[1]Detailed Model'!A167:C245,3,FALSE)</f>
        <v>#N/A</v>
      </c>
      <c r="G185" t="s">
        <v>156</v>
      </c>
      <c r="Y185" s="15">
        <v>1755.21</v>
      </c>
      <c r="Z185" s="15">
        <v>1324.85</v>
      </c>
      <c r="AA185" s="15">
        <v>396.59</v>
      </c>
      <c r="AB185" s="15">
        <v>619.57000000000005</v>
      </c>
      <c r="AC185" s="15">
        <v>1573.49</v>
      </c>
      <c r="AD185" s="15">
        <v>1897.07</v>
      </c>
      <c r="AE185" s="15">
        <v>852.66</v>
      </c>
      <c r="AF185" s="15">
        <v>963.84</v>
      </c>
      <c r="AG185" s="15">
        <v>1746.01</v>
      </c>
      <c r="AH185" s="15">
        <v>1500.19</v>
      </c>
      <c r="AI185" s="15">
        <v>2177.0100000000002</v>
      </c>
      <c r="AJ185" s="15">
        <v>2318.5300000000002</v>
      </c>
    </row>
    <row r="186" spans="1:36" customFormat="1" ht="18.75">
      <c r="A186" s="5" t="s">
        <v>46</v>
      </c>
      <c r="B186" s="6">
        <v>306</v>
      </c>
      <c r="C186" s="7"/>
      <c r="D186" s="11" t="str">
        <f>IFERROR(VLOOKUP(B186,'[1]Detailed Model'!$A$6:$C$92,3,FALSE),"NOT CODED/ERROR")</f>
        <v>General Administrative</v>
      </c>
      <c r="E186" s="8"/>
      <c r="F186" s="4" t="e">
        <f>VLOOKUP(B186,'[1]Detailed Model'!A168:C246,3,FALSE)</f>
        <v>#N/A</v>
      </c>
      <c r="G186" t="s">
        <v>157</v>
      </c>
      <c r="Y186" s="15">
        <v>506.16</v>
      </c>
      <c r="Z186" s="15">
        <v>0</v>
      </c>
      <c r="AA186" s="15">
        <v>0</v>
      </c>
      <c r="AB186" s="15">
        <v>0</v>
      </c>
      <c r="AC186" s="15">
        <v>0</v>
      </c>
      <c r="AD186" s="15">
        <v>226</v>
      </c>
      <c r="AE186" s="15">
        <v>0</v>
      </c>
      <c r="AF186" s="15">
        <v>0</v>
      </c>
      <c r="AG186" s="15">
        <v>0</v>
      </c>
      <c r="AH186" s="15">
        <v>32.9</v>
      </c>
      <c r="AI186" s="15">
        <v>11.75</v>
      </c>
      <c r="AJ186" s="15">
        <v>282</v>
      </c>
    </row>
    <row r="187" spans="1:36" customFormat="1" ht="18.75">
      <c r="A187" s="5" t="s">
        <v>46</v>
      </c>
      <c r="B187" s="6">
        <v>306</v>
      </c>
      <c r="C187" s="7"/>
      <c r="D187" s="11" t="str">
        <f>IFERROR(VLOOKUP(B187,'[1]Detailed Model'!$A$6:$C$92,3,FALSE),"NOT CODED/ERROR")</f>
        <v>General Administrative</v>
      </c>
      <c r="E187" s="8"/>
      <c r="F187" s="4" t="e">
        <f>VLOOKUP(B187,'[1]Detailed Model'!A169:C247,3,FALSE)</f>
        <v>#N/A</v>
      </c>
      <c r="G187" t="s">
        <v>158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4837.72</v>
      </c>
      <c r="AE187" s="15">
        <v>4500</v>
      </c>
      <c r="AF187" s="15">
        <v>4500</v>
      </c>
      <c r="AG187" s="15">
        <v>3500</v>
      </c>
      <c r="AH187" s="15">
        <v>0</v>
      </c>
      <c r="AI187" s="15">
        <v>0</v>
      </c>
      <c r="AJ187" s="15">
        <v>0</v>
      </c>
    </row>
    <row r="188" spans="1:36" customFormat="1" ht="18.75">
      <c r="A188" s="5" t="s">
        <v>46</v>
      </c>
      <c r="B188" s="6">
        <v>306</v>
      </c>
      <c r="C188" s="7"/>
      <c r="D188" s="11" t="str">
        <f>IFERROR(VLOOKUP(B188,'[1]Detailed Model'!$A$6:$C$92,3,FALSE),"NOT CODED/ERROR")</f>
        <v>General Administrative</v>
      </c>
      <c r="E188" s="8"/>
      <c r="F188" s="4" t="e">
        <f>VLOOKUP(B188,'[1]Detailed Model'!A170:C248,3,FALSE)</f>
        <v>#N/A</v>
      </c>
      <c r="G188" t="s">
        <v>159</v>
      </c>
      <c r="Y188" s="15">
        <v>0</v>
      </c>
      <c r="Z188" s="15">
        <v>1348.6</v>
      </c>
      <c r="AA188" s="15">
        <v>26.4</v>
      </c>
      <c r="AB188" s="15">
        <v>0</v>
      </c>
      <c r="AC188" s="15">
        <v>0</v>
      </c>
      <c r="AD188" s="15">
        <v>0</v>
      </c>
      <c r="AE188" s="15">
        <v>0</v>
      </c>
      <c r="AF188" s="15">
        <v>35.28</v>
      </c>
      <c r="AG188" s="15">
        <v>79.19</v>
      </c>
      <c r="AH188" s="15">
        <v>0</v>
      </c>
      <c r="AI188" s="15">
        <v>0</v>
      </c>
      <c r="AJ188" s="15">
        <v>0</v>
      </c>
    </row>
    <row r="189" spans="1:36" customFormat="1" ht="18.75">
      <c r="A189" s="5" t="s">
        <v>46</v>
      </c>
      <c r="B189" s="6">
        <v>306</v>
      </c>
      <c r="C189" s="7"/>
      <c r="D189" s="11" t="str">
        <f>IFERROR(VLOOKUP(B189,'[1]Detailed Model'!$A$6:$C$92,3,FALSE),"NOT CODED/ERROR")</f>
        <v>General Administrative</v>
      </c>
      <c r="E189" s="8"/>
      <c r="F189" s="4" t="e">
        <f>VLOOKUP(B189,'[1]Detailed Model'!A171:C249,3,FALSE)</f>
        <v>#N/A</v>
      </c>
      <c r="G189" t="s">
        <v>160</v>
      </c>
      <c r="Y189" s="15">
        <v>195</v>
      </c>
      <c r="Z189" s="15">
        <v>-493</v>
      </c>
      <c r="AA189" s="15">
        <v>0</v>
      </c>
      <c r="AB189" s="15">
        <v>658</v>
      </c>
      <c r="AC189" s="15">
        <v>94</v>
      </c>
      <c r="AD189" s="15">
        <v>94</v>
      </c>
      <c r="AE189" s="15">
        <v>94</v>
      </c>
      <c r="AF189" s="15">
        <v>785.33</v>
      </c>
      <c r="AG189" s="15">
        <v>357.33</v>
      </c>
      <c r="AH189" s="15">
        <v>384.31</v>
      </c>
      <c r="AI189" s="15">
        <v>407.3</v>
      </c>
      <c r="AJ189" s="15">
        <v>1102.75</v>
      </c>
    </row>
    <row r="190" spans="1:36" customFormat="1" ht="18.75">
      <c r="A190" s="5" t="s">
        <v>46</v>
      </c>
      <c r="B190" s="6">
        <v>306</v>
      </c>
      <c r="C190" s="7"/>
      <c r="D190" s="11" t="str">
        <f>IFERROR(VLOOKUP(B190,'[1]Detailed Model'!$A$6:$C$92,3,FALSE),"NOT CODED/ERROR")</f>
        <v>General Administrative</v>
      </c>
      <c r="E190" s="8"/>
      <c r="F190" s="4" t="e">
        <f>VLOOKUP(B190,'[1]Detailed Model'!A172:C250,3,FALSE)</f>
        <v>#N/A</v>
      </c>
      <c r="G190" t="s">
        <v>161</v>
      </c>
      <c r="Y190" s="15">
        <v>0</v>
      </c>
      <c r="Z190" s="15">
        <v>2186.83</v>
      </c>
      <c r="AA190" s="15">
        <v>332.83</v>
      </c>
      <c r="AB190" s="15">
        <v>832.82</v>
      </c>
      <c r="AC190" s="15">
        <v>3088.31</v>
      </c>
      <c r="AD190" s="15">
        <v>1463.31</v>
      </c>
      <c r="AE190" s="15">
        <v>1433.5</v>
      </c>
      <c r="AF190" s="15">
        <v>389.78</v>
      </c>
      <c r="AG190" s="15">
        <v>1076.72</v>
      </c>
      <c r="AH190" s="15">
        <v>5698.93</v>
      </c>
      <c r="AI190" s="15">
        <v>1316.06</v>
      </c>
      <c r="AJ190" s="15">
        <v>389.78</v>
      </c>
    </row>
    <row r="191" spans="1:36" customFormat="1" ht="18.75">
      <c r="A191" s="5" t="s">
        <v>46</v>
      </c>
      <c r="B191" s="6">
        <v>306</v>
      </c>
      <c r="C191" s="7"/>
      <c r="D191" s="11" t="str">
        <f>IFERROR(VLOOKUP(B191,'[1]Detailed Model'!$A$6:$C$92,3,FALSE),"NOT CODED/ERROR")</f>
        <v>General Administrative</v>
      </c>
      <c r="E191" s="8"/>
      <c r="F191" s="4" t="e">
        <f>VLOOKUP(B191,'[1]Detailed Model'!A173:C251,3,FALSE)</f>
        <v>#N/A</v>
      </c>
      <c r="G191" t="s">
        <v>162</v>
      </c>
      <c r="Y191" s="15">
        <v>2487.23</v>
      </c>
      <c r="Z191" s="15">
        <v>1872.28</v>
      </c>
      <c r="AA191" s="15">
        <v>1437.16</v>
      </c>
      <c r="AB191" s="15">
        <v>1461.86</v>
      </c>
      <c r="AC191" s="15">
        <v>3772.41</v>
      </c>
      <c r="AD191" s="15">
        <v>742.26</v>
      </c>
      <c r="AE191" s="15">
        <v>2163.79</v>
      </c>
      <c r="AF191" s="15">
        <v>2113.8000000000002</v>
      </c>
      <c r="AG191" s="15">
        <v>1418.67</v>
      </c>
      <c r="AH191" s="15">
        <v>157.44999999999999</v>
      </c>
      <c r="AI191" s="15">
        <v>813.47</v>
      </c>
      <c r="AJ191" s="15">
        <v>2960.62</v>
      </c>
    </row>
    <row r="192" spans="1:36" customFormat="1" ht="18.75">
      <c r="A192" s="5" t="s">
        <v>46</v>
      </c>
      <c r="B192" s="6">
        <v>306</v>
      </c>
      <c r="C192" s="7"/>
      <c r="D192" s="11" t="str">
        <f>IFERROR(VLOOKUP(B192,'[1]Detailed Model'!$A$6:$C$92,3,FALSE),"NOT CODED/ERROR")</f>
        <v>General Administrative</v>
      </c>
      <c r="E192" s="8"/>
      <c r="F192" s="4" t="e">
        <f>VLOOKUP(B192,'[1]Detailed Model'!A174:C252,3,FALSE)</f>
        <v>#N/A</v>
      </c>
      <c r="G192" t="s">
        <v>163</v>
      </c>
      <c r="Y192" s="15">
        <v>1037.23</v>
      </c>
      <c r="Z192" s="15">
        <v>1090.83</v>
      </c>
      <c r="AA192" s="15">
        <v>1004.45</v>
      </c>
      <c r="AB192" s="15">
        <v>3949.32</v>
      </c>
      <c r="AC192" s="15">
        <v>1734.22</v>
      </c>
      <c r="AD192" s="15">
        <v>2461.6799999999998</v>
      </c>
      <c r="AE192" s="15">
        <v>2290.66</v>
      </c>
      <c r="AF192" s="15">
        <v>1948.32</v>
      </c>
      <c r="AG192" s="15">
        <v>628.29999999999995</v>
      </c>
      <c r="AH192" s="15">
        <v>723.78</v>
      </c>
      <c r="AI192" s="15">
        <v>2293.6999999999998</v>
      </c>
      <c r="AJ192" s="15">
        <v>2685.37</v>
      </c>
    </row>
    <row r="193" spans="1:36" customFormat="1" ht="18.75">
      <c r="A193" s="5" t="s">
        <v>46</v>
      </c>
      <c r="B193" s="6">
        <v>306</v>
      </c>
      <c r="C193" s="7"/>
      <c r="D193" s="11" t="str">
        <f>IFERROR(VLOOKUP(B193,'[1]Detailed Model'!$A$6:$C$92,3,FALSE),"NOT CODED/ERROR")</f>
        <v>General Administrative</v>
      </c>
      <c r="E193" s="8"/>
      <c r="F193" s="4" t="e">
        <f>VLOOKUP(B193,'[1]Detailed Model'!A175:C253,3,FALSE)</f>
        <v>#N/A</v>
      </c>
      <c r="G193" t="s">
        <v>164</v>
      </c>
      <c r="Y193" s="15">
        <v>410.95</v>
      </c>
      <c r="Z193" s="15">
        <v>368.23</v>
      </c>
      <c r="AA193" s="15">
        <v>456.97</v>
      </c>
      <c r="AB193" s="15">
        <v>5691.53</v>
      </c>
      <c r="AC193" s="15">
        <v>3678.09</v>
      </c>
      <c r="AD193" s="15">
        <v>492.3</v>
      </c>
      <c r="AE193" s="15">
        <v>276.88</v>
      </c>
      <c r="AF193" s="15">
        <v>895.49</v>
      </c>
      <c r="AG193" s="15">
        <v>2604.63</v>
      </c>
      <c r="AH193" s="15">
        <v>508.13</v>
      </c>
      <c r="AI193" s="15">
        <v>845.45</v>
      </c>
      <c r="AJ193" s="15">
        <v>1249.6099999999999</v>
      </c>
    </row>
    <row r="194" spans="1:36" customFormat="1" ht="18.75">
      <c r="A194" s="5" t="s">
        <v>46</v>
      </c>
      <c r="B194" s="6">
        <v>306</v>
      </c>
      <c r="C194" s="7"/>
      <c r="D194" s="11" t="str">
        <f>IFERROR(VLOOKUP(B194,'[1]Detailed Model'!$A$6:$C$92,3,FALSE),"NOT CODED/ERROR")</f>
        <v>General Administrative</v>
      </c>
      <c r="E194" s="8"/>
      <c r="F194" s="4" t="e">
        <f>VLOOKUP(B194,'[1]Detailed Model'!A176:C254,3,FALSE)</f>
        <v>#N/A</v>
      </c>
      <c r="G194" t="s">
        <v>165</v>
      </c>
      <c r="Y194" s="15">
        <v>0</v>
      </c>
      <c r="Z194" s="15">
        <v>0</v>
      </c>
      <c r="AA194" s="15">
        <v>0</v>
      </c>
      <c r="AB194" s="15">
        <v>190.52</v>
      </c>
      <c r="AC194" s="15">
        <v>213.64</v>
      </c>
      <c r="AD194" s="15">
        <v>0</v>
      </c>
      <c r="AE194" s="15">
        <v>0</v>
      </c>
      <c r="AF194" s="15">
        <v>111.72</v>
      </c>
      <c r="AG194" s="15">
        <v>0</v>
      </c>
      <c r="AH194" s="15">
        <v>0</v>
      </c>
      <c r="AI194" s="15">
        <v>0</v>
      </c>
      <c r="AJ194" s="15">
        <v>0</v>
      </c>
    </row>
    <row r="195" spans="1:36" customFormat="1" ht="18.75">
      <c r="A195" s="5" t="s">
        <v>46</v>
      </c>
      <c r="B195" s="6">
        <v>306</v>
      </c>
      <c r="C195" s="7"/>
      <c r="D195" s="11" t="str">
        <f>IFERROR(VLOOKUP(B195,'[1]Detailed Model'!$A$6:$C$92,3,FALSE),"NOT CODED/ERROR")</f>
        <v>General Administrative</v>
      </c>
      <c r="E195" s="8"/>
      <c r="F195" s="4" t="e">
        <f>VLOOKUP(B195,'[1]Detailed Model'!A177:C255,3,FALSE)</f>
        <v>#N/A</v>
      </c>
      <c r="G195" t="s">
        <v>166</v>
      </c>
      <c r="Y195" s="15">
        <v>437.94</v>
      </c>
      <c r="Z195" s="15">
        <v>-324.94</v>
      </c>
      <c r="AA195" s="15">
        <v>183</v>
      </c>
      <c r="AB195" s="15">
        <v>149</v>
      </c>
      <c r="AC195" s="15">
        <v>1538.09</v>
      </c>
      <c r="AD195" s="15">
        <v>2140.88</v>
      </c>
      <c r="AE195" s="15">
        <v>392.88</v>
      </c>
      <c r="AF195" s="15">
        <v>825</v>
      </c>
      <c r="AG195" s="15">
        <v>2015</v>
      </c>
      <c r="AH195" s="15">
        <v>1114.6600000000001</v>
      </c>
      <c r="AI195" s="15">
        <v>268.89</v>
      </c>
      <c r="AJ195" s="15">
        <v>572.37</v>
      </c>
    </row>
    <row r="196" spans="1:36" customFormat="1" ht="18.75">
      <c r="A196" s="5" t="s">
        <v>46</v>
      </c>
      <c r="B196" s="6">
        <v>306</v>
      </c>
      <c r="C196" s="7"/>
      <c r="D196" s="11" t="str">
        <f>IFERROR(VLOOKUP(B196,'[1]Detailed Model'!$A$6:$C$92,3,FALSE),"NOT CODED/ERROR")</f>
        <v>General Administrative</v>
      </c>
      <c r="E196" s="8"/>
      <c r="F196" s="4" t="e">
        <f>VLOOKUP(B196,'[1]Detailed Model'!A178:C256,3,FALSE)</f>
        <v>#N/A</v>
      </c>
      <c r="G196" t="s">
        <v>167</v>
      </c>
      <c r="Y196" s="15">
        <v>1181.5999999999999</v>
      </c>
      <c r="Z196" s="15">
        <v>1191.76</v>
      </c>
      <c r="AA196" s="15">
        <v>1166.76</v>
      </c>
      <c r="AB196" s="15">
        <v>1323.32</v>
      </c>
      <c r="AC196" s="15">
        <v>1166.76</v>
      </c>
      <c r="AD196" s="15">
        <v>1166.76</v>
      </c>
      <c r="AE196" s="15">
        <v>1166.76</v>
      </c>
      <c r="AF196" s="15">
        <v>1166.76</v>
      </c>
      <c r="AG196" s="15">
        <v>1166.76</v>
      </c>
      <c r="AH196" s="15">
        <v>1174.8</v>
      </c>
      <c r="AI196" s="15">
        <v>1174.8</v>
      </c>
      <c r="AJ196" s="15">
        <v>1174.8</v>
      </c>
    </row>
    <row r="197" spans="1:36" customFormat="1" ht="18.75">
      <c r="A197" s="5" t="s">
        <v>46</v>
      </c>
      <c r="B197" s="6">
        <v>306</v>
      </c>
      <c r="C197" s="7"/>
      <c r="D197" s="11" t="str">
        <f>IFERROR(VLOOKUP(B197,'[1]Detailed Model'!$A$6:$C$92,3,FALSE),"NOT CODED/ERROR")</f>
        <v>General Administrative</v>
      </c>
      <c r="E197" s="8"/>
      <c r="F197" s="4" t="e">
        <f>VLOOKUP(B197,'[1]Detailed Model'!A179:C257,3,FALSE)</f>
        <v>#N/A</v>
      </c>
      <c r="G197" t="s">
        <v>168</v>
      </c>
      <c r="Y197" s="15">
        <v>405.91</v>
      </c>
      <c r="Z197" s="15">
        <v>1464.36</v>
      </c>
      <c r="AA197" s="15">
        <v>771.69</v>
      </c>
      <c r="AB197" s="15">
        <v>1781.47</v>
      </c>
      <c r="AC197" s="15">
        <v>346.5</v>
      </c>
      <c r="AD197" s="15">
        <v>372.67</v>
      </c>
      <c r="AE197" s="15">
        <v>2220.54</v>
      </c>
      <c r="AF197" s="15">
        <v>372.67</v>
      </c>
      <c r="AG197" s="15">
        <v>445.05</v>
      </c>
      <c r="AH197" s="15">
        <v>382</v>
      </c>
      <c r="AI197" s="15">
        <v>333</v>
      </c>
      <c r="AJ197" s="15">
        <v>1005.75</v>
      </c>
    </row>
    <row r="198" spans="1:36" customFormat="1" ht="18.75">
      <c r="A198" s="5" t="s">
        <v>46</v>
      </c>
      <c r="B198" s="6">
        <v>306</v>
      </c>
      <c r="C198" s="7"/>
      <c r="D198" s="11" t="str">
        <f>IFERROR(VLOOKUP(B198,'[1]Detailed Model'!$A$6:$C$92,3,FALSE),"NOT CODED/ERROR")</f>
        <v>General Administrative</v>
      </c>
      <c r="E198" s="8"/>
      <c r="F198" s="4" t="e">
        <f>VLOOKUP(B198,'[1]Detailed Model'!A180:C258,3,FALSE)</f>
        <v>#N/A</v>
      </c>
      <c r="G198" t="s">
        <v>169</v>
      </c>
      <c r="Y198" s="15">
        <v>46.88</v>
      </c>
      <c r="Z198" s="15">
        <v>93.76</v>
      </c>
      <c r="AA198" s="15">
        <v>72.34</v>
      </c>
      <c r="AB198" s="15">
        <v>641.65</v>
      </c>
      <c r="AC198" s="15">
        <v>377.53</v>
      </c>
      <c r="AD198" s="15">
        <v>496.46</v>
      </c>
      <c r="AE198" s="15">
        <v>0</v>
      </c>
      <c r="AF198" s="15">
        <v>0</v>
      </c>
      <c r="AG198" s="15">
        <v>30.32</v>
      </c>
      <c r="AH198" s="15">
        <v>28.91</v>
      </c>
      <c r="AI198" s="15">
        <v>0</v>
      </c>
      <c r="AJ198" s="15">
        <v>0</v>
      </c>
    </row>
    <row r="199" spans="1:36" customFormat="1" ht="18.75">
      <c r="A199" s="5" t="s">
        <v>46</v>
      </c>
      <c r="B199" s="6">
        <v>306</v>
      </c>
      <c r="C199" s="7"/>
      <c r="D199" s="11" t="str">
        <f>IFERROR(VLOOKUP(B199,'[1]Detailed Model'!$A$6:$C$92,3,FALSE),"NOT CODED/ERROR")</f>
        <v>General Administrative</v>
      </c>
      <c r="E199" s="8"/>
      <c r="F199" s="4" t="e">
        <f>VLOOKUP(B199,'[1]Detailed Model'!A181:C259,3,FALSE)</f>
        <v>#N/A</v>
      </c>
      <c r="G199" t="s">
        <v>170</v>
      </c>
      <c r="Y199" s="15">
        <v>2753.96</v>
      </c>
      <c r="Z199" s="15">
        <v>2403.96</v>
      </c>
      <c r="AA199" s="15">
        <v>3332.91</v>
      </c>
      <c r="AB199" s="15">
        <v>2948.96</v>
      </c>
      <c r="AC199" s="15">
        <v>2824.16</v>
      </c>
      <c r="AD199" s="15">
        <v>2498.41</v>
      </c>
      <c r="AE199" s="15">
        <v>3113.06</v>
      </c>
      <c r="AF199" s="15">
        <v>2069.9899999999998</v>
      </c>
      <c r="AG199" s="15">
        <v>1561.19</v>
      </c>
      <c r="AH199" s="15">
        <v>3032.27</v>
      </c>
      <c r="AI199" s="15">
        <v>3361.05</v>
      </c>
      <c r="AJ199" s="15">
        <v>2457.75</v>
      </c>
    </row>
    <row r="200" spans="1:36" customFormat="1" ht="18.75">
      <c r="A200" s="5" t="s">
        <v>46</v>
      </c>
      <c r="B200" s="6">
        <v>306</v>
      </c>
      <c r="C200" s="7"/>
      <c r="D200" s="11" t="str">
        <f>IFERROR(VLOOKUP(B200,'[1]Detailed Model'!$A$6:$C$92,3,FALSE),"NOT CODED/ERROR")</f>
        <v>General Administrative</v>
      </c>
      <c r="E200" s="8"/>
      <c r="F200" s="4" t="e">
        <f>VLOOKUP(B200,'[1]Detailed Model'!A182:C260,3,FALSE)</f>
        <v>#N/A</v>
      </c>
      <c r="G200" t="s">
        <v>171</v>
      </c>
      <c r="Y200" s="15">
        <v>1866</v>
      </c>
      <c r="Z200" s="15">
        <v>1622</v>
      </c>
      <c r="AA200" s="15">
        <v>1370</v>
      </c>
      <c r="AB200" s="15">
        <v>1479</v>
      </c>
      <c r="AC200" s="15">
        <v>444</v>
      </c>
      <c r="AD200" s="15">
        <v>408</v>
      </c>
      <c r="AE200" s="15">
        <v>706</v>
      </c>
      <c r="AF200" s="15">
        <v>2037</v>
      </c>
      <c r="AG200" s="15">
        <v>714</v>
      </c>
      <c r="AH200" s="15">
        <v>372</v>
      </c>
      <c r="AI200" s="15">
        <v>678</v>
      </c>
      <c r="AJ200" s="15">
        <v>704</v>
      </c>
    </row>
    <row r="201" spans="1:36" customFormat="1" ht="18.75">
      <c r="A201" s="5" t="s">
        <v>46</v>
      </c>
      <c r="B201" s="6">
        <v>306</v>
      </c>
      <c r="C201" s="7"/>
      <c r="D201" s="11" t="str">
        <f>IFERROR(VLOOKUP(B201,'[1]Detailed Model'!$A$6:$C$92,3,FALSE),"NOT CODED/ERROR")</f>
        <v>General Administrative</v>
      </c>
      <c r="E201" s="8"/>
      <c r="F201" s="4" t="e">
        <f>VLOOKUP(B201,'[1]Detailed Model'!A183:C261,3,FALSE)</f>
        <v>#N/A</v>
      </c>
      <c r="G201" t="s">
        <v>172</v>
      </c>
      <c r="Y201" s="15">
        <v>526.75</v>
      </c>
      <c r="Z201" s="15">
        <v>425.03</v>
      </c>
      <c r="AA201" s="15">
        <v>289.62</v>
      </c>
      <c r="AB201" s="15">
        <v>895.41</v>
      </c>
      <c r="AC201" s="15">
        <v>527.41999999999996</v>
      </c>
      <c r="AD201" s="15">
        <v>1200.4100000000001</v>
      </c>
      <c r="AE201" s="15">
        <v>1066.28</v>
      </c>
      <c r="AF201" s="15">
        <v>335.68</v>
      </c>
      <c r="AG201" s="15">
        <v>299.01</v>
      </c>
      <c r="AH201" s="15">
        <v>393.76</v>
      </c>
      <c r="AI201" s="15">
        <v>420.15</v>
      </c>
      <c r="AJ201" s="15">
        <v>0</v>
      </c>
    </row>
    <row r="202" spans="1:36" customFormat="1" ht="18.75">
      <c r="A202" s="5" t="s">
        <v>46</v>
      </c>
      <c r="B202" s="6">
        <v>306</v>
      </c>
      <c r="C202" s="7"/>
      <c r="D202" s="11" t="str">
        <f>IFERROR(VLOOKUP(B202,'[1]Detailed Model'!$A$6:$C$92,3,FALSE),"NOT CODED/ERROR")</f>
        <v>General Administrative</v>
      </c>
      <c r="E202" s="8"/>
      <c r="F202" s="4" t="e">
        <f>VLOOKUP(B202,'[1]Detailed Model'!A184:C262,3,FALSE)</f>
        <v>#N/A</v>
      </c>
      <c r="G202" t="s">
        <v>173</v>
      </c>
      <c r="Y202" s="15">
        <v>98.56</v>
      </c>
      <c r="Z202" s="15">
        <v>98.56</v>
      </c>
      <c r="AA202" s="15">
        <v>123.2</v>
      </c>
      <c r="AB202" s="15">
        <v>98.56</v>
      </c>
      <c r="AC202" s="15">
        <v>98.56</v>
      </c>
      <c r="AD202" s="15">
        <v>98.56</v>
      </c>
      <c r="AE202" s="15">
        <v>0</v>
      </c>
      <c r="AF202" s="15">
        <v>53.48</v>
      </c>
      <c r="AG202" s="15">
        <v>73.92</v>
      </c>
      <c r="AH202" s="15">
        <v>98.56</v>
      </c>
      <c r="AI202" s="15">
        <v>73.92</v>
      </c>
      <c r="AJ202" s="15">
        <v>123.2</v>
      </c>
    </row>
    <row r="203" spans="1:36" customFormat="1" ht="18.75">
      <c r="A203" s="5" t="s">
        <v>46</v>
      </c>
      <c r="B203" s="6">
        <v>306</v>
      </c>
      <c r="C203" s="7"/>
      <c r="D203" s="11" t="str">
        <f>IFERROR(VLOOKUP(B203,'[1]Detailed Model'!$A$6:$C$92,3,FALSE),"NOT CODED/ERROR")</f>
        <v>General Administrative</v>
      </c>
      <c r="E203" s="8"/>
      <c r="F203" s="4" t="e">
        <f>VLOOKUP(B203,'[1]Detailed Model'!A185:C263,3,FALSE)</f>
        <v>#N/A</v>
      </c>
      <c r="G203" t="s">
        <v>174</v>
      </c>
      <c r="Y203" s="15">
        <v>12375.95</v>
      </c>
      <c r="Z203" s="15">
        <v>11053.78</v>
      </c>
      <c r="AA203" s="15">
        <v>10213.26</v>
      </c>
      <c r="AB203" s="15">
        <v>10353.700000000001</v>
      </c>
      <c r="AC203" s="15">
        <v>9416.5400000000009</v>
      </c>
      <c r="AD203" s="15">
        <v>9102.01</v>
      </c>
      <c r="AE203" s="15">
        <v>11122.59</v>
      </c>
      <c r="AF203" s="15">
        <v>9380.9699999999993</v>
      </c>
      <c r="AG203" s="15">
        <v>10754.76</v>
      </c>
      <c r="AH203" s="15">
        <v>10929.21</v>
      </c>
      <c r="AI203" s="15">
        <v>10860.63</v>
      </c>
      <c r="AJ203" s="15">
        <v>10292.98</v>
      </c>
    </row>
    <row r="204" spans="1:36" customFormat="1" ht="18.75">
      <c r="A204" s="5" t="s">
        <v>46</v>
      </c>
      <c r="B204" s="6">
        <v>306</v>
      </c>
      <c r="C204" s="7"/>
      <c r="D204" s="11" t="str">
        <f>IFERROR(VLOOKUP(B204,'[1]Detailed Model'!$A$6:$C$92,3,FALSE),"NOT CODED/ERROR")</f>
        <v>General Administrative</v>
      </c>
      <c r="E204" s="8"/>
      <c r="F204" s="4" t="e">
        <f>VLOOKUP(B204,'[1]Detailed Model'!A186:C264,3,FALSE)</f>
        <v>#N/A</v>
      </c>
      <c r="G204" t="s">
        <v>175</v>
      </c>
      <c r="Y204" s="15">
        <v>166.7</v>
      </c>
      <c r="Z204" s="15">
        <v>72.95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</row>
    <row r="205" spans="1:36" customFormat="1" ht="18.75">
      <c r="A205" s="5" t="s">
        <v>46</v>
      </c>
      <c r="B205" s="6">
        <v>306</v>
      </c>
      <c r="C205" s="7"/>
      <c r="D205" s="11" t="str">
        <f>IFERROR(VLOOKUP(B205,'[1]Detailed Model'!$A$6:$C$92,3,FALSE),"NOT CODED/ERROR")</f>
        <v>General Administrative</v>
      </c>
      <c r="E205" s="8"/>
      <c r="F205" s="4" t="e">
        <f>VLOOKUP(B205,'[1]Detailed Model'!A187:C265,3,FALSE)</f>
        <v>#N/A</v>
      </c>
      <c r="G205" t="s">
        <v>176</v>
      </c>
      <c r="Y205" s="15">
        <v>112.66</v>
      </c>
      <c r="Z205" s="15">
        <v>0</v>
      </c>
      <c r="AA205" s="15">
        <v>0</v>
      </c>
      <c r="AB205" s="15">
        <v>-112.66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</row>
    <row r="206" spans="1:36" customFormat="1" ht="18.75">
      <c r="A206" s="5" t="s">
        <v>46</v>
      </c>
      <c r="B206" s="6">
        <v>306</v>
      </c>
      <c r="C206" s="7"/>
      <c r="D206" s="11" t="str">
        <f>IFERROR(VLOOKUP(B206,'[1]Detailed Model'!$A$6:$C$92,3,FALSE),"NOT CODED/ERROR")</f>
        <v>General Administrative</v>
      </c>
      <c r="E206" s="8"/>
      <c r="F206" s="4" t="e">
        <f>VLOOKUP(B206,'[1]Detailed Model'!A188:C266,3,FALSE)</f>
        <v>#N/A</v>
      </c>
      <c r="G206" t="s">
        <v>177</v>
      </c>
      <c r="Y206" s="15">
        <v>1071.54</v>
      </c>
      <c r="Z206" s="15">
        <v>373.5</v>
      </c>
      <c r="AA206" s="15">
        <v>1600.82</v>
      </c>
      <c r="AB206" s="15">
        <v>1406.21</v>
      </c>
      <c r="AC206" s="15">
        <v>1211.7</v>
      </c>
      <c r="AD206" s="15">
        <v>884.04</v>
      </c>
      <c r="AE206" s="15">
        <v>1107.05</v>
      </c>
      <c r="AF206" s="15">
        <v>1153.6600000000001</v>
      </c>
      <c r="AG206" s="15">
        <v>761.86</v>
      </c>
      <c r="AH206" s="15">
        <v>1010.87</v>
      </c>
      <c r="AI206" s="15">
        <v>2165.86</v>
      </c>
      <c r="AJ206" s="15">
        <v>1066.24</v>
      </c>
    </row>
    <row r="207" spans="1:36" customFormat="1" ht="18.75">
      <c r="A207" s="5" t="s">
        <v>46</v>
      </c>
      <c r="B207" s="6">
        <v>306</v>
      </c>
      <c r="C207" s="7"/>
      <c r="D207" s="11" t="str">
        <f>IFERROR(VLOOKUP(B207,'[1]Detailed Model'!$A$6:$C$92,3,FALSE),"NOT CODED/ERROR")</f>
        <v>General Administrative</v>
      </c>
      <c r="E207" s="8"/>
      <c r="F207" s="4" t="e">
        <f>VLOOKUP(B207,'[1]Detailed Model'!A189:C267,3,FALSE)</f>
        <v>#N/A</v>
      </c>
      <c r="G207" t="s">
        <v>178</v>
      </c>
      <c r="Y207" s="15">
        <v>497.1</v>
      </c>
      <c r="Z207" s="15">
        <v>-2122.56</v>
      </c>
      <c r="AA207" s="15">
        <v>754</v>
      </c>
      <c r="AB207" s="15">
        <v>400.25</v>
      </c>
      <c r="AC207" s="15">
        <v>483</v>
      </c>
      <c r="AD207" s="15">
        <v>219.16</v>
      </c>
      <c r="AE207" s="15">
        <v>164.61</v>
      </c>
      <c r="AF207" s="15">
        <v>134.31</v>
      </c>
      <c r="AG207" s="15">
        <v>339.84</v>
      </c>
      <c r="AH207" s="15">
        <v>229.21</v>
      </c>
      <c r="AI207" s="15">
        <v>271.64999999999998</v>
      </c>
      <c r="AJ207" s="15">
        <v>321.31</v>
      </c>
    </row>
    <row r="208" spans="1:36" customFormat="1" ht="18.75">
      <c r="A208" s="5" t="s">
        <v>46</v>
      </c>
      <c r="B208" s="6">
        <v>306</v>
      </c>
      <c r="C208" s="7"/>
      <c r="D208" s="11" t="str">
        <f>IFERROR(VLOOKUP(B208,'[1]Detailed Model'!$A$6:$C$92,3,FALSE),"NOT CODED/ERROR")</f>
        <v>General Administrative</v>
      </c>
      <c r="E208" s="8"/>
      <c r="F208" s="4" t="e">
        <f>VLOOKUP(B208,'[1]Detailed Model'!A190:C268,3,FALSE)</f>
        <v>#N/A</v>
      </c>
      <c r="G208" t="s">
        <v>179</v>
      </c>
      <c r="Y208" s="15">
        <v>140</v>
      </c>
      <c r="Z208" s="15">
        <v>20.84</v>
      </c>
      <c r="AA208" s="15">
        <v>145</v>
      </c>
      <c r="AB208" s="15">
        <v>140</v>
      </c>
      <c r="AC208" s="15">
        <v>325.89</v>
      </c>
      <c r="AD208" s="15">
        <v>140</v>
      </c>
      <c r="AE208" s="15">
        <v>307.5</v>
      </c>
      <c r="AF208" s="15">
        <v>0</v>
      </c>
      <c r="AG208" s="15">
        <v>195</v>
      </c>
      <c r="AH208" s="15">
        <v>0</v>
      </c>
      <c r="AI208" s="15">
        <v>0</v>
      </c>
      <c r="AJ208" s="15">
        <v>2805.5</v>
      </c>
    </row>
    <row r="209" spans="1:36" customFormat="1" ht="18.75">
      <c r="A209" s="5" t="s">
        <v>46</v>
      </c>
      <c r="B209" s="6">
        <v>306</v>
      </c>
      <c r="C209" s="7"/>
      <c r="D209" s="11" t="str">
        <f>IFERROR(VLOOKUP(B209,'[1]Detailed Model'!$A$6:$C$92,3,FALSE),"NOT CODED/ERROR")</f>
        <v>General Administrative</v>
      </c>
      <c r="E209" s="8"/>
      <c r="F209" s="4" t="e">
        <f>VLOOKUP(B209,'[1]Detailed Model'!A191:C269,3,FALSE)</f>
        <v>#N/A</v>
      </c>
      <c r="G209" t="s">
        <v>180</v>
      </c>
      <c r="Y209" s="15">
        <v>6472.7</v>
      </c>
      <c r="Z209" s="15">
        <v>16662.810000000001</v>
      </c>
      <c r="AA209" s="15">
        <v>18782.16</v>
      </c>
      <c r="AB209" s="15">
        <v>13336.95</v>
      </c>
      <c r="AC209" s="15">
        <v>4034.46</v>
      </c>
      <c r="AD209" s="15">
        <v>16117.85</v>
      </c>
      <c r="AE209" s="15">
        <v>15983.39</v>
      </c>
      <c r="AF209" s="15">
        <v>14425.22</v>
      </c>
      <c r="AG209" s="15">
        <v>1361.05</v>
      </c>
      <c r="AH209" s="15">
        <v>6610.73</v>
      </c>
      <c r="AI209" s="15">
        <v>1933.31</v>
      </c>
      <c r="AJ209" s="15">
        <v>295.63</v>
      </c>
    </row>
    <row r="210" spans="1:36" customFormat="1" ht="18.75">
      <c r="A210" s="5" t="s">
        <v>46</v>
      </c>
      <c r="B210" s="6">
        <v>306</v>
      </c>
      <c r="C210" s="7"/>
      <c r="D210" s="11" t="str">
        <f>IFERROR(VLOOKUP(B210,'[1]Detailed Model'!$A$6:$C$92,3,FALSE),"NOT CODED/ERROR")</f>
        <v>General Administrative</v>
      </c>
      <c r="E210" s="8"/>
      <c r="F210" s="4" t="e">
        <f>VLOOKUP(B210,'[1]Detailed Model'!A192:C270,3,FALSE)</f>
        <v>#N/A</v>
      </c>
      <c r="G210" t="s">
        <v>181</v>
      </c>
      <c r="Y210" s="15">
        <v>0</v>
      </c>
      <c r="Z210" s="15">
        <v>806.4</v>
      </c>
      <c r="AA210" s="15">
        <v>0</v>
      </c>
      <c r="AB210" s="15">
        <v>270.39</v>
      </c>
      <c r="AC210" s="15">
        <v>136.88</v>
      </c>
      <c r="AD210" s="15">
        <v>242.57</v>
      </c>
      <c r="AE210" s="15">
        <v>5295.65</v>
      </c>
      <c r="AF210" s="15">
        <v>0</v>
      </c>
      <c r="AG210" s="15">
        <v>0</v>
      </c>
      <c r="AH210" s="15">
        <v>24.08</v>
      </c>
      <c r="AI210" s="15">
        <v>56.9</v>
      </c>
      <c r="AJ210" s="15">
        <v>0</v>
      </c>
    </row>
    <row r="211" spans="1:36" customFormat="1" ht="18.75">
      <c r="A211" s="5" t="s">
        <v>46</v>
      </c>
      <c r="B211" s="6"/>
      <c r="C211" s="7"/>
      <c r="D211" s="11" t="str">
        <f>IFERROR(VLOOKUP(B211,'[1]Detailed Model'!$A$6:$C$92,3,FALSE),"NOT CODED/ERROR")</f>
        <v>NOT CODED/ERROR</v>
      </c>
      <c r="E211" s="8"/>
      <c r="F211" s="4" t="e">
        <f>VLOOKUP(B211,'[1]Detailed Model'!A193:C271,3,FALSE)</f>
        <v>#N/A</v>
      </c>
      <c r="G211" t="s">
        <v>182</v>
      </c>
      <c r="Y211" s="15">
        <v>67370.87</v>
      </c>
      <c r="Z211" s="15">
        <v>74776.2</v>
      </c>
      <c r="AA211" s="15">
        <v>75466.259999999995</v>
      </c>
      <c r="AB211" s="15">
        <v>82538.320000000007</v>
      </c>
      <c r="AC211" s="15">
        <v>66347.8</v>
      </c>
      <c r="AD211" s="15">
        <v>67704.58</v>
      </c>
      <c r="AE211" s="15">
        <v>72342.240000000005</v>
      </c>
      <c r="AF211" s="15">
        <v>76567.149999999994</v>
      </c>
      <c r="AG211" s="15">
        <v>62297.78</v>
      </c>
      <c r="AH211" s="15">
        <v>60769.16</v>
      </c>
      <c r="AI211" s="15">
        <v>55789.29</v>
      </c>
      <c r="AJ211" s="15">
        <v>58909.82</v>
      </c>
    </row>
    <row r="212" spans="1:36" customFormat="1" ht="18.75">
      <c r="A212" s="5" t="s">
        <v>46</v>
      </c>
      <c r="B212" s="6"/>
      <c r="C212" s="7"/>
      <c r="D212" s="11" t="str">
        <f>IFERROR(VLOOKUP(B212,'[1]Detailed Model'!$A$6:$C$92,3,FALSE),"NOT CODED/ERROR")</f>
        <v>NOT CODED/ERROR</v>
      </c>
      <c r="E212" s="8"/>
      <c r="F212" s="4" t="e">
        <f>VLOOKUP(B212,'[1]Detailed Model'!A194:C272,3,FALSE)</f>
        <v>#N/A</v>
      </c>
      <c r="G212" t="s">
        <v>17</v>
      </c>
    </row>
    <row r="213" spans="1:36" customFormat="1" ht="18.75">
      <c r="A213" s="5" t="s">
        <v>46</v>
      </c>
      <c r="B213" s="6"/>
      <c r="C213" s="7"/>
      <c r="D213" s="11" t="str">
        <f>IFERROR(VLOOKUP(B213,'[1]Detailed Model'!$A$6:$C$92,3,FALSE),"NOT CODED/ERROR")</f>
        <v>NOT CODED/ERROR</v>
      </c>
      <c r="E213" s="8"/>
      <c r="F213" s="4" t="e">
        <f>VLOOKUP(B213,'[1]Detailed Model'!A195:C273,3,FALSE)</f>
        <v>#N/A</v>
      </c>
      <c r="G213" t="s">
        <v>183</v>
      </c>
      <c r="Y213" t="s">
        <v>22</v>
      </c>
      <c r="Z213" t="s">
        <v>22</v>
      </c>
      <c r="AA213" t="s">
        <v>22</v>
      </c>
      <c r="AB213" t="s">
        <v>22</v>
      </c>
      <c r="AC213" t="s">
        <v>22</v>
      </c>
      <c r="AD213" t="s">
        <v>22</v>
      </c>
      <c r="AE213" t="s">
        <v>22</v>
      </c>
      <c r="AF213" t="s">
        <v>22</v>
      </c>
      <c r="AG213" t="s">
        <v>22</v>
      </c>
      <c r="AH213" t="s">
        <v>22</v>
      </c>
      <c r="AI213" t="s">
        <v>22</v>
      </c>
      <c r="AJ213" t="s">
        <v>22</v>
      </c>
    </row>
    <row r="214" spans="1:36" customFormat="1" ht="18.75">
      <c r="A214" s="5" t="s">
        <v>46</v>
      </c>
      <c r="B214" s="6">
        <v>312</v>
      </c>
      <c r="C214" s="7"/>
      <c r="D214" s="11" t="str">
        <f>IFERROR(VLOOKUP(B214,'[1]Detailed Model'!$A$6:$C$92,3,FALSE),"NOT CODED/ERROR")</f>
        <v>Real Estate Taxes</v>
      </c>
      <c r="E214" s="8"/>
      <c r="F214" s="4" t="e">
        <f>VLOOKUP(B214,'[1]Detailed Model'!A196:C274,3,FALSE)</f>
        <v>#N/A</v>
      </c>
      <c r="G214" t="s">
        <v>184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47911.519999999997</v>
      </c>
      <c r="AJ214" s="15">
        <v>11977.85</v>
      </c>
    </row>
    <row r="215" spans="1:36" customFormat="1" ht="18.75">
      <c r="A215" s="5" t="s">
        <v>46</v>
      </c>
      <c r="B215" s="6">
        <v>310</v>
      </c>
      <c r="C215" s="7"/>
      <c r="D215" s="11" t="str">
        <f>IFERROR(VLOOKUP(B215,'[1]Detailed Model'!$A$6:$C$92,3,FALSE),"NOT CODED/ERROR")</f>
        <v>Payroll Taxes</v>
      </c>
      <c r="E215" s="8"/>
      <c r="F215" s="4" t="e">
        <f>VLOOKUP(B215,'[1]Detailed Model'!A197:C275,3,FALSE)</f>
        <v>#N/A</v>
      </c>
      <c r="G215" t="s">
        <v>185</v>
      </c>
      <c r="Y215" s="15">
        <v>0</v>
      </c>
      <c r="Z215" s="15">
        <v>0</v>
      </c>
      <c r="AA215" s="15">
        <v>0</v>
      </c>
      <c r="AB215" s="15">
        <v>1291.92</v>
      </c>
      <c r="AC215" s="15">
        <v>430.64</v>
      </c>
      <c r="AD215" s="15">
        <v>430.64</v>
      </c>
      <c r="AE215" s="15">
        <v>430.64</v>
      </c>
      <c r="AF215" s="15">
        <v>430.64</v>
      </c>
      <c r="AG215" s="15">
        <v>430.64</v>
      </c>
      <c r="AH215" s="15">
        <v>430.64</v>
      </c>
      <c r="AI215" s="15">
        <v>430.64</v>
      </c>
      <c r="AJ215" s="15">
        <v>430.64</v>
      </c>
    </row>
    <row r="216" spans="1:36" customFormat="1" ht="18.75">
      <c r="A216" s="5" t="s">
        <v>46</v>
      </c>
      <c r="B216" s="6">
        <v>311</v>
      </c>
      <c r="C216" s="7"/>
      <c r="D216" s="11" t="str">
        <f>IFERROR(VLOOKUP(B216,'[1]Detailed Model'!$A$6:$C$92,3,FALSE),"NOT CODED/ERROR")</f>
        <v>Insurance</v>
      </c>
      <c r="E216" s="8"/>
      <c r="F216" s="4" t="e">
        <f>VLOOKUP(B216,'[1]Detailed Model'!A198:C276,3,FALSE)</f>
        <v>#N/A</v>
      </c>
      <c r="G216" t="s">
        <v>186</v>
      </c>
      <c r="Y216" s="15">
        <v>19520.150000000001</v>
      </c>
      <c r="Z216" s="15">
        <v>19520.150000000001</v>
      </c>
      <c r="AA216" s="15">
        <v>19590.09</v>
      </c>
      <c r="AB216" s="15">
        <v>19998.990000000002</v>
      </c>
      <c r="AC216" s="15">
        <v>19998.990000000002</v>
      </c>
      <c r="AD216" s="15">
        <v>19998.990000000002</v>
      </c>
      <c r="AE216" s="15">
        <v>19998.990000000002</v>
      </c>
      <c r="AF216" s="15">
        <v>20106.05</v>
      </c>
      <c r="AG216" s="15">
        <v>20106.05</v>
      </c>
      <c r="AH216" s="15">
        <v>20106.05</v>
      </c>
      <c r="AI216" s="15">
        <v>20106.060000000001</v>
      </c>
      <c r="AJ216" s="15">
        <v>20106.05</v>
      </c>
    </row>
    <row r="217" spans="1:36" customFormat="1" ht="18.75">
      <c r="A217" s="5" t="s">
        <v>46</v>
      </c>
      <c r="B217" s="6">
        <v>320</v>
      </c>
      <c r="C217" s="7"/>
      <c r="D217" s="11" t="str">
        <f>IFERROR(VLOOKUP(B217,'[1]Detailed Model'!$A$6:$C$92,3,FALSE),"NOT CODED/ERROR")</f>
        <v>Non-Operational &amp; Excluded4</v>
      </c>
      <c r="E217" s="8"/>
      <c r="F217" s="4" t="e">
        <f>VLOOKUP(B217,'[1]Detailed Model'!A199:C277,3,FALSE)</f>
        <v>#N/A</v>
      </c>
      <c r="G217" t="s">
        <v>187</v>
      </c>
      <c r="Y217" s="15">
        <v>184.91</v>
      </c>
      <c r="Z217" s="15">
        <v>184.91</v>
      </c>
      <c r="AA217" s="15">
        <v>844.5</v>
      </c>
      <c r="AB217" s="15">
        <v>226.06</v>
      </c>
      <c r="AC217" s="15">
        <v>185.61</v>
      </c>
      <c r="AD217" s="15">
        <v>183.26</v>
      </c>
      <c r="AE217" s="15">
        <v>292.89</v>
      </c>
      <c r="AF217" s="15">
        <v>308.27</v>
      </c>
      <c r="AG217" s="15">
        <v>286.35000000000002</v>
      </c>
      <c r="AH217" s="15">
        <v>263.36</v>
      </c>
      <c r="AI217" s="15">
        <v>261.22000000000003</v>
      </c>
      <c r="AJ217" s="15">
        <v>1995.22</v>
      </c>
    </row>
    <row r="218" spans="1:36" customFormat="1" ht="18.75">
      <c r="A218" s="5" t="s">
        <v>46</v>
      </c>
      <c r="B218" s="6">
        <v>320</v>
      </c>
      <c r="C218" s="7"/>
      <c r="D218" s="11" t="str">
        <f>IFERROR(VLOOKUP(B218,'[1]Detailed Model'!$A$6:$C$92,3,FALSE),"NOT CODED/ERROR")</f>
        <v>Non-Operational &amp; Excluded4</v>
      </c>
      <c r="E218" s="8"/>
      <c r="F218" s="4" t="e">
        <f>VLOOKUP(B218,'[1]Detailed Model'!A200:C278,3,FALSE)</f>
        <v>#N/A</v>
      </c>
      <c r="G218" t="s">
        <v>188</v>
      </c>
      <c r="Y218" s="15">
        <v>35716.17</v>
      </c>
      <c r="Z218" s="15">
        <v>31060.28</v>
      </c>
      <c r="AA218" s="15">
        <v>33768.620000000003</v>
      </c>
      <c r="AB218" s="15">
        <v>34551.019999999997</v>
      </c>
      <c r="AC218" s="15">
        <v>34123.550000000003</v>
      </c>
      <c r="AD218" s="15">
        <v>35017.58</v>
      </c>
      <c r="AE218" s="15">
        <v>41269.980000000003</v>
      </c>
      <c r="AF218" s="15">
        <v>34430.1</v>
      </c>
      <c r="AG218" s="15">
        <v>35651.949999999997</v>
      </c>
      <c r="AH218" s="15">
        <v>34474.959999999999</v>
      </c>
      <c r="AI218" s="15">
        <v>36833.769999999997</v>
      </c>
      <c r="AJ218" s="15">
        <v>35636.68</v>
      </c>
    </row>
    <row r="219" spans="1:36" customFormat="1" ht="18.75">
      <c r="A219" s="5" t="s">
        <v>46</v>
      </c>
      <c r="B219" s="4">
        <v>315</v>
      </c>
      <c r="C219" s="4"/>
      <c r="D219" s="11" t="str">
        <f>IFERROR(VLOOKUP(B219,'[1]Detailed Model'!$A$6:$C$92,3,FALSE),"NOT CODED/ERROR")</f>
        <v>Bad Debt</v>
      </c>
      <c r="E219" s="8"/>
      <c r="F219" s="4" t="e">
        <f>VLOOKUP(B219,'[1]Detailed Model'!A201:C279,3,FALSE)</f>
        <v>#N/A</v>
      </c>
      <c r="G219" t="s">
        <v>189</v>
      </c>
      <c r="Y219" s="15">
        <v>6135.7</v>
      </c>
      <c r="Z219" s="15">
        <v>3466.59</v>
      </c>
      <c r="AA219" s="15">
        <v>52.21</v>
      </c>
      <c r="AB219" s="15">
        <v>52.21</v>
      </c>
      <c r="AC219" s="15">
        <v>0</v>
      </c>
      <c r="AD219" s="15">
        <v>0</v>
      </c>
      <c r="AE219" s="15">
        <v>0</v>
      </c>
      <c r="AF219" s="15">
        <v>2258.77</v>
      </c>
      <c r="AG219" s="15">
        <v>-2258.2399999999998</v>
      </c>
      <c r="AH219" s="15">
        <v>0</v>
      </c>
      <c r="AI219" s="15">
        <v>3767.8</v>
      </c>
      <c r="AJ219" s="15">
        <v>6814.51</v>
      </c>
    </row>
    <row r="220" spans="1:36" customFormat="1" ht="18.75">
      <c r="A220" s="5" t="s">
        <v>46</v>
      </c>
      <c r="B220" s="4"/>
      <c r="C220" s="4"/>
      <c r="D220" s="11" t="str">
        <f>IFERROR(VLOOKUP(B220,'[1]Detailed Model'!$A$6:$C$92,3,FALSE),"NOT CODED/ERROR")</f>
        <v>NOT CODED/ERROR</v>
      </c>
      <c r="E220" s="8"/>
      <c r="F220" s="4" t="e">
        <f>VLOOKUP(B220,'[1]Detailed Model'!A202:C280,3,FALSE)</f>
        <v>#N/A</v>
      </c>
      <c r="G220" t="s">
        <v>190</v>
      </c>
      <c r="Y220" s="15">
        <v>61556.93</v>
      </c>
      <c r="Z220" s="15">
        <v>54231.93</v>
      </c>
      <c r="AA220" s="15">
        <v>54255.42</v>
      </c>
      <c r="AB220" s="15">
        <v>56120.2</v>
      </c>
      <c r="AC220" s="15">
        <v>54738.79</v>
      </c>
      <c r="AD220" s="15">
        <v>55630.47</v>
      </c>
      <c r="AE220" s="15">
        <v>61992.5</v>
      </c>
      <c r="AF220" s="15">
        <v>57533.83</v>
      </c>
      <c r="AG220" s="15">
        <v>54216.75</v>
      </c>
      <c r="AH220" s="15">
        <v>55275.01</v>
      </c>
      <c r="AI220" s="15">
        <v>109311.01</v>
      </c>
      <c r="AJ220" s="15">
        <v>76960.95</v>
      </c>
    </row>
    <row r="221" spans="1:36" customFormat="1" ht="18.75">
      <c r="A221" s="5" t="s">
        <v>46</v>
      </c>
      <c r="B221" s="4"/>
      <c r="C221" s="4"/>
      <c r="D221" s="11" t="str">
        <f>IFERROR(VLOOKUP(B221,'[1]Detailed Model'!$A$6:$C$92,3,FALSE),"NOT CODED/ERROR")</f>
        <v>NOT CODED/ERROR</v>
      </c>
      <c r="E221" s="8"/>
      <c r="F221" s="4" t="e">
        <f>VLOOKUP(B221,'[1]Detailed Model'!A203:C281,3,FALSE)</f>
        <v>#N/A</v>
      </c>
      <c r="G221" t="s">
        <v>17</v>
      </c>
    </row>
    <row r="222" spans="1:36" customFormat="1" ht="18.75">
      <c r="A222" s="5" t="s">
        <v>46</v>
      </c>
      <c r="B222" s="4"/>
      <c r="C222" s="4"/>
      <c r="D222" s="11" t="str">
        <f>IFERROR(VLOOKUP(B222,'[1]Detailed Model'!$A$6:$C$92,3,FALSE),"NOT CODED/ERROR")</f>
        <v>NOT CODED/ERROR</v>
      </c>
      <c r="E222" s="8"/>
      <c r="F222" s="4" t="e">
        <f>VLOOKUP(B222,'[1]Detailed Model'!A204:C282,3,FALSE)</f>
        <v>#N/A</v>
      </c>
      <c r="G222" t="s">
        <v>191</v>
      </c>
      <c r="Y222" s="15">
        <v>572113.18000000005</v>
      </c>
      <c r="Z222" s="15">
        <v>566932.26</v>
      </c>
      <c r="AA222" s="15">
        <v>548796.56000000006</v>
      </c>
      <c r="AB222" s="15">
        <v>541336.18999999994</v>
      </c>
      <c r="AC222" s="15">
        <v>554973.15</v>
      </c>
      <c r="AD222" s="15">
        <v>544645.19999999995</v>
      </c>
      <c r="AE222" s="15">
        <v>550529.24</v>
      </c>
      <c r="AF222" s="15">
        <v>588637.43000000005</v>
      </c>
      <c r="AG222" s="15">
        <v>511573.87</v>
      </c>
      <c r="AH222" s="15">
        <v>537152.38</v>
      </c>
      <c r="AI222" s="15">
        <v>544879.12</v>
      </c>
      <c r="AJ222" s="15">
        <v>552150.51</v>
      </c>
    </row>
    <row r="223" spans="1:36" customFormat="1" ht="18.75">
      <c r="A223" s="5" t="s">
        <v>46</v>
      </c>
      <c r="B223" s="4"/>
      <c r="C223" s="4"/>
      <c r="D223" s="11" t="str">
        <f>IFERROR(VLOOKUP(B223,'[1]Detailed Model'!$A$6:$C$92,3,FALSE),"NOT CODED/ERROR")</f>
        <v>NOT CODED/ERROR</v>
      </c>
      <c r="E223" s="8"/>
      <c r="F223" s="4" t="e">
        <f>VLOOKUP(B223,'[1]Detailed Model'!A205:C283,3,FALSE)</f>
        <v>#N/A</v>
      </c>
      <c r="G223" t="s">
        <v>17</v>
      </c>
    </row>
    <row r="224" spans="1:36" customFormat="1" ht="18.75">
      <c r="A224" s="5" t="s">
        <v>46</v>
      </c>
      <c r="B224" s="18"/>
      <c r="C224" s="4"/>
      <c r="D224" s="11" t="str">
        <f>IFERROR(VLOOKUP(B224,'[1]Detailed Model'!$A$6:$C$92,3,FALSE),"NOT CODED/ERROR")</f>
        <v>NOT CODED/ERROR</v>
      </c>
      <c r="E224" s="8"/>
      <c r="F224" s="4" t="e">
        <f>VLOOKUP(B224,'[1]Detailed Model'!A206:C284,3,FALSE)</f>
        <v>#N/A</v>
      </c>
      <c r="G224" t="s">
        <v>192</v>
      </c>
      <c r="Y224" s="15">
        <v>23156.400000000001</v>
      </c>
      <c r="Z224" s="15">
        <v>-49260.93</v>
      </c>
      <c r="AA224" s="15">
        <v>14013.8</v>
      </c>
      <c r="AB224" s="15">
        <v>34514.15</v>
      </c>
      <c r="AC224" s="15">
        <v>13752.74</v>
      </c>
      <c r="AD224" s="15">
        <v>38981.120000000003</v>
      </c>
      <c r="AE224" s="15">
        <v>11859.58</v>
      </c>
      <c r="AF224" s="15">
        <v>-14802.4</v>
      </c>
      <c r="AG224" s="15">
        <v>82625.31</v>
      </c>
      <c r="AH224" s="15">
        <v>37430.31</v>
      </c>
      <c r="AI224" s="15">
        <v>69017</v>
      </c>
      <c r="AJ224" s="15">
        <v>41794.18</v>
      </c>
    </row>
    <row r="225" spans="1:36" customFormat="1" ht="18.75">
      <c r="A225" s="5" t="s">
        <v>46</v>
      </c>
      <c r="B225" s="18"/>
      <c r="C225" s="4"/>
      <c r="D225" s="11" t="str">
        <f>IFERROR(VLOOKUP(B225,'[1]Detailed Model'!$A$6:$C$92,3,FALSE),"NOT CODED/ERROR")</f>
        <v>NOT CODED/ERROR</v>
      </c>
      <c r="E225" s="8"/>
      <c r="F225" s="4" t="e">
        <f>VLOOKUP(B225,'[1]Detailed Model'!A207:C285,3,FALSE)</f>
        <v>#N/A</v>
      </c>
      <c r="G225" t="s">
        <v>193</v>
      </c>
      <c r="Y225" s="19">
        <v>3.9E-2</v>
      </c>
      <c r="Z225" s="19">
        <v>-9.5000000000000001E-2</v>
      </c>
      <c r="AA225" s="19">
        <v>2.5000000000000001E-2</v>
      </c>
      <c r="AB225" s="19">
        <v>0.06</v>
      </c>
      <c r="AC225" s="19">
        <v>2.4E-2</v>
      </c>
      <c r="AD225" s="19">
        <v>6.7000000000000004E-2</v>
      </c>
      <c r="AE225" s="19">
        <v>2.1000000000000001E-2</v>
      </c>
      <c r="AF225" s="19">
        <v>-2.6000000000000002E-2</v>
      </c>
      <c r="AG225" s="19">
        <v>0.13900000000000001</v>
      </c>
      <c r="AH225" s="19">
        <v>6.5000000000000002E-2</v>
      </c>
      <c r="AI225" s="19">
        <v>0.11199999999999999</v>
      </c>
      <c r="AJ225" s="19">
        <v>7.0000000000000007E-2</v>
      </c>
    </row>
    <row r="226" spans="1:36" customFormat="1" ht="18.75">
      <c r="A226" s="5" t="s">
        <v>46</v>
      </c>
      <c r="B226" s="18"/>
      <c r="C226" s="4"/>
      <c r="D226" s="11" t="str">
        <f>IFERROR(VLOOKUP(B226,'[1]Detailed Model'!$A$6:$C$92,3,FALSE),"NOT CODED/ERROR")</f>
        <v>NOT CODED/ERROR</v>
      </c>
      <c r="E226" s="8"/>
      <c r="F226" s="4" t="e">
        <f>VLOOKUP(B226,'[1]Detailed Model'!A208:C286,3,FALSE)</f>
        <v>#N/A</v>
      </c>
      <c r="G226" t="s">
        <v>17</v>
      </c>
    </row>
    <row r="227" spans="1:36" customFormat="1" ht="18.75">
      <c r="A227" s="5" t="s">
        <v>46</v>
      </c>
      <c r="B227" s="18"/>
      <c r="C227" s="4"/>
      <c r="D227" s="11" t="str">
        <f>IFERROR(VLOOKUP(B227,'[1]Detailed Model'!$A$6:$C$92,3,FALSE),"NOT CODED/ERROR")</f>
        <v>NOT CODED/ERROR</v>
      </c>
      <c r="E227" s="8"/>
      <c r="F227" s="4" t="e">
        <f>VLOOKUP(B227,'[1]Detailed Model'!A209:C287,3,FALSE)</f>
        <v>#N/A</v>
      </c>
      <c r="G227" t="s">
        <v>194</v>
      </c>
      <c r="Y227" t="s">
        <v>195</v>
      </c>
      <c r="Z227" t="s">
        <v>195</v>
      </c>
      <c r="AA227" t="s">
        <v>195</v>
      </c>
      <c r="AB227" t="s">
        <v>195</v>
      </c>
      <c r="AC227" t="s">
        <v>195</v>
      </c>
      <c r="AD227" t="s">
        <v>195</v>
      </c>
      <c r="AE227" t="s">
        <v>195</v>
      </c>
      <c r="AF227" t="s">
        <v>195</v>
      </c>
      <c r="AG227" t="s">
        <v>195</v>
      </c>
      <c r="AH227" t="s">
        <v>195</v>
      </c>
      <c r="AI227" t="s">
        <v>195</v>
      </c>
      <c r="AJ227" t="s">
        <v>195</v>
      </c>
    </row>
    <row r="228" spans="1:36" customFormat="1" ht="18.75">
      <c r="A228" s="5" t="s">
        <v>46</v>
      </c>
      <c r="B228" s="18"/>
      <c r="C228" s="4"/>
      <c r="D228" s="11" t="str">
        <f>IFERROR(VLOOKUP(B228,'[1]Detailed Model'!$A$6:$C$92,3,FALSE),"NOT CODED/ERROR")</f>
        <v>NOT CODED/ERROR</v>
      </c>
      <c r="E228" s="8"/>
      <c r="F228" s="4" t="e">
        <f>VLOOKUP(B228,'[1]Detailed Model'!A210:C288,3,FALSE)</f>
        <v>#N/A</v>
      </c>
      <c r="G228" t="s">
        <v>196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37157.21</v>
      </c>
    </row>
    <row r="229" spans="1:36" customFormat="1" ht="18.75">
      <c r="A229" s="5" t="s">
        <v>46</v>
      </c>
      <c r="B229" s="18"/>
      <c r="C229" s="4"/>
      <c r="D229" s="11" t="str">
        <f>IFERROR(VLOOKUP(B229,'[1]Detailed Model'!$A$6:$C$92,3,FALSE),"NOT CODED/ERROR")</f>
        <v>NOT CODED/ERROR</v>
      </c>
      <c r="E229" s="8"/>
      <c r="F229" s="4" t="e">
        <f>VLOOKUP(B229,'[1]Detailed Model'!A211:C289,3,FALSE)</f>
        <v>#N/A</v>
      </c>
      <c r="G229" t="s">
        <v>197</v>
      </c>
      <c r="Y229" s="15">
        <v>0</v>
      </c>
      <c r="Z229" s="15">
        <v>42565.78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71867.28</v>
      </c>
      <c r="AJ229" s="15">
        <v>0</v>
      </c>
    </row>
    <row r="230" spans="1:36" customFormat="1" ht="18.75">
      <c r="A230" s="5" t="s">
        <v>46</v>
      </c>
      <c r="B230" s="4"/>
      <c r="C230" s="4"/>
      <c r="D230" s="11" t="str">
        <f>IFERROR(VLOOKUP(B230,'[1]Detailed Model'!$A$6:$C$92,3,FALSE),"NOT CODED/ERROR")</f>
        <v>NOT CODED/ERROR</v>
      </c>
      <c r="E230" s="8"/>
      <c r="F230" s="4" t="e">
        <f>VLOOKUP(B230,'[1]Detailed Model'!A212:C290,3,FALSE)</f>
        <v>#N/A</v>
      </c>
      <c r="G230" t="s">
        <v>198</v>
      </c>
      <c r="Y230" s="15">
        <v>6658.6</v>
      </c>
      <c r="Z230" s="15">
        <v>17367.3</v>
      </c>
      <c r="AA230" s="15">
        <v>0</v>
      </c>
      <c r="AB230" s="15">
        <v>10510.35</v>
      </c>
      <c r="AC230" s="15">
        <v>25885.61</v>
      </c>
      <c r="AD230" s="15">
        <v>0</v>
      </c>
      <c r="AE230" s="15">
        <v>39550.400000000001</v>
      </c>
      <c r="AF230" s="15">
        <v>8894.69</v>
      </c>
      <c r="AG230" s="15">
        <v>0</v>
      </c>
      <c r="AH230" s="15">
        <v>61968.98</v>
      </c>
      <c r="AI230" s="15">
        <v>28072.73</v>
      </c>
      <c r="AJ230" s="15">
        <v>51762.75</v>
      </c>
    </row>
    <row r="231" spans="1:36" customFormat="1" ht="18.75">
      <c r="A231" s="5" t="s">
        <v>46</v>
      </c>
      <c r="B231" s="4"/>
      <c r="C231" s="4"/>
      <c r="D231" s="11" t="str">
        <f>IFERROR(VLOOKUP(B231,'[1]Detailed Model'!$A$6:$C$92,3,FALSE),"NOT CODED/ERROR")</f>
        <v>NOT CODED/ERROR</v>
      </c>
      <c r="E231" s="8"/>
      <c r="F231" s="4" t="e">
        <f>VLOOKUP(B231,'[1]Detailed Model'!A213:C291,3,FALSE)</f>
        <v>#N/A</v>
      </c>
      <c r="G231" t="s">
        <v>199</v>
      </c>
      <c r="Y231" s="15">
        <v>6658.6</v>
      </c>
      <c r="Z231" s="15">
        <v>59933.08</v>
      </c>
      <c r="AA231" s="15">
        <v>0</v>
      </c>
      <c r="AB231" s="15">
        <v>10510.35</v>
      </c>
      <c r="AC231" s="15">
        <v>25885.61</v>
      </c>
      <c r="AD231" s="15">
        <v>0</v>
      </c>
      <c r="AE231" s="15">
        <v>39550.400000000001</v>
      </c>
      <c r="AF231" s="15">
        <v>8894.69</v>
      </c>
      <c r="AG231" s="15">
        <v>0</v>
      </c>
      <c r="AH231" s="15">
        <v>61968.98</v>
      </c>
      <c r="AI231" s="15">
        <v>99940.01</v>
      </c>
      <c r="AJ231" s="15">
        <v>88919.96</v>
      </c>
    </row>
    <row r="232" spans="1:36" customFormat="1" ht="18.75">
      <c r="A232" s="5" t="s">
        <v>46</v>
      </c>
      <c r="B232" s="4"/>
      <c r="C232" s="4"/>
      <c r="D232" s="11" t="str">
        <f>IFERROR(VLOOKUP(B232,'[1]Detailed Model'!$A$6:$C$92,3,FALSE),"NOT CODED/ERROR")</f>
        <v>NOT CODED/ERROR</v>
      </c>
      <c r="E232" s="8"/>
      <c r="F232" s="4" t="e">
        <f>VLOOKUP(B232,'[1]Detailed Model'!A214:C292,3,FALSE)</f>
        <v>#N/A</v>
      </c>
      <c r="G232" t="s">
        <v>17</v>
      </c>
    </row>
    <row r="233" spans="1:36" customFormat="1" ht="18.75">
      <c r="A233" s="5" t="s">
        <v>46</v>
      </c>
      <c r="B233" s="4"/>
      <c r="C233" s="4"/>
      <c r="D233" s="11" t="str">
        <f>IFERROR(VLOOKUP(B233,'[1]Detailed Model'!$A$6:$C$92,3,FALSE),"NOT CODED/ERROR")</f>
        <v>NOT CODED/ERROR</v>
      </c>
      <c r="E233" s="8"/>
      <c r="F233" s="4" t="e">
        <f>VLOOKUP(B233,'[1]Detailed Model'!A215:C293,3,FALSE)</f>
        <v>#N/A</v>
      </c>
      <c r="G233" t="s">
        <v>200</v>
      </c>
      <c r="Y233" s="20">
        <v>16498</v>
      </c>
      <c r="Z233" s="20">
        <v>-109194</v>
      </c>
      <c r="AA233" s="20">
        <v>14014</v>
      </c>
      <c r="AB233" s="20">
        <v>24004</v>
      </c>
      <c r="AC233" s="20">
        <v>-12133</v>
      </c>
      <c r="AD233" s="20">
        <v>38981</v>
      </c>
      <c r="AE233" s="20">
        <v>-27691</v>
      </c>
      <c r="AF233" s="20">
        <v>-23697</v>
      </c>
      <c r="AG233" s="20">
        <v>82625</v>
      </c>
      <c r="AH233" s="20">
        <v>-24539</v>
      </c>
      <c r="AI233" s="20">
        <v>-30923</v>
      </c>
      <c r="AJ233" s="20">
        <v>-47126</v>
      </c>
    </row>
    <row r="234" spans="1:36" customFormat="1" ht="18.75">
      <c r="A234" s="5" t="s">
        <v>46</v>
      </c>
      <c r="B234" s="4"/>
      <c r="C234" s="4"/>
      <c r="D234" s="11" t="str">
        <f>IFERROR(VLOOKUP(B234,'[1]Detailed Model'!$A$6:$C$92,3,FALSE),"NOT CODED/ERROR")</f>
        <v>NOT CODED/ERROR</v>
      </c>
      <c r="E234" s="8"/>
      <c r="F234" s="4" t="e">
        <f>VLOOKUP(B234,'[1]Detailed Model'!A216:C294,3,FALSE)</f>
        <v>#N/A</v>
      </c>
      <c r="G234" t="s">
        <v>17</v>
      </c>
    </row>
    <row r="235" spans="1:36" customFormat="1" ht="18.75">
      <c r="A235" s="13" t="s">
        <v>46</v>
      </c>
      <c r="B235" s="4"/>
      <c r="C235" s="21"/>
      <c r="D235" s="11" t="str">
        <f>IFERROR(VLOOKUP(B235,'[1]Detailed Model'!$A$6:$C$92,3,FALSE),"NOT CODED/ERROR")</f>
        <v>NOT CODED/ERROR</v>
      </c>
      <c r="E235" s="22"/>
      <c r="F235" s="4" t="e">
        <f>VLOOKUP(B235,'[1]Detailed Model'!A217:C295,3,FALSE)</f>
        <v>#N/A</v>
      </c>
      <c r="G235" t="s">
        <v>17</v>
      </c>
    </row>
    <row r="236" spans="1:36" customFormat="1" ht="18.75">
      <c r="A236" s="13" t="s">
        <v>46</v>
      </c>
      <c r="B236" s="4"/>
      <c r="C236" s="4"/>
      <c r="D236" s="11" t="str">
        <f>IFERROR(VLOOKUP(B236,'[1]Detailed Model'!$A$6:$C$92,3,FALSE),"NOT CODED/ERROR")</f>
        <v>NOT CODED/ERROR</v>
      </c>
      <c r="E236" s="8"/>
      <c r="F236" s="4" t="e">
        <f>VLOOKUP(B236,'[1]Detailed Model'!A218:C296,3,FALSE)</f>
        <v>#N/A</v>
      </c>
      <c r="G236" t="s">
        <v>201</v>
      </c>
      <c r="Y236" t="s">
        <v>195</v>
      </c>
      <c r="Z236" t="s">
        <v>195</v>
      </c>
      <c r="AA236" t="s">
        <v>195</v>
      </c>
      <c r="AB236" t="s">
        <v>195</v>
      </c>
      <c r="AC236" t="s">
        <v>195</v>
      </c>
      <c r="AD236" t="s">
        <v>195</v>
      </c>
      <c r="AE236" t="s">
        <v>195</v>
      </c>
      <c r="AF236" t="s">
        <v>195</v>
      </c>
      <c r="AG236" t="s">
        <v>195</v>
      </c>
      <c r="AH236" t="s">
        <v>195</v>
      </c>
      <c r="AI236" t="s">
        <v>195</v>
      </c>
      <c r="AJ236" t="s">
        <v>195</v>
      </c>
    </row>
    <row r="237" spans="1:36" customFormat="1" ht="18.75">
      <c r="A237" s="13" t="s">
        <v>46</v>
      </c>
      <c r="B237" s="4"/>
      <c r="C237" s="4"/>
      <c r="D237" s="11" t="str">
        <f>IFERROR(VLOOKUP(B237,'[1]Detailed Model'!$A$6:$C$92,3,FALSE),"NOT CODED/ERROR")</f>
        <v>NOT CODED/ERROR</v>
      </c>
      <c r="E237" s="8"/>
      <c r="F237" s="4" t="e">
        <f>VLOOKUP(B237,'[1]Detailed Model'!A219:C297,3,FALSE)</f>
        <v>#N/A</v>
      </c>
      <c r="G237" t="s">
        <v>202</v>
      </c>
      <c r="Y237" s="15">
        <v>246991.28</v>
      </c>
      <c r="Z237" s="15">
        <v>231017.54</v>
      </c>
      <c r="AA237" s="15">
        <v>244496.03</v>
      </c>
      <c r="AB237" s="15">
        <v>246430.88</v>
      </c>
      <c r="AC237" s="15">
        <v>260949.19</v>
      </c>
      <c r="AD237" s="15">
        <v>248014.36</v>
      </c>
      <c r="AE237" s="15">
        <v>242987.83</v>
      </c>
      <c r="AF237" s="15">
        <v>266173.37</v>
      </c>
      <c r="AG237" s="15">
        <v>254486.13</v>
      </c>
      <c r="AH237" s="15">
        <v>241943.84</v>
      </c>
      <c r="AI237" s="15">
        <v>240006.29</v>
      </c>
      <c r="AJ237" s="15">
        <v>246424.09</v>
      </c>
    </row>
    <row r="238" spans="1:36" customFormat="1" ht="18.75">
      <c r="A238" s="13" t="s">
        <v>46</v>
      </c>
      <c r="B238" s="4"/>
      <c r="C238" s="4"/>
      <c r="D238" s="11" t="str">
        <f>IFERROR(VLOOKUP(B238,'[1]Detailed Model'!$A$6:$C$92,3,FALSE),"NOT CODED/ERROR")</f>
        <v>NOT CODED/ERROR</v>
      </c>
      <c r="E238" s="8"/>
      <c r="F238" s="4" t="e">
        <f>VLOOKUP(B238,'[1]Detailed Model'!A220:C298,3,FALSE)</f>
        <v>#N/A</v>
      </c>
      <c r="G238" t="s">
        <v>203</v>
      </c>
      <c r="Y238" s="15">
        <v>54561.48</v>
      </c>
      <c r="Z238" s="15">
        <v>53114.95</v>
      </c>
      <c r="AA238" s="15">
        <v>52114.36</v>
      </c>
      <c r="AB238" s="15">
        <v>52760.39</v>
      </c>
      <c r="AC238" s="15">
        <v>56137.07</v>
      </c>
      <c r="AD238" s="15">
        <v>54966.03</v>
      </c>
      <c r="AE238" s="15">
        <v>57489.120000000003</v>
      </c>
      <c r="AF238" s="15">
        <v>64824.89</v>
      </c>
      <c r="AG238" s="15">
        <v>52827.82</v>
      </c>
      <c r="AH238" s="15">
        <v>51919.68</v>
      </c>
      <c r="AI238" s="15">
        <v>50352.33</v>
      </c>
      <c r="AJ238" s="15">
        <v>53668.53</v>
      </c>
    </row>
    <row r="239" spans="1:36" customFormat="1" ht="18.75">
      <c r="A239" s="13" t="s">
        <v>46</v>
      </c>
      <c r="B239" s="4"/>
      <c r="C239" s="4"/>
      <c r="D239" s="11" t="str">
        <f>IFERROR(VLOOKUP(B239,'[1]Detailed Model'!$A$6:$C$92,3,FALSE),"NOT CODED/ERROR")</f>
        <v>NOT CODED/ERROR</v>
      </c>
      <c r="E239" s="8"/>
      <c r="F239" s="4" t="e">
        <f>VLOOKUP(B239,'[1]Detailed Model'!A221:C299,3,FALSE)</f>
        <v>#N/A</v>
      </c>
      <c r="G239" t="s">
        <v>204</v>
      </c>
      <c r="Y239" s="15">
        <v>11647.8</v>
      </c>
      <c r="Z239" s="15">
        <v>17558.189999999999</v>
      </c>
      <c r="AA239" s="15">
        <v>12407.41</v>
      </c>
      <c r="AB239" s="15">
        <v>20442.509999999998</v>
      </c>
      <c r="AC239" s="15">
        <v>14818.14</v>
      </c>
      <c r="AD239" s="15">
        <v>19315.5</v>
      </c>
      <c r="AE239" s="15">
        <v>22448.82</v>
      </c>
      <c r="AF239" s="15">
        <v>20067.2</v>
      </c>
      <c r="AG239" s="15">
        <v>11095.37</v>
      </c>
      <c r="AH239" s="15">
        <v>11165.7</v>
      </c>
      <c r="AI239" s="15">
        <v>10090.19</v>
      </c>
      <c r="AJ239" s="15">
        <v>19778.400000000001</v>
      </c>
    </row>
    <row r="240" spans="1:36" customFormat="1" ht="18.75">
      <c r="A240" s="13" t="s">
        <v>46</v>
      </c>
      <c r="B240" s="4"/>
      <c r="C240" s="4"/>
      <c r="D240" s="11" t="str">
        <f>IFERROR(VLOOKUP(B240,'[1]Detailed Model'!$A$6:$C$92,3,FALSE),"NOT CODED/ERROR")</f>
        <v>NOT CODED/ERROR</v>
      </c>
      <c r="E240" s="8"/>
      <c r="F240" s="4" t="e">
        <f>VLOOKUP(B240,'[1]Detailed Model'!A222:C300,3,FALSE)</f>
        <v>#N/A</v>
      </c>
      <c r="G240" t="s">
        <v>205</v>
      </c>
      <c r="Y240" s="15">
        <v>27283.99</v>
      </c>
      <c r="Z240" s="15">
        <v>28773.759999999998</v>
      </c>
      <c r="AA240" s="15">
        <v>26210.25</v>
      </c>
      <c r="AB240" s="15">
        <v>23632.560000000001</v>
      </c>
      <c r="AC240" s="15">
        <v>31083.23</v>
      </c>
      <c r="AD240" s="15">
        <v>23085.06</v>
      </c>
      <c r="AE240" s="15">
        <v>23854.14</v>
      </c>
      <c r="AF240" s="15">
        <v>18648.23</v>
      </c>
      <c r="AG240" s="15">
        <v>18118.830000000002</v>
      </c>
      <c r="AH240" s="15">
        <v>23400.13</v>
      </c>
      <c r="AI240" s="15">
        <v>23174.15</v>
      </c>
      <c r="AJ240" s="15">
        <v>29321.200000000001</v>
      </c>
    </row>
    <row r="241" spans="1:36" customFormat="1" ht="18.75">
      <c r="A241" s="13" t="s">
        <v>46</v>
      </c>
      <c r="B241" s="4"/>
      <c r="C241" s="4"/>
      <c r="D241" s="11" t="str">
        <f>IFERROR(VLOOKUP(B241,'[1]Detailed Model'!$A$6:$C$92,3,FALSE),"NOT CODED/ERROR")</f>
        <v>NOT CODED/ERROR</v>
      </c>
      <c r="E241" s="8"/>
      <c r="F241" s="4" t="e">
        <f>VLOOKUP(B241,'[1]Detailed Model'!A223:C301,3,FALSE)</f>
        <v>#N/A</v>
      </c>
      <c r="G241" t="s">
        <v>206</v>
      </c>
      <c r="Y241" s="15">
        <v>7558.77</v>
      </c>
      <c r="Z241" s="15">
        <v>8534.81</v>
      </c>
      <c r="AA241" s="15">
        <v>7117.07</v>
      </c>
      <c r="AB241" s="15">
        <v>5713.4</v>
      </c>
      <c r="AC241" s="15">
        <v>7830.38</v>
      </c>
      <c r="AD241" s="15">
        <v>6509.75</v>
      </c>
      <c r="AE241" s="15">
        <v>7760.13</v>
      </c>
      <c r="AF241" s="15">
        <v>6255.87</v>
      </c>
      <c r="AG241" s="15">
        <v>5511.34</v>
      </c>
      <c r="AH241" s="15">
        <v>7537.98</v>
      </c>
      <c r="AI241" s="15">
        <v>7858.5</v>
      </c>
      <c r="AJ241" s="15">
        <v>7240.64</v>
      </c>
    </row>
    <row r="242" spans="1:36" customFormat="1" ht="18.75">
      <c r="A242" s="13" t="s">
        <v>46</v>
      </c>
      <c r="B242" s="4"/>
      <c r="C242" s="4"/>
      <c r="D242" s="11" t="str">
        <f>IFERROR(VLOOKUP(B242,'[1]Detailed Model'!$A$6:$C$92,3,FALSE),"NOT CODED/ERROR")</f>
        <v>NOT CODED/ERROR</v>
      </c>
      <c r="E242" s="8"/>
      <c r="F242" s="4" t="e">
        <f>VLOOKUP(B242,'[1]Detailed Model'!A224:C302,3,FALSE)</f>
        <v>#N/A</v>
      </c>
      <c r="G242" t="s">
        <v>207</v>
      </c>
      <c r="Y242" s="15">
        <v>11654.39</v>
      </c>
      <c r="Z242" s="15">
        <v>15895.45</v>
      </c>
      <c r="AA242" s="15">
        <v>5611.65</v>
      </c>
      <c r="AB242" s="15">
        <v>9699.76</v>
      </c>
      <c r="AC242" s="15">
        <v>12803.32</v>
      </c>
      <c r="AD242" s="15">
        <v>17177.53</v>
      </c>
      <c r="AE242" s="15">
        <v>5500</v>
      </c>
      <c r="AF242" s="15">
        <v>25785.67</v>
      </c>
      <c r="AG242" s="15">
        <v>11646</v>
      </c>
      <c r="AH242" s="15">
        <v>8147</v>
      </c>
      <c r="AI242" s="15">
        <v>2100</v>
      </c>
      <c r="AJ242" s="15">
        <v>6161</v>
      </c>
    </row>
    <row r="243" spans="1:36" customFormat="1" ht="18.75">
      <c r="A243" s="13" t="s">
        <v>46</v>
      </c>
      <c r="B243" s="4"/>
      <c r="C243" s="4"/>
      <c r="D243" s="11" t="str">
        <f>IFERROR(VLOOKUP(B243,'[1]Detailed Model'!$A$6:$C$92,3,FALSE),"NOT CODED/ERROR")</f>
        <v>NOT CODED/ERROR</v>
      </c>
      <c r="E243" s="8"/>
      <c r="F243" s="4" t="e">
        <f>VLOOKUP(B243,'[1]Detailed Model'!A225:C303,3,FALSE)</f>
        <v>#N/A</v>
      </c>
      <c r="G243" t="s">
        <v>208</v>
      </c>
      <c r="Y243" s="15">
        <v>2242.9499999999998</v>
      </c>
      <c r="Z243" s="15">
        <v>3016.02</v>
      </c>
      <c r="AA243" s="15">
        <v>3194.75</v>
      </c>
      <c r="AB243" s="15">
        <v>741.94</v>
      </c>
      <c r="AC243" s="15">
        <v>727.06</v>
      </c>
      <c r="AD243" s="15">
        <v>3363.28</v>
      </c>
      <c r="AE243" s="15">
        <v>1270.53</v>
      </c>
      <c r="AF243" s="15">
        <v>2176.2399999999998</v>
      </c>
      <c r="AG243" s="15">
        <v>2751.01</v>
      </c>
      <c r="AH243" s="15">
        <v>1341.54</v>
      </c>
      <c r="AI243" s="15">
        <v>446.1</v>
      </c>
      <c r="AJ243" s="15">
        <v>2172.4299999999998</v>
      </c>
    </row>
    <row r="244" spans="1:36" customFormat="1" ht="18.75">
      <c r="A244" s="13" t="s">
        <v>46</v>
      </c>
      <c r="B244" s="4"/>
      <c r="C244" s="4"/>
      <c r="D244" s="11" t="str">
        <f>IFERROR(VLOOKUP(B244,'[1]Detailed Model'!$A$6:$C$92,3,FALSE),"NOT CODED/ERROR")</f>
        <v>NOT CODED/ERROR</v>
      </c>
      <c r="E244" s="8"/>
      <c r="F244" s="4" t="e">
        <f>VLOOKUP(B244,'[1]Detailed Model'!A226:C304,3,FALSE)</f>
        <v>#N/A</v>
      </c>
      <c r="G244" t="s">
        <v>209</v>
      </c>
      <c r="Y244" s="15">
        <v>13326.13</v>
      </c>
      <c r="Z244" s="15">
        <v>34510.230000000003</v>
      </c>
      <c r="AA244" s="15">
        <v>18159.59</v>
      </c>
      <c r="AB244" s="15">
        <v>425.09</v>
      </c>
      <c r="AC244" s="15">
        <v>790.68</v>
      </c>
      <c r="AD244" s="15">
        <v>0</v>
      </c>
      <c r="AE244" s="15">
        <v>1850</v>
      </c>
      <c r="AF244" s="15">
        <v>3808.01</v>
      </c>
      <c r="AG244" s="15">
        <v>3000</v>
      </c>
      <c r="AH244" s="15">
        <v>7262.76</v>
      </c>
      <c r="AI244" s="15">
        <v>1021.99</v>
      </c>
      <c r="AJ244" s="15">
        <v>7958.77</v>
      </c>
    </row>
    <row r="245" spans="1:36" customFormat="1" ht="18.75">
      <c r="A245" s="13" t="s">
        <v>46</v>
      </c>
      <c r="B245" s="4"/>
      <c r="C245" s="4"/>
      <c r="D245" s="11" t="str">
        <f>IFERROR(VLOOKUP(B245,'[1]Detailed Model'!$A$6:$C$92,3,FALSE),"NOT CODED/ERROR")</f>
        <v>NOT CODED/ERROR</v>
      </c>
      <c r="E245" s="8"/>
      <c r="F245" s="4" t="e">
        <f>VLOOKUP(B245,'[1]Detailed Model'!A227:C305,3,FALSE)</f>
        <v>#N/A</v>
      </c>
      <c r="G245" t="s">
        <v>17</v>
      </c>
    </row>
    <row r="246" spans="1:36" customFormat="1" ht="18.75">
      <c r="A246" s="13" t="s">
        <v>46</v>
      </c>
      <c r="B246" s="4"/>
      <c r="C246" s="4"/>
      <c r="D246" s="11" t="str">
        <f>IFERROR(VLOOKUP(B246,'[1]Detailed Model'!$A$6:$C$92,3,FALSE),"NOT CODED/ERROR")</f>
        <v>NOT CODED/ERROR</v>
      </c>
      <c r="E246" s="8"/>
      <c r="F246" s="4" t="e">
        <f>VLOOKUP(B246,'[1]Detailed Model'!A228:C306,3,FALSE)</f>
        <v>#N/A</v>
      </c>
      <c r="G246" t="s">
        <v>210</v>
      </c>
      <c r="Y246" s="15">
        <v>375266.79</v>
      </c>
      <c r="Z246" s="15">
        <v>392420.95</v>
      </c>
      <c r="AA246" s="15">
        <v>369311.11</v>
      </c>
      <c r="AB246" s="15">
        <v>359846.53</v>
      </c>
      <c r="AC246" s="15">
        <v>385139.07</v>
      </c>
      <c r="AD246" s="15">
        <v>372431.51</v>
      </c>
      <c r="AE246" s="15">
        <v>363160.57</v>
      </c>
      <c r="AF246" s="15">
        <v>407739.48</v>
      </c>
      <c r="AG246" s="15">
        <v>359436.5</v>
      </c>
      <c r="AH246" s="15">
        <v>352718.63</v>
      </c>
      <c r="AI246" s="15">
        <v>335049.55</v>
      </c>
      <c r="AJ246" s="15">
        <v>372725.06</v>
      </c>
    </row>
    <row r="247" spans="1:36" customFormat="1" ht="18.75">
      <c r="A247" s="13" t="s">
        <v>46</v>
      </c>
      <c r="B247" s="4"/>
      <c r="C247" s="4"/>
      <c r="D247" s="11" t="str">
        <f>IFERROR(VLOOKUP(B247,'[1]Detailed Model'!$A$6:$C$92,3,FALSE),"NOT CODED/ERROR")</f>
        <v>NOT CODED/ERROR</v>
      </c>
      <c r="E247" s="8"/>
      <c r="F247" s="4" t="e">
        <f>VLOOKUP(B247,'[1]Detailed Model'!A229:C307,3,FALSE)</f>
        <v>#N/A</v>
      </c>
    </row>
    <row r="248" spans="1:36" customFormat="1" ht="18.75">
      <c r="A248" s="13" t="s">
        <v>46</v>
      </c>
      <c r="B248" s="4"/>
      <c r="C248" s="4"/>
      <c r="D248" s="11" t="str">
        <f>IFERROR(VLOOKUP(B248,'[1]Detailed Model'!$A$6:$C$92,3,FALSE),"NOT CODED/ERROR")</f>
        <v>NOT CODED/ERROR</v>
      </c>
      <c r="E248" s="8"/>
      <c r="F248" s="4" t="e">
        <f>VLOOKUP(B248,'[1]Detailed Model'!A230:C308,3,FALSE)</f>
        <v>#N/A</v>
      </c>
    </row>
    <row r="249" spans="1:36" customFormat="1" ht="18.75">
      <c r="A249" s="13" t="s">
        <v>46</v>
      </c>
      <c r="B249" s="4"/>
      <c r="C249" s="4"/>
      <c r="D249" s="11" t="str">
        <f>IFERROR(VLOOKUP(B249,'[1]Detailed Model'!$A$6:$C$92,3,FALSE),"NOT CODED/ERROR")</f>
        <v>NOT CODED/ERROR</v>
      </c>
      <c r="E249" s="8"/>
      <c r="F249" s="4" t="e">
        <f>VLOOKUP(B249,'[1]Detailed Model'!A231:C309,3,FALSE)</f>
        <v>#N/A</v>
      </c>
    </row>
    <row r="250" spans="1:36" customFormat="1" ht="18.75">
      <c r="A250" s="13" t="s">
        <v>46</v>
      </c>
      <c r="B250" s="4"/>
      <c r="C250" s="4"/>
      <c r="D250" s="11" t="str">
        <f>IFERROR(VLOOKUP(B250,'[1]Detailed Model'!$A$6:$C$92,3,FALSE),"NOT CODED/ERROR")</f>
        <v>NOT CODED/ERROR</v>
      </c>
      <c r="E250" s="8"/>
      <c r="F250" s="4" t="e">
        <f>VLOOKUP(B250,'[1]Detailed Model'!A232:C310,3,FALSE)</f>
        <v>#N/A</v>
      </c>
      <c r="Y250" s="23"/>
      <c r="Z250" s="23"/>
    </row>
    <row r="251" spans="1:36" customFormat="1" ht="18.75">
      <c r="A251" s="13" t="s">
        <v>46</v>
      </c>
      <c r="B251" s="4"/>
      <c r="C251" s="4"/>
      <c r="D251" s="11" t="str">
        <f>IFERROR(VLOOKUP(B251,'[1]Detailed Model'!$A$6:$C$92,3,FALSE),"NOT CODED/ERROR")</f>
        <v>NOT CODED/ERROR</v>
      </c>
      <c r="E251" s="8"/>
      <c r="F251" s="4" t="e">
        <f>VLOOKUP(B251,'[1]Detailed Model'!A233:C311,3,FALSE)</f>
        <v>#N/A</v>
      </c>
      <c r="Y251" s="23"/>
      <c r="Z251" s="23"/>
    </row>
    <row r="252" spans="1:36" customFormat="1" ht="18.75">
      <c r="A252" s="13" t="s">
        <v>46</v>
      </c>
      <c r="B252" s="4"/>
      <c r="C252" s="4"/>
      <c r="D252" s="11" t="str">
        <f>IFERROR(VLOOKUP(B252,'[1]Detailed Model'!$A$6:$C$92,3,FALSE),"NOT CODED/ERROR")</f>
        <v>NOT CODED/ERROR</v>
      </c>
      <c r="E252" s="8"/>
      <c r="F252" s="4" t="e">
        <f>VLOOKUP(B252,'[1]Detailed Model'!A234:C312,3,FALSE)</f>
        <v>#N/A</v>
      </c>
      <c r="Y252" s="23"/>
      <c r="Z252" s="23"/>
    </row>
    <row r="253" spans="1:36" customFormat="1" ht="18.75">
      <c r="A253" s="13" t="s">
        <v>46</v>
      </c>
      <c r="B253" s="4"/>
      <c r="C253" s="4"/>
      <c r="D253" s="11" t="str">
        <f>IFERROR(VLOOKUP(B253,'[1]Detailed Model'!$A$6:$C$92,3,FALSE),"NOT CODED/ERROR")</f>
        <v>NOT CODED/ERROR</v>
      </c>
      <c r="E253" s="8"/>
      <c r="F253" s="4" t="e">
        <f>VLOOKUP(B253,'[1]Detailed Model'!A235:C313,3,FALSE)</f>
        <v>#N/A</v>
      </c>
      <c r="Y253" s="23"/>
      <c r="Z253" s="23"/>
    </row>
    <row r="254" spans="1:36" customFormat="1" ht="18.75">
      <c r="A254" s="13" t="s">
        <v>46</v>
      </c>
      <c r="B254" s="4"/>
      <c r="C254" s="4"/>
      <c r="D254" s="11" t="str">
        <f>IFERROR(VLOOKUP(B254,'[1]Detailed Model'!$A$6:$C$92,3,FALSE),"NOT CODED/ERROR")</f>
        <v>NOT CODED/ERROR</v>
      </c>
      <c r="E254" s="8"/>
      <c r="F254" s="4" t="e">
        <f>VLOOKUP(B254,'[1]Detailed Model'!A236:C314,3,FALSE)</f>
        <v>#N/A</v>
      </c>
      <c r="Y254" s="23"/>
      <c r="Z254" s="23"/>
    </row>
    <row r="255" spans="1:36" customFormat="1" ht="18.75">
      <c r="A255" s="13" t="s">
        <v>46</v>
      </c>
      <c r="B255" s="4"/>
      <c r="C255" s="4"/>
      <c r="D255" s="11" t="str">
        <f>IFERROR(VLOOKUP(B255,'[1]Detailed Model'!$A$6:$C$92,3,FALSE),"NOT CODED/ERROR")</f>
        <v>NOT CODED/ERROR</v>
      </c>
      <c r="E255" s="8"/>
      <c r="F255" s="4" t="e">
        <f>VLOOKUP(B255,'[1]Detailed Model'!A237:C315,3,FALSE)</f>
        <v>#N/A</v>
      </c>
      <c r="Y255" s="23"/>
      <c r="Z255" s="23"/>
    </row>
    <row r="256" spans="1:36" customFormat="1" ht="18.75">
      <c r="A256" s="13" t="s">
        <v>46</v>
      </c>
      <c r="B256" s="4"/>
      <c r="C256" s="4"/>
      <c r="D256" s="11" t="str">
        <f>IFERROR(VLOOKUP(B256,'[1]Detailed Model'!$A$6:$C$92,3,FALSE),"NOT CODED/ERROR")</f>
        <v>NOT CODED/ERROR</v>
      </c>
      <c r="E256" s="8"/>
      <c r="F256" s="4" t="e">
        <f>VLOOKUP(B256,'[1]Detailed Model'!A238:C316,3,FALSE)</f>
        <v>#N/A</v>
      </c>
      <c r="Y256" s="23"/>
      <c r="Z256" s="23"/>
    </row>
    <row r="257" spans="1:26" customFormat="1" ht="18.75">
      <c r="A257" s="13" t="s">
        <v>46</v>
      </c>
      <c r="B257" s="4"/>
      <c r="C257" s="4"/>
      <c r="D257" s="11" t="str">
        <f>IFERROR(VLOOKUP(B257,'[1]Detailed Model'!$A$6:$C$92,3,FALSE),"NOT CODED/ERROR")</f>
        <v>NOT CODED/ERROR</v>
      </c>
      <c r="E257" s="8"/>
      <c r="F257" s="4" t="e">
        <f>VLOOKUP(B257,'[1]Detailed Model'!A239:C317,3,FALSE)</f>
        <v>#N/A</v>
      </c>
      <c r="Y257" s="23"/>
      <c r="Z257" s="23"/>
    </row>
    <row r="258" spans="1:26" customFormat="1" ht="18.75">
      <c r="A258" s="13" t="s">
        <v>46</v>
      </c>
      <c r="B258" s="4"/>
      <c r="C258" s="4"/>
      <c r="D258" s="11" t="str">
        <f>IFERROR(VLOOKUP(B258,'[1]Detailed Model'!$A$6:$C$92,3,FALSE),"NOT CODED/ERROR")</f>
        <v>NOT CODED/ERROR</v>
      </c>
      <c r="E258" s="8"/>
      <c r="F258" s="4" t="e">
        <f>VLOOKUP(B258,'[1]Detailed Model'!A240:C318,3,FALSE)</f>
        <v>#N/A</v>
      </c>
      <c r="Y258" s="23"/>
      <c r="Z258" s="23"/>
    </row>
    <row r="259" spans="1:26" customFormat="1" ht="18.75">
      <c r="A259" s="13" t="s">
        <v>46</v>
      </c>
      <c r="B259" s="4"/>
      <c r="C259" s="4"/>
      <c r="D259" s="11" t="str">
        <f>IFERROR(VLOOKUP(B259,'[1]Detailed Model'!$A$6:$C$92,3,FALSE),"NOT CODED/ERROR")</f>
        <v>NOT CODED/ERROR</v>
      </c>
      <c r="E259" s="8"/>
      <c r="F259" s="4" t="e">
        <f>VLOOKUP(B259,'[1]Detailed Model'!A241:C319,3,FALSE)</f>
        <v>#N/A</v>
      </c>
      <c r="Y259" s="23"/>
      <c r="Z259" s="23"/>
    </row>
    <row r="260" spans="1:26" customFormat="1" ht="18.75">
      <c r="A260" s="13" t="s">
        <v>46</v>
      </c>
      <c r="B260" s="4"/>
      <c r="C260" s="4"/>
      <c r="D260" s="11" t="str">
        <f>IFERROR(VLOOKUP(B260,'[1]Detailed Model'!$A$6:$C$92,3,FALSE),"NOT CODED/ERROR")</f>
        <v>NOT CODED/ERROR</v>
      </c>
      <c r="E260" s="8"/>
      <c r="F260" s="4" t="e">
        <f>VLOOKUP(B260,'[1]Detailed Model'!A242:C320,3,FALSE)</f>
        <v>#N/A</v>
      </c>
      <c r="Y260" s="23"/>
      <c r="Z260" s="23"/>
    </row>
    <row r="261" spans="1:26" customFormat="1" ht="18.75">
      <c r="A261" s="13" t="s">
        <v>46</v>
      </c>
      <c r="B261" s="4"/>
      <c r="C261" s="4"/>
      <c r="D261" s="11" t="str">
        <f>IFERROR(VLOOKUP(B261,'[1]Detailed Model'!$A$6:$C$92,3,FALSE),"NOT CODED/ERROR")</f>
        <v>NOT CODED/ERROR</v>
      </c>
      <c r="E261" s="8"/>
      <c r="F261" s="4" t="e">
        <f>VLOOKUP(B261,'[1]Detailed Model'!A243:C321,3,FALSE)</f>
        <v>#N/A</v>
      </c>
      <c r="Y261" s="23"/>
      <c r="Z261" s="23"/>
    </row>
    <row r="262" spans="1:26" customFormat="1" ht="18.75">
      <c r="A262" s="13" t="s">
        <v>46</v>
      </c>
      <c r="B262" s="4"/>
      <c r="C262" s="4"/>
      <c r="D262" s="11" t="str">
        <f>IFERROR(VLOOKUP(B262,'[1]Detailed Model'!$A$6:$C$92,3,FALSE),"NOT CODED/ERROR")</f>
        <v>NOT CODED/ERROR</v>
      </c>
      <c r="E262" s="8"/>
      <c r="F262" s="4" t="e">
        <f>VLOOKUP(B262,'[1]Detailed Model'!A244:C322,3,FALSE)</f>
        <v>#N/A</v>
      </c>
      <c r="Y262" s="23"/>
      <c r="Z262" s="23"/>
    </row>
    <row r="263" spans="1:26" customFormat="1" ht="18.75">
      <c r="A263" s="13" t="s">
        <v>46</v>
      </c>
      <c r="B263" s="4"/>
      <c r="C263" s="4"/>
      <c r="D263" s="11" t="str">
        <f>IFERROR(VLOOKUP(B263,'[1]Detailed Model'!$A$6:$C$92,3,FALSE),"NOT CODED/ERROR")</f>
        <v>NOT CODED/ERROR</v>
      </c>
      <c r="E263" s="8"/>
      <c r="F263" s="4" t="e">
        <f>VLOOKUP(B263,'[1]Detailed Model'!A245:C323,3,FALSE)</f>
        <v>#N/A</v>
      </c>
      <c r="Y263" s="23"/>
      <c r="Z263" s="23"/>
    </row>
    <row r="264" spans="1:26" customFormat="1" ht="18.75">
      <c r="A264" s="13" t="s">
        <v>46</v>
      </c>
      <c r="B264" s="4"/>
      <c r="C264" s="4"/>
      <c r="D264" s="11" t="str">
        <f>IFERROR(VLOOKUP(B264,'[1]Detailed Model'!$A$6:$C$92,3,FALSE),"NOT CODED/ERROR")</f>
        <v>NOT CODED/ERROR</v>
      </c>
      <c r="E264" s="8"/>
      <c r="F264" s="4" t="e">
        <f>VLOOKUP(B264,'[1]Detailed Model'!A246:C324,3,FALSE)</f>
        <v>#N/A</v>
      </c>
      <c r="Y264" s="23"/>
      <c r="Z264" s="23"/>
    </row>
    <row r="265" spans="1:26" customFormat="1" ht="18.75">
      <c r="A265" s="13" t="s">
        <v>46</v>
      </c>
      <c r="B265" s="4"/>
      <c r="C265" s="4"/>
      <c r="D265" s="11" t="str">
        <f>IFERROR(VLOOKUP(B265,'[1]Detailed Model'!$A$6:$C$92,3,FALSE),"NOT CODED/ERROR")</f>
        <v>NOT CODED/ERROR</v>
      </c>
      <c r="E265" s="8"/>
      <c r="F265" s="4" t="e">
        <f>VLOOKUP(B265,'[1]Detailed Model'!A247:C325,3,FALSE)</f>
        <v>#N/A</v>
      </c>
      <c r="Y265" s="23"/>
      <c r="Z265" s="23"/>
    </row>
    <row r="266" spans="1:26" customFormat="1" ht="18.75">
      <c r="A266" s="13" t="s">
        <v>46</v>
      </c>
      <c r="B266" s="4"/>
      <c r="C266" s="4"/>
      <c r="D266" s="11" t="str">
        <f>IFERROR(VLOOKUP(B266,'[1]Detailed Model'!$A$6:$C$92,3,FALSE),"NOT CODED/ERROR")</f>
        <v>NOT CODED/ERROR</v>
      </c>
      <c r="E266" s="8"/>
      <c r="F266" s="4" t="e">
        <f>VLOOKUP(B266,'[1]Detailed Model'!A248:C326,3,FALSE)</f>
        <v>#N/A</v>
      </c>
      <c r="Y266" s="23"/>
      <c r="Z266" s="23"/>
    </row>
    <row r="267" spans="1:26" customFormat="1" ht="18.75">
      <c r="A267" s="13" t="s">
        <v>46</v>
      </c>
      <c r="B267" s="4"/>
      <c r="C267" s="4"/>
      <c r="D267" s="11" t="str">
        <f>IFERROR(VLOOKUP(B267,'[1]Detailed Model'!$A$6:$C$92,3,FALSE),"NOT CODED/ERROR")</f>
        <v>NOT CODED/ERROR</v>
      </c>
      <c r="E267" s="8"/>
      <c r="F267" s="4" t="e">
        <f>VLOOKUP(B267,'[1]Detailed Model'!A249:C327,3,FALSE)</f>
        <v>#N/A</v>
      </c>
      <c r="Y267" s="23"/>
      <c r="Z267" s="23"/>
    </row>
    <row r="268" spans="1:26" customFormat="1" ht="18.75">
      <c r="A268" s="13" t="s">
        <v>46</v>
      </c>
      <c r="B268" s="4"/>
      <c r="C268" s="4"/>
      <c r="D268" s="11" t="str">
        <f>IFERROR(VLOOKUP(B268,'[1]Detailed Model'!$A$6:$C$92,3,FALSE),"NOT CODED/ERROR")</f>
        <v>NOT CODED/ERROR</v>
      </c>
      <c r="E268" s="8"/>
      <c r="F268" s="4" t="e">
        <f>VLOOKUP(B268,'[1]Detailed Model'!A250:C328,3,FALSE)</f>
        <v>#N/A</v>
      </c>
      <c r="Y268" s="23"/>
      <c r="Z268" s="23"/>
    </row>
    <row r="269" spans="1:26" customFormat="1" ht="18.75">
      <c r="A269" s="13" t="s">
        <v>46</v>
      </c>
      <c r="B269" s="4"/>
      <c r="C269" s="4"/>
      <c r="D269" s="11" t="str">
        <f>IFERROR(VLOOKUP(B269,'[1]Detailed Model'!$A$6:$C$92,3,FALSE),"NOT CODED/ERROR")</f>
        <v>NOT CODED/ERROR</v>
      </c>
      <c r="E269" s="8"/>
      <c r="F269" s="4" t="e">
        <f>VLOOKUP(B269,'[1]Detailed Model'!A251:C329,3,FALSE)</f>
        <v>#N/A</v>
      </c>
      <c r="Y269" s="23"/>
      <c r="Z269" s="23"/>
    </row>
    <row r="270" spans="1:26" customFormat="1" ht="18.75">
      <c r="A270" s="13" t="s">
        <v>46</v>
      </c>
      <c r="B270" s="4"/>
      <c r="C270" s="4"/>
      <c r="D270" s="11" t="str">
        <f>IFERROR(VLOOKUP(B270,'[1]Detailed Model'!$A$6:$C$92,3,FALSE),"NOT CODED/ERROR")</f>
        <v>NOT CODED/ERROR</v>
      </c>
      <c r="E270" s="8"/>
      <c r="F270" s="4" t="e">
        <f>VLOOKUP(B270,'[1]Detailed Model'!A252:C330,3,FALSE)</f>
        <v>#N/A</v>
      </c>
      <c r="Y270" s="23"/>
      <c r="Z270" s="23"/>
    </row>
    <row r="271" spans="1:26" customFormat="1" ht="18.75">
      <c r="A271" s="13" t="s">
        <v>46</v>
      </c>
      <c r="B271" s="4"/>
      <c r="C271" s="4"/>
      <c r="D271" s="11" t="str">
        <f>IFERROR(VLOOKUP(B271,'[1]Detailed Model'!$A$6:$C$92,3,FALSE),"NOT CODED/ERROR")</f>
        <v>NOT CODED/ERROR</v>
      </c>
      <c r="E271" s="8"/>
      <c r="F271" s="4" t="e">
        <f>VLOOKUP(B271,'[1]Detailed Model'!A253:C331,3,FALSE)</f>
        <v>#N/A</v>
      </c>
      <c r="Y271" s="23"/>
      <c r="Z271" s="23"/>
    </row>
    <row r="272" spans="1:26" customFormat="1" ht="18.75">
      <c r="A272" s="13" t="s">
        <v>46</v>
      </c>
      <c r="B272" s="4"/>
      <c r="C272" s="4"/>
      <c r="D272" s="11" t="str">
        <f>IFERROR(VLOOKUP(B272,'[1]Detailed Model'!$A$6:$C$92,3,FALSE),"NOT CODED/ERROR")</f>
        <v>NOT CODED/ERROR</v>
      </c>
      <c r="E272" s="8"/>
      <c r="F272" s="4" t="e">
        <f>VLOOKUP(B272,'[1]Detailed Model'!A254:C332,3,FALSE)</f>
        <v>#N/A</v>
      </c>
      <c r="Y272" s="23"/>
      <c r="Z272" s="23"/>
    </row>
    <row r="273" spans="1:26" customFormat="1" ht="18.75">
      <c r="A273" s="13" t="s">
        <v>46</v>
      </c>
      <c r="B273" s="4"/>
      <c r="C273" s="4"/>
      <c r="D273" s="11" t="str">
        <f>IFERROR(VLOOKUP(B273,'[1]Detailed Model'!$A$6:$C$92,3,FALSE),"NOT CODED/ERROR")</f>
        <v>NOT CODED/ERROR</v>
      </c>
      <c r="E273" s="8"/>
      <c r="F273" s="4" t="e">
        <f>VLOOKUP(B273,'[1]Detailed Model'!A255:C333,3,FALSE)</f>
        <v>#N/A</v>
      </c>
      <c r="Y273" s="23"/>
      <c r="Z273" s="23"/>
    </row>
    <row r="274" spans="1:26" customFormat="1" ht="18.75">
      <c r="A274" s="13" t="s">
        <v>46</v>
      </c>
      <c r="B274" s="4"/>
      <c r="C274" s="4"/>
      <c r="D274" s="11" t="str">
        <f>IFERROR(VLOOKUP(B274,'[1]Detailed Model'!$A$6:$C$92,3,FALSE),"NOT CODED/ERROR")</f>
        <v>NOT CODED/ERROR</v>
      </c>
      <c r="E274" s="8"/>
      <c r="F274" s="4" t="e">
        <f>VLOOKUP(B274,'[1]Detailed Model'!A256:C334,3,FALSE)</f>
        <v>#N/A</v>
      </c>
      <c r="Y274" s="23"/>
      <c r="Z274" s="23"/>
    </row>
    <row r="275" spans="1:26" customFormat="1" ht="18.75">
      <c r="A275" s="13" t="s">
        <v>46</v>
      </c>
      <c r="B275" s="4"/>
      <c r="C275" s="4"/>
      <c r="D275" s="11" t="str">
        <f>IFERROR(VLOOKUP(B275,'[1]Detailed Model'!$A$6:$C$92,3,FALSE),"NOT CODED/ERROR")</f>
        <v>NOT CODED/ERROR</v>
      </c>
      <c r="E275" s="8"/>
      <c r="F275" s="4" t="e">
        <f>VLOOKUP(B275,'[1]Detailed Model'!A257:C335,3,FALSE)</f>
        <v>#N/A</v>
      </c>
      <c r="Y275" s="23"/>
      <c r="Z275" s="23"/>
    </row>
    <row r="276" spans="1:26" customFormat="1" ht="18.75">
      <c r="A276" s="13" t="s">
        <v>46</v>
      </c>
      <c r="B276" s="4"/>
      <c r="C276" s="4"/>
      <c r="D276" s="11" t="str">
        <f>IFERROR(VLOOKUP(B276,'[1]Detailed Model'!$A$6:$C$92,3,FALSE),"NOT CODED/ERROR")</f>
        <v>NOT CODED/ERROR</v>
      </c>
      <c r="E276" s="8"/>
      <c r="F276" s="4" t="e">
        <f>VLOOKUP(B276,'[1]Detailed Model'!A258:C336,3,FALSE)</f>
        <v>#N/A</v>
      </c>
      <c r="Y276" s="23"/>
      <c r="Z276" s="23"/>
    </row>
    <row r="277" spans="1:26" customFormat="1" ht="18.75">
      <c r="A277" s="13" t="s">
        <v>46</v>
      </c>
      <c r="B277" s="4"/>
      <c r="C277" s="4"/>
      <c r="D277" s="11" t="str">
        <f>IFERROR(VLOOKUP(B277,'[1]Detailed Model'!$A$6:$C$92,3,FALSE),"NOT CODED/ERROR")</f>
        <v>NOT CODED/ERROR</v>
      </c>
      <c r="E277" s="8"/>
      <c r="F277" s="4" t="e">
        <f>VLOOKUP(B277,'[1]Detailed Model'!A259:C337,3,FALSE)</f>
        <v>#N/A</v>
      </c>
      <c r="Y277" s="23"/>
      <c r="Z277" s="23"/>
    </row>
    <row r="278" spans="1:26" customFormat="1" ht="18.75">
      <c r="A278" s="13" t="s">
        <v>46</v>
      </c>
      <c r="B278" s="4"/>
      <c r="C278" s="4"/>
      <c r="D278" s="11" t="str">
        <f>IFERROR(VLOOKUP(B278,'[1]Detailed Model'!$A$6:$C$92,3,FALSE),"NOT CODED/ERROR")</f>
        <v>NOT CODED/ERROR</v>
      </c>
      <c r="E278" s="8"/>
      <c r="F278" s="4" t="e">
        <f>VLOOKUP(B278,'[1]Detailed Model'!A260:C338,3,FALSE)</f>
        <v>#N/A</v>
      </c>
      <c r="Y278" s="23"/>
      <c r="Z278" s="23"/>
    </row>
    <row r="279" spans="1:26" customFormat="1" ht="18.75">
      <c r="A279" s="13" t="s">
        <v>46</v>
      </c>
      <c r="B279" s="4"/>
      <c r="C279" s="4"/>
      <c r="D279" s="11" t="str">
        <f>IFERROR(VLOOKUP(B279,'[1]Detailed Model'!$A$6:$C$92,3,FALSE),"NOT CODED/ERROR")</f>
        <v>NOT CODED/ERROR</v>
      </c>
      <c r="E279" s="8"/>
      <c r="F279" s="4" t="e">
        <f>VLOOKUP(B279,'[1]Detailed Model'!A261:C339,3,FALSE)</f>
        <v>#N/A</v>
      </c>
      <c r="Y279" s="23"/>
      <c r="Z279" s="23"/>
    </row>
    <row r="280" spans="1:26" customFormat="1" ht="18.75">
      <c r="A280" s="13" t="s">
        <v>46</v>
      </c>
      <c r="B280" s="4"/>
      <c r="C280" s="4"/>
      <c r="D280" s="11" t="str">
        <f>IFERROR(VLOOKUP(B280,'[1]Detailed Model'!$A$6:$C$92,3,FALSE),"NOT CODED/ERROR")</f>
        <v>NOT CODED/ERROR</v>
      </c>
      <c r="E280" s="8"/>
      <c r="F280" s="4" t="e">
        <f>VLOOKUP(B280,'[1]Detailed Model'!A262:C340,3,FALSE)</f>
        <v>#N/A</v>
      </c>
      <c r="Y280" s="23"/>
      <c r="Z280" s="23"/>
    </row>
    <row r="281" spans="1:26" customFormat="1" ht="18.75">
      <c r="A281" s="13" t="s">
        <v>46</v>
      </c>
      <c r="B281" s="4"/>
      <c r="C281" s="4"/>
      <c r="D281" s="11" t="str">
        <f>IFERROR(VLOOKUP(B281,'[1]Detailed Model'!$A$6:$C$92,3,FALSE),"NOT CODED/ERROR")</f>
        <v>NOT CODED/ERROR</v>
      </c>
      <c r="E281" s="8"/>
      <c r="F281" s="4" t="e">
        <f>VLOOKUP(B281,'[1]Detailed Model'!A263:C341,3,FALSE)</f>
        <v>#N/A</v>
      </c>
      <c r="Y281" s="23"/>
      <c r="Z281" s="23"/>
    </row>
    <row r="282" spans="1:26" customFormat="1" ht="18.75">
      <c r="A282" s="13" t="s">
        <v>46</v>
      </c>
      <c r="B282" s="4"/>
      <c r="C282" s="4"/>
      <c r="D282" s="11" t="str">
        <f>IFERROR(VLOOKUP(B282,'[1]Detailed Model'!$A$6:$C$92,3,FALSE),"NOT CODED/ERROR")</f>
        <v>NOT CODED/ERROR</v>
      </c>
      <c r="E282" s="8"/>
      <c r="F282" s="4" t="e">
        <f>VLOOKUP(B282,'[1]Detailed Model'!A264:C342,3,FALSE)</f>
        <v>#N/A</v>
      </c>
      <c r="Y282" s="23"/>
      <c r="Z282" s="23"/>
    </row>
    <row r="283" spans="1:26" customFormat="1" ht="18.75">
      <c r="A283" s="13" t="s">
        <v>46</v>
      </c>
      <c r="B283" s="4"/>
      <c r="C283" s="4"/>
      <c r="D283" s="11" t="str">
        <f>IFERROR(VLOOKUP(B283,'[1]Detailed Model'!$A$6:$C$92,3,FALSE),"NOT CODED/ERROR")</f>
        <v>NOT CODED/ERROR</v>
      </c>
      <c r="E283" s="8"/>
      <c r="F283" s="4" t="e">
        <f>VLOOKUP(B283,'[1]Detailed Model'!A265:C343,3,FALSE)</f>
        <v>#N/A</v>
      </c>
      <c r="Y283" s="23"/>
      <c r="Z283" s="23"/>
    </row>
    <row r="284" spans="1:26" customFormat="1" ht="18.75">
      <c r="A284" s="13" t="s">
        <v>46</v>
      </c>
      <c r="B284" s="4"/>
      <c r="C284" s="4"/>
      <c r="D284" s="11" t="str">
        <f>IFERROR(VLOOKUP(B284,'[1]Detailed Model'!$A$6:$C$92,3,FALSE),"NOT CODED/ERROR")</f>
        <v>NOT CODED/ERROR</v>
      </c>
      <c r="E284" s="8"/>
      <c r="F284" s="4" t="e">
        <f>VLOOKUP(B284,'[1]Detailed Model'!A266:C344,3,FALSE)</f>
        <v>#N/A</v>
      </c>
      <c r="Y284" s="23"/>
      <c r="Z284" s="23"/>
    </row>
    <row r="285" spans="1:26" customFormat="1" ht="18.75">
      <c r="A285" s="13" t="s">
        <v>46</v>
      </c>
      <c r="B285" s="4"/>
      <c r="C285" s="4"/>
      <c r="D285" s="11" t="str">
        <f>IFERROR(VLOOKUP(B285,'[1]Detailed Model'!$A$6:$C$92,3,FALSE),"NOT CODED/ERROR")</f>
        <v>NOT CODED/ERROR</v>
      </c>
      <c r="E285" s="8"/>
      <c r="F285" s="4" t="e">
        <f>VLOOKUP(B285,'[1]Detailed Model'!A267:C345,3,FALSE)</f>
        <v>#N/A</v>
      </c>
      <c r="Y285" s="23"/>
      <c r="Z285" s="23"/>
    </row>
    <row r="286" spans="1:26" customFormat="1" ht="18.75">
      <c r="A286" s="13" t="s">
        <v>46</v>
      </c>
      <c r="B286" s="4"/>
      <c r="C286" s="4"/>
      <c r="D286" s="11" t="str">
        <f>IFERROR(VLOOKUP(B286,'[1]Detailed Model'!$A$6:$C$92,3,FALSE),"NOT CODED/ERROR")</f>
        <v>NOT CODED/ERROR</v>
      </c>
      <c r="E286" s="8"/>
      <c r="F286" s="4" t="e">
        <f>VLOOKUP(B286,'[1]Detailed Model'!A268:C346,3,FALSE)</f>
        <v>#N/A</v>
      </c>
      <c r="Y286" s="23"/>
      <c r="Z286" s="23"/>
    </row>
    <row r="287" spans="1:26" customFormat="1" ht="18.75">
      <c r="A287" s="13" t="s">
        <v>46</v>
      </c>
      <c r="B287" s="4"/>
      <c r="C287" s="4"/>
      <c r="D287" s="11" t="str">
        <f>IFERROR(VLOOKUP(B287,'[1]Detailed Model'!$A$6:$C$92,3,FALSE),"NOT CODED/ERROR")</f>
        <v>NOT CODED/ERROR</v>
      </c>
      <c r="E287" s="8"/>
      <c r="F287" s="4" t="e">
        <f>VLOOKUP(B287,'[1]Detailed Model'!A269:C347,3,FALSE)</f>
        <v>#N/A</v>
      </c>
      <c r="Y287" s="23"/>
      <c r="Z287" s="23"/>
    </row>
    <row r="288" spans="1:26" customFormat="1" ht="18.75">
      <c r="A288" s="13" t="s">
        <v>46</v>
      </c>
      <c r="B288" s="4"/>
      <c r="C288" s="4"/>
      <c r="D288" s="11" t="str">
        <f>IFERROR(VLOOKUP(B288,'[1]Detailed Model'!$A$6:$C$92,3,FALSE),"NOT CODED/ERROR")</f>
        <v>NOT CODED/ERROR</v>
      </c>
      <c r="E288" s="8"/>
      <c r="F288" s="4" t="e">
        <f>VLOOKUP(B288,'[1]Detailed Model'!A270:C348,3,FALSE)</f>
        <v>#N/A</v>
      </c>
      <c r="Y288" s="23"/>
      <c r="Z288" s="23"/>
    </row>
    <row r="289" spans="1:26" customFormat="1" ht="18.75">
      <c r="A289" s="13" t="s">
        <v>46</v>
      </c>
      <c r="B289" s="4"/>
      <c r="C289" s="4"/>
      <c r="D289" s="11" t="str">
        <f>IFERROR(VLOOKUP(B289,'[1]Detailed Model'!$A$6:$C$92,3,FALSE),"NOT CODED/ERROR")</f>
        <v>NOT CODED/ERROR</v>
      </c>
      <c r="E289" s="8"/>
      <c r="F289" s="4" t="e">
        <f>VLOOKUP(B289,'[1]Detailed Model'!A271:C349,3,FALSE)</f>
        <v>#N/A</v>
      </c>
      <c r="Y289" s="23"/>
      <c r="Z289" s="23"/>
    </row>
    <row r="290" spans="1:26" customFormat="1" ht="18.75">
      <c r="A290" s="13" t="s">
        <v>46</v>
      </c>
      <c r="B290" s="4"/>
      <c r="C290" s="4"/>
      <c r="D290" s="11" t="str">
        <f>IFERROR(VLOOKUP(B290,'[1]Detailed Model'!$A$6:$C$92,3,FALSE),"NOT CODED/ERROR")</f>
        <v>NOT CODED/ERROR</v>
      </c>
      <c r="E290" s="8"/>
      <c r="F290" s="4" t="e">
        <f>VLOOKUP(B290,'[1]Detailed Model'!A272:C350,3,FALSE)</f>
        <v>#N/A</v>
      </c>
      <c r="Y290" s="23"/>
      <c r="Z290" s="23"/>
    </row>
    <row r="291" spans="1:26" customFormat="1" ht="18.75">
      <c r="A291" s="13" t="s">
        <v>46</v>
      </c>
      <c r="B291" s="4"/>
      <c r="C291" s="4"/>
      <c r="D291" s="11" t="str">
        <f>IFERROR(VLOOKUP(B291,'[1]Detailed Model'!$A$6:$C$92,3,FALSE),"NOT CODED/ERROR")</f>
        <v>NOT CODED/ERROR</v>
      </c>
      <c r="E291" s="8"/>
      <c r="F291" s="4" t="e">
        <f>VLOOKUP(B291,'[1]Detailed Model'!A273:C351,3,FALSE)</f>
        <v>#N/A</v>
      </c>
      <c r="Y291" s="23"/>
      <c r="Z291" s="23"/>
    </row>
    <row r="292" spans="1:26" customFormat="1" ht="18.75">
      <c r="A292" s="13" t="s">
        <v>46</v>
      </c>
      <c r="B292" s="4"/>
      <c r="C292" s="4"/>
      <c r="D292" s="11" t="str">
        <f>IFERROR(VLOOKUP(B292,'[1]Detailed Model'!$A$6:$C$92,3,FALSE),"NOT CODED/ERROR")</f>
        <v>NOT CODED/ERROR</v>
      </c>
      <c r="E292" s="8"/>
      <c r="F292" s="4" t="e">
        <f>VLOOKUP(B292,'[1]Detailed Model'!A274:C352,3,FALSE)</f>
        <v>#N/A</v>
      </c>
      <c r="Y292" s="23"/>
      <c r="Z292" s="23"/>
    </row>
    <row r="293" spans="1:26" customFormat="1" ht="18.75">
      <c r="A293" s="13" t="s">
        <v>46</v>
      </c>
      <c r="B293" s="4"/>
      <c r="C293" s="4"/>
      <c r="D293" s="11" t="str">
        <f>IFERROR(VLOOKUP(B293,'[1]Detailed Model'!$A$6:$C$92,3,FALSE),"NOT CODED/ERROR")</f>
        <v>NOT CODED/ERROR</v>
      </c>
      <c r="E293" s="8"/>
      <c r="F293" s="4" t="e">
        <f>VLOOKUP(B293,'[1]Detailed Model'!A275:C353,3,FALSE)</f>
        <v>#N/A</v>
      </c>
      <c r="Y293" s="23"/>
      <c r="Z293" s="23"/>
    </row>
    <row r="294" spans="1:26" customFormat="1" ht="18.75">
      <c r="A294" s="13" t="s">
        <v>46</v>
      </c>
      <c r="B294" s="4"/>
      <c r="C294" s="4"/>
      <c r="D294" s="11" t="str">
        <f>IFERROR(VLOOKUP(B294,'[1]Detailed Model'!$A$6:$C$92,3,FALSE),"NOT CODED/ERROR")</f>
        <v>NOT CODED/ERROR</v>
      </c>
      <c r="E294" s="8"/>
      <c r="F294" s="4" t="e">
        <f>VLOOKUP(B294,'[1]Detailed Model'!A276:C354,3,FALSE)</f>
        <v>#N/A</v>
      </c>
      <c r="Y294" s="23"/>
      <c r="Z294" s="23"/>
    </row>
    <row r="295" spans="1:26" customFormat="1" ht="18.75">
      <c r="A295" s="13" t="s">
        <v>46</v>
      </c>
      <c r="B295" s="4"/>
      <c r="C295" s="4"/>
      <c r="D295" s="11" t="str">
        <f>IFERROR(VLOOKUP(B295,'[1]Detailed Model'!$A$6:$C$92,3,FALSE),"NOT CODED/ERROR")</f>
        <v>NOT CODED/ERROR</v>
      </c>
      <c r="E295" s="8"/>
      <c r="F295" s="4" t="e">
        <f>VLOOKUP(B295,'[1]Detailed Model'!A277:C355,3,FALSE)</f>
        <v>#N/A</v>
      </c>
      <c r="Y295" s="23"/>
      <c r="Z295" s="23"/>
    </row>
    <row r="296" spans="1:26" customFormat="1" ht="18.75">
      <c r="A296" s="13" t="s">
        <v>46</v>
      </c>
      <c r="B296" s="4"/>
      <c r="C296" s="4"/>
      <c r="D296" s="11" t="str">
        <f>IFERROR(VLOOKUP(B296,'[1]Detailed Model'!$A$6:$C$92,3,FALSE),"NOT CODED/ERROR")</f>
        <v>NOT CODED/ERROR</v>
      </c>
      <c r="E296" s="8"/>
      <c r="F296" s="4" t="e">
        <f>VLOOKUP(B296,'[1]Detailed Model'!A278:C356,3,FALSE)</f>
        <v>#N/A</v>
      </c>
      <c r="Y296" s="23"/>
      <c r="Z296" s="23"/>
    </row>
    <row r="297" spans="1:26" customFormat="1" ht="18.75">
      <c r="A297" s="13" t="s">
        <v>46</v>
      </c>
      <c r="B297" s="4"/>
      <c r="C297" s="4"/>
      <c r="D297" s="11" t="str">
        <f>IFERROR(VLOOKUP(B297,'[1]Detailed Model'!$A$6:$C$92,3,FALSE),"NOT CODED/ERROR")</f>
        <v>NOT CODED/ERROR</v>
      </c>
      <c r="E297" s="8"/>
      <c r="F297" s="4" t="e">
        <f>VLOOKUP(B297,'[1]Detailed Model'!A279:C357,3,FALSE)</f>
        <v>#N/A</v>
      </c>
      <c r="Y297" s="23"/>
      <c r="Z297" s="23"/>
    </row>
    <row r="298" spans="1:26" customFormat="1" ht="18.75">
      <c r="A298" s="13" t="s">
        <v>46</v>
      </c>
      <c r="B298" s="4"/>
      <c r="C298" s="4"/>
      <c r="D298" s="11" t="str">
        <f>IFERROR(VLOOKUP(B298,'[1]Detailed Model'!$A$6:$C$92,3,FALSE),"NOT CODED/ERROR")</f>
        <v>NOT CODED/ERROR</v>
      </c>
      <c r="E298" s="8"/>
      <c r="F298" s="4" t="e">
        <f>VLOOKUP(B298,'[1]Detailed Model'!A280:C358,3,FALSE)</f>
        <v>#N/A</v>
      </c>
      <c r="Y298" s="23"/>
      <c r="Z298" s="23"/>
    </row>
    <row r="299" spans="1:26" customFormat="1" ht="18.75">
      <c r="A299" s="13" t="s">
        <v>46</v>
      </c>
      <c r="B299" s="4"/>
      <c r="C299" s="4"/>
      <c r="D299" s="11" t="str">
        <f>IFERROR(VLOOKUP(B299,'[1]Detailed Model'!$A$6:$C$92,3,FALSE),"NOT CODED/ERROR")</f>
        <v>NOT CODED/ERROR</v>
      </c>
      <c r="E299" s="8"/>
      <c r="F299" s="4" t="e">
        <f>VLOOKUP(B299,'[1]Detailed Model'!A281:C359,3,FALSE)</f>
        <v>#N/A</v>
      </c>
      <c r="Y299" s="23"/>
      <c r="Z299" s="23"/>
    </row>
    <row r="300" spans="1:26" customFormat="1" ht="18.75">
      <c r="A300" s="13" t="s">
        <v>46</v>
      </c>
      <c r="B300" s="4"/>
      <c r="C300" s="4"/>
      <c r="D300" s="11" t="str">
        <f>IFERROR(VLOOKUP(B300,'[1]Detailed Model'!$A$6:$C$92,3,FALSE),"NOT CODED/ERROR")</f>
        <v>NOT CODED/ERROR</v>
      </c>
      <c r="E300" s="8"/>
      <c r="F300" s="4" t="e">
        <f>VLOOKUP(B300,'[1]Detailed Model'!A282:C360,3,FALSE)</f>
        <v>#N/A</v>
      </c>
      <c r="Y300" s="23"/>
      <c r="Z300" s="23"/>
    </row>
    <row r="301" spans="1:26" customFormat="1" ht="18.75">
      <c r="A301" s="13" t="s">
        <v>46</v>
      </c>
      <c r="B301" s="4"/>
      <c r="C301" s="4"/>
      <c r="D301" s="11" t="str">
        <f>IFERROR(VLOOKUP(B301,'[1]Detailed Model'!$A$6:$C$92,3,FALSE),"NOT CODED/ERROR")</f>
        <v>NOT CODED/ERROR</v>
      </c>
      <c r="E301" s="8"/>
      <c r="F301" s="4" t="e">
        <f>VLOOKUP(B301,'[1]Detailed Model'!A283:C361,3,FALSE)</f>
        <v>#N/A</v>
      </c>
      <c r="Y301" s="23"/>
      <c r="Z301" s="23"/>
    </row>
    <row r="302" spans="1:26" customFormat="1" ht="18.75">
      <c r="A302" s="13" t="s">
        <v>46</v>
      </c>
      <c r="B302" s="4"/>
      <c r="C302" s="4"/>
      <c r="D302" s="11" t="str">
        <f>IFERROR(VLOOKUP(B302,'[1]Detailed Model'!$A$6:$C$92,3,FALSE),"NOT CODED/ERROR")</f>
        <v>NOT CODED/ERROR</v>
      </c>
      <c r="E302" s="8"/>
      <c r="F302" s="4" t="e">
        <f>VLOOKUP(B302,'[1]Detailed Model'!A284:C362,3,FALSE)</f>
        <v>#N/A</v>
      </c>
      <c r="Y302" s="23"/>
      <c r="Z302" s="23"/>
    </row>
    <row r="303" spans="1:26" customFormat="1" ht="18.75">
      <c r="A303" s="13" t="s">
        <v>46</v>
      </c>
      <c r="B303" s="4"/>
      <c r="C303" s="4"/>
      <c r="D303" s="11" t="str">
        <f>IFERROR(VLOOKUP(B303,'[1]Detailed Model'!$A$6:$C$92,3,FALSE),"NOT CODED/ERROR")</f>
        <v>NOT CODED/ERROR</v>
      </c>
      <c r="E303" s="8"/>
      <c r="F303" s="4" t="e">
        <f>VLOOKUP(B303,'[1]Detailed Model'!A285:C363,3,FALSE)</f>
        <v>#N/A</v>
      </c>
      <c r="Y303" s="23"/>
      <c r="Z303" s="23"/>
    </row>
    <row r="304" spans="1:26" customFormat="1" ht="18.75">
      <c r="A304" s="13" t="s">
        <v>46</v>
      </c>
      <c r="B304" s="4"/>
      <c r="C304" s="4"/>
      <c r="D304" s="11" t="str">
        <f>IFERROR(VLOOKUP(B304,'[1]Detailed Model'!$A$6:$C$92,3,FALSE),"NOT CODED/ERROR")</f>
        <v>NOT CODED/ERROR</v>
      </c>
      <c r="E304" s="8"/>
      <c r="F304" s="4" t="e">
        <f>VLOOKUP(B304,'[1]Detailed Model'!A286:C364,3,FALSE)</f>
        <v>#N/A</v>
      </c>
      <c r="Y304" s="23"/>
      <c r="Z304" s="23"/>
    </row>
    <row r="305" spans="1:26" customFormat="1" ht="18.75">
      <c r="A305" s="13" t="s">
        <v>46</v>
      </c>
      <c r="B305" s="4"/>
      <c r="C305" s="4"/>
      <c r="D305" s="11" t="str">
        <f>IFERROR(VLOOKUP(B305,'[1]Detailed Model'!$A$6:$C$92,3,FALSE),"NOT CODED/ERROR")</f>
        <v>NOT CODED/ERROR</v>
      </c>
      <c r="E305" s="8"/>
      <c r="F305" s="4" t="e">
        <f>VLOOKUP(B305,'[1]Detailed Model'!A287:C365,3,FALSE)</f>
        <v>#N/A</v>
      </c>
      <c r="Y305" s="23"/>
      <c r="Z305" s="23"/>
    </row>
    <row r="306" spans="1:26" customFormat="1" ht="18.75">
      <c r="A306" s="13" t="s">
        <v>46</v>
      </c>
      <c r="B306" s="4"/>
      <c r="C306" s="4"/>
      <c r="D306" s="11" t="str">
        <f>IFERROR(VLOOKUP(B306,'[1]Detailed Model'!$A$6:$C$92,3,FALSE),"NOT CODED/ERROR")</f>
        <v>NOT CODED/ERROR</v>
      </c>
      <c r="E306" s="8"/>
      <c r="F306" s="4" t="e">
        <f>VLOOKUP(B306,'[1]Detailed Model'!A288:C366,3,FALSE)</f>
        <v>#N/A</v>
      </c>
      <c r="Y306" s="23"/>
      <c r="Z306" s="23"/>
    </row>
    <row r="307" spans="1:26" customFormat="1" ht="18.75">
      <c r="A307" s="13" t="s">
        <v>46</v>
      </c>
      <c r="B307" s="4"/>
      <c r="C307" s="4"/>
      <c r="D307" s="11" t="str">
        <f>IFERROR(VLOOKUP(B307,'[1]Detailed Model'!$A$6:$C$92,3,FALSE),"NOT CODED/ERROR")</f>
        <v>NOT CODED/ERROR</v>
      </c>
      <c r="E307" s="8"/>
      <c r="F307" s="4" t="e">
        <f>VLOOKUP(B307,'[1]Detailed Model'!A289:C367,3,FALSE)</f>
        <v>#N/A</v>
      </c>
      <c r="Y307" s="23"/>
      <c r="Z307" s="23"/>
    </row>
    <row r="308" spans="1:26" customFormat="1" ht="18.75">
      <c r="A308" s="13" t="s">
        <v>46</v>
      </c>
      <c r="B308" s="4"/>
      <c r="C308" s="4"/>
      <c r="D308" s="11" t="str">
        <f>IFERROR(VLOOKUP(B308,'[1]Detailed Model'!$A$6:$C$92,3,FALSE),"NOT CODED/ERROR")</f>
        <v>NOT CODED/ERROR</v>
      </c>
      <c r="E308" s="8"/>
      <c r="F308" s="4" t="e">
        <f>VLOOKUP(B308,'[1]Detailed Model'!A290:C368,3,FALSE)</f>
        <v>#N/A</v>
      </c>
      <c r="Y308" s="23"/>
      <c r="Z308" s="23"/>
    </row>
    <row r="309" spans="1:26" customFormat="1" ht="18.75">
      <c r="A309" s="13" t="s">
        <v>46</v>
      </c>
      <c r="B309" s="4"/>
      <c r="C309" s="4"/>
      <c r="D309" s="11" t="str">
        <f>IFERROR(VLOOKUP(B309,'[1]Detailed Model'!$A$6:$C$92,3,FALSE),"NOT CODED/ERROR")</f>
        <v>NOT CODED/ERROR</v>
      </c>
      <c r="E309" s="8"/>
      <c r="F309" s="4" t="e">
        <f>VLOOKUP(B309,'[1]Detailed Model'!A291:C369,3,FALSE)</f>
        <v>#N/A</v>
      </c>
      <c r="Y309" s="23"/>
      <c r="Z309" s="23"/>
    </row>
    <row r="310" spans="1:26" customFormat="1" ht="18.75">
      <c r="A310" s="13" t="s">
        <v>46</v>
      </c>
      <c r="B310" s="4"/>
      <c r="C310" s="4"/>
      <c r="D310" s="11" t="str">
        <f>IFERROR(VLOOKUP(B310,'[1]Detailed Model'!$A$6:$C$92,3,FALSE),"NOT CODED/ERROR")</f>
        <v>NOT CODED/ERROR</v>
      </c>
      <c r="E310" s="8"/>
      <c r="F310" s="4" t="e">
        <f>VLOOKUP(B310,'[1]Detailed Model'!A292:C370,3,FALSE)</f>
        <v>#N/A</v>
      </c>
      <c r="Y310" s="23"/>
      <c r="Z310" s="23"/>
    </row>
    <row r="311" spans="1:26" customFormat="1" ht="18.75">
      <c r="A311" s="13" t="s">
        <v>46</v>
      </c>
      <c r="B311" s="4"/>
      <c r="C311" s="4"/>
      <c r="D311" s="11" t="str">
        <f>IFERROR(VLOOKUP(B311,'[1]Detailed Model'!$A$6:$C$92,3,FALSE),"NOT CODED/ERROR")</f>
        <v>NOT CODED/ERROR</v>
      </c>
      <c r="E311" s="8"/>
      <c r="F311" s="4" t="e">
        <f>VLOOKUP(B311,'[1]Detailed Model'!A293:C371,3,FALSE)</f>
        <v>#N/A</v>
      </c>
      <c r="Y311" s="23"/>
      <c r="Z311" s="23"/>
    </row>
    <row r="312" spans="1:26" customFormat="1" ht="18.75">
      <c r="A312" s="13" t="s">
        <v>46</v>
      </c>
      <c r="B312" s="4"/>
      <c r="C312" s="4"/>
      <c r="D312" s="11" t="str">
        <f>IFERROR(VLOOKUP(B312,'[1]Detailed Model'!$A$6:$C$92,3,FALSE),"NOT CODED/ERROR")</f>
        <v>NOT CODED/ERROR</v>
      </c>
      <c r="E312" s="8"/>
      <c r="F312" s="4" t="e">
        <f>VLOOKUP(B312,'[1]Detailed Model'!A294:C372,3,FALSE)</f>
        <v>#N/A</v>
      </c>
      <c r="Y312" s="23"/>
      <c r="Z312" s="23"/>
    </row>
    <row r="313" spans="1:26" customFormat="1" ht="18.75">
      <c r="A313" s="13" t="s">
        <v>46</v>
      </c>
      <c r="B313" s="4"/>
      <c r="C313" s="4"/>
      <c r="D313" s="11" t="str">
        <f>IFERROR(VLOOKUP(B313,'[1]Detailed Model'!$A$6:$C$92,3,FALSE),"NOT CODED/ERROR")</f>
        <v>NOT CODED/ERROR</v>
      </c>
      <c r="E313" s="8"/>
      <c r="F313" s="4" t="e">
        <f>VLOOKUP(B313,'[1]Detailed Model'!A295:C373,3,FALSE)</f>
        <v>#N/A</v>
      </c>
      <c r="Y313" s="23"/>
      <c r="Z313" s="23"/>
    </row>
    <row r="314" spans="1:26" customFormat="1" ht="18.75">
      <c r="A314" s="13" t="s">
        <v>46</v>
      </c>
      <c r="B314" s="4"/>
      <c r="C314" s="4"/>
      <c r="D314" s="11" t="str">
        <f>IFERROR(VLOOKUP(B314,'[1]Detailed Model'!$A$6:$C$92,3,FALSE),"NOT CODED/ERROR")</f>
        <v>NOT CODED/ERROR</v>
      </c>
      <c r="E314" s="8"/>
      <c r="F314" s="4" t="e">
        <f>VLOOKUP(B314,'[1]Detailed Model'!A296:C374,3,FALSE)</f>
        <v>#N/A</v>
      </c>
      <c r="Y314" s="23"/>
      <c r="Z314" s="23"/>
    </row>
    <row r="315" spans="1:26" customFormat="1" ht="18.75">
      <c r="A315" s="13" t="s">
        <v>46</v>
      </c>
      <c r="B315" s="4"/>
      <c r="C315" s="4"/>
      <c r="D315" s="11" t="str">
        <f>IFERROR(VLOOKUP(B315,'[1]Detailed Model'!$A$6:$C$92,3,FALSE),"NOT CODED/ERROR")</f>
        <v>NOT CODED/ERROR</v>
      </c>
      <c r="E315" s="8"/>
      <c r="F315" s="4" t="e">
        <f>VLOOKUP(B315,'[1]Detailed Model'!A297:C375,3,FALSE)</f>
        <v>#N/A</v>
      </c>
      <c r="Y315" s="23"/>
      <c r="Z315" s="23"/>
    </row>
    <row r="316" spans="1:26" customFormat="1" ht="18.75">
      <c r="A316" s="13" t="s">
        <v>46</v>
      </c>
      <c r="B316" s="4"/>
      <c r="C316" s="4"/>
      <c r="D316" s="11" t="str">
        <f>IFERROR(VLOOKUP(B316,'[1]Detailed Model'!$A$6:$C$92,3,FALSE),"NOT CODED/ERROR")</f>
        <v>NOT CODED/ERROR</v>
      </c>
      <c r="E316" s="8"/>
      <c r="F316" s="4" t="e">
        <f>VLOOKUP(B316,'[1]Detailed Model'!A298:C376,3,FALSE)</f>
        <v>#N/A</v>
      </c>
      <c r="Y316" s="23"/>
      <c r="Z316" s="23"/>
    </row>
    <row r="317" spans="1:26" customFormat="1" ht="18.75">
      <c r="A317" s="13" t="s">
        <v>46</v>
      </c>
      <c r="B317" s="4"/>
      <c r="C317" s="4"/>
      <c r="D317" s="11" t="str">
        <f>IFERROR(VLOOKUP(B317,'[1]Detailed Model'!$A$6:$C$92,3,FALSE),"NOT CODED/ERROR")</f>
        <v>NOT CODED/ERROR</v>
      </c>
      <c r="E317" s="8"/>
      <c r="F317" s="4" t="e">
        <f>VLOOKUP(B317,'[1]Detailed Model'!A299:C377,3,FALSE)</f>
        <v>#N/A</v>
      </c>
      <c r="Y317" s="23"/>
      <c r="Z317" s="23"/>
    </row>
    <row r="318" spans="1:26" customFormat="1" ht="18.75">
      <c r="A318" s="13" t="s">
        <v>46</v>
      </c>
      <c r="B318" s="4"/>
      <c r="C318" s="4"/>
      <c r="D318" s="11" t="str">
        <f>IFERROR(VLOOKUP(B318,'[1]Detailed Model'!$A$6:$C$92,3,FALSE),"NOT CODED/ERROR")</f>
        <v>NOT CODED/ERROR</v>
      </c>
      <c r="E318" s="8"/>
      <c r="F318" s="4" t="e">
        <f>VLOOKUP(B318,'[1]Detailed Model'!A300:C378,3,FALSE)</f>
        <v>#N/A</v>
      </c>
      <c r="Y318" s="23"/>
      <c r="Z318" s="23"/>
    </row>
    <row r="319" spans="1:26" customFormat="1" ht="18.75">
      <c r="A319" s="13" t="s">
        <v>46</v>
      </c>
      <c r="B319" s="4"/>
      <c r="C319" s="4"/>
      <c r="D319" s="11" t="str">
        <f>IFERROR(VLOOKUP(B319,'[1]Detailed Model'!$A$6:$C$92,3,FALSE),"NOT CODED/ERROR")</f>
        <v>NOT CODED/ERROR</v>
      </c>
      <c r="E319" s="8"/>
      <c r="F319" s="4" t="e">
        <f>VLOOKUP(B319,'[1]Detailed Model'!A301:C379,3,FALSE)</f>
        <v>#N/A</v>
      </c>
      <c r="Y319" s="23"/>
      <c r="Z319" s="23"/>
    </row>
    <row r="320" spans="1:26" customFormat="1" ht="18.75">
      <c r="A320" s="13" t="s">
        <v>46</v>
      </c>
      <c r="B320" s="4"/>
      <c r="C320" s="4"/>
      <c r="D320" s="11" t="str">
        <f>IFERROR(VLOOKUP(B320,'[1]Detailed Model'!$A$6:$C$92,3,FALSE),"NOT CODED/ERROR")</f>
        <v>NOT CODED/ERROR</v>
      </c>
      <c r="E320" s="8"/>
      <c r="F320" s="4" t="e">
        <f>VLOOKUP(B320,'[1]Detailed Model'!A302:C380,3,FALSE)</f>
        <v>#N/A</v>
      </c>
    </row>
    <row r="321" spans="1:6" customFormat="1" ht="18.75">
      <c r="A321" s="13" t="s">
        <v>46</v>
      </c>
      <c r="B321" s="4"/>
      <c r="C321" s="4"/>
      <c r="D321" s="11" t="str">
        <f>IFERROR(VLOOKUP(B321,'[1]Detailed Model'!$A$6:$C$92,3,FALSE),"NOT CODED/ERROR")</f>
        <v>NOT CODED/ERROR</v>
      </c>
      <c r="E321" s="8"/>
      <c r="F321" s="4" t="e">
        <f>VLOOKUP(B321,'[1]Detailed Model'!A303:C381,3,FALSE)</f>
        <v>#N/A</v>
      </c>
    </row>
    <row r="322" spans="1:6" customFormat="1" ht="18.75">
      <c r="A322" s="13" t="s">
        <v>46</v>
      </c>
      <c r="B322" s="4"/>
      <c r="C322" s="4"/>
      <c r="D322" s="11" t="str">
        <f>IFERROR(VLOOKUP(B322,'[1]Detailed Model'!$A$6:$C$92,3,FALSE),"NOT CODED/ERROR")</f>
        <v>NOT CODED/ERROR</v>
      </c>
      <c r="E322" s="8"/>
      <c r="F322" s="4" t="e">
        <f>VLOOKUP(B322,'[1]Detailed Model'!A304:C382,3,FALSE)</f>
        <v>#N/A</v>
      </c>
    </row>
    <row r="323" spans="1:6" customFormat="1" ht="18.75">
      <c r="A323" s="13" t="s">
        <v>46</v>
      </c>
      <c r="B323" s="4"/>
      <c r="C323" s="4"/>
      <c r="D323" s="11" t="str">
        <f>IFERROR(VLOOKUP(B323,'[1]Detailed Model'!$A$6:$C$92,3,FALSE),"NOT CODED/ERROR")</f>
        <v>NOT CODED/ERROR</v>
      </c>
      <c r="E323" s="8"/>
      <c r="F323" s="4" t="e">
        <f>VLOOKUP(B323,'[1]Detailed Model'!A305:C383,3,FALSE)</f>
        <v>#N/A</v>
      </c>
    </row>
    <row r="324" spans="1:6" customFormat="1" ht="18.75">
      <c r="A324" s="13" t="s">
        <v>46</v>
      </c>
      <c r="B324" s="4"/>
      <c r="C324" s="4"/>
      <c r="D324" s="11" t="str">
        <f>IFERROR(VLOOKUP(B324,'[1]Detailed Model'!$A$6:$C$92,3,FALSE),"NOT CODED/ERROR")</f>
        <v>NOT CODED/ERROR</v>
      </c>
      <c r="E324" s="8"/>
      <c r="F324" s="4" t="e">
        <f>VLOOKUP(B324,'[1]Detailed Model'!A306:C384,3,FALSE)</f>
        <v>#N/A</v>
      </c>
    </row>
    <row r="325" spans="1:6" customFormat="1" ht="18.75">
      <c r="A325" s="13" t="s">
        <v>46</v>
      </c>
      <c r="B325" s="4"/>
      <c r="C325" s="4"/>
      <c r="D325" s="11" t="str">
        <f>IFERROR(VLOOKUP(B325,'[1]Detailed Model'!$A$6:$C$92,3,FALSE),"NOT CODED/ERROR")</f>
        <v>NOT CODED/ERROR</v>
      </c>
      <c r="E325" s="8"/>
      <c r="F325" s="4" t="e">
        <f>VLOOKUP(B325,'[1]Detailed Model'!A307:C385,3,FALSE)</f>
        <v>#N/A</v>
      </c>
    </row>
    <row r="326" spans="1:6" customFormat="1" ht="18.75">
      <c r="A326" s="13" t="s">
        <v>46</v>
      </c>
      <c r="B326" s="4"/>
      <c r="C326" s="4"/>
      <c r="D326" s="11" t="str">
        <f>IFERROR(VLOOKUP(B326,'[1]Detailed Model'!$A$6:$C$92,3,FALSE),"NOT CODED/ERROR")</f>
        <v>NOT CODED/ERROR</v>
      </c>
      <c r="E326" s="8"/>
      <c r="F326" s="4" t="e">
        <f>VLOOKUP(B326,'[1]Detailed Model'!A308:C386,3,FALSE)</f>
        <v>#N/A</v>
      </c>
    </row>
    <row r="327" spans="1:6" customFormat="1" ht="18.75">
      <c r="A327" s="13" t="s">
        <v>46</v>
      </c>
      <c r="B327" s="4"/>
      <c r="C327" s="4"/>
      <c r="D327" s="11" t="str">
        <f>IFERROR(VLOOKUP(B327,'[1]Detailed Model'!$A$6:$C$92,3,FALSE),"NOT CODED/ERROR")</f>
        <v>NOT CODED/ERROR</v>
      </c>
      <c r="E327" s="8"/>
      <c r="F327" s="4" t="e">
        <f>VLOOKUP(B327,'[1]Detailed Model'!A309:C387,3,FALSE)</f>
        <v>#N/A</v>
      </c>
    </row>
    <row r="328" spans="1:6" customFormat="1" ht="18.75">
      <c r="A328" s="13" t="s">
        <v>46</v>
      </c>
      <c r="B328" s="4"/>
      <c r="C328" s="4"/>
      <c r="D328" s="11" t="str">
        <f>IFERROR(VLOOKUP(B328,'[1]Detailed Model'!$A$6:$C$92,3,FALSE),"NOT CODED/ERROR")</f>
        <v>NOT CODED/ERROR</v>
      </c>
      <c r="E328" s="8"/>
      <c r="F328" s="4" t="e">
        <f>VLOOKUP(B328,'[1]Detailed Model'!A310:C388,3,FALSE)</f>
        <v>#N/A</v>
      </c>
    </row>
    <row r="329" spans="1:6" customFormat="1" ht="18.75">
      <c r="A329" s="13" t="s">
        <v>46</v>
      </c>
      <c r="B329" s="4"/>
      <c r="C329" s="4"/>
      <c r="D329" s="11" t="str">
        <f>IFERROR(VLOOKUP(B329,'[1]Detailed Model'!$A$6:$C$92,3,FALSE),"NOT CODED/ERROR")</f>
        <v>NOT CODED/ERROR</v>
      </c>
      <c r="E329" s="8"/>
      <c r="F329" s="4" t="e">
        <f>VLOOKUP(B329,'[1]Detailed Model'!A311:C389,3,FALSE)</f>
        <v>#N/A</v>
      </c>
    </row>
    <row r="330" spans="1:6" customFormat="1" ht="18.75">
      <c r="A330" s="13" t="s">
        <v>46</v>
      </c>
      <c r="B330" s="4"/>
      <c r="C330" s="4"/>
      <c r="D330" s="11" t="str">
        <f>IFERROR(VLOOKUP(B330,'[1]Detailed Model'!$A$6:$C$92,3,FALSE),"NOT CODED/ERROR")</f>
        <v>NOT CODED/ERROR</v>
      </c>
      <c r="E330" s="8"/>
      <c r="F330" s="4" t="e">
        <f>VLOOKUP(B330,'[1]Detailed Model'!A312:C390,3,FALSE)</f>
        <v>#N/A</v>
      </c>
    </row>
    <row r="331" spans="1:6" customFormat="1" ht="18.75">
      <c r="A331" s="13" t="s">
        <v>46</v>
      </c>
      <c r="B331" s="4"/>
      <c r="C331" s="4"/>
      <c r="D331" s="11" t="str">
        <f>IFERROR(VLOOKUP(B331,'[1]Detailed Model'!$A$6:$C$92,3,FALSE),"NOT CODED/ERROR")</f>
        <v>NOT CODED/ERROR</v>
      </c>
      <c r="E331" s="8"/>
      <c r="F331" s="4" t="e">
        <f>VLOOKUP(B331,'[1]Detailed Model'!A313:C391,3,FALSE)</f>
        <v>#N/A</v>
      </c>
    </row>
    <row r="332" spans="1:6" customFormat="1" ht="18.75">
      <c r="A332" s="13" t="s">
        <v>46</v>
      </c>
      <c r="B332" s="4"/>
      <c r="C332" s="4"/>
      <c r="D332" s="11" t="str">
        <f>IFERROR(VLOOKUP(B332,'[1]Detailed Model'!$A$6:$C$92,3,FALSE),"NOT CODED/ERROR")</f>
        <v>NOT CODED/ERROR</v>
      </c>
      <c r="E332" s="8"/>
      <c r="F332" s="4" t="e">
        <f>VLOOKUP(B332,'[1]Detailed Model'!A314:C392,3,FALSE)</f>
        <v>#N/A</v>
      </c>
    </row>
    <row r="333" spans="1:6" customFormat="1" ht="18.75">
      <c r="A333" s="13" t="s">
        <v>46</v>
      </c>
      <c r="B333" s="4"/>
      <c r="C333" s="4"/>
      <c r="D333" s="11" t="str">
        <f>IFERROR(VLOOKUP(B333,'[1]Detailed Model'!$A$6:$C$92,3,FALSE),"NOT CODED/ERROR")</f>
        <v>NOT CODED/ERROR</v>
      </c>
      <c r="E333" s="8"/>
      <c r="F333" s="4" t="e">
        <f>VLOOKUP(B333,'[1]Detailed Model'!A315:C393,3,FALSE)</f>
        <v>#N/A</v>
      </c>
    </row>
    <row r="334" spans="1:6" customFormat="1" ht="18.75">
      <c r="A334" s="13" t="s">
        <v>46</v>
      </c>
      <c r="B334" s="4"/>
      <c r="C334" s="4"/>
      <c r="D334" s="11" t="str">
        <f>IFERROR(VLOOKUP(B334,'[1]Detailed Model'!$A$6:$C$92,3,FALSE),"NOT CODED/ERROR")</f>
        <v>NOT CODED/ERROR</v>
      </c>
      <c r="E334" s="8"/>
      <c r="F334" s="4" t="e">
        <f>VLOOKUP(B334,'[1]Detailed Model'!A316:C394,3,FALSE)</f>
        <v>#N/A</v>
      </c>
    </row>
    <row r="335" spans="1:6" customFormat="1" ht="18.75">
      <c r="A335" s="13" t="s">
        <v>46</v>
      </c>
      <c r="B335" s="4"/>
      <c r="C335" s="4"/>
      <c r="D335" s="11" t="str">
        <f>IFERROR(VLOOKUP(B335,'[1]Detailed Model'!$A$6:$C$92,3,FALSE),"NOT CODED/ERROR")</f>
        <v>NOT CODED/ERROR</v>
      </c>
      <c r="E335" s="8"/>
      <c r="F335" s="4" t="e">
        <f>VLOOKUP(B335,'[1]Detailed Model'!A317:C395,3,FALSE)</f>
        <v>#N/A</v>
      </c>
    </row>
    <row r="336" spans="1:6" customFormat="1" ht="18.75">
      <c r="A336" s="13" t="s">
        <v>46</v>
      </c>
      <c r="B336" s="4"/>
      <c r="C336" s="4"/>
      <c r="D336" s="11" t="str">
        <f>IFERROR(VLOOKUP(B336,'[1]Detailed Model'!$A$6:$C$92,3,FALSE),"NOT CODED/ERROR")</f>
        <v>NOT CODED/ERROR</v>
      </c>
      <c r="E336" s="8"/>
      <c r="F336" s="4" t="e">
        <f>VLOOKUP(B336,'[1]Detailed Model'!A318:C396,3,FALSE)</f>
        <v>#N/A</v>
      </c>
    </row>
    <row r="337" spans="1:6" customFormat="1" ht="18.75">
      <c r="A337" s="13" t="s">
        <v>46</v>
      </c>
      <c r="B337" s="4"/>
      <c r="C337" s="4"/>
      <c r="D337" s="11" t="str">
        <f>IFERROR(VLOOKUP(B337,'[1]Detailed Model'!$A$6:$C$92,3,FALSE),"NOT CODED/ERROR")</f>
        <v>NOT CODED/ERROR</v>
      </c>
      <c r="E337" s="8"/>
      <c r="F337" s="4" t="e">
        <f>VLOOKUP(B337,'[1]Detailed Model'!A319:C397,3,FALSE)</f>
        <v>#N/A</v>
      </c>
    </row>
    <row r="338" spans="1:6" customFormat="1" ht="18.75">
      <c r="A338" s="13" t="s">
        <v>46</v>
      </c>
      <c r="B338" s="4"/>
      <c r="C338" s="4"/>
      <c r="D338" s="11" t="str">
        <f>IFERROR(VLOOKUP(B338,'[1]Detailed Model'!$A$6:$C$92,3,FALSE),"NOT CODED/ERROR")</f>
        <v>NOT CODED/ERROR</v>
      </c>
      <c r="E338" s="8"/>
      <c r="F338" s="4" t="e">
        <f>VLOOKUP(B338,'[1]Detailed Model'!A320:C398,3,FALSE)</f>
        <v>#N/A</v>
      </c>
    </row>
    <row r="339" spans="1:6" customFormat="1" ht="18.75">
      <c r="A339" s="13" t="s">
        <v>46</v>
      </c>
      <c r="B339" s="4"/>
      <c r="C339" s="4"/>
      <c r="D339" s="11" t="str">
        <f>IFERROR(VLOOKUP(B339,'[1]Detailed Model'!$A$6:$C$92,3,FALSE),"NOT CODED/ERROR")</f>
        <v>NOT CODED/ERROR</v>
      </c>
      <c r="E339" s="8"/>
      <c r="F339" s="4" t="e">
        <f>VLOOKUP(B339,'[1]Detailed Model'!A321:C399,3,FALSE)</f>
        <v>#N/A</v>
      </c>
    </row>
    <row r="340" spans="1:6" customFormat="1" ht="18.75">
      <c r="A340" s="13" t="s">
        <v>46</v>
      </c>
      <c r="B340" s="4"/>
      <c r="C340" s="4"/>
      <c r="D340" s="11" t="str">
        <f>IFERROR(VLOOKUP(B340,'[1]Detailed Model'!$A$6:$C$92,3,FALSE),"NOT CODED/ERROR")</f>
        <v>NOT CODED/ERROR</v>
      </c>
      <c r="E340" s="8"/>
      <c r="F340" s="4" t="e">
        <f>VLOOKUP(B340,'[1]Detailed Model'!A322:C400,3,FALSE)</f>
        <v>#N/A</v>
      </c>
    </row>
    <row r="341" spans="1:6" customFormat="1" ht="18.75">
      <c r="A341" s="13" t="s">
        <v>46</v>
      </c>
      <c r="B341" s="4"/>
      <c r="C341" s="4"/>
      <c r="D341" s="11" t="str">
        <f>IFERROR(VLOOKUP(B341,'[1]Detailed Model'!$A$6:$C$92,3,FALSE),"NOT CODED/ERROR")</f>
        <v>NOT CODED/ERROR</v>
      </c>
      <c r="E341" s="8"/>
      <c r="F341" s="4" t="e">
        <f>VLOOKUP(B341,'[1]Detailed Model'!A323:C401,3,FALSE)</f>
        <v>#N/A</v>
      </c>
    </row>
    <row r="342" spans="1:6" customFormat="1" ht="18.75">
      <c r="A342" s="13" t="s">
        <v>46</v>
      </c>
      <c r="B342" s="4"/>
      <c r="C342" s="4"/>
      <c r="D342" s="11" t="str">
        <f>IFERROR(VLOOKUP(B342,'[1]Detailed Model'!$A$6:$C$92,3,FALSE),"NOT CODED/ERROR")</f>
        <v>NOT CODED/ERROR</v>
      </c>
      <c r="E342" s="8"/>
      <c r="F342" s="4" t="e">
        <f>VLOOKUP(B342,'[1]Detailed Model'!A324:C402,3,FALSE)</f>
        <v>#N/A</v>
      </c>
    </row>
    <row r="343" spans="1:6" customFormat="1" ht="18.75">
      <c r="A343" s="13" t="s">
        <v>46</v>
      </c>
      <c r="B343" s="4"/>
      <c r="C343" s="4"/>
      <c r="D343" s="11" t="str">
        <f>IFERROR(VLOOKUP(B343,'[1]Detailed Model'!$A$6:$C$92,3,FALSE),"NOT CODED/ERROR")</f>
        <v>NOT CODED/ERROR</v>
      </c>
      <c r="E343" s="8"/>
      <c r="F343" s="4" t="e">
        <f>VLOOKUP(B343,'[1]Detailed Model'!A325:C403,3,FALSE)</f>
        <v>#N/A</v>
      </c>
    </row>
    <row r="344" spans="1:6" customFormat="1" ht="18.75">
      <c r="A344" s="13" t="s">
        <v>46</v>
      </c>
      <c r="B344" s="4"/>
      <c r="C344" s="4"/>
      <c r="D344" s="11" t="str">
        <f>IFERROR(VLOOKUP(B344,'[1]Detailed Model'!$A$6:$C$92,3,FALSE),"NOT CODED/ERROR")</f>
        <v>NOT CODED/ERROR</v>
      </c>
      <c r="E344" s="8"/>
      <c r="F344" s="4" t="e">
        <f>VLOOKUP(B344,'[1]Detailed Model'!A326:C404,3,FALSE)</f>
        <v>#N/A</v>
      </c>
    </row>
    <row r="345" spans="1:6" customFormat="1" ht="18.75">
      <c r="A345" s="13" t="s">
        <v>46</v>
      </c>
      <c r="B345" s="4"/>
      <c r="C345" s="4"/>
      <c r="D345" s="11" t="str">
        <f>IFERROR(VLOOKUP(B345,'[1]Detailed Model'!$A$6:$C$92,3,FALSE),"NOT CODED/ERROR")</f>
        <v>NOT CODED/ERROR</v>
      </c>
      <c r="E345" s="8"/>
      <c r="F345" s="4" t="e">
        <f>VLOOKUP(B345,'[1]Detailed Model'!A327:C405,3,FALSE)</f>
        <v>#N/A</v>
      </c>
    </row>
    <row r="346" spans="1:6" customFormat="1" ht="18.75">
      <c r="A346" s="13" t="s">
        <v>46</v>
      </c>
      <c r="B346" s="4"/>
      <c r="C346" s="4"/>
      <c r="D346" s="11" t="str">
        <f>IFERROR(VLOOKUP(B346,'[1]Detailed Model'!$A$6:$C$92,3,FALSE),"NOT CODED/ERROR")</f>
        <v>NOT CODED/ERROR</v>
      </c>
      <c r="E346" s="8"/>
      <c r="F346" s="4" t="e">
        <f>VLOOKUP(B346,'[1]Detailed Model'!A328:C406,3,FALSE)</f>
        <v>#N/A</v>
      </c>
    </row>
    <row r="347" spans="1:6" customFormat="1" ht="18.75">
      <c r="A347" s="13" t="s">
        <v>46</v>
      </c>
      <c r="B347" s="4"/>
      <c r="C347" s="4"/>
      <c r="D347" s="11" t="str">
        <f>IFERROR(VLOOKUP(B347,'[1]Detailed Model'!$A$6:$C$92,3,FALSE),"NOT CODED/ERROR")</f>
        <v>NOT CODED/ERROR</v>
      </c>
      <c r="E347" s="8"/>
      <c r="F347" s="4" t="e">
        <f>VLOOKUP(B347,'[1]Detailed Model'!A329:C407,3,FALSE)</f>
        <v>#N/A</v>
      </c>
    </row>
    <row r="348" spans="1:6" customFormat="1" ht="18.75">
      <c r="A348" s="13" t="s">
        <v>46</v>
      </c>
      <c r="B348" s="4"/>
      <c r="C348" s="4"/>
      <c r="D348" s="11" t="str">
        <f>IFERROR(VLOOKUP(B348,'[1]Detailed Model'!$A$6:$C$92,3,FALSE),"NOT CODED/ERROR")</f>
        <v>NOT CODED/ERROR</v>
      </c>
      <c r="E348" s="8"/>
      <c r="F348" s="4" t="e">
        <f>VLOOKUP(B348,'[1]Detailed Model'!A330:C408,3,FALSE)</f>
        <v>#N/A</v>
      </c>
    </row>
    <row r="349" spans="1:6" customFormat="1" ht="18.75">
      <c r="A349" s="13" t="s">
        <v>46</v>
      </c>
      <c r="B349" s="4"/>
      <c r="C349" s="4"/>
      <c r="D349" s="11" t="str">
        <f>IFERROR(VLOOKUP(B349,'[1]Detailed Model'!$A$6:$C$92,3,FALSE),"NOT CODED/ERROR")</f>
        <v>NOT CODED/ERROR</v>
      </c>
      <c r="E349" s="8"/>
      <c r="F349" s="4" t="e">
        <f>VLOOKUP(B349,'[1]Detailed Model'!A331:C409,3,FALSE)</f>
        <v>#N/A</v>
      </c>
    </row>
    <row r="350" spans="1:6" customFormat="1" ht="18.75">
      <c r="A350" s="13" t="s">
        <v>46</v>
      </c>
      <c r="B350" s="4"/>
      <c r="C350" s="4"/>
      <c r="D350" s="11" t="str">
        <f>IFERROR(VLOOKUP(B350,'[1]Detailed Model'!$A$6:$C$92,3,FALSE),"NOT CODED/ERROR")</f>
        <v>NOT CODED/ERROR</v>
      </c>
      <c r="E350" s="8"/>
      <c r="F350" s="4" t="e">
        <f>VLOOKUP(B350,'[1]Detailed Model'!A332:C410,3,FALSE)</f>
        <v>#N/A</v>
      </c>
    </row>
    <row r="351" spans="1:6" customFormat="1" ht="18.75">
      <c r="A351" s="13" t="s">
        <v>46</v>
      </c>
      <c r="B351" s="4"/>
      <c r="C351" s="4"/>
      <c r="D351" s="11" t="str">
        <f>IFERROR(VLOOKUP(B351,'[1]Detailed Model'!$A$6:$C$92,3,FALSE),"NOT CODED/ERROR")</f>
        <v>NOT CODED/ERROR</v>
      </c>
      <c r="E351" s="8"/>
      <c r="F351" s="4" t="e">
        <f>VLOOKUP(B351,'[1]Detailed Model'!A333:C411,3,FALSE)</f>
        <v>#N/A</v>
      </c>
    </row>
    <row r="352" spans="1:6" customFormat="1" ht="18.75">
      <c r="A352" s="13" t="s">
        <v>46</v>
      </c>
      <c r="B352" s="4"/>
      <c r="C352" s="4"/>
      <c r="D352" s="11" t="str">
        <f>IFERROR(VLOOKUP(B352,'[1]Detailed Model'!$A$6:$C$92,3,FALSE),"NOT CODED/ERROR")</f>
        <v>NOT CODED/ERROR</v>
      </c>
      <c r="E352" s="8"/>
      <c r="F352" s="4" t="e">
        <f>VLOOKUP(B352,'[1]Detailed Model'!A334:C412,3,FALSE)</f>
        <v>#N/A</v>
      </c>
    </row>
    <row r="353" spans="1:6" customFormat="1" ht="18.75">
      <c r="A353" s="13" t="s">
        <v>46</v>
      </c>
      <c r="B353" s="4"/>
      <c r="C353" s="4"/>
      <c r="D353" s="11" t="str">
        <f>IFERROR(VLOOKUP(B353,'[1]Detailed Model'!$A$6:$C$92,3,FALSE),"NOT CODED/ERROR")</f>
        <v>NOT CODED/ERROR</v>
      </c>
      <c r="E353" s="8"/>
      <c r="F353" s="4" t="e">
        <f>VLOOKUP(B353,'[1]Detailed Model'!A335:C413,3,FALSE)</f>
        <v>#N/A</v>
      </c>
    </row>
    <row r="354" spans="1:6" customFormat="1" ht="18.75">
      <c r="A354" s="13" t="s">
        <v>46</v>
      </c>
      <c r="B354" s="4"/>
      <c r="C354" s="4"/>
      <c r="D354" s="11" t="str">
        <f>IFERROR(VLOOKUP(B354,'[1]Detailed Model'!$A$6:$C$92,3,FALSE),"NOT CODED/ERROR")</f>
        <v>NOT CODED/ERROR</v>
      </c>
      <c r="E354" s="8"/>
      <c r="F354" s="4" t="e">
        <f>VLOOKUP(B354,'[1]Detailed Model'!A336:C414,3,FALSE)</f>
        <v>#N/A</v>
      </c>
    </row>
    <row r="355" spans="1:6" customFormat="1" ht="18.75">
      <c r="A355" s="13" t="s">
        <v>46</v>
      </c>
      <c r="B355" s="4"/>
      <c r="C355" s="4"/>
      <c r="D355" s="11" t="str">
        <f>IFERROR(VLOOKUP(B355,'[1]Detailed Model'!$A$6:$C$92,3,FALSE),"NOT CODED/ERROR")</f>
        <v>NOT CODED/ERROR</v>
      </c>
      <c r="E355" s="8"/>
      <c r="F355" s="4" t="e">
        <f>VLOOKUP(B355,'[1]Detailed Model'!A337:C415,3,FALSE)</f>
        <v>#N/A</v>
      </c>
    </row>
    <row r="356" spans="1:6" customFormat="1" ht="18.75">
      <c r="A356" s="13" t="s">
        <v>46</v>
      </c>
      <c r="B356" s="4"/>
      <c r="C356" s="4"/>
      <c r="D356" s="11" t="str">
        <f>IFERROR(VLOOKUP(B356,'[1]Detailed Model'!$A$6:$C$92,3,FALSE),"NOT CODED/ERROR")</f>
        <v>NOT CODED/ERROR</v>
      </c>
      <c r="E356" s="8"/>
      <c r="F356" s="4" t="e">
        <f>VLOOKUP(B356,'[1]Detailed Model'!A338:C416,3,FALSE)</f>
        <v>#N/A</v>
      </c>
    </row>
    <row r="357" spans="1:6" customFormat="1" ht="18.75">
      <c r="A357" s="13" t="s">
        <v>46</v>
      </c>
      <c r="B357" s="4"/>
      <c r="C357" s="4"/>
      <c r="D357" s="11" t="str">
        <f>IFERROR(VLOOKUP(B357,'[1]Detailed Model'!$A$6:$C$92,3,FALSE),"NOT CODED/ERROR")</f>
        <v>NOT CODED/ERROR</v>
      </c>
      <c r="E357" s="8"/>
      <c r="F357" s="4" t="e">
        <f>VLOOKUP(B357,'[1]Detailed Model'!A339:C417,3,FALSE)</f>
        <v>#N/A</v>
      </c>
    </row>
    <row r="358" spans="1:6" customFormat="1" ht="18.75">
      <c r="A358" s="13" t="s">
        <v>46</v>
      </c>
      <c r="B358" s="4"/>
      <c r="C358" s="4"/>
      <c r="D358" s="11" t="str">
        <f>IFERROR(VLOOKUP(B358,'[1]Detailed Model'!$A$6:$C$92,3,FALSE),"NOT CODED/ERROR")</f>
        <v>NOT CODED/ERROR</v>
      </c>
      <c r="E358" s="8"/>
      <c r="F358" s="4" t="e">
        <f>VLOOKUP(B358,'[1]Detailed Model'!A340:C418,3,FALSE)</f>
        <v>#N/A</v>
      </c>
    </row>
    <row r="359" spans="1:6" customFormat="1" ht="18.75">
      <c r="A359" s="13" t="s">
        <v>46</v>
      </c>
      <c r="B359" s="4"/>
      <c r="C359" s="4"/>
      <c r="D359" s="11" t="str">
        <f>IFERROR(VLOOKUP(B359,'[1]Detailed Model'!$A$6:$C$92,3,FALSE),"NOT CODED/ERROR")</f>
        <v>NOT CODED/ERROR</v>
      </c>
      <c r="E359" s="8"/>
      <c r="F359" s="4" t="e">
        <f>VLOOKUP(B359,'[1]Detailed Model'!A341:C419,3,FALSE)</f>
        <v>#N/A</v>
      </c>
    </row>
    <row r="360" spans="1:6" customFormat="1" ht="18.75">
      <c r="A360" s="13" t="s">
        <v>46</v>
      </c>
      <c r="B360" s="4"/>
      <c r="C360" s="4"/>
      <c r="D360" s="11" t="str">
        <f>IFERROR(VLOOKUP(B360,'[1]Detailed Model'!$A$6:$C$92,3,FALSE),"NOT CODED/ERROR")</f>
        <v>NOT CODED/ERROR</v>
      </c>
      <c r="E360" s="8"/>
      <c r="F360" s="4" t="e">
        <f>VLOOKUP(B360,'[1]Detailed Model'!A342:C420,3,FALSE)</f>
        <v>#N/A</v>
      </c>
    </row>
    <row r="361" spans="1:6" customFormat="1" ht="18.75">
      <c r="A361" s="13" t="s">
        <v>46</v>
      </c>
      <c r="B361" s="4"/>
      <c r="C361" s="4"/>
      <c r="D361" s="11" t="str">
        <f>IFERROR(VLOOKUP(B361,'[1]Detailed Model'!$A$6:$C$92,3,FALSE),"NOT CODED/ERROR")</f>
        <v>NOT CODED/ERROR</v>
      </c>
      <c r="E361" s="8"/>
      <c r="F361" s="4" t="e">
        <f>VLOOKUP(B361,'[1]Detailed Model'!A343:C421,3,FALSE)</f>
        <v>#N/A</v>
      </c>
    </row>
    <row r="362" spans="1:6" customFormat="1" ht="18.75">
      <c r="A362" s="13" t="s">
        <v>46</v>
      </c>
      <c r="B362" s="4"/>
      <c r="C362" s="4"/>
      <c r="D362" s="11" t="str">
        <f>IFERROR(VLOOKUP(B362,'[1]Detailed Model'!$A$6:$C$92,3,FALSE),"NOT CODED/ERROR")</f>
        <v>NOT CODED/ERROR</v>
      </c>
      <c r="E362" s="8"/>
      <c r="F362" s="4" t="e">
        <f>VLOOKUP(B362,'[1]Detailed Model'!A344:C422,3,FALSE)</f>
        <v>#N/A</v>
      </c>
    </row>
    <row r="363" spans="1:6" customFormat="1" ht="18.75">
      <c r="A363" s="13" t="s">
        <v>46</v>
      </c>
      <c r="B363" s="4"/>
      <c r="C363" s="4"/>
      <c r="D363" s="11" t="str">
        <f>IFERROR(VLOOKUP(B363,'[1]Detailed Model'!$A$6:$C$92,3,FALSE),"NOT CODED/ERROR")</f>
        <v>NOT CODED/ERROR</v>
      </c>
      <c r="E363" s="8"/>
      <c r="F363" s="4" t="e">
        <f>VLOOKUP(B363,'[1]Detailed Model'!A345:C423,3,FALSE)</f>
        <v>#N/A</v>
      </c>
    </row>
    <row r="364" spans="1:6" customFormat="1" ht="18.75">
      <c r="A364" s="13" t="s">
        <v>46</v>
      </c>
      <c r="B364" s="4"/>
      <c r="C364" s="4"/>
      <c r="D364" s="11" t="str">
        <f>IFERROR(VLOOKUP(B364,'[1]Detailed Model'!$A$6:$C$92,3,FALSE),"NOT CODED/ERROR")</f>
        <v>NOT CODED/ERROR</v>
      </c>
      <c r="E364" s="8"/>
      <c r="F364" s="4" t="e">
        <f>VLOOKUP(B364,'[1]Detailed Model'!A346:C424,3,FALSE)</f>
        <v>#N/A</v>
      </c>
    </row>
    <row r="365" spans="1:6" customFormat="1" ht="18.75">
      <c r="A365" s="13" t="s">
        <v>46</v>
      </c>
      <c r="B365" s="4"/>
      <c r="C365" s="4"/>
      <c r="D365" s="11" t="str">
        <f>IFERROR(VLOOKUP(B365,'[1]Detailed Model'!$A$6:$C$92,3,FALSE),"NOT CODED/ERROR")</f>
        <v>NOT CODED/ERROR</v>
      </c>
      <c r="E365" s="8"/>
      <c r="F365" s="4" t="e">
        <f>VLOOKUP(B365,'[1]Detailed Model'!A347:C425,3,FALSE)</f>
        <v>#N/A</v>
      </c>
    </row>
    <row r="366" spans="1:6" customFormat="1" ht="18.75">
      <c r="A366" s="13" t="s">
        <v>46</v>
      </c>
      <c r="B366" s="4"/>
      <c r="C366" s="4"/>
      <c r="D366" s="11" t="str">
        <f>IFERROR(VLOOKUP(B366,'[1]Detailed Model'!$A$6:$C$92,3,FALSE),"NOT CODED/ERROR")</f>
        <v>NOT CODED/ERROR</v>
      </c>
      <c r="E366" s="8"/>
      <c r="F366" s="4" t="e">
        <f>VLOOKUP(B366,'[1]Detailed Model'!A348:C426,3,FALSE)</f>
        <v>#N/A</v>
      </c>
    </row>
    <row r="367" spans="1:6" customFormat="1" ht="18.75">
      <c r="A367" s="13" t="s">
        <v>46</v>
      </c>
      <c r="B367" s="4"/>
      <c r="C367" s="4"/>
      <c r="D367" s="11" t="str">
        <f>IFERROR(VLOOKUP(B367,'[1]Detailed Model'!$A$6:$C$92,3,FALSE),"NOT CODED/ERROR")</f>
        <v>NOT CODED/ERROR</v>
      </c>
      <c r="E367" s="8"/>
      <c r="F367" s="4" t="e">
        <f>VLOOKUP(B367,'[1]Detailed Model'!A349:C427,3,FALSE)</f>
        <v>#N/A</v>
      </c>
    </row>
    <row r="368" spans="1:6" customFormat="1" ht="18.75">
      <c r="A368" s="13" t="s">
        <v>46</v>
      </c>
      <c r="B368" s="4"/>
      <c r="C368" s="4"/>
      <c r="D368" s="11" t="str">
        <f>IFERROR(VLOOKUP(B368,'[1]Detailed Model'!$A$6:$C$92,3,FALSE),"NOT CODED/ERROR")</f>
        <v>NOT CODED/ERROR</v>
      </c>
      <c r="E368" s="8"/>
      <c r="F368" s="4" t="e">
        <f>VLOOKUP(B368,'[1]Detailed Model'!A350:C428,3,FALSE)</f>
        <v>#N/A</v>
      </c>
    </row>
    <row r="369" spans="1:6" customFormat="1" ht="18.75">
      <c r="A369" s="13" t="s">
        <v>46</v>
      </c>
      <c r="B369" s="4"/>
      <c r="C369" s="4"/>
      <c r="D369" s="11" t="str">
        <f>IFERROR(VLOOKUP(B369,'[1]Detailed Model'!$A$6:$C$92,3,FALSE),"NOT CODED/ERROR")</f>
        <v>NOT CODED/ERROR</v>
      </c>
      <c r="E369" s="8"/>
      <c r="F369" s="4" t="e">
        <f>VLOOKUP(B369,'[1]Detailed Model'!A351:C429,3,FALSE)</f>
        <v>#N/A</v>
      </c>
    </row>
    <row r="370" spans="1:6" customFormat="1" ht="18.75">
      <c r="A370" s="13" t="s">
        <v>46</v>
      </c>
      <c r="B370" s="4"/>
      <c r="C370" s="4"/>
      <c r="D370" s="11" t="str">
        <f>IFERROR(VLOOKUP(B370,'[1]Detailed Model'!$A$6:$C$92,3,FALSE),"NOT CODED/ERROR")</f>
        <v>NOT CODED/ERROR</v>
      </c>
      <c r="E370" s="8"/>
      <c r="F370" s="4" t="e">
        <f>VLOOKUP(B370,'[1]Detailed Model'!A352:C430,3,FALSE)</f>
        <v>#N/A</v>
      </c>
    </row>
    <row r="371" spans="1:6" customFormat="1" ht="18.75">
      <c r="A371" s="13" t="s">
        <v>46</v>
      </c>
      <c r="B371" s="4"/>
      <c r="C371" s="4"/>
      <c r="D371" s="11" t="str">
        <f>IFERROR(VLOOKUP(B371,'[1]Detailed Model'!$A$6:$C$92,3,FALSE),"NOT CODED/ERROR")</f>
        <v>NOT CODED/ERROR</v>
      </c>
      <c r="E371" s="8"/>
      <c r="F371" s="4" t="e">
        <f>VLOOKUP(B371,'[1]Detailed Model'!A353:C431,3,FALSE)</f>
        <v>#N/A</v>
      </c>
    </row>
    <row r="372" spans="1:6" customFormat="1" ht="18.75">
      <c r="A372" s="13" t="s">
        <v>46</v>
      </c>
      <c r="B372" s="4"/>
      <c r="C372" s="4"/>
      <c r="D372" s="11" t="str">
        <f>IFERROR(VLOOKUP(B372,'[1]Detailed Model'!$A$6:$C$92,3,FALSE),"NOT CODED/ERROR")</f>
        <v>NOT CODED/ERROR</v>
      </c>
      <c r="E372" s="8"/>
      <c r="F372" s="4" t="e">
        <f>VLOOKUP(B372,'[1]Detailed Model'!A354:C432,3,FALSE)</f>
        <v>#N/A</v>
      </c>
    </row>
    <row r="373" spans="1:6" customFormat="1" ht="18.75">
      <c r="A373" s="13" t="s">
        <v>46</v>
      </c>
      <c r="B373" s="4"/>
      <c r="C373" s="4"/>
      <c r="D373" s="11" t="str">
        <f>IFERROR(VLOOKUP(B373,'[1]Detailed Model'!$A$6:$C$92,3,FALSE),"NOT CODED/ERROR")</f>
        <v>NOT CODED/ERROR</v>
      </c>
      <c r="E373" s="8"/>
      <c r="F373" s="4" t="e">
        <f>VLOOKUP(B373,'[1]Detailed Model'!A355:C433,3,FALSE)</f>
        <v>#N/A</v>
      </c>
    </row>
    <row r="374" spans="1:6" customFormat="1" ht="18.75">
      <c r="A374" s="13" t="s">
        <v>46</v>
      </c>
      <c r="B374" s="4"/>
      <c r="C374" s="4"/>
      <c r="D374" s="11" t="str">
        <f>IFERROR(VLOOKUP(B374,'[1]Detailed Model'!$A$6:$C$92,3,FALSE),"NOT CODED/ERROR")</f>
        <v>NOT CODED/ERROR</v>
      </c>
      <c r="E374" s="8"/>
      <c r="F374" s="4" t="e">
        <f>VLOOKUP(B374,'[1]Detailed Model'!A356:C434,3,FALSE)</f>
        <v>#N/A</v>
      </c>
    </row>
    <row r="375" spans="1:6" customFormat="1" ht="18.75">
      <c r="A375" s="13" t="s">
        <v>46</v>
      </c>
      <c r="B375" s="4"/>
      <c r="C375" s="4"/>
      <c r="D375" s="11" t="str">
        <f>IFERROR(VLOOKUP(B375,'[1]Detailed Model'!$A$6:$C$92,3,FALSE),"NOT CODED/ERROR")</f>
        <v>NOT CODED/ERROR</v>
      </c>
      <c r="E375" s="8"/>
      <c r="F375" s="4" t="e">
        <f>VLOOKUP(B375,'[1]Detailed Model'!A357:C435,3,FALSE)</f>
        <v>#N/A</v>
      </c>
    </row>
    <row r="376" spans="1:6" customFormat="1" ht="18.75">
      <c r="A376" s="13" t="s">
        <v>46</v>
      </c>
      <c r="B376" s="4"/>
      <c r="C376" s="4"/>
      <c r="D376" s="11" t="str">
        <f>IFERROR(VLOOKUP(B376,'[1]Detailed Model'!$A$6:$C$92,3,FALSE),"NOT CODED/ERROR")</f>
        <v>NOT CODED/ERROR</v>
      </c>
      <c r="E376" s="8"/>
      <c r="F376" s="4" t="e">
        <f>VLOOKUP(B376,'[1]Detailed Model'!A358:C436,3,FALSE)</f>
        <v>#N/A</v>
      </c>
    </row>
    <row r="377" spans="1:6" customFormat="1" ht="18.75">
      <c r="A377" s="13" t="s">
        <v>46</v>
      </c>
      <c r="B377" s="4"/>
      <c r="C377" s="4"/>
      <c r="D377" s="11" t="str">
        <f>IFERROR(VLOOKUP(B377,'[1]Detailed Model'!$A$6:$C$92,3,FALSE),"NOT CODED/ERROR")</f>
        <v>NOT CODED/ERROR</v>
      </c>
      <c r="E377" s="8"/>
      <c r="F377" s="4" t="e">
        <f>VLOOKUP(B377,'[1]Detailed Model'!A359:C437,3,FALSE)</f>
        <v>#N/A</v>
      </c>
    </row>
    <row r="378" spans="1:6" customFormat="1" ht="18.75">
      <c r="A378" s="13" t="s">
        <v>46</v>
      </c>
      <c r="B378" s="4"/>
      <c r="C378" s="4"/>
      <c r="D378" s="11" t="str">
        <f>IFERROR(VLOOKUP(B378,'[1]Detailed Model'!$A$6:$C$92,3,FALSE),"NOT CODED/ERROR")</f>
        <v>NOT CODED/ERROR</v>
      </c>
      <c r="E378" s="8"/>
      <c r="F378" s="4" t="e">
        <f>VLOOKUP(B378,'[1]Detailed Model'!A360:C438,3,FALSE)</f>
        <v>#N/A</v>
      </c>
    </row>
    <row r="379" spans="1:6" customFormat="1" ht="18.75">
      <c r="A379" s="13" t="s">
        <v>46</v>
      </c>
      <c r="B379" s="4"/>
      <c r="C379" s="4"/>
      <c r="D379" s="11" t="str">
        <f>IFERROR(VLOOKUP(B379,'[1]Detailed Model'!$A$6:$C$92,3,FALSE),"NOT CODED/ERROR")</f>
        <v>NOT CODED/ERROR</v>
      </c>
      <c r="E379" s="8"/>
      <c r="F379" s="4" t="e">
        <f>VLOOKUP(B379,'[1]Detailed Model'!A361:C439,3,FALSE)</f>
        <v>#N/A</v>
      </c>
    </row>
    <row r="380" spans="1:6" customFormat="1" ht="18.75">
      <c r="A380" s="13" t="s">
        <v>46</v>
      </c>
      <c r="B380" s="4"/>
      <c r="C380" s="4"/>
      <c r="D380" s="11" t="str">
        <f>IFERROR(VLOOKUP(B380,'[1]Detailed Model'!$A$6:$C$92,3,FALSE),"NOT CODED/ERROR")</f>
        <v>NOT CODED/ERROR</v>
      </c>
      <c r="E380" s="8"/>
      <c r="F380" s="4" t="e">
        <f>VLOOKUP(B380,'[1]Detailed Model'!A362:C440,3,FALSE)</f>
        <v>#N/A</v>
      </c>
    </row>
    <row r="381" spans="1:6" customFormat="1" ht="18.75">
      <c r="A381" s="13" t="s">
        <v>46</v>
      </c>
      <c r="B381" s="4"/>
      <c r="C381" s="4"/>
      <c r="D381" s="11" t="str">
        <f>IFERROR(VLOOKUP(B381,'[1]Detailed Model'!$A$6:$C$92,3,FALSE),"NOT CODED/ERROR")</f>
        <v>NOT CODED/ERROR</v>
      </c>
      <c r="E381" s="8"/>
      <c r="F381" s="4" t="e">
        <f>VLOOKUP(B381,'[1]Detailed Model'!A363:C441,3,FALSE)</f>
        <v>#N/A</v>
      </c>
    </row>
    <row r="382" spans="1:6" customFormat="1" ht="18.75">
      <c r="A382" s="13" t="s">
        <v>46</v>
      </c>
      <c r="B382" s="4"/>
      <c r="C382" s="4"/>
      <c r="D382" s="11" t="str">
        <f>IFERROR(VLOOKUP(B382,'[1]Detailed Model'!$A$6:$C$92,3,FALSE),"NOT CODED/ERROR")</f>
        <v>NOT CODED/ERROR</v>
      </c>
      <c r="E382" s="8"/>
      <c r="F382" s="4" t="e">
        <f>VLOOKUP(B382,'[1]Detailed Model'!A364:C442,3,FALSE)</f>
        <v>#N/A</v>
      </c>
    </row>
    <row r="383" spans="1:6" customFormat="1" ht="18.75">
      <c r="A383" s="13" t="s">
        <v>46</v>
      </c>
      <c r="B383" s="4"/>
      <c r="C383" s="4"/>
      <c r="D383" s="11" t="str">
        <f>IFERROR(VLOOKUP(B383,'[1]Detailed Model'!$A$6:$C$92,3,FALSE),"NOT CODED/ERROR")</f>
        <v>NOT CODED/ERROR</v>
      </c>
      <c r="E383" s="8"/>
      <c r="F383" s="4" t="e">
        <f>VLOOKUP(B383,'[1]Detailed Model'!A365:C443,3,FALSE)</f>
        <v>#N/A</v>
      </c>
    </row>
    <row r="384" spans="1:6" customFormat="1" ht="18.75">
      <c r="A384" s="13" t="s">
        <v>46</v>
      </c>
      <c r="B384" s="4"/>
      <c r="C384" s="4"/>
      <c r="D384" s="11" t="str">
        <f>IFERROR(VLOOKUP(B384,'[1]Detailed Model'!$A$6:$C$92,3,FALSE),"NOT CODED/ERROR")</f>
        <v>NOT CODED/ERROR</v>
      </c>
      <c r="E384" s="8"/>
      <c r="F384" s="4" t="e">
        <f>VLOOKUP(B384,'[1]Detailed Model'!A366:C444,3,FALSE)</f>
        <v>#N/A</v>
      </c>
    </row>
    <row r="385" spans="1:6" customFormat="1" ht="18.75">
      <c r="A385" s="13" t="s">
        <v>46</v>
      </c>
      <c r="B385" s="4"/>
      <c r="C385" s="4"/>
      <c r="D385" s="11" t="str">
        <f>IFERROR(VLOOKUP(B385,'[1]Detailed Model'!$A$6:$C$92,3,FALSE),"NOT CODED/ERROR")</f>
        <v>NOT CODED/ERROR</v>
      </c>
      <c r="E385" s="8"/>
      <c r="F385" s="4" t="e">
        <f>VLOOKUP(B385,'[1]Detailed Model'!A367:C445,3,FALSE)</f>
        <v>#N/A</v>
      </c>
    </row>
    <row r="386" spans="1:6" customFormat="1" ht="18.75">
      <c r="A386" s="13" t="s">
        <v>46</v>
      </c>
      <c r="B386" s="4"/>
      <c r="C386" s="4"/>
      <c r="D386" s="11" t="str">
        <f>IFERROR(VLOOKUP(B386,'[1]Detailed Model'!$A$6:$C$92,3,FALSE),"NOT CODED/ERROR")</f>
        <v>NOT CODED/ERROR</v>
      </c>
      <c r="E386" s="8"/>
      <c r="F386" s="4" t="e">
        <f>VLOOKUP(B386,'[1]Detailed Model'!A368:C446,3,FALSE)</f>
        <v>#N/A</v>
      </c>
    </row>
    <row r="387" spans="1:6" customFormat="1" ht="18.75">
      <c r="A387" s="13" t="s">
        <v>46</v>
      </c>
      <c r="B387" s="4"/>
      <c r="C387" s="4"/>
      <c r="D387" s="11" t="str">
        <f>IFERROR(VLOOKUP(B387,'[1]Detailed Model'!$A$6:$C$92,3,FALSE),"NOT CODED/ERROR")</f>
        <v>NOT CODED/ERROR</v>
      </c>
      <c r="E387" s="8"/>
      <c r="F387" s="4" t="e">
        <f>VLOOKUP(B387,'[1]Detailed Model'!A369:C447,3,FALSE)</f>
        <v>#N/A</v>
      </c>
    </row>
    <row r="388" spans="1:6" customFormat="1" ht="18.75">
      <c r="A388" s="13" t="s">
        <v>46</v>
      </c>
      <c r="B388" s="4"/>
      <c r="C388" s="4"/>
      <c r="D388" s="11" t="str">
        <f>IFERROR(VLOOKUP(B388,'[1]Detailed Model'!$A$6:$C$92,3,FALSE),"NOT CODED/ERROR")</f>
        <v>NOT CODED/ERROR</v>
      </c>
      <c r="E388" s="8"/>
      <c r="F388" s="4" t="e">
        <f>VLOOKUP(B388,'[1]Detailed Model'!A370:C448,3,FALSE)</f>
        <v>#N/A</v>
      </c>
    </row>
    <row r="389" spans="1:6" customFormat="1" ht="18.75">
      <c r="A389" s="13" t="s">
        <v>46</v>
      </c>
      <c r="B389" s="4"/>
      <c r="C389" s="4"/>
      <c r="D389" s="11" t="str">
        <f>IFERROR(VLOOKUP(B389,'[1]Detailed Model'!$A$6:$C$92,3,FALSE),"NOT CODED/ERROR")</f>
        <v>NOT CODED/ERROR</v>
      </c>
      <c r="E389" s="8"/>
      <c r="F389" s="4" t="e">
        <f>VLOOKUP(B389,'[1]Detailed Model'!A371:C449,3,FALSE)</f>
        <v>#N/A</v>
      </c>
    </row>
    <row r="390" spans="1:6" customFormat="1" ht="18.75">
      <c r="A390" s="13" t="s">
        <v>46</v>
      </c>
      <c r="B390" s="4"/>
      <c r="C390" s="4"/>
      <c r="D390" s="11" t="str">
        <f>IFERROR(VLOOKUP(B390,'[1]Detailed Model'!$A$6:$C$92,3,FALSE),"NOT CODED/ERROR")</f>
        <v>NOT CODED/ERROR</v>
      </c>
      <c r="E390" s="8"/>
      <c r="F390" s="4" t="e">
        <f>VLOOKUP(B390,'[1]Detailed Model'!A372:C450,3,FALSE)</f>
        <v>#N/A</v>
      </c>
    </row>
    <row r="391" spans="1:6" customFormat="1" ht="18.75">
      <c r="A391" s="13" t="s">
        <v>46</v>
      </c>
      <c r="B391" s="4"/>
      <c r="C391" s="4"/>
      <c r="D391" s="11" t="str">
        <f>IFERROR(VLOOKUP(B391,'[1]Detailed Model'!$A$6:$C$92,3,FALSE),"NOT CODED/ERROR")</f>
        <v>NOT CODED/ERROR</v>
      </c>
      <c r="E391" s="8"/>
      <c r="F391" s="4" t="e">
        <f>VLOOKUP(B391,'[1]Detailed Model'!A373:C451,3,FALSE)</f>
        <v>#N/A</v>
      </c>
    </row>
    <row r="392" spans="1:6" customFormat="1" ht="18.75">
      <c r="A392" s="13" t="s">
        <v>46</v>
      </c>
      <c r="B392" s="4"/>
      <c r="C392" s="4"/>
      <c r="D392" s="11" t="str">
        <f>IFERROR(VLOOKUP(B392,'[1]Detailed Model'!$A$6:$C$92,3,FALSE),"NOT CODED/ERROR")</f>
        <v>NOT CODED/ERROR</v>
      </c>
      <c r="E392" s="8"/>
      <c r="F392" s="4" t="e">
        <f>VLOOKUP(B392,'[1]Detailed Model'!A374:C452,3,FALSE)</f>
        <v>#N/A</v>
      </c>
    </row>
    <row r="393" spans="1:6" customFormat="1" ht="18.75">
      <c r="A393" s="13" t="s">
        <v>46</v>
      </c>
      <c r="B393" s="4"/>
      <c r="C393" s="4"/>
      <c r="D393" s="11" t="str">
        <f>IFERROR(VLOOKUP(B393,'[1]Detailed Model'!$A$6:$C$92,3,FALSE),"NOT CODED/ERROR")</f>
        <v>NOT CODED/ERROR</v>
      </c>
      <c r="E393" s="8"/>
      <c r="F393" s="4" t="e">
        <f>VLOOKUP(B393,'[1]Detailed Model'!A375:C453,3,FALSE)</f>
        <v>#N/A</v>
      </c>
    </row>
    <row r="394" spans="1:6" customFormat="1" ht="18.75">
      <c r="A394" s="13" t="s">
        <v>46</v>
      </c>
      <c r="B394" s="4"/>
      <c r="C394" s="4"/>
      <c r="D394" s="11" t="str">
        <f>IFERROR(VLOOKUP(B394,'[1]Detailed Model'!$A$6:$C$92,3,FALSE),"NOT CODED/ERROR")</f>
        <v>NOT CODED/ERROR</v>
      </c>
      <c r="E394" s="8"/>
      <c r="F394" s="4" t="e">
        <f>VLOOKUP(B394,'[1]Detailed Model'!A376:C454,3,FALSE)</f>
        <v>#N/A</v>
      </c>
    </row>
    <row r="395" spans="1:6" customFormat="1" ht="18.75">
      <c r="A395" s="13" t="s">
        <v>46</v>
      </c>
      <c r="B395" s="4"/>
      <c r="C395" s="4"/>
      <c r="D395" s="11" t="str">
        <f>IFERROR(VLOOKUP(B395,'[1]Detailed Model'!$A$6:$C$92,3,FALSE),"NOT CODED/ERROR")</f>
        <v>NOT CODED/ERROR</v>
      </c>
      <c r="E395" s="8"/>
      <c r="F395" s="4" t="e">
        <f>VLOOKUP(B395,'[1]Detailed Model'!A377:C455,3,FALSE)</f>
        <v>#N/A</v>
      </c>
    </row>
    <row r="396" spans="1:6" customFormat="1" ht="18.75">
      <c r="A396" s="13" t="s">
        <v>46</v>
      </c>
      <c r="B396" s="4"/>
      <c r="C396" s="4"/>
      <c r="D396" s="11" t="str">
        <f>IFERROR(VLOOKUP(B396,'[1]Detailed Model'!$A$6:$C$92,3,FALSE),"NOT CODED/ERROR")</f>
        <v>NOT CODED/ERROR</v>
      </c>
      <c r="E396" s="8"/>
      <c r="F396" s="4" t="e">
        <f>VLOOKUP(B396,'[1]Detailed Model'!A378:C456,3,FALSE)</f>
        <v>#N/A</v>
      </c>
    </row>
    <row r="397" spans="1:6" customFormat="1" ht="18.75">
      <c r="A397" s="13" t="s">
        <v>46</v>
      </c>
      <c r="B397" s="4"/>
      <c r="C397" s="4"/>
      <c r="D397" s="11" t="str">
        <f>IFERROR(VLOOKUP(B397,'[1]Detailed Model'!$A$6:$C$92,3,FALSE),"NOT CODED/ERROR")</f>
        <v>NOT CODED/ERROR</v>
      </c>
      <c r="E397" s="8"/>
      <c r="F397" s="4" t="e">
        <f>VLOOKUP(B397,'[1]Detailed Model'!A379:C457,3,FALSE)</f>
        <v>#N/A</v>
      </c>
    </row>
    <row r="398" spans="1:6" customFormat="1" ht="18.75">
      <c r="A398" s="13" t="s">
        <v>46</v>
      </c>
      <c r="B398" s="4"/>
      <c r="C398" s="4"/>
      <c r="D398" s="11" t="str">
        <f>IFERROR(VLOOKUP(B398,'[1]Detailed Model'!$A$6:$C$92,3,FALSE),"NOT CODED/ERROR")</f>
        <v>NOT CODED/ERROR</v>
      </c>
      <c r="E398" s="8"/>
      <c r="F398" s="4" t="e">
        <f>VLOOKUP(B398,'[1]Detailed Model'!A380:C458,3,FALSE)</f>
        <v>#N/A</v>
      </c>
    </row>
    <row r="399" spans="1:6" customFormat="1" ht="18.75">
      <c r="A399" s="13" t="s">
        <v>46</v>
      </c>
      <c r="B399" s="4"/>
      <c r="C399" s="4"/>
      <c r="D399" s="11" t="str">
        <f>IFERROR(VLOOKUP(B399,'[1]Detailed Model'!$A$6:$C$92,3,FALSE),"NOT CODED/ERROR")</f>
        <v>NOT CODED/ERROR</v>
      </c>
      <c r="E399" s="8"/>
      <c r="F399" s="4" t="e">
        <f>VLOOKUP(B399,'[1]Detailed Model'!A381:C459,3,FALSE)</f>
        <v>#N/A</v>
      </c>
    </row>
    <row r="400" spans="1:6" customFormat="1" ht="18.75">
      <c r="A400" s="13" t="s">
        <v>46</v>
      </c>
      <c r="B400" s="4"/>
      <c r="C400" s="4"/>
      <c r="D400" s="11" t="str">
        <f>IFERROR(VLOOKUP(B400,'[1]Detailed Model'!$A$6:$C$92,3,FALSE),"NOT CODED/ERROR")</f>
        <v>NOT CODED/ERROR</v>
      </c>
      <c r="E400" s="8"/>
      <c r="F400" s="4" t="e">
        <f>VLOOKUP(B400,'[1]Detailed Model'!A382:C460,3,FALSE)</f>
        <v>#N/A</v>
      </c>
    </row>
    <row r="401" spans="1:6" customFormat="1" ht="18.75">
      <c r="A401" s="13" t="s">
        <v>46</v>
      </c>
      <c r="B401" s="4"/>
      <c r="C401" s="4"/>
      <c r="D401" s="11" t="str">
        <f>IFERROR(VLOOKUP(B401,'[1]Detailed Model'!$A$6:$C$92,3,FALSE),"NOT CODED/ERROR")</f>
        <v>NOT CODED/ERROR</v>
      </c>
      <c r="E401" s="8"/>
      <c r="F401" s="4" t="e">
        <f>VLOOKUP(B401,'[1]Detailed Model'!A383:C461,3,FALSE)</f>
        <v>#N/A</v>
      </c>
    </row>
    <row r="402" spans="1:6" customFormat="1" ht="18.75">
      <c r="A402" s="13" t="s">
        <v>46</v>
      </c>
      <c r="B402" s="4"/>
      <c r="C402" s="4"/>
      <c r="D402" s="11" t="str">
        <f>IFERROR(VLOOKUP(B402,'[1]Detailed Model'!$A$6:$C$92,3,FALSE),"NOT CODED/ERROR")</f>
        <v>NOT CODED/ERROR</v>
      </c>
      <c r="E402" s="8"/>
      <c r="F402" s="4" t="e">
        <f>VLOOKUP(B402,'[1]Detailed Model'!A384:C462,3,FALSE)</f>
        <v>#N/A</v>
      </c>
    </row>
    <row r="403" spans="1:6" customFormat="1" ht="18.75">
      <c r="A403" s="13" t="s">
        <v>46</v>
      </c>
      <c r="B403" s="4"/>
      <c r="C403" s="4"/>
      <c r="D403" s="11" t="str">
        <f>IFERROR(VLOOKUP(B403,'[1]Detailed Model'!$A$6:$C$92,3,FALSE),"NOT CODED/ERROR")</f>
        <v>NOT CODED/ERROR</v>
      </c>
      <c r="E403" s="8"/>
      <c r="F403" s="4" t="e">
        <f>VLOOKUP(B403,'[1]Detailed Model'!A385:C463,3,FALSE)</f>
        <v>#N/A</v>
      </c>
    </row>
    <row r="404" spans="1:6" customFormat="1" ht="18.75">
      <c r="A404" s="13" t="s">
        <v>46</v>
      </c>
      <c r="B404" s="4"/>
      <c r="C404" s="4"/>
      <c r="D404" s="11" t="str">
        <f>IFERROR(VLOOKUP(B404,'[1]Detailed Model'!$A$6:$C$92,3,FALSE),"NOT CODED/ERROR")</f>
        <v>NOT CODED/ERROR</v>
      </c>
      <c r="E404" s="8"/>
      <c r="F404" s="4" t="e">
        <f>VLOOKUP(B404,'[1]Detailed Model'!A386:C464,3,FALSE)</f>
        <v>#N/A</v>
      </c>
    </row>
    <row r="405" spans="1:6" customFormat="1">
      <c r="A405" s="13" t="s">
        <v>46</v>
      </c>
      <c r="B405" s="4"/>
      <c r="C405" s="4"/>
      <c r="D405" s="4"/>
      <c r="E405" s="8"/>
      <c r="F405" s="4" t="e">
        <f>VLOOKUP(B405,'[1]Detailed Model'!A387:C465,3,FALSE)</f>
        <v>#N/A</v>
      </c>
    </row>
    <row r="406" spans="1:6" customFormat="1">
      <c r="A406" s="13" t="s">
        <v>46</v>
      </c>
      <c r="B406" s="4"/>
      <c r="C406" s="4"/>
      <c r="D406" s="4"/>
      <c r="E406" s="8"/>
      <c r="F406" s="4" t="e">
        <f>VLOOKUP(B406,'[1]Detailed Model'!A388:C466,3,FALSE)</f>
        <v>#N/A</v>
      </c>
    </row>
    <row r="407" spans="1:6" customFormat="1">
      <c r="A407" s="13" t="s">
        <v>46</v>
      </c>
      <c r="B407" s="4"/>
      <c r="C407" s="4"/>
      <c r="D407" s="4"/>
      <c r="E407" s="8"/>
      <c r="F407" s="4" t="e">
        <f>VLOOKUP(B407,'[1]Detailed Model'!A389:C467,3,FALSE)</f>
        <v>#N/A</v>
      </c>
    </row>
    <row r="408" spans="1:6" customFormat="1">
      <c r="A408" s="13" t="s">
        <v>46</v>
      </c>
      <c r="B408" s="4"/>
      <c r="C408" s="4"/>
      <c r="D408" s="4"/>
      <c r="E408" s="8"/>
      <c r="F408" s="4" t="e">
        <f>VLOOKUP(B408,'[1]Detailed Model'!A390:C468,3,FALSE)</f>
        <v>#N/A</v>
      </c>
    </row>
    <row r="409" spans="1:6" customFormat="1">
      <c r="A409" s="13" t="s">
        <v>46</v>
      </c>
      <c r="B409" s="4"/>
      <c r="C409" s="4"/>
      <c r="D409" s="4"/>
      <c r="E409" s="8"/>
      <c r="F409" s="4" t="e">
        <f>VLOOKUP(B409,'[1]Detailed Model'!A391:C469,3,FALSE)</f>
        <v>#N/A</v>
      </c>
    </row>
    <row r="410" spans="1:6" customFormat="1">
      <c r="A410" s="13" t="s">
        <v>46</v>
      </c>
      <c r="B410" s="4"/>
      <c r="C410" s="4"/>
      <c r="D410" s="4"/>
      <c r="E410" s="8"/>
      <c r="F410" s="4" t="e">
        <f>VLOOKUP(B410,'[1]Detailed Model'!A392:C470,3,FALSE)</f>
        <v>#N/A</v>
      </c>
    </row>
    <row r="411" spans="1:6" customFormat="1">
      <c r="A411" s="13" t="s">
        <v>46</v>
      </c>
      <c r="B411" s="4"/>
      <c r="C411" s="4"/>
      <c r="D411" s="4"/>
      <c r="E411" s="8"/>
      <c r="F411" s="4" t="e">
        <f>VLOOKUP(B411,'[1]Detailed Model'!A393:C471,3,FALSE)</f>
        <v>#N/A</v>
      </c>
    </row>
    <row r="412" spans="1:6" customFormat="1">
      <c r="A412" s="13" t="s">
        <v>46</v>
      </c>
      <c r="B412" s="4"/>
      <c r="C412" s="4"/>
      <c r="D412" s="4"/>
      <c r="E412" s="8"/>
      <c r="F412" s="4" t="e">
        <f>VLOOKUP(B412,'[1]Detailed Model'!A394:C472,3,FALSE)</f>
        <v>#N/A</v>
      </c>
    </row>
    <row r="413" spans="1:6" customFormat="1">
      <c r="A413" s="13" t="s">
        <v>46</v>
      </c>
      <c r="B413" s="4"/>
      <c r="C413" s="4"/>
      <c r="D413" s="4"/>
      <c r="E413" s="8"/>
      <c r="F413" s="4" t="e">
        <f>VLOOKUP(B413,'[1]Detailed Model'!A395:C473,3,FALSE)</f>
        <v>#N/A</v>
      </c>
    </row>
    <row r="414" spans="1:6" customFormat="1">
      <c r="A414" s="13" t="s">
        <v>46</v>
      </c>
      <c r="B414" s="4"/>
      <c r="C414" s="4"/>
      <c r="D414" s="4"/>
      <c r="E414" s="8"/>
      <c r="F414" s="4" t="e">
        <f>VLOOKUP(B414,'[1]Detailed Model'!A396:C474,3,FALSE)</f>
        <v>#N/A</v>
      </c>
    </row>
    <row r="415" spans="1:6" customFormat="1">
      <c r="A415" s="13" t="s">
        <v>46</v>
      </c>
      <c r="B415" s="4"/>
      <c r="C415" s="4"/>
      <c r="D415" s="4"/>
      <c r="E415" s="8"/>
      <c r="F415" s="4" t="e">
        <f>VLOOKUP(B415,'[1]Detailed Model'!A397:C475,3,FALSE)</f>
        <v>#N/A</v>
      </c>
    </row>
    <row r="416" spans="1:6" customFormat="1">
      <c r="A416" s="13" t="s">
        <v>46</v>
      </c>
      <c r="B416" s="4"/>
      <c r="C416" s="4"/>
      <c r="D416" s="4"/>
      <c r="E416" s="8"/>
      <c r="F416" s="4" t="e">
        <f>VLOOKUP(B416,'[1]Detailed Model'!A398:C476,3,FALSE)</f>
        <v>#N/A</v>
      </c>
    </row>
    <row r="417" spans="1:6" customFormat="1">
      <c r="A417" s="13" t="s">
        <v>46</v>
      </c>
      <c r="B417" s="4"/>
      <c r="C417" s="4"/>
      <c r="D417" s="4"/>
      <c r="E417" s="8"/>
      <c r="F417" s="4" t="e">
        <f>VLOOKUP(B417,'[1]Detailed Model'!A399:C477,3,FALSE)</f>
        <v>#N/A</v>
      </c>
    </row>
    <row r="418" spans="1:6" customFormat="1">
      <c r="A418" s="13" t="s">
        <v>46</v>
      </c>
      <c r="B418" s="4"/>
      <c r="C418" s="4"/>
      <c r="D418" s="4"/>
      <c r="E418" s="8"/>
      <c r="F418" s="4" t="e">
        <f>VLOOKUP(B418,'[1]Detailed Model'!A400:C478,3,FALSE)</f>
        <v>#N/A</v>
      </c>
    </row>
    <row r="419" spans="1:6" customFormat="1">
      <c r="A419" s="13" t="s">
        <v>46</v>
      </c>
      <c r="B419" s="4"/>
      <c r="C419" s="4"/>
      <c r="D419" s="4"/>
      <c r="E419" s="8"/>
      <c r="F419" s="4" t="e">
        <f>VLOOKUP(B419,'[1]Detailed Model'!A401:C479,3,FALSE)</f>
        <v>#N/A</v>
      </c>
    </row>
    <row r="420" spans="1:6" customFormat="1">
      <c r="A420" s="13" t="s">
        <v>46</v>
      </c>
      <c r="B420" s="4"/>
      <c r="C420" s="4"/>
      <c r="D420" s="4"/>
      <c r="E420" s="8"/>
      <c r="F420" s="4" t="e">
        <f>VLOOKUP(B420,'[1]Detailed Model'!A402:C480,3,FALSE)</f>
        <v>#N/A</v>
      </c>
    </row>
    <row r="421" spans="1:6" customFormat="1">
      <c r="A421" s="13" t="s">
        <v>46</v>
      </c>
      <c r="B421" s="4"/>
      <c r="C421" s="4"/>
      <c r="D421" s="4"/>
      <c r="E421" s="8"/>
      <c r="F421" s="4" t="e">
        <f>VLOOKUP(B421,'[1]Detailed Model'!A403:C481,3,FALSE)</f>
        <v>#N/A</v>
      </c>
    </row>
    <row r="422" spans="1:6" customFormat="1">
      <c r="A422" s="13" t="s">
        <v>46</v>
      </c>
      <c r="B422" s="4"/>
      <c r="C422" s="4"/>
      <c r="D422" s="4"/>
      <c r="E422" s="8"/>
      <c r="F422" s="4" t="e">
        <f>VLOOKUP(B422,'[1]Detailed Model'!A404:C482,3,FALSE)</f>
        <v>#N/A</v>
      </c>
    </row>
    <row r="423" spans="1:6" customFormat="1">
      <c r="A423" s="13" t="s">
        <v>46</v>
      </c>
      <c r="B423" s="4"/>
      <c r="C423" s="4"/>
      <c r="D423" s="4"/>
      <c r="E423" s="8"/>
      <c r="F423" s="4" t="e">
        <f>VLOOKUP(B423,'[1]Detailed Model'!A405:C483,3,FALSE)</f>
        <v>#N/A</v>
      </c>
    </row>
    <row r="424" spans="1:6" customFormat="1">
      <c r="A424" s="13" t="s">
        <v>46</v>
      </c>
      <c r="B424" s="4"/>
      <c r="C424" s="4"/>
      <c r="D424" s="4"/>
      <c r="E424" s="8"/>
      <c r="F424" s="4" t="e">
        <f>VLOOKUP(B424,'[1]Detailed Model'!A406:C484,3,FALSE)</f>
        <v>#N/A</v>
      </c>
    </row>
    <row r="425" spans="1:6" customFormat="1">
      <c r="A425" s="13" t="s">
        <v>46</v>
      </c>
      <c r="B425" s="4"/>
      <c r="C425" s="4"/>
      <c r="D425" s="4"/>
      <c r="E425" s="8"/>
      <c r="F425" s="4" t="e">
        <f>VLOOKUP(B425,'[1]Detailed Model'!A407:C485,3,FALSE)</f>
        <v>#N/A</v>
      </c>
    </row>
    <row r="426" spans="1:6" customFormat="1">
      <c r="A426" s="13" t="s">
        <v>46</v>
      </c>
      <c r="B426" s="4"/>
      <c r="C426" s="4"/>
      <c r="D426" s="4"/>
      <c r="E426" s="8"/>
      <c r="F426" s="4" t="e">
        <f>VLOOKUP(B426,'[1]Detailed Model'!A408:C486,3,FALSE)</f>
        <v>#N/A</v>
      </c>
    </row>
    <row r="427" spans="1:6" customFormat="1">
      <c r="A427" s="13" t="s">
        <v>46</v>
      </c>
      <c r="B427" s="4"/>
      <c r="C427" s="4"/>
      <c r="D427" s="4"/>
      <c r="E427" s="8"/>
      <c r="F427" s="4" t="e">
        <f>VLOOKUP(B427,'[1]Detailed Model'!A409:C487,3,FALSE)</f>
        <v>#N/A</v>
      </c>
    </row>
    <row r="428" spans="1:6" customFormat="1">
      <c r="A428" s="13" t="s">
        <v>46</v>
      </c>
      <c r="B428" s="4"/>
      <c r="C428" s="4"/>
      <c r="D428" s="4"/>
      <c r="E428" s="8"/>
      <c r="F428" s="4" t="e">
        <f>VLOOKUP(B428,'[1]Detailed Model'!A410:C488,3,FALSE)</f>
        <v>#N/A</v>
      </c>
    </row>
    <row r="429" spans="1:6" customFormat="1">
      <c r="A429" s="13" t="s">
        <v>46</v>
      </c>
      <c r="B429" s="4"/>
      <c r="C429" s="4"/>
      <c r="D429" s="4"/>
      <c r="E429" s="8"/>
      <c r="F429" s="4" t="e">
        <f>VLOOKUP(B429,'[1]Detailed Model'!A411:C489,3,FALSE)</f>
        <v>#N/A</v>
      </c>
    </row>
    <row r="430" spans="1:6" customFormat="1">
      <c r="A430" s="13" t="s">
        <v>46</v>
      </c>
      <c r="B430" s="4"/>
      <c r="C430" s="4"/>
      <c r="D430" s="4"/>
      <c r="E430" s="8"/>
      <c r="F430" s="4" t="e">
        <f>VLOOKUP(B430,'[1]Detailed Model'!A412:C490,3,FALSE)</f>
        <v>#N/A</v>
      </c>
    </row>
    <row r="431" spans="1:6" customFormat="1">
      <c r="A431" s="13" t="s">
        <v>46</v>
      </c>
      <c r="B431" s="4"/>
      <c r="C431" s="4"/>
      <c r="D431" s="4"/>
      <c r="E431" s="8"/>
      <c r="F431" s="4" t="e">
        <f>VLOOKUP(B431,'[1]Detailed Model'!A413:C491,3,FALSE)</f>
        <v>#N/A</v>
      </c>
    </row>
    <row r="432" spans="1:6" customFormat="1">
      <c r="A432" s="13" t="s">
        <v>46</v>
      </c>
      <c r="B432" s="4"/>
      <c r="C432" s="4"/>
      <c r="D432" s="4"/>
      <c r="E432" s="8"/>
      <c r="F432" s="4" t="e">
        <f>VLOOKUP(B432,'[1]Detailed Model'!A414:C492,3,FALSE)</f>
        <v>#N/A</v>
      </c>
    </row>
    <row r="433" spans="1:6" customFormat="1">
      <c r="A433" s="13" t="s">
        <v>46</v>
      </c>
      <c r="B433" s="4"/>
      <c r="C433" s="4"/>
      <c r="D433" s="4"/>
      <c r="E433" s="8"/>
      <c r="F433" s="4" t="e">
        <f>VLOOKUP(B433,'[1]Detailed Model'!A415:C493,3,FALSE)</f>
        <v>#N/A</v>
      </c>
    </row>
    <row r="434" spans="1:6" customFormat="1">
      <c r="A434" s="13" t="s">
        <v>46</v>
      </c>
      <c r="B434" s="4"/>
      <c r="C434" s="4"/>
      <c r="D434" s="4"/>
      <c r="E434" s="8"/>
      <c r="F434" s="4" t="e">
        <f>VLOOKUP(B434,'[1]Detailed Model'!A416:C494,3,FALSE)</f>
        <v>#N/A</v>
      </c>
    </row>
    <row r="435" spans="1:6" customFormat="1">
      <c r="A435" s="13" t="s">
        <v>46</v>
      </c>
      <c r="B435" s="4"/>
      <c r="C435" s="4"/>
      <c r="D435" s="4"/>
      <c r="E435" s="8"/>
      <c r="F435" s="4" t="e">
        <f>VLOOKUP(B435,'[1]Detailed Model'!A417:C495,3,FALSE)</f>
        <v>#N/A</v>
      </c>
    </row>
    <row r="436" spans="1:6" customFormat="1">
      <c r="A436" s="13" t="s">
        <v>46</v>
      </c>
      <c r="B436" s="4"/>
      <c r="C436" s="4"/>
      <c r="D436" s="4"/>
      <c r="E436" s="8"/>
      <c r="F436" s="4" t="e">
        <f>VLOOKUP(B436,'[1]Detailed Model'!A418:C496,3,FALSE)</f>
        <v>#N/A</v>
      </c>
    </row>
    <row r="437" spans="1:6" customFormat="1">
      <c r="A437" s="13" t="s">
        <v>46</v>
      </c>
      <c r="B437" s="4"/>
      <c r="C437" s="4"/>
      <c r="D437" s="4"/>
      <c r="E437" s="8"/>
      <c r="F437" s="4" t="e">
        <f>VLOOKUP(B437,'[1]Detailed Model'!A419:C497,3,FALSE)</f>
        <v>#N/A</v>
      </c>
    </row>
    <row r="438" spans="1:6" customFormat="1">
      <c r="A438" s="13" t="s">
        <v>46</v>
      </c>
      <c r="B438" s="4"/>
      <c r="C438" s="4"/>
      <c r="D438" s="4"/>
      <c r="E438" s="8"/>
      <c r="F438" s="4" t="e">
        <f>VLOOKUP(B438,'[1]Detailed Model'!A420:C498,3,FALSE)</f>
        <v>#N/A</v>
      </c>
    </row>
    <row r="439" spans="1:6" customFormat="1">
      <c r="A439" s="13" t="s">
        <v>46</v>
      </c>
      <c r="B439" s="4"/>
      <c r="C439" s="4"/>
      <c r="D439" s="4"/>
      <c r="E439" s="8"/>
      <c r="F439" s="4" t="e">
        <f>VLOOKUP(B439,'[1]Detailed Model'!A421:C499,3,FALSE)</f>
        <v>#N/A</v>
      </c>
    </row>
    <row r="440" spans="1:6" customFormat="1">
      <c r="A440" s="13" t="s">
        <v>46</v>
      </c>
      <c r="B440" s="4"/>
      <c r="C440" s="4"/>
      <c r="D440" s="4"/>
      <c r="E440" s="8"/>
      <c r="F440" s="4" t="e">
        <f>VLOOKUP(B440,'[1]Detailed Model'!A422:C500,3,FALSE)</f>
        <v>#N/A</v>
      </c>
    </row>
    <row r="441" spans="1:6" customFormat="1">
      <c r="A441" s="13" t="s">
        <v>46</v>
      </c>
      <c r="B441" s="4"/>
      <c r="C441" s="4"/>
      <c r="D441" s="4"/>
      <c r="E441" s="8"/>
      <c r="F441" s="4" t="e">
        <f>VLOOKUP(B441,'[1]Detailed Model'!A423:C501,3,FALSE)</f>
        <v>#N/A</v>
      </c>
    </row>
    <row r="442" spans="1:6" customFormat="1">
      <c r="A442" s="13" t="s">
        <v>46</v>
      </c>
      <c r="B442" s="4"/>
      <c r="C442" s="4"/>
      <c r="D442" s="4"/>
      <c r="E442" s="8"/>
      <c r="F442" s="4" t="e">
        <f>VLOOKUP(B442,'[1]Detailed Model'!A424:C502,3,FALSE)</f>
        <v>#N/A</v>
      </c>
    </row>
    <row r="443" spans="1:6" customFormat="1">
      <c r="A443" s="13" t="s">
        <v>46</v>
      </c>
      <c r="B443" s="4"/>
      <c r="C443" s="4"/>
      <c r="D443" s="4"/>
      <c r="E443" s="8"/>
      <c r="F443" s="4" t="e">
        <f>VLOOKUP(B443,'[1]Detailed Model'!A425:C503,3,FALSE)</f>
        <v>#N/A</v>
      </c>
    </row>
    <row r="444" spans="1:6" customFormat="1">
      <c r="A444" s="13" t="s">
        <v>46</v>
      </c>
      <c r="B444" s="4"/>
      <c r="C444" s="4"/>
      <c r="D444" s="4"/>
      <c r="E444" s="8"/>
      <c r="F444" s="4" t="e">
        <f>VLOOKUP(B444,'[1]Detailed Model'!A426:C504,3,FALSE)</f>
        <v>#N/A</v>
      </c>
    </row>
    <row r="445" spans="1:6" customFormat="1">
      <c r="A445" s="13" t="s">
        <v>46</v>
      </c>
      <c r="B445" s="4"/>
      <c r="C445" s="4"/>
      <c r="D445" s="4"/>
      <c r="E445" s="8"/>
      <c r="F445" s="4" t="e">
        <f>VLOOKUP(B445,'[1]Detailed Model'!A427:C505,3,FALSE)</f>
        <v>#N/A</v>
      </c>
    </row>
    <row r="446" spans="1:6" customFormat="1">
      <c r="A446" s="13" t="s">
        <v>46</v>
      </c>
      <c r="B446" s="4"/>
      <c r="C446" s="4"/>
      <c r="D446" s="4"/>
      <c r="E446" s="8"/>
      <c r="F446" s="4" t="e">
        <f>VLOOKUP(B446,'[1]Detailed Model'!A428:C506,3,FALSE)</f>
        <v>#N/A</v>
      </c>
    </row>
    <row r="447" spans="1:6" customFormat="1">
      <c r="A447" s="13" t="s">
        <v>46</v>
      </c>
      <c r="B447" s="4"/>
      <c r="C447" s="4"/>
      <c r="D447" s="4"/>
      <c r="E447" s="8"/>
      <c r="F447" s="4" t="e">
        <f>VLOOKUP(B447,'[1]Detailed Model'!A429:C507,3,FALSE)</f>
        <v>#N/A</v>
      </c>
    </row>
    <row r="448" spans="1:6" customFormat="1">
      <c r="A448" s="13" t="s">
        <v>46</v>
      </c>
      <c r="B448" s="4"/>
      <c r="C448" s="4"/>
      <c r="D448" s="4"/>
      <c r="E448" s="8"/>
      <c r="F448" s="4" t="e">
        <f>VLOOKUP(B448,'[1]Detailed Model'!A430:C508,3,FALSE)</f>
        <v>#N/A</v>
      </c>
    </row>
    <row r="449" spans="1:6" customFormat="1">
      <c r="A449" s="13" t="s">
        <v>46</v>
      </c>
      <c r="B449" s="4"/>
      <c r="C449" s="4"/>
      <c r="D449" s="4"/>
      <c r="E449" s="8"/>
      <c r="F449" s="4" t="e">
        <f>VLOOKUP(B449,'[1]Detailed Model'!A431:C509,3,FALSE)</f>
        <v>#N/A</v>
      </c>
    </row>
    <row r="450" spans="1:6" customFormat="1">
      <c r="A450" s="13" t="s">
        <v>46</v>
      </c>
      <c r="B450" s="4"/>
      <c r="C450" s="4"/>
      <c r="D450" s="4"/>
      <c r="E450" s="8"/>
      <c r="F450" s="4" t="e">
        <f>VLOOKUP(B450,'[1]Detailed Model'!A432:C510,3,FALSE)</f>
        <v>#N/A</v>
      </c>
    </row>
    <row r="451" spans="1:6" customFormat="1">
      <c r="A451" s="13" t="s">
        <v>46</v>
      </c>
      <c r="B451" s="4"/>
      <c r="C451" s="4"/>
      <c r="D451" s="4"/>
      <c r="E451" s="8"/>
      <c r="F451" s="4" t="e">
        <f>VLOOKUP(B451,'[1]Detailed Model'!A433:C511,3,FALSE)</f>
        <v>#N/A</v>
      </c>
    </row>
    <row r="452" spans="1:6" customFormat="1">
      <c r="A452" s="13" t="s">
        <v>46</v>
      </c>
      <c r="B452" s="4"/>
      <c r="C452" s="4"/>
      <c r="D452" s="4"/>
      <c r="E452" s="8"/>
      <c r="F452" s="4" t="e">
        <f>VLOOKUP(B452,'[1]Detailed Model'!A434:C512,3,FALSE)</f>
        <v>#N/A</v>
      </c>
    </row>
    <row r="453" spans="1:6" customFormat="1">
      <c r="A453" s="13" t="s">
        <v>46</v>
      </c>
      <c r="B453" s="4"/>
      <c r="C453" s="4"/>
      <c r="D453" s="4"/>
      <c r="E453" s="8"/>
      <c r="F453" s="4" t="e">
        <f>VLOOKUP(B453,'[1]Detailed Model'!A435:C513,3,FALSE)</f>
        <v>#N/A</v>
      </c>
    </row>
    <row r="454" spans="1:6" customFormat="1">
      <c r="A454" s="13" t="s">
        <v>46</v>
      </c>
      <c r="B454" s="4"/>
      <c r="C454" s="4"/>
      <c r="D454" s="4"/>
      <c r="E454" s="8"/>
      <c r="F454" s="4" t="e">
        <f>VLOOKUP(B454,'[1]Detailed Model'!A436:C514,3,FALSE)</f>
        <v>#N/A</v>
      </c>
    </row>
    <row r="455" spans="1:6" customFormat="1">
      <c r="A455" s="13" t="s">
        <v>46</v>
      </c>
      <c r="B455" s="4"/>
      <c r="C455" s="4"/>
      <c r="D455" s="4"/>
      <c r="E455" s="8"/>
      <c r="F455" s="4" t="e">
        <f>VLOOKUP(B455,'[1]Detailed Model'!A437:C515,3,FALSE)</f>
        <v>#N/A</v>
      </c>
    </row>
    <row r="456" spans="1:6" customFormat="1">
      <c r="A456" s="13" t="s">
        <v>46</v>
      </c>
      <c r="B456" s="4"/>
      <c r="C456" s="4"/>
      <c r="D456" s="4"/>
      <c r="E456" s="8"/>
      <c r="F456" s="4" t="e">
        <f>VLOOKUP(B456,'[1]Detailed Model'!A438:C516,3,FALSE)</f>
        <v>#N/A</v>
      </c>
    </row>
    <row r="457" spans="1:6" customFormat="1">
      <c r="A457" s="13" t="s">
        <v>46</v>
      </c>
      <c r="B457" s="4"/>
      <c r="C457" s="4"/>
      <c r="D457" s="4"/>
      <c r="E457" s="8"/>
      <c r="F457" s="4" t="e">
        <f>VLOOKUP(B457,'[1]Detailed Model'!A439:C517,3,FALSE)</f>
        <v>#N/A</v>
      </c>
    </row>
    <row r="458" spans="1:6" customFormat="1">
      <c r="A458" s="13" t="s">
        <v>46</v>
      </c>
      <c r="B458" s="4"/>
      <c r="C458" s="4"/>
      <c r="D458" s="4"/>
      <c r="E458" s="8"/>
      <c r="F458" s="4" t="e">
        <f>VLOOKUP(B458,'[1]Detailed Model'!A440:C518,3,FALSE)</f>
        <v>#N/A</v>
      </c>
    </row>
    <row r="459" spans="1:6" customFormat="1">
      <c r="A459" s="13" t="s">
        <v>46</v>
      </c>
      <c r="B459" s="4"/>
      <c r="C459" s="4"/>
      <c r="D459" s="4"/>
      <c r="E459" s="8"/>
      <c r="F459" s="4" t="e">
        <f>VLOOKUP(B459,'[1]Detailed Model'!A441:C519,3,FALSE)</f>
        <v>#N/A</v>
      </c>
    </row>
    <row r="460" spans="1:6" customFormat="1">
      <c r="A460" s="13" t="s">
        <v>46</v>
      </c>
      <c r="B460" s="4"/>
      <c r="C460" s="4"/>
      <c r="D460" s="4"/>
      <c r="E460" s="8"/>
      <c r="F460" s="4" t="e">
        <f>VLOOKUP(B460,'[1]Detailed Model'!A442:C520,3,FALSE)</f>
        <v>#N/A</v>
      </c>
    </row>
    <row r="461" spans="1:6" customFormat="1">
      <c r="A461" s="13" t="s">
        <v>46</v>
      </c>
      <c r="B461" s="4"/>
      <c r="C461" s="4"/>
      <c r="D461" s="4"/>
      <c r="E461" s="8"/>
      <c r="F461" s="4" t="e">
        <f>VLOOKUP(B461,'[1]Detailed Model'!A443:C521,3,FALSE)</f>
        <v>#N/A</v>
      </c>
    </row>
    <row r="462" spans="1:6" customFormat="1">
      <c r="A462" s="13" t="s">
        <v>46</v>
      </c>
      <c r="B462" s="4"/>
      <c r="C462" s="4"/>
      <c r="D462" s="4"/>
      <c r="E462" s="8"/>
      <c r="F462" s="4" t="e">
        <f>VLOOKUP(B462,'[1]Detailed Model'!A444:C522,3,FALSE)</f>
        <v>#N/A</v>
      </c>
    </row>
    <row r="463" spans="1:6" customFormat="1">
      <c r="A463" s="13" t="s">
        <v>46</v>
      </c>
      <c r="B463" s="4"/>
      <c r="C463" s="4"/>
      <c r="D463" s="4"/>
      <c r="E463" s="8"/>
      <c r="F463" s="4" t="e">
        <f>VLOOKUP(B463,'[1]Detailed Model'!A445:C523,3,FALSE)</f>
        <v>#N/A</v>
      </c>
    </row>
    <row r="464" spans="1:6" customFormat="1">
      <c r="A464" s="13" t="s">
        <v>46</v>
      </c>
      <c r="B464" s="4"/>
      <c r="C464" s="4"/>
      <c r="D464" s="4"/>
      <c r="E464" s="8"/>
      <c r="F464" s="4" t="e">
        <f>VLOOKUP(B464,'[1]Detailed Model'!A446:C524,3,FALSE)</f>
        <v>#N/A</v>
      </c>
    </row>
    <row r="465" spans="1:6" customFormat="1">
      <c r="A465" s="13" t="s">
        <v>46</v>
      </c>
      <c r="B465" s="4"/>
      <c r="C465" s="4"/>
      <c r="D465" s="4"/>
      <c r="E465" s="8"/>
      <c r="F465" s="4" t="e">
        <f>VLOOKUP(B465,'[1]Detailed Model'!A447:C525,3,FALSE)</f>
        <v>#N/A</v>
      </c>
    </row>
    <row r="466" spans="1:6" customFormat="1">
      <c r="A466" s="13" t="s">
        <v>46</v>
      </c>
      <c r="B466" s="4"/>
      <c r="C466" s="4"/>
      <c r="D466" s="4"/>
      <c r="E466" s="8"/>
      <c r="F466" s="4" t="e">
        <f>VLOOKUP(B466,'[1]Detailed Model'!A448:C526,3,FALSE)</f>
        <v>#N/A</v>
      </c>
    </row>
    <row r="467" spans="1:6" customFormat="1">
      <c r="A467" s="13" t="s">
        <v>46</v>
      </c>
      <c r="B467" s="4"/>
      <c r="C467" s="4"/>
      <c r="D467" s="4"/>
      <c r="E467" s="8"/>
      <c r="F467" s="4" t="e">
        <f>VLOOKUP(B467,'[1]Detailed Model'!A449:C527,3,FALSE)</f>
        <v>#N/A</v>
      </c>
    </row>
    <row r="468" spans="1:6" customFormat="1">
      <c r="A468" s="13" t="s">
        <v>46</v>
      </c>
      <c r="B468" s="4"/>
      <c r="C468" s="4"/>
      <c r="D468" s="4"/>
      <c r="E468" s="8"/>
      <c r="F468" s="4" t="e">
        <f>VLOOKUP(B468,'[1]Detailed Model'!A450:C528,3,FALSE)</f>
        <v>#N/A</v>
      </c>
    </row>
    <row r="469" spans="1:6" customFormat="1">
      <c r="A469" s="13" t="s">
        <v>46</v>
      </c>
      <c r="B469" s="4"/>
      <c r="C469" s="4"/>
      <c r="D469" s="4"/>
      <c r="E469" s="8"/>
      <c r="F469" s="4" t="e">
        <f>VLOOKUP(B469,'[1]Detailed Model'!A451:C529,3,FALSE)</f>
        <v>#N/A</v>
      </c>
    </row>
    <row r="470" spans="1:6" customFormat="1">
      <c r="A470" s="13" t="s">
        <v>46</v>
      </c>
      <c r="B470" s="4"/>
      <c r="C470" s="4"/>
      <c r="D470" s="4"/>
      <c r="E470" s="8"/>
      <c r="F470" s="4" t="e">
        <f>VLOOKUP(B470,'[1]Detailed Model'!A452:C530,3,FALSE)</f>
        <v>#N/A</v>
      </c>
    </row>
    <row r="471" spans="1:6" customFormat="1">
      <c r="A471" s="13" t="s">
        <v>46</v>
      </c>
      <c r="B471" s="4"/>
      <c r="C471" s="4"/>
      <c r="D471" s="4"/>
      <c r="E471" s="8"/>
      <c r="F471" s="4" t="e">
        <f>VLOOKUP(B471,'[1]Detailed Model'!A453:C531,3,FALSE)</f>
        <v>#N/A</v>
      </c>
    </row>
    <row r="472" spans="1:6" customFormat="1">
      <c r="A472" s="13" t="s">
        <v>46</v>
      </c>
      <c r="B472" s="4"/>
      <c r="C472" s="4"/>
      <c r="D472" s="4"/>
      <c r="E472" s="8"/>
      <c r="F472" s="4" t="e">
        <f>VLOOKUP(B472,'[1]Detailed Model'!A454:C532,3,FALSE)</f>
        <v>#N/A</v>
      </c>
    </row>
    <row r="473" spans="1:6" customFormat="1">
      <c r="A473" s="13" t="s">
        <v>46</v>
      </c>
      <c r="B473" s="4"/>
      <c r="C473" s="4"/>
      <c r="D473" s="4"/>
      <c r="E473" s="8"/>
      <c r="F473" s="4" t="e">
        <f>VLOOKUP(B473,'[1]Detailed Model'!A455:C533,3,FALSE)</f>
        <v>#N/A</v>
      </c>
    </row>
    <row r="474" spans="1:6" customFormat="1">
      <c r="A474" s="13" t="s">
        <v>46</v>
      </c>
      <c r="B474" s="4"/>
      <c r="C474" s="4"/>
      <c r="D474" s="4"/>
      <c r="E474" s="8"/>
      <c r="F474" s="4" t="e">
        <f>VLOOKUP(B474,'[1]Detailed Model'!A456:C534,3,FALSE)</f>
        <v>#N/A</v>
      </c>
    </row>
    <row r="475" spans="1:6" customFormat="1">
      <c r="A475" s="13" t="s">
        <v>46</v>
      </c>
      <c r="B475" s="4"/>
      <c r="C475" s="4"/>
      <c r="D475" s="4"/>
      <c r="E475" s="8"/>
      <c r="F475" s="4" t="e">
        <f>VLOOKUP(B475,'[1]Detailed Model'!A457:C535,3,FALSE)</f>
        <v>#N/A</v>
      </c>
    </row>
    <row r="476" spans="1:6" customFormat="1">
      <c r="A476" s="13" t="s">
        <v>46</v>
      </c>
      <c r="B476" s="4"/>
      <c r="C476" s="4"/>
      <c r="D476" s="4"/>
      <c r="E476" s="8"/>
      <c r="F476" s="4" t="e">
        <f>VLOOKUP(B476,'[1]Detailed Model'!A458:C536,3,FALSE)</f>
        <v>#N/A</v>
      </c>
    </row>
    <row r="477" spans="1:6" customFormat="1">
      <c r="A477" s="13" t="s">
        <v>46</v>
      </c>
      <c r="B477" s="4"/>
      <c r="C477" s="4"/>
      <c r="D477" s="4"/>
      <c r="E477" s="8"/>
      <c r="F477" s="4" t="e">
        <f>VLOOKUP(B477,'[1]Detailed Model'!A459:C537,3,FALSE)</f>
        <v>#N/A</v>
      </c>
    </row>
    <row r="478" spans="1:6" customFormat="1">
      <c r="A478" s="13" t="s">
        <v>46</v>
      </c>
      <c r="B478" s="4"/>
      <c r="C478" s="4"/>
      <c r="D478" s="4"/>
      <c r="E478" s="8"/>
      <c r="F478" s="4" t="e">
        <f>VLOOKUP(B478,'[1]Detailed Model'!A460:C538,3,FALSE)</f>
        <v>#N/A</v>
      </c>
    </row>
    <row r="479" spans="1:6" customFormat="1">
      <c r="A479" s="13" t="s">
        <v>46</v>
      </c>
      <c r="B479" s="4"/>
      <c r="C479" s="4"/>
      <c r="D479" s="4"/>
      <c r="E479" s="8"/>
      <c r="F479" s="4" t="e">
        <f>VLOOKUP(B479,'[1]Detailed Model'!A461:C539,3,FALSE)</f>
        <v>#N/A</v>
      </c>
    </row>
    <row r="480" spans="1:6" customFormat="1">
      <c r="A480" s="13" t="s">
        <v>46</v>
      </c>
      <c r="B480" s="4"/>
      <c r="C480" s="4"/>
      <c r="D480" s="4"/>
      <c r="E480" s="8"/>
      <c r="F480" s="4" t="e">
        <f>VLOOKUP(B480,'[1]Detailed Model'!A462:C540,3,FALSE)</f>
        <v>#N/A</v>
      </c>
    </row>
    <row r="481" spans="1:6" customFormat="1">
      <c r="A481" s="13" t="s">
        <v>46</v>
      </c>
      <c r="B481" s="4"/>
      <c r="C481" s="4"/>
      <c r="D481" s="4"/>
      <c r="E481" s="8"/>
      <c r="F481" s="4" t="e">
        <f>VLOOKUP(B481,'[1]Detailed Model'!A463:C541,3,FALSE)</f>
        <v>#N/A</v>
      </c>
    </row>
    <row r="482" spans="1:6" customFormat="1">
      <c r="A482" s="13" t="s">
        <v>46</v>
      </c>
      <c r="B482" s="4"/>
      <c r="C482" s="4"/>
      <c r="D482" s="4"/>
      <c r="E482" s="8"/>
      <c r="F482" s="4" t="e">
        <f>VLOOKUP(B482,'[1]Detailed Model'!A464:C542,3,FALSE)</f>
        <v>#N/A</v>
      </c>
    </row>
    <row r="483" spans="1:6" customFormat="1">
      <c r="A483" s="13" t="s">
        <v>46</v>
      </c>
      <c r="B483" s="4"/>
      <c r="C483" s="4"/>
      <c r="D483" s="4"/>
      <c r="E483" s="8"/>
      <c r="F483" s="4" t="e">
        <f>VLOOKUP(B483,'[1]Detailed Model'!A465:C543,3,FALSE)</f>
        <v>#N/A</v>
      </c>
    </row>
    <row r="484" spans="1:6" customFormat="1">
      <c r="A484" s="13" t="s">
        <v>46</v>
      </c>
      <c r="B484" s="4"/>
      <c r="C484" s="4"/>
      <c r="D484" s="4"/>
      <c r="E484" s="8"/>
      <c r="F484" s="4" t="e">
        <f>VLOOKUP(B484,'[1]Detailed Model'!A466:C544,3,FALSE)</f>
        <v>#N/A</v>
      </c>
    </row>
    <row r="485" spans="1:6" customFormat="1">
      <c r="A485" s="13" t="s">
        <v>46</v>
      </c>
      <c r="B485" s="4"/>
      <c r="C485" s="4"/>
      <c r="D485" s="4"/>
      <c r="E485" s="8"/>
      <c r="F485" s="4" t="e">
        <f>VLOOKUP(B485,'[1]Detailed Model'!A467:C545,3,FALSE)</f>
        <v>#N/A</v>
      </c>
    </row>
    <row r="486" spans="1:6" customFormat="1">
      <c r="A486" s="13" t="s">
        <v>46</v>
      </c>
      <c r="B486" s="4"/>
      <c r="C486" s="4"/>
      <c r="D486" s="4"/>
      <c r="E486" s="8"/>
      <c r="F486" s="4" t="e">
        <f>VLOOKUP(B486,'[1]Detailed Model'!A468:C546,3,FALSE)</f>
        <v>#N/A</v>
      </c>
    </row>
    <row r="487" spans="1:6" customFormat="1">
      <c r="A487" s="13" t="s">
        <v>46</v>
      </c>
      <c r="B487" s="4"/>
      <c r="C487" s="4"/>
      <c r="D487" s="4"/>
      <c r="E487" s="8"/>
      <c r="F487" s="4" t="e">
        <f>VLOOKUP(B487,'[1]Detailed Model'!A469:C547,3,FALSE)</f>
        <v>#N/A</v>
      </c>
    </row>
    <row r="488" spans="1:6" customFormat="1">
      <c r="A488" s="13" t="s">
        <v>46</v>
      </c>
      <c r="B488" s="4"/>
      <c r="C488" s="4"/>
      <c r="D488" s="4"/>
      <c r="E488" s="8"/>
      <c r="F488" s="4" t="e">
        <f>VLOOKUP(B488,'[1]Detailed Model'!A470:C548,3,FALSE)</f>
        <v>#N/A</v>
      </c>
    </row>
    <row r="489" spans="1:6" customFormat="1">
      <c r="A489" s="13" t="s">
        <v>46</v>
      </c>
      <c r="B489" s="4"/>
      <c r="C489" s="4"/>
      <c r="D489" s="4"/>
      <c r="E489" s="8"/>
      <c r="F489" s="4" t="e">
        <f>VLOOKUP(B489,'[1]Detailed Model'!A471:C549,3,FALSE)</f>
        <v>#N/A</v>
      </c>
    </row>
    <row r="490" spans="1:6" customFormat="1">
      <c r="A490" s="13" t="s">
        <v>46</v>
      </c>
      <c r="B490" s="4"/>
      <c r="C490" s="4"/>
      <c r="D490" s="4"/>
      <c r="E490" s="8"/>
      <c r="F490" s="4" t="e">
        <f>VLOOKUP(B490,'[1]Detailed Model'!A472:C550,3,FALSE)</f>
        <v>#N/A</v>
      </c>
    </row>
    <row r="491" spans="1:6" customFormat="1">
      <c r="A491" s="13" t="s">
        <v>46</v>
      </c>
      <c r="B491" s="4"/>
      <c r="C491" s="4"/>
      <c r="D491" s="4"/>
      <c r="E491" s="8"/>
      <c r="F491" s="4" t="e">
        <f>VLOOKUP(B491,'[1]Detailed Model'!A473:C551,3,FALSE)</f>
        <v>#N/A</v>
      </c>
    </row>
    <row r="492" spans="1:6" customFormat="1">
      <c r="A492" s="13" t="s">
        <v>46</v>
      </c>
      <c r="B492" s="4"/>
      <c r="C492" s="4"/>
      <c r="D492" s="4"/>
      <c r="E492" s="8"/>
      <c r="F492" s="4" t="e">
        <f>VLOOKUP(B492,'[1]Detailed Model'!A474:C552,3,FALSE)</f>
        <v>#N/A</v>
      </c>
    </row>
    <row r="493" spans="1:6" customFormat="1">
      <c r="A493" s="13" t="s">
        <v>46</v>
      </c>
      <c r="B493" s="4"/>
      <c r="C493" s="4"/>
      <c r="D493" s="4"/>
      <c r="E493" s="8"/>
      <c r="F493" s="4" t="e">
        <f>VLOOKUP(B493,'[1]Detailed Model'!A475:C553,3,FALSE)</f>
        <v>#N/A</v>
      </c>
    </row>
    <row r="494" spans="1:6" customFormat="1">
      <c r="A494" s="13" t="s">
        <v>46</v>
      </c>
      <c r="B494" s="4"/>
      <c r="C494" s="4"/>
      <c r="D494" s="4"/>
      <c r="E494" s="8"/>
      <c r="F494" s="4" t="e">
        <f>VLOOKUP(B494,'[1]Detailed Model'!A476:C554,3,FALSE)</f>
        <v>#N/A</v>
      </c>
    </row>
    <row r="495" spans="1:6" customFormat="1">
      <c r="A495" s="13" t="s">
        <v>46</v>
      </c>
      <c r="B495" s="4"/>
      <c r="C495" s="4"/>
      <c r="D495" s="4"/>
      <c r="E495" s="8"/>
      <c r="F495" s="4" t="e">
        <f>VLOOKUP(B495,'[1]Detailed Model'!A477:C555,3,FALSE)</f>
        <v>#N/A</v>
      </c>
    </row>
    <row r="496" spans="1:6" customFormat="1">
      <c r="A496" s="13" t="s">
        <v>46</v>
      </c>
      <c r="B496" s="4"/>
      <c r="C496" s="4"/>
      <c r="D496" s="4"/>
      <c r="E496" s="8"/>
      <c r="F496" s="4" t="e">
        <f>VLOOKUP(B496,'[1]Detailed Model'!A478:C556,3,FALSE)</f>
        <v>#N/A</v>
      </c>
    </row>
    <row r="497" spans="1:7" ht="18.75">
      <c r="A497" s="13" t="s">
        <v>46</v>
      </c>
      <c r="E497" s="8"/>
      <c r="F497" s="4" t="e">
        <f>VLOOKUP(B497,'[1]Detailed Model'!A479:C557,3,FALSE)</f>
        <v>#N/A</v>
      </c>
      <c r="G497" s="24"/>
    </row>
    <row r="498" spans="1:7" ht="18.75">
      <c r="A498" s="13" t="s">
        <v>46</v>
      </c>
      <c r="E498" s="8"/>
      <c r="F498" s="4" t="e">
        <f>VLOOKUP(B498,'[1]Detailed Model'!A480:C558,3,FALSE)</f>
        <v>#N/A</v>
      </c>
      <c r="G498" s="24"/>
    </row>
    <row r="499" spans="1:7" ht="18.75">
      <c r="A499" s="13" t="s">
        <v>46</v>
      </c>
      <c r="E499" s="8"/>
      <c r="F499" s="4" t="e">
        <f>VLOOKUP(B499,'[1]Detailed Model'!A481:C559,3,FALSE)</f>
        <v>#N/A</v>
      </c>
      <c r="G499" s="24"/>
    </row>
    <row r="500" spans="1:7" ht="18.75">
      <c r="A500" s="13" t="s">
        <v>46</v>
      </c>
      <c r="E500" s="8"/>
      <c r="F500" s="4" t="e">
        <f>VLOOKUP(B500,'[1]Detailed Model'!A482:C560,3,FALSE)</f>
        <v>#N/A</v>
      </c>
      <c r="G500" s="24"/>
    </row>
    <row r="501" spans="1:7" ht="18.75">
      <c r="A501" s="13" t="s">
        <v>46</v>
      </c>
      <c r="E501" s="8"/>
      <c r="F501" s="4" t="e">
        <f>VLOOKUP(B501,'[1]Detailed Model'!A483:C561,3,FALSE)</f>
        <v>#N/A</v>
      </c>
      <c r="G501" s="24"/>
    </row>
    <row r="502" spans="1:7" ht="18.75">
      <c r="A502" s="13" t="s">
        <v>46</v>
      </c>
      <c r="E502" s="8"/>
      <c r="F502" s="4" t="e">
        <f>VLOOKUP(B502,'[1]Detailed Model'!A484:C562,3,FALSE)</f>
        <v>#N/A</v>
      </c>
      <c r="G502" s="24"/>
    </row>
    <row r="503" spans="1:7" ht="18.75">
      <c r="A503" s="13" t="s">
        <v>46</v>
      </c>
      <c r="E503" s="8"/>
      <c r="F503" s="4" t="e">
        <f>VLOOKUP(B503,'[1]Detailed Model'!A485:C563,3,FALSE)</f>
        <v>#N/A</v>
      </c>
      <c r="G503" s="24"/>
    </row>
    <row r="504" spans="1:7" ht="18.75">
      <c r="A504" s="13" t="s">
        <v>46</v>
      </c>
      <c r="E504" s="8"/>
      <c r="F504" s="4" t="e">
        <f>VLOOKUP(B504,'[1]Detailed Model'!A486:C564,3,FALSE)</f>
        <v>#N/A</v>
      </c>
      <c r="G504" s="24"/>
    </row>
    <row r="505" spans="1:7" ht="18.75">
      <c r="A505" s="13" t="s">
        <v>46</v>
      </c>
      <c r="E505" s="8"/>
      <c r="G505" s="24"/>
    </row>
    <row r="506" spans="1:7" ht="18.75">
      <c r="A506" s="13" t="s">
        <v>46</v>
      </c>
      <c r="E506" s="8"/>
      <c r="G506" s="24"/>
    </row>
    <row r="507" spans="1:7" ht="18.75">
      <c r="A507" s="13" t="s">
        <v>46</v>
      </c>
      <c r="E507" s="8"/>
      <c r="G507" s="24"/>
    </row>
    <row r="508" spans="1:7" ht="18.75">
      <c r="A508" s="13" t="s">
        <v>46</v>
      </c>
      <c r="E508" s="8"/>
      <c r="G508" s="24"/>
    </row>
    <row r="509" spans="1:7" ht="18.75">
      <c r="A509" s="13" t="s">
        <v>46</v>
      </c>
      <c r="E509" s="8"/>
      <c r="G509" s="24"/>
    </row>
    <row r="510" spans="1:7" ht="18.75">
      <c r="A510" s="13" t="s">
        <v>46</v>
      </c>
      <c r="E510" s="8"/>
      <c r="G510" s="24"/>
    </row>
    <row r="511" spans="1:7" ht="18.75">
      <c r="A511" s="13" t="s">
        <v>46</v>
      </c>
      <c r="E511" s="8"/>
      <c r="G511" s="24"/>
    </row>
    <row r="512" spans="1:7" ht="18.75">
      <c r="A512" s="13" t="s">
        <v>46</v>
      </c>
      <c r="E512" s="8"/>
      <c r="G512" s="24"/>
    </row>
    <row r="513" spans="1:7" ht="18.75">
      <c r="A513" s="13" t="s">
        <v>46</v>
      </c>
      <c r="E513" s="8"/>
      <c r="G513" s="24"/>
    </row>
    <row r="514" spans="1:7" ht="18.75">
      <c r="A514" s="13" t="s">
        <v>46</v>
      </c>
      <c r="E514" s="8"/>
      <c r="G514" s="24"/>
    </row>
    <row r="515" spans="1:7" ht="18.75">
      <c r="A515" s="13" t="s">
        <v>46</v>
      </c>
      <c r="E515" s="8"/>
      <c r="G515" s="24"/>
    </row>
    <row r="516" spans="1:7" ht="18.75">
      <c r="A516" s="13" t="s">
        <v>46</v>
      </c>
      <c r="E516" s="8"/>
      <c r="G516" s="24"/>
    </row>
    <row r="517" spans="1:7" ht="18.75">
      <c r="A517" s="13" t="s">
        <v>46</v>
      </c>
      <c r="E517" s="8"/>
      <c r="G517" s="24"/>
    </row>
    <row r="518" spans="1:7" ht="18.75">
      <c r="A518" s="13" t="s">
        <v>46</v>
      </c>
      <c r="E518" s="8"/>
      <c r="G518" s="24"/>
    </row>
    <row r="519" spans="1:7" ht="18.75">
      <c r="A519" s="13" t="s">
        <v>46</v>
      </c>
      <c r="E519" s="8"/>
      <c r="G519" s="24"/>
    </row>
    <row r="520" spans="1:7" ht="18.75">
      <c r="A520" s="13" t="s">
        <v>46</v>
      </c>
      <c r="E520" s="8"/>
      <c r="G520" s="24"/>
    </row>
    <row r="521" spans="1:7" ht="18.75">
      <c r="A521" s="13" t="s">
        <v>46</v>
      </c>
      <c r="E521" s="8"/>
      <c r="G521" s="24"/>
    </row>
    <row r="522" spans="1:7" ht="18.75">
      <c r="A522" s="13" t="s">
        <v>46</v>
      </c>
      <c r="E522" s="8"/>
      <c r="G522" s="24"/>
    </row>
    <row r="523" spans="1:7" ht="18.75">
      <c r="A523" s="13" t="s">
        <v>46</v>
      </c>
      <c r="E523" s="8"/>
      <c r="G523" s="24"/>
    </row>
    <row r="524" spans="1:7" ht="18.75">
      <c r="A524" s="13" t="s">
        <v>46</v>
      </c>
      <c r="E524" s="8"/>
      <c r="G524" s="24"/>
    </row>
    <row r="525" spans="1:7" ht="18.75">
      <c r="A525" s="13" t="s">
        <v>46</v>
      </c>
      <c r="E525" s="8"/>
      <c r="G525" s="24"/>
    </row>
    <row r="526" spans="1:7" ht="18.75">
      <c r="A526" s="13" t="s">
        <v>46</v>
      </c>
      <c r="E526" s="8"/>
      <c r="G526" s="24"/>
    </row>
    <row r="527" spans="1:7" ht="18.75">
      <c r="A527" s="13" t="s">
        <v>46</v>
      </c>
      <c r="E527" s="8"/>
      <c r="G527" s="24"/>
    </row>
    <row r="528" spans="1:7" ht="18.75">
      <c r="A528" s="13" t="s">
        <v>46</v>
      </c>
      <c r="E528" s="8"/>
      <c r="G528" s="24"/>
    </row>
    <row r="529" spans="1:7" ht="18.75">
      <c r="A529" s="13" t="s">
        <v>46</v>
      </c>
      <c r="E529" s="8"/>
      <c r="G529" s="24"/>
    </row>
    <row r="530" spans="1:7" ht="18.75">
      <c r="A530" s="13" t="s">
        <v>46</v>
      </c>
      <c r="E530" s="8"/>
      <c r="G530" s="24"/>
    </row>
    <row r="531" spans="1:7" ht="18.75">
      <c r="A531" s="13" t="s">
        <v>46</v>
      </c>
      <c r="E531" s="8"/>
      <c r="G531" s="24"/>
    </row>
    <row r="532" spans="1:7" ht="18.75">
      <c r="A532" s="13" t="s">
        <v>46</v>
      </c>
      <c r="E532" s="8"/>
      <c r="G532" s="24"/>
    </row>
    <row r="533" spans="1:7" ht="18.75">
      <c r="A533" s="13" t="s">
        <v>46</v>
      </c>
      <c r="E533" s="8"/>
      <c r="G533" s="24"/>
    </row>
    <row r="534" spans="1:7" ht="18.75">
      <c r="A534" s="13" t="s">
        <v>46</v>
      </c>
      <c r="E534" s="8"/>
      <c r="G534" s="24"/>
    </row>
    <row r="535" spans="1:7" ht="18.75">
      <c r="A535" s="13" t="s">
        <v>46</v>
      </c>
      <c r="E535" s="8"/>
      <c r="G535" s="24"/>
    </row>
    <row r="536" spans="1:7" ht="18.75">
      <c r="A536" s="13" t="s">
        <v>46</v>
      </c>
      <c r="E536" s="8"/>
      <c r="G536" s="24"/>
    </row>
    <row r="537" spans="1:7" ht="18.75">
      <c r="A537" s="13" t="s">
        <v>46</v>
      </c>
      <c r="E537" s="8"/>
      <c r="G537" s="24"/>
    </row>
    <row r="538" spans="1:7" ht="18.75">
      <c r="A538" s="13" t="s">
        <v>46</v>
      </c>
      <c r="E538" s="8"/>
      <c r="G538" s="24"/>
    </row>
    <row r="539" spans="1:7" ht="18.75">
      <c r="A539" s="13" t="s">
        <v>46</v>
      </c>
      <c r="E539" s="8"/>
      <c r="G539" s="24"/>
    </row>
    <row r="540" spans="1:7" ht="18.75">
      <c r="A540" s="13" t="s">
        <v>46</v>
      </c>
      <c r="E540" s="8"/>
      <c r="G540" s="24"/>
    </row>
    <row r="541" spans="1:7" ht="18.75">
      <c r="A541" s="13" t="s">
        <v>46</v>
      </c>
      <c r="E541" s="8"/>
      <c r="G541" s="24"/>
    </row>
    <row r="542" spans="1:7" ht="18.75">
      <c r="A542" s="13" t="s">
        <v>46</v>
      </c>
      <c r="E542" s="8"/>
      <c r="G542" s="24"/>
    </row>
    <row r="543" spans="1:7" ht="18.75">
      <c r="A543" s="13" t="s">
        <v>46</v>
      </c>
      <c r="E543" s="8"/>
      <c r="G543" s="24"/>
    </row>
    <row r="544" spans="1:7" ht="18.75">
      <c r="A544" s="13" t="s">
        <v>46</v>
      </c>
      <c r="E544" s="8"/>
      <c r="G544" s="24"/>
    </row>
    <row r="545" spans="1:7" ht="18.75">
      <c r="A545" s="13" t="s">
        <v>46</v>
      </c>
      <c r="E545" s="8"/>
      <c r="G545" s="24"/>
    </row>
    <row r="546" spans="1:7" ht="18.75">
      <c r="A546" s="13" t="s">
        <v>46</v>
      </c>
      <c r="E546" s="8"/>
      <c r="G546" s="24"/>
    </row>
    <row r="547" spans="1:7" ht="18.75">
      <c r="A547" s="13" t="s">
        <v>46</v>
      </c>
      <c r="E547" s="8"/>
      <c r="G547" s="24"/>
    </row>
    <row r="548" spans="1:7" ht="18.75">
      <c r="A548" s="13" t="s">
        <v>46</v>
      </c>
      <c r="E548" s="8"/>
      <c r="G548" s="24"/>
    </row>
    <row r="549" spans="1:7" ht="18.75">
      <c r="A549" s="13" t="s">
        <v>46</v>
      </c>
      <c r="E549" s="8"/>
      <c r="G549" s="24"/>
    </row>
    <row r="550" spans="1:7" ht="18.75">
      <c r="A550" s="13" t="s">
        <v>46</v>
      </c>
      <c r="E550" s="8"/>
      <c r="G550" s="24"/>
    </row>
    <row r="551" spans="1:7" ht="18.75">
      <c r="A551" s="13" t="s">
        <v>46</v>
      </c>
      <c r="E551" s="8"/>
      <c r="G551" s="24"/>
    </row>
    <row r="552" spans="1:7" ht="18.75">
      <c r="A552" s="13" t="s">
        <v>46</v>
      </c>
      <c r="E552" s="8"/>
      <c r="G552" s="24"/>
    </row>
    <row r="553" spans="1:7" ht="18.75">
      <c r="A553" s="13" t="s">
        <v>46</v>
      </c>
      <c r="E553" s="8"/>
      <c r="G553" s="24"/>
    </row>
    <row r="554" spans="1:7" ht="18.75">
      <c r="A554" s="13" t="s">
        <v>46</v>
      </c>
      <c r="E554" s="8"/>
      <c r="G554" s="24"/>
    </row>
    <row r="555" spans="1:7" ht="18.75">
      <c r="A555" s="13" t="s">
        <v>46</v>
      </c>
      <c r="E555" s="8"/>
      <c r="G555" s="24"/>
    </row>
    <row r="556" spans="1:7" ht="18.75">
      <c r="A556" s="13" t="s">
        <v>46</v>
      </c>
      <c r="E556" s="8"/>
      <c r="G556" s="24"/>
    </row>
    <row r="557" spans="1:7" ht="18.75">
      <c r="A557" s="13" t="s">
        <v>46</v>
      </c>
      <c r="E557" s="8"/>
      <c r="G557" s="24"/>
    </row>
    <row r="558" spans="1:7" ht="18.75">
      <c r="A558" s="13" t="s">
        <v>46</v>
      </c>
      <c r="E558" s="8"/>
      <c r="G558" s="24"/>
    </row>
    <row r="559" spans="1:7" ht="18.75">
      <c r="A559" s="13" t="s">
        <v>46</v>
      </c>
      <c r="E559" s="8"/>
      <c r="G559" s="24"/>
    </row>
    <row r="560" spans="1:7" ht="18.75">
      <c r="A560" s="13" t="s">
        <v>46</v>
      </c>
      <c r="E560" s="8"/>
      <c r="G560" s="24"/>
    </row>
    <row r="561" spans="1:7" ht="18.75">
      <c r="A561" s="13" t="s">
        <v>46</v>
      </c>
      <c r="E561" s="8"/>
      <c r="G561" s="24"/>
    </row>
    <row r="562" spans="1:7" ht="18.75">
      <c r="A562" s="13" t="s">
        <v>46</v>
      </c>
      <c r="E562" s="8"/>
      <c r="G562" s="24"/>
    </row>
    <row r="563" spans="1:7" ht="18.75">
      <c r="A563" s="13" t="s">
        <v>46</v>
      </c>
      <c r="E563" s="8"/>
      <c r="G563" s="24"/>
    </row>
    <row r="564" spans="1:7" ht="18.75">
      <c r="A564" s="13" t="s">
        <v>46</v>
      </c>
      <c r="E564" s="8"/>
      <c r="G564" s="24"/>
    </row>
    <row r="565" spans="1:7" ht="18.75">
      <c r="A565" s="13" t="s">
        <v>46</v>
      </c>
      <c r="E565" s="8"/>
      <c r="G565" s="24"/>
    </row>
    <row r="566" spans="1:7" ht="18.75">
      <c r="A566" s="13" t="s">
        <v>46</v>
      </c>
      <c r="E566" s="8"/>
      <c r="G566" s="24"/>
    </row>
    <row r="567" spans="1:7" ht="18.75">
      <c r="A567" s="13" t="s">
        <v>46</v>
      </c>
      <c r="E567" s="8"/>
      <c r="G567" s="24"/>
    </row>
    <row r="568" spans="1:7" ht="18.75">
      <c r="A568" s="13" t="s">
        <v>46</v>
      </c>
      <c r="E568" s="8"/>
      <c r="G568" s="24"/>
    </row>
    <row r="569" spans="1:7" ht="18.75">
      <c r="A569" s="13" t="s">
        <v>46</v>
      </c>
      <c r="E569" s="8"/>
      <c r="G569" s="24"/>
    </row>
    <row r="570" spans="1:7" ht="18.75">
      <c r="A570" s="13" t="s">
        <v>46</v>
      </c>
      <c r="E570" s="8"/>
      <c r="G570" s="24"/>
    </row>
    <row r="571" spans="1:7" ht="18.75">
      <c r="A571" s="13" t="s">
        <v>46</v>
      </c>
      <c r="E571" s="8"/>
      <c r="G571" s="24"/>
    </row>
    <row r="572" spans="1:7" ht="18.75">
      <c r="A572" s="13" t="s">
        <v>46</v>
      </c>
      <c r="E572" s="8"/>
      <c r="G572" s="24"/>
    </row>
    <row r="573" spans="1:7" ht="18.75">
      <c r="A573" s="13" t="s">
        <v>46</v>
      </c>
      <c r="E573" s="8"/>
      <c r="G573" s="24"/>
    </row>
    <row r="574" spans="1:7" ht="18.75">
      <c r="A574" s="13" t="s">
        <v>46</v>
      </c>
      <c r="E574" s="8"/>
      <c r="G574" s="24"/>
    </row>
    <row r="575" spans="1:7" ht="18.75">
      <c r="A575" s="5" t="str">
        <f t="shared" ref="A575:A606" si="4">IFERROR(TRIM(VLOOKUP(UPPER(D573),TABLE_LOOKUPS,2,FALSE)),IF(ROW()&gt;2,A574,""))</f>
        <v>EXPENSES</v>
      </c>
      <c r="E575" s="8"/>
      <c r="G575" s="24"/>
    </row>
    <row r="576" spans="1:7" ht="18.75">
      <c r="A576" s="5" t="str">
        <f t="shared" si="4"/>
        <v>EXPENSES</v>
      </c>
      <c r="E576" s="8"/>
      <c r="G576" s="24"/>
    </row>
    <row r="577" spans="1:7" ht="18.75">
      <c r="A577" s="5" t="str">
        <f t="shared" si="4"/>
        <v>EXPENSES</v>
      </c>
      <c r="E577" s="8"/>
      <c r="G577" s="24"/>
    </row>
    <row r="578" spans="1:7" ht="18.75">
      <c r="A578" s="5" t="str">
        <f t="shared" si="4"/>
        <v>EXPENSES</v>
      </c>
      <c r="E578" s="8"/>
      <c r="G578" s="24"/>
    </row>
    <row r="579" spans="1:7" ht="18.75">
      <c r="A579" s="5" t="str">
        <f t="shared" si="4"/>
        <v>EXPENSES</v>
      </c>
      <c r="E579" s="8"/>
      <c r="G579" s="24"/>
    </row>
    <row r="580" spans="1:7" ht="18.75">
      <c r="A580" s="5" t="str">
        <f t="shared" si="4"/>
        <v>EXPENSES</v>
      </c>
      <c r="E580" s="8"/>
      <c r="G580" s="24"/>
    </row>
    <row r="581" spans="1:7" ht="18.75">
      <c r="A581" s="5" t="str">
        <f t="shared" si="4"/>
        <v>EXPENSES</v>
      </c>
      <c r="E581" s="8"/>
      <c r="G581" s="24"/>
    </row>
    <row r="582" spans="1:7" ht="18.75">
      <c r="A582" s="5" t="str">
        <f t="shared" si="4"/>
        <v>EXPENSES</v>
      </c>
      <c r="E582" s="8"/>
      <c r="G582" s="24"/>
    </row>
    <row r="583" spans="1:7" ht="18.75">
      <c r="A583" s="5" t="str">
        <f t="shared" si="4"/>
        <v>EXPENSES</v>
      </c>
      <c r="E583" s="8"/>
      <c r="G583" s="24"/>
    </row>
    <row r="584" spans="1:7" ht="18.75">
      <c r="A584" s="5" t="str">
        <f t="shared" si="4"/>
        <v>EXPENSES</v>
      </c>
      <c r="E584" s="8"/>
      <c r="G584" s="24"/>
    </row>
    <row r="585" spans="1:7" ht="18.75">
      <c r="A585" s="5" t="str">
        <f t="shared" si="4"/>
        <v>EXPENSES</v>
      </c>
      <c r="E585" s="8"/>
      <c r="G585" s="24"/>
    </row>
    <row r="586" spans="1:7" ht="18.75">
      <c r="A586" s="5" t="str">
        <f t="shared" si="4"/>
        <v>EXPENSES</v>
      </c>
      <c r="E586" s="8"/>
      <c r="G586" s="24"/>
    </row>
    <row r="587" spans="1:7" ht="18.75">
      <c r="A587" s="5" t="str">
        <f t="shared" si="4"/>
        <v>EXPENSES</v>
      </c>
      <c r="E587" s="8"/>
      <c r="G587" s="24"/>
    </row>
    <row r="588" spans="1:7" ht="18.75">
      <c r="A588" s="5" t="str">
        <f t="shared" si="4"/>
        <v>EXPENSES</v>
      </c>
      <c r="E588" s="8"/>
      <c r="G588" s="24"/>
    </row>
    <row r="589" spans="1:7" ht="18.75">
      <c r="A589" s="5" t="str">
        <f t="shared" si="4"/>
        <v>EXPENSES</v>
      </c>
      <c r="E589" s="8"/>
      <c r="G589" s="24"/>
    </row>
    <row r="590" spans="1:7" ht="18.75">
      <c r="A590" s="5" t="str">
        <f t="shared" si="4"/>
        <v>EXPENSES</v>
      </c>
      <c r="E590" s="8"/>
      <c r="G590" s="24"/>
    </row>
    <row r="591" spans="1:7" ht="18.75">
      <c r="A591" s="5" t="str">
        <f t="shared" si="4"/>
        <v>EXPENSES</v>
      </c>
      <c r="E591" s="8"/>
      <c r="G591" s="24"/>
    </row>
    <row r="592" spans="1:7" ht="18.75">
      <c r="A592" s="5" t="str">
        <f t="shared" si="4"/>
        <v>EXPENSES</v>
      </c>
      <c r="E592" s="8"/>
      <c r="G592" s="24"/>
    </row>
    <row r="593" spans="1:7" ht="18.75">
      <c r="A593" s="5" t="str">
        <f t="shared" si="4"/>
        <v>EXPENSES</v>
      </c>
      <c r="E593" s="8"/>
      <c r="G593" s="24"/>
    </row>
    <row r="594" spans="1:7" ht="18.75">
      <c r="A594" s="5" t="str">
        <f t="shared" si="4"/>
        <v>EXPENSES</v>
      </c>
      <c r="E594" s="8"/>
      <c r="G594" s="24"/>
    </row>
    <row r="595" spans="1:7" ht="18.75">
      <c r="A595" s="5" t="str">
        <f t="shared" si="4"/>
        <v>EXPENSES</v>
      </c>
      <c r="E595" s="8"/>
      <c r="G595" s="24"/>
    </row>
    <row r="596" spans="1:7" ht="18.75">
      <c r="A596" s="5" t="str">
        <f t="shared" si="4"/>
        <v>EXPENSES</v>
      </c>
      <c r="E596" s="8"/>
      <c r="G596" s="24"/>
    </row>
    <row r="597" spans="1:7" ht="18.75">
      <c r="A597" s="5" t="str">
        <f t="shared" si="4"/>
        <v>EXPENSES</v>
      </c>
      <c r="E597" s="8"/>
      <c r="G597" s="24"/>
    </row>
    <row r="598" spans="1:7" ht="18.75">
      <c r="A598" s="5" t="str">
        <f t="shared" si="4"/>
        <v>EXPENSES</v>
      </c>
      <c r="E598" s="8"/>
      <c r="G598" s="24"/>
    </row>
    <row r="599" spans="1:7" ht="18.75">
      <c r="A599" s="5" t="str">
        <f t="shared" si="4"/>
        <v>EXPENSES</v>
      </c>
      <c r="E599" s="8"/>
      <c r="G599" s="24"/>
    </row>
    <row r="600" spans="1:7" ht="18.75">
      <c r="A600" s="5" t="str">
        <f t="shared" si="4"/>
        <v>EXPENSES</v>
      </c>
      <c r="E600" s="8"/>
      <c r="G600" s="24"/>
    </row>
    <row r="601" spans="1:7" ht="18.75">
      <c r="A601" s="5" t="str">
        <f t="shared" si="4"/>
        <v>EXPENSES</v>
      </c>
      <c r="E601" s="8"/>
      <c r="G601" s="24"/>
    </row>
    <row r="602" spans="1:7" ht="18.75">
      <c r="A602" s="5" t="str">
        <f t="shared" si="4"/>
        <v>EXPENSES</v>
      </c>
      <c r="E602" s="8"/>
      <c r="G602" s="24"/>
    </row>
    <row r="603" spans="1:7" ht="18.75">
      <c r="A603" s="5" t="str">
        <f t="shared" si="4"/>
        <v>EXPENSES</v>
      </c>
      <c r="E603" s="8"/>
      <c r="G603" s="24"/>
    </row>
    <row r="604" spans="1:7" ht="18.75">
      <c r="A604" s="5" t="str">
        <f t="shared" si="4"/>
        <v>EXPENSES</v>
      </c>
      <c r="E604" s="8"/>
      <c r="G604" s="24"/>
    </row>
    <row r="605" spans="1:7" ht="18.75">
      <c r="A605" s="5" t="str">
        <f t="shared" si="4"/>
        <v>EXPENSES</v>
      </c>
      <c r="E605" s="8"/>
      <c r="G605" s="24"/>
    </row>
    <row r="606" spans="1:7" ht="18.75">
      <c r="A606" s="5" t="str">
        <f t="shared" si="4"/>
        <v>EXPENSES</v>
      </c>
      <c r="E606" s="8"/>
      <c r="G606" s="24"/>
    </row>
    <row r="607" spans="1:7" ht="18.75">
      <c r="A607" s="5" t="str">
        <f t="shared" ref="A607:A638" si="5">IFERROR(TRIM(VLOOKUP(UPPER(D605),TABLE_LOOKUPS,2,FALSE)),IF(ROW()&gt;2,A606,""))</f>
        <v>EXPENSES</v>
      </c>
      <c r="E607" s="8"/>
      <c r="G607" s="24"/>
    </row>
    <row r="608" spans="1:7" ht="18.75">
      <c r="A608" s="5" t="str">
        <f t="shared" si="5"/>
        <v>EXPENSES</v>
      </c>
      <c r="E608" s="8"/>
      <c r="G608" s="24"/>
    </row>
    <row r="609" spans="1:7" ht="18.75">
      <c r="A609" s="5" t="str">
        <f t="shared" si="5"/>
        <v>EXPENSES</v>
      </c>
      <c r="E609" s="8"/>
      <c r="G609" s="24"/>
    </row>
    <row r="610" spans="1:7" ht="18.75">
      <c r="A610" s="5" t="str">
        <f t="shared" si="5"/>
        <v>EXPENSES</v>
      </c>
      <c r="E610" s="8"/>
      <c r="G610" s="24"/>
    </row>
    <row r="611" spans="1:7" ht="18.75">
      <c r="A611" s="5" t="str">
        <f t="shared" si="5"/>
        <v>EXPENSES</v>
      </c>
      <c r="E611" s="8"/>
      <c r="G611" s="24"/>
    </row>
    <row r="612" spans="1:7" ht="18.75">
      <c r="A612" s="5" t="str">
        <f t="shared" si="5"/>
        <v>EXPENSES</v>
      </c>
      <c r="E612" s="8"/>
      <c r="G612" s="24"/>
    </row>
    <row r="613" spans="1:7" ht="18.75">
      <c r="A613" s="5" t="str">
        <f t="shared" si="5"/>
        <v>EXPENSES</v>
      </c>
      <c r="E613" s="8"/>
      <c r="G613" s="24"/>
    </row>
    <row r="614" spans="1:7" ht="18.75">
      <c r="A614" s="5" t="str">
        <f t="shared" si="5"/>
        <v>EXPENSES</v>
      </c>
      <c r="E614" s="8"/>
      <c r="G614" s="24"/>
    </row>
    <row r="615" spans="1:7" ht="18.75">
      <c r="A615" s="5" t="str">
        <f t="shared" si="5"/>
        <v>EXPENSES</v>
      </c>
      <c r="E615" s="8"/>
      <c r="G615" s="24"/>
    </row>
    <row r="616" spans="1:7" ht="18.75">
      <c r="A616" s="5" t="str">
        <f t="shared" si="5"/>
        <v>EXPENSES</v>
      </c>
      <c r="E616" s="8"/>
      <c r="G616" s="24"/>
    </row>
    <row r="617" spans="1:7" ht="18.75">
      <c r="A617" s="5" t="str">
        <f t="shared" si="5"/>
        <v>EXPENSES</v>
      </c>
      <c r="E617" s="8"/>
      <c r="G617" s="24"/>
    </row>
    <row r="618" spans="1:7" ht="18.75">
      <c r="A618" s="5" t="str">
        <f t="shared" si="5"/>
        <v>EXPENSES</v>
      </c>
      <c r="E618" s="8"/>
      <c r="G618" s="24"/>
    </row>
    <row r="619" spans="1:7" ht="18.75">
      <c r="A619" s="5" t="str">
        <f t="shared" si="5"/>
        <v>EXPENSES</v>
      </c>
      <c r="E619" s="8"/>
      <c r="G619" s="24"/>
    </row>
    <row r="620" spans="1:7" ht="18.75">
      <c r="A620" s="5" t="str">
        <f t="shared" si="5"/>
        <v>EXPENSES</v>
      </c>
      <c r="E620" s="8"/>
      <c r="G620" s="24"/>
    </row>
    <row r="621" spans="1:7" ht="18.75">
      <c r="A621" s="5" t="str">
        <f t="shared" si="5"/>
        <v>EXPENSES</v>
      </c>
      <c r="E621" s="8"/>
      <c r="G621" s="24"/>
    </row>
    <row r="622" spans="1:7" ht="18.75">
      <c r="A622" s="5" t="str">
        <f t="shared" si="5"/>
        <v>EXPENSES</v>
      </c>
      <c r="E622" s="8"/>
      <c r="G622" s="24"/>
    </row>
    <row r="623" spans="1:7" ht="18.75">
      <c r="A623" s="5" t="str">
        <f t="shared" si="5"/>
        <v>EXPENSES</v>
      </c>
      <c r="E623" s="8"/>
      <c r="G623" s="24"/>
    </row>
    <row r="624" spans="1:7" ht="18.75">
      <c r="A624" s="5" t="str">
        <f t="shared" si="5"/>
        <v>EXPENSES</v>
      </c>
      <c r="E624" s="8"/>
      <c r="G624" s="24"/>
    </row>
    <row r="625" spans="1:7" ht="18.75">
      <c r="A625" s="5" t="str">
        <f t="shared" si="5"/>
        <v>EXPENSES</v>
      </c>
      <c r="E625" s="8"/>
      <c r="G625" s="24"/>
    </row>
    <row r="626" spans="1:7" ht="18.75">
      <c r="A626" s="5" t="str">
        <f t="shared" si="5"/>
        <v>EXPENSES</v>
      </c>
      <c r="E626" s="8"/>
      <c r="G626" s="24"/>
    </row>
    <row r="627" spans="1:7" ht="18.75">
      <c r="A627" s="5" t="str">
        <f t="shared" si="5"/>
        <v>EXPENSES</v>
      </c>
      <c r="E627" s="8"/>
      <c r="G627" s="24"/>
    </row>
    <row r="628" spans="1:7" ht="18.75">
      <c r="A628" s="5" t="str">
        <f t="shared" si="5"/>
        <v>EXPENSES</v>
      </c>
      <c r="E628" s="8"/>
      <c r="G628" s="24"/>
    </row>
    <row r="629" spans="1:7" ht="18.75">
      <c r="A629" s="5" t="str">
        <f t="shared" si="5"/>
        <v>EXPENSES</v>
      </c>
      <c r="E629" s="8"/>
      <c r="G629" s="24"/>
    </row>
    <row r="630" spans="1:7" ht="18.75">
      <c r="A630" s="5" t="str">
        <f t="shared" si="5"/>
        <v>EXPENSES</v>
      </c>
      <c r="E630" s="8"/>
      <c r="G630" s="24"/>
    </row>
    <row r="631" spans="1:7" ht="18.75">
      <c r="A631" s="5" t="str">
        <f t="shared" si="5"/>
        <v>EXPENSES</v>
      </c>
      <c r="E631" s="8"/>
      <c r="G631" s="24"/>
    </row>
    <row r="632" spans="1:7" ht="18.75">
      <c r="A632" s="5" t="str">
        <f t="shared" si="5"/>
        <v>EXPENSES</v>
      </c>
      <c r="E632" s="8"/>
      <c r="G632" s="24"/>
    </row>
    <row r="633" spans="1:7" ht="18.75">
      <c r="A633" s="5" t="str">
        <f t="shared" si="5"/>
        <v>EXPENSES</v>
      </c>
      <c r="E633" s="8"/>
      <c r="G633" s="24"/>
    </row>
    <row r="634" spans="1:7" ht="18.75">
      <c r="A634" s="5" t="str">
        <f t="shared" si="5"/>
        <v>EXPENSES</v>
      </c>
      <c r="E634" s="8"/>
      <c r="G634" s="24"/>
    </row>
    <row r="635" spans="1:7" ht="18.75">
      <c r="A635" s="5" t="str">
        <f t="shared" si="5"/>
        <v>EXPENSES</v>
      </c>
      <c r="E635" s="8"/>
      <c r="G635" s="24"/>
    </row>
    <row r="636" spans="1:7" ht="18.75">
      <c r="A636" s="5" t="str">
        <f t="shared" si="5"/>
        <v>EXPENSES</v>
      </c>
      <c r="E636" s="8"/>
      <c r="G636" s="24"/>
    </row>
    <row r="637" spans="1:7" ht="18.75">
      <c r="A637" s="5" t="str">
        <f t="shared" si="5"/>
        <v>EXPENSES</v>
      </c>
      <c r="E637" s="8"/>
      <c r="G637" s="24"/>
    </row>
    <row r="638" spans="1:7" ht="18.75">
      <c r="A638" s="5" t="str">
        <f t="shared" si="5"/>
        <v>EXPENSES</v>
      </c>
      <c r="E638" s="8"/>
      <c r="G638" s="24"/>
    </row>
    <row r="639" spans="1:7" ht="18.75">
      <c r="A639" s="5" t="str">
        <f t="shared" ref="A639:A657" si="6">IFERROR(TRIM(VLOOKUP(UPPER(D637),TABLE_LOOKUPS,2,FALSE)),IF(ROW()&gt;2,A638,""))</f>
        <v>EXPENSES</v>
      </c>
      <c r="E639" s="8"/>
      <c r="G639" s="24"/>
    </row>
    <row r="640" spans="1:7" ht="18.75">
      <c r="A640" s="5" t="str">
        <f t="shared" si="6"/>
        <v>EXPENSES</v>
      </c>
      <c r="E640" s="8"/>
      <c r="G640" s="24"/>
    </row>
    <row r="641" spans="1:7" ht="18.75">
      <c r="A641" s="5" t="str">
        <f t="shared" si="6"/>
        <v>EXPENSES</v>
      </c>
      <c r="E641" s="8"/>
      <c r="G641" s="24"/>
    </row>
    <row r="642" spans="1:7" ht="18.75">
      <c r="A642" s="5" t="str">
        <f t="shared" si="6"/>
        <v>EXPENSES</v>
      </c>
      <c r="E642" s="8"/>
      <c r="G642" s="24"/>
    </row>
    <row r="643" spans="1:7" ht="18.75">
      <c r="A643" s="5" t="str">
        <f t="shared" si="6"/>
        <v>EXPENSES</v>
      </c>
      <c r="E643" s="8"/>
      <c r="G643" s="24"/>
    </row>
    <row r="644" spans="1:7" ht="18.75">
      <c r="A644" s="5" t="str">
        <f t="shared" si="6"/>
        <v>EXPENSES</v>
      </c>
      <c r="E644" s="8"/>
      <c r="G644" s="24"/>
    </row>
    <row r="645" spans="1:7" ht="18.75">
      <c r="A645" s="5" t="str">
        <f t="shared" si="6"/>
        <v>EXPENSES</v>
      </c>
      <c r="E645" s="8"/>
      <c r="G645" s="24"/>
    </row>
    <row r="646" spans="1:7" ht="18.75">
      <c r="A646" s="5" t="str">
        <f t="shared" si="6"/>
        <v>EXPENSES</v>
      </c>
      <c r="E646" s="8"/>
      <c r="G646" s="24"/>
    </row>
    <row r="647" spans="1:7" ht="18.75">
      <c r="A647" s="5" t="str">
        <f t="shared" si="6"/>
        <v>EXPENSES</v>
      </c>
      <c r="E647" s="8"/>
      <c r="G647" s="24"/>
    </row>
    <row r="648" spans="1:7" ht="18.75">
      <c r="A648" s="5" t="str">
        <f t="shared" si="6"/>
        <v>EXPENSES</v>
      </c>
      <c r="E648" s="8"/>
      <c r="G648" s="24"/>
    </row>
    <row r="649" spans="1:7" ht="18.75">
      <c r="A649" s="5" t="str">
        <f t="shared" si="6"/>
        <v>EXPENSES</v>
      </c>
      <c r="E649" s="8"/>
      <c r="G649" s="24"/>
    </row>
    <row r="650" spans="1:7" ht="18.75">
      <c r="A650" s="5" t="str">
        <f t="shared" si="6"/>
        <v>EXPENSES</v>
      </c>
      <c r="E650" s="8"/>
      <c r="G650" s="24"/>
    </row>
    <row r="651" spans="1:7" ht="18.75">
      <c r="A651" s="5" t="str">
        <f t="shared" si="6"/>
        <v>EXPENSES</v>
      </c>
      <c r="E651" s="8"/>
      <c r="G651" s="24"/>
    </row>
    <row r="652" spans="1:7" ht="18.75">
      <c r="A652" s="5" t="str">
        <f t="shared" si="6"/>
        <v>EXPENSES</v>
      </c>
      <c r="E652" s="8"/>
      <c r="G652" s="24"/>
    </row>
    <row r="653" spans="1:7" ht="18.75">
      <c r="A653" s="5" t="str">
        <f t="shared" si="6"/>
        <v>EXPENSES</v>
      </c>
      <c r="E653" s="8"/>
      <c r="G653" s="24"/>
    </row>
    <row r="654" spans="1:7" ht="18.75">
      <c r="A654" s="5" t="str">
        <f t="shared" si="6"/>
        <v>EXPENSES</v>
      </c>
      <c r="E654" s="8"/>
      <c r="G654" s="24"/>
    </row>
    <row r="655" spans="1:7">
      <c r="A655" s="5" t="str">
        <f t="shared" si="6"/>
        <v>EXPENSES</v>
      </c>
      <c r="E655" s="8"/>
    </row>
    <row r="656" spans="1:7" ht="18.75">
      <c r="A656" s="5" t="str">
        <f t="shared" si="6"/>
        <v>EXPENSES</v>
      </c>
      <c r="E656" s="8"/>
      <c r="G656" s="24"/>
    </row>
    <row r="657" spans="1:5">
      <c r="A657" s="5" t="str">
        <f t="shared" si="6"/>
        <v>EXPENSES</v>
      </c>
      <c r="E657" s="8"/>
    </row>
  </sheetData>
  <conditionalFormatting sqref="B1:B1048576">
    <cfRule type="cellIs" dxfId="4" priority="1" operator="equal">
      <formula>330</formula>
    </cfRule>
    <cfRule type="cellIs" dxfId="3" priority="2" operator="equal">
      <formula>320</formula>
    </cfRule>
    <cfRule type="cellIs" dxfId="2" priority="3" operator="equal">
      <formula>230</formula>
    </cfRule>
  </conditionalFormatting>
  <conditionalFormatting sqref="D1:D1048576">
    <cfRule type="containsText" dxfId="1" priority="4" stopIfTrue="1" operator="containsText" text="NOT CODED">
      <formula>NOT(ISERROR(SEARCH("NOT CODED",D1)))</formula>
    </cfRule>
  </conditionalFormatting>
  <conditionalFormatting sqref="G1:G1048576">
    <cfRule type="containsText" dxfId="0" priority="5" operator="containsText" text="total">
      <formula>NOT(ISERROR(SEARCH("total",G1)))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2025-07-08T09:19:45Z</dcterms:modified>
</cp:coreProperties>
</file>