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A28A047A-AEF7-3A48-9541-9ABC2EA832BB}" xr6:coauthVersionLast="45" xr6:coauthVersionMax="45" xr10:uidLastSave="{00000000-0000-0000-0000-000000000000}"/>
  <bookViews>
    <workbookView xWindow="0" yWindow="460" windowWidth="28800" windowHeight="16020" xr2:uid="{476D2E10-E842-3344-BC02-71E5270F4ECE}"/>
  </bookViews>
  <sheets>
    <sheet name="VLOOKUP" sheetId="1" r:id="rId1"/>
    <sheet name="2- Range Lookup" sheetId="2" r:id="rId2"/>
    <sheet name="3- IF Error Vlookup" sheetId="3" r:id="rId3"/>
    <sheet name="NESTED VLOOKUP" sheetId="4" r:id="rId4"/>
    <sheet name="Filter Using VlookUP" sheetId="5" r:id="rId5"/>
    <sheet name="Double VLookUP" sheetId="6" r:id="rId6"/>
    <sheet name="Multi Table V-LookUP" sheetId="7" r:id="rId7"/>
    <sheet name="Multi Sheet V-LookUP" sheetId="8" r:id="rId8"/>
    <sheet name="Data 1" sheetId="9" r:id="rId9"/>
    <sheet name="Data 2" sheetId="10" r:id="rId10"/>
    <sheet name="Data 3" sheetId="11" r:id="rId11"/>
    <sheet name="9 - Reverse Lookup with Choose" sheetId="12" r:id="rId12"/>
    <sheet name="10 - R-Lookup Index Match" sheetId="13" r:id="rId13"/>
    <sheet name="11 - Vlookup + Match" sheetId="14" r:id="rId14"/>
    <sheet name=" Backupdata" sheetId="15" r:id="rId15"/>
    <sheet name="12 - Vlookup with Find" sheetId="16" r:id="rId16"/>
    <sheet name="Sheet17" sheetId="17" r:id="rId17"/>
    <sheet name="14 - Vlookup Twist" sheetId="18" r:id="rId18"/>
    <sheet name="15 - Use Vlookup to Create MIS " sheetId="19" r:id="rId19"/>
  </sheets>
  <externalReferences>
    <externalReference r:id="rId20"/>
  </externalReferences>
  <definedNames>
    <definedName name="Data1">'Multi Table V-LookUP'!$A$3:$C$14</definedName>
    <definedName name="Data2">'Multi Table V-LookUP'!$E$3:$G$14</definedName>
    <definedName name="Data3">'Multi Table V-LookUP'!$I$3:$K$14</definedName>
    <definedName name="List1">VLOOKUP!$A$1:$E$11</definedName>
    <definedName name="List2">'3- IF Error Vlookup'!$A:$E</definedName>
    <definedName name="monthdata">'[1] Backupdata'!$A$1:$M$7</definedName>
    <definedName name="Monthlist">'[1] Backupdata'!$A$1:$M$1</definedName>
    <definedName name="PRICE">'12 - Vlookup with Find'!$A$1:$D$13</definedName>
    <definedName name="ProductT">[1]DATA1!$A$2:$B$12</definedName>
    <definedName name="Qty">[1]DATA2!$A$2:$B$12</definedName>
    <definedName name="Target">'2- Range Lookup'!$I$1:$J$5</definedName>
    <definedName name="Zone">'2- Range Lookup'!$I$8:$J$11</definedName>
    <definedName name="ZoneT">[1]DATA3!$A$2:$B$12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9" l="1"/>
  <c r="K7" i="19" s="1"/>
  <c r="J3" i="19"/>
  <c r="J5" i="19" s="1"/>
  <c r="K4" i="19"/>
  <c r="J4" i="19"/>
  <c r="J14" i="18" a="1"/>
  <c r="J14" i="18" s="1"/>
  <c r="I10" i="18" a="1"/>
  <c r="I10" i="18" s="1"/>
  <c r="I6" i="18" a="1"/>
  <c r="I6" i="18" s="1"/>
  <c r="A3" i="17"/>
  <c r="A4" i="17"/>
  <c r="A5" i="17"/>
  <c r="A6" i="17"/>
  <c r="A7" i="17"/>
  <c r="A8" i="17"/>
  <c r="A2" i="17"/>
  <c r="I2" i="17" s="1"/>
  <c r="H3" i="16"/>
  <c r="I3" i="16"/>
  <c r="J3" i="16"/>
  <c r="H4" i="16"/>
  <c r="I4" i="16"/>
  <c r="J4" i="16"/>
  <c r="H5" i="16"/>
  <c r="I5" i="16"/>
  <c r="J5" i="16"/>
  <c r="H6" i="16"/>
  <c r="I6" i="16"/>
  <c r="J6" i="16"/>
  <c r="H7" i="16"/>
  <c r="I7" i="16"/>
  <c r="J7" i="16"/>
  <c r="H8" i="16"/>
  <c r="I8" i="16"/>
  <c r="J8" i="16"/>
  <c r="H9" i="16"/>
  <c r="I9" i="16"/>
  <c r="J9" i="16"/>
  <c r="H10" i="16"/>
  <c r="I10" i="16"/>
  <c r="J10" i="16"/>
  <c r="H11" i="16"/>
  <c r="I11" i="16"/>
  <c r="J11" i="16"/>
  <c r="H12" i="16"/>
  <c r="I12" i="16"/>
  <c r="J12" i="16"/>
  <c r="H13" i="16"/>
  <c r="I13" i="16"/>
  <c r="J13" i="16"/>
  <c r="I2" i="16"/>
  <c r="J2" i="16"/>
  <c r="H2" i="16"/>
  <c r="B3" i="14"/>
  <c r="B4" i="14"/>
  <c r="B5" i="14"/>
  <c r="B6" i="14"/>
  <c r="B7" i="14"/>
  <c r="B2" i="14"/>
  <c r="I3" i="13"/>
  <c r="I4" i="13"/>
  <c r="I5" i="13"/>
  <c r="I2" i="13"/>
  <c r="H3" i="12"/>
  <c r="H4" i="12"/>
  <c r="H5" i="12"/>
  <c r="H2" i="12"/>
  <c r="D3" i="8"/>
  <c r="D4" i="8"/>
  <c r="D5" i="8"/>
  <c r="D6" i="8"/>
  <c r="D7" i="8"/>
  <c r="D8" i="8"/>
  <c r="D9" i="8"/>
  <c r="D10" i="8"/>
  <c r="D11" i="8"/>
  <c r="D2" i="8"/>
  <c r="C3" i="8"/>
  <c r="C4" i="8"/>
  <c r="C5" i="8"/>
  <c r="C6" i="8"/>
  <c r="C7" i="8"/>
  <c r="C8" i="8"/>
  <c r="C9" i="8"/>
  <c r="C10" i="8"/>
  <c r="C11" i="8"/>
  <c r="C2" i="8"/>
  <c r="B3" i="8"/>
  <c r="B4" i="8"/>
  <c r="B5" i="8"/>
  <c r="B6" i="8"/>
  <c r="B7" i="8"/>
  <c r="B8" i="8"/>
  <c r="B9" i="8"/>
  <c r="B10" i="8"/>
  <c r="B11" i="8"/>
  <c r="B2" i="8"/>
  <c r="F16" i="7"/>
  <c r="F15" i="7"/>
  <c r="I6" i="6"/>
  <c r="I7" i="6"/>
  <c r="I8" i="6"/>
  <c r="I5" i="6"/>
  <c r="A3" i="5"/>
  <c r="H8" i="5" s="1"/>
  <c r="A4" i="5"/>
  <c r="A5" i="5"/>
  <c r="A6" i="5"/>
  <c r="A7" i="5"/>
  <c r="A8" i="5"/>
  <c r="A9" i="5"/>
  <c r="A10" i="5"/>
  <c r="A11" i="5"/>
  <c r="A2" i="5"/>
  <c r="I8" i="5" s="1"/>
  <c r="F14" i="4"/>
  <c r="G14" i="4"/>
  <c r="H14" i="4"/>
  <c r="E14" i="4"/>
  <c r="I2" i="3"/>
  <c r="J2" i="3"/>
  <c r="K2" i="3"/>
  <c r="H2" i="3"/>
  <c r="G3" i="2"/>
  <c r="G4" i="2"/>
  <c r="G5" i="2"/>
  <c r="G6" i="2"/>
  <c r="G7" i="2"/>
  <c r="G8" i="2"/>
  <c r="G9" i="2"/>
  <c r="G10" i="2"/>
  <c r="G11" i="2"/>
  <c r="G2" i="2"/>
  <c r="F2" i="2"/>
  <c r="F3" i="2"/>
  <c r="F4" i="2"/>
  <c r="F5" i="2"/>
  <c r="F6" i="2"/>
  <c r="F7" i="2"/>
  <c r="F8" i="2"/>
  <c r="F9" i="2"/>
  <c r="F10" i="2"/>
  <c r="F11" i="2"/>
  <c r="H9" i="1"/>
  <c r="H10" i="1"/>
  <c r="H11" i="1"/>
  <c r="H12" i="1"/>
  <c r="I2" i="1"/>
  <c r="J2" i="1"/>
  <c r="K2" i="1"/>
  <c r="H2" i="1"/>
  <c r="K6" i="19" l="1"/>
  <c r="G7" i="5"/>
  <c r="H13" i="5"/>
  <c r="G12" i="5"/>
  <c r="I10" i="5"/>
  <c r="H9" i="5"/>
  <c r="G8" i="5"/>
  <c r="I7" i="5"/>
  <c r="G13" i="5"/>
  <c r="I11" i="5"/>
  <c r="H10" i="5"/>
  <c r="G9" i="5"/>
  <c r="J6" i="19"/>
  <c r="H7" i="5"/>
  <c r="I12" i="5"/>
  <c r="H11" i="5"/>
  <c r="G10" i="5"/>
  <c r="I13" i="5"/>
  <c r="H12" i="5"/>
  <c r="G11" i="5"/>
  <c r="I9" i="5"/>
  <c r="K5" i="19"/>
  <c r="J7" i="19"/>
</calcChain>
</file>

<file path=xl/sharedStrings.xml><?xml version="1.0" encoding="utf-8"?>
<sst xmlns="http://schemas.openxmlformats.org/spreadsheetml/2006/main" count="578" uniqueCount="151">
  <si>
    <t>Tally</t>
  </si>
  <si>
    <t>Excel</t>
  </si>
  <si>
    <t>Branch</t>
  </si>
  <si>
    <t>Salesman ID</t>
  </si>
  <si>
    <t>Salesman</t>
  </si>
  <si>
    <t>Product</t>
  </si>
  <si>
    <t>Zone</t>
  </si>
  <si>
    <t>Sales</t>
  </si>
  <si>
    <t>Shaktimaan</t>
  </si>
  <si>
    <t>Iodex</t>
  </si>
  <si>
    <t>South City</t>
  </si>
  <si>
    <t>Ironman</t>
  </si>
  <si>
    <t>Tigerbalm</t>
  </si>
  <si>
    <t>North City</t>
  </si>
  <si>
    <t>Superman</t>
  </si>
  <si>
    <t>Toothpaste</t>
  </si>
  <si>
    <t>West City</t>
  </si>
  <si>
    <t>Thor</t>
  </si>
  <si>
    <t>Toothbrush</t>
  </si>
  <si>
    <t>Batman</t>
  </si>
  <si>
    <t>Spiderman</t>
  </si>
  <si>
    <t>Antman</t>
  </si>
  <si>
    <t>Hitman</t>
  </si>
  <si>
    <t>Zandubalm</t>
  </si>
  <si>
    <t>Ratman</t>
  </si>
  <si>
    <t>Netman</t>
  </si>
  <si>
    <t>Performance</t>
  </si>
  <si>
    <t>Area Code</t>
  </si>
  <si>
    <t>Traget</t>
  </si>
  <si>
    <t>Poor</t>
  </si>
  <si>
    <t>Average</t>
  </si>
  <si>
    <t>Good</t>
  </si>
  <si>
    <t>Best</t>
  </si>
  <si>
    <t>Product ID</t>
  </si>
  <si>
    <t>Pr1001</t>
  </si>
  <si>
    <t>Pr1002</t>
  </si>
  <si>
    <t>Pr1003</t>
  </si>
  <si>
    <t>Pr1004</t>
  </si>
  <si>
    <t>Pr1005</t>
  </si>
  <si>
    <t>Pr1006</t>
  </si>
  <si>
    <t>Pr1007</t>
  </si>
  <si>
    <t>Pr1008</t>
  </si>
  <si>
    <t>Pr1009</t>
  </si>
  <si>
    <t>Pr1010</t>
  </si>
  <si>
    <t>Unique Product</t>
  </si>
  <si>
    <t>Bill No</t>
  </si>
  <si>
    <t>LM-001</t>
  </si>
  <si>
    <t>LM-002</t>
  </si>
  <si>
    <t>LM-003</t>
  </si>
  <si>
    <t>LM-004</t>
  </si>
  <si>
    <t>LM-005</t>
  </si>
  <si>
    <t>LM-006</t>
  </si>
  <si>
    <t>LM-007</t>
  </si>
  <si>
    <t>LM-008</t>
  </si>
  <si>
    <t>LM-009</t>
  </si>
  <si>
    <t>LM-010</t>
  </si>
  <si>
    <t>Bill No.</t>
  </si>
  <si>
    <t>Quantity</t>
  </si>
  <si>
    <t>Keyboard</t>
  </si>
  <si>
    <t>LED</t>
  </si>
  <si>
    <t>LCD</t>
  </si>
  <si>
    <t>Mouse</t>
  </si>
  <si>
    <t>Headphone</t>
  </si>
  <si>
    <t>Pendrive</t>
  </si>
  <si>
    <t>HDD</t>
  </si>
  <si>
    <t>SSD</t>
  </si>
  <si>
    <t>Enter Bill No.</t>
  </si>
  <si>
    <t>South</t>
  </si>
  <si>
    <t>West</t>
  </si>
  <si>
    <t>East</t>
  </si>
  <si>
    <t>North</t>
  </si>
  <si>
    <t>PRODUCT</t>
  </si>
  <si>
    <t>Dec</t>
  </si>
  <si>
    <t>KEYBOARD</t>
  </si>
  <si>
    <t>MOUSE</t>
  </si>
  <si>
    <t>MONITOR</t>
  </si>
  <si>
    <t>PENDRIVE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</si>
  <si>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</si>
  <si>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</si>
  <si>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</si>
  <si>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</si>
  <si>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</si>
  <si>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</si>
  <si>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</si>
  <si>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</si>
  <si>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</si>
  <si>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</si>
  <si>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</si>
  <si>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Price</t>
  </si>
  <si>
    <t>1100012311,11234901,11</t>
  </si>
  <si>
    <t>Delhi</t>
  </si>
  <si>
    <t>1100-234</t>
  </si>
  <si>
    <t>Mumbai</t>
  </si>
  <si>
    <t>1100-235</t>
  </si>
  <si>
    <t>1100012313,1123121,23</t>
  </si>
  <si>
    <t>Bangluru</t>
  </si>
  <si>
    <t>1100-236</t>
  </si>
  <si>
    <t>Bhopal</t>
  </si>
  <si>
    <t>1100-324</t>
  </si>
  <si>
    <t>1100-453</t>
  </si>
  <si>
    <t>1100012316,234,3</t>
  </si>
  <si>
    <t>1100-568</t>
  </si>
  <si>
    <t>1100012317,0</t>
  </si>
  <si>
    <t>1100-230</t>
  </si>
  <si>
    <t>1520, 1100012318</t>
  </si>
  <si>
    <t>1100-987</t>
  </si>
  <si>
    <t>1100-345</t>
  </si>
  <si>
    <t>1100012320,345,90</t>
  </si>
  <si>
    <t>1100-090</t>
  </si>
  <si>
    <t>85,1100012321,89</t>
  </si>
  <si>
    <t>Ghaziabad</t>
  </si>
  <si>
    <t>1100-212</t>
  </si>
  <si>
    <t>1100012322,90,76777</t>
  </si>
  <si>
    <t>1100-467</t>
  </si>
  <si>
    <t>Support</t>
  </si>
  <si>
    <t>Name</t>
  </si>
  <si>
    <t>Course</t>
  </si>
  <si>
    <t>Paid Fees</t>
  </si>
  <si>
    <t>Ajay Sharma</t>
  </si>
  <si>
    <t>Vikas Singh</t>
  </si>
  <si>
    <t>Raj Jadhav</t>
  </si>
  <si>
    <t>Anil Kumar</t>
  </si>
  <si>
    <t>FirstName</t>
  </si>
  <si>
    <t>LastName</t>
  </si>
  <si>
    <t>TotalSalary</t>
  </si>
  <si>
    <t>Solve these queries using Vlookup</t>
  </si>
  <si>
    <t>Ravi</t>
    <phoneticPr fontId="0"/>
  </si>
  <si>
    <t>Singh</t>
  </si>
  <si>
    <t>Verma</t>
  </si>
  <si>
    <t>Tiwari</t>
    <phoneticPr fontId="0"/>
  </si>
  <si>
    <t>Pandey</t>
  </si>
  <si>
    <t>Q.1</t>
    <phoneticPr fontId="0"/>
  </si>
  <si>
    <t>Name</t>
    <phoneticPr fontId="0"/>
  </si>
  <si>
    <t>Total Salary</t>
  </si>
  <si>
    <t>Shankar</t>
    <phoneticPr fontId="0"/>
  </si>
  <si>
    <t>Singhaniya</t>
    <phoneticPr fontId="0"/>
  </si>
  <si>
    <t>Ravi Singh</t>
  </si>
  <si>
    <t>Kumar</t>
  </si>
  <si>
    <t>Q.2</t>
    <phoneticPr fontId="0"/>
  </si>
  <si>
    <t>Rajesh</t>
    <phoneticPr fontId="0"/>
  </si>
  <si>
    <t>RajeshKumar</t>
  </si>
  <si>
    <t>Q.3</t>
    <phoneticPr fontId="0"/>
  </si>
  <si>
    <t>Vikas</t>
  </si>
  <si>
    <t>Shukla</t>
  </si>
  <si>
    <t>Pandey</t>
    <phoneticPr fontId="0"/>
  </si>
  <si>
    <t>Year 2017</t>
  </si>
  <si>
    <t>Year 2018</t>
  </si>
  <si>
    <t>Year 2019</t>
  </si>
  <si>
    <t>Year 2020</t>
  </si>
  <si>
    <t>Pune</t>
  </si>
  <si>
    <t>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</si>
</sst>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>
    <font>
      <sz val="12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0"/>
      <name val="Calibri"/>
      <family val="2"/>
      <scheme val="minor"/>
    </font>
    <font>
      <b/>
      <sz val="20"/>
      <color indexed="9"/>
      <name val="Calibri"/>
      <family val="2"/>
      <scheme val="minor"/>
    </font>
    <font>
      <sz val="20"/>
      <color indexed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charset val="128"/>
    </font>
    <font>
      <sz val="20"/>
      <color theme="1"/>
      <name val="Bahnschrift SemiBold"/>
      <family val="2"/>
    </font>
    <font>
      <b/>
      <sz val="20"/>
      <color theme="0"/>
      <name val="TechnicBold"/>
      <charset val="2"/>
    </font>
    <font>
      <b/>
      <sz val="20"/>
      <color theme="1"/>
      <name val="Bahnschrift SemiBold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59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43" fontId="4" fillId="0" borderId="0" applyFont="0" applyFill="0" applyBorder="0" applyAlignment="0" applyProtection="0"/>
    <xf numFmtId="0" fontId="9" fillId="0" borderId="1" applyNumberFormat="0" applyFill="0" applyAlignment="0" applyProtection="0">
      <alignment vertical="center"/>
    </xf>
  </cellStyleXfs>
  <cellXfs count="38">
    <xf numFmtId="0" fontId="0" fillId="0" borderId="0" xfId="0"/>
    <xf numFmtId="0" fontId="2" fillId="0" borderId="0" xfId="0" applyFont="1"/>
    <xf numFmtId="0" fontId="2" fillId="0" borderId="3" xfId="0" applyFont="1" applyBorder="1"/>
    <xf numFmtId="0" fontId="1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3" xfId="0" applyFont="1" applyFill="1" applyBorder="1"/>
    <xf numFmtId="0" fontId="5" fillId="2" borderId="4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/>
    <xf numFmtId="15" fontId="6" fillId="5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5" fontId="7" fillId="0" borderId="3" xfId="0" applyNumberFormat="1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10" fillId="0" borderId="3" xfId="1" applyFont="1" applyBorder="1"/>
    <xf numFmtId="0" fontId="2" fillId="0" borderId="0" xfId="1" applyFont="1" applyAlignment="1">
      <alignment vertical="center"/>
    </xf>
    <xf numFmtId="0" fontId="2" fillId="0" borderId="3" xfId="1" applyFont="1" applyBorder="1"/>
    <xf numFmtId="0" fontId="2" fillId="0" borderId="3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wrapText="1"/>
    </xf>
    <xf numFmtId="0" fontId="2" fillId="0" borderId="3" xfId="1" applyFont="1" applyBorder="1" applyAlignment="1">
      <alignment horizontal="left" vertical="center"/>
    </xf>
    <xf numFmtId="0" fontId="10" fillId="0" borderId="0" xfId="1" applyFont="1" applyAlignment="1">
      <alignment vertical="center"/>
    </xf>
    <xf numFmtId="0" fontId="2" fillId="0" borderId="3" xfId="1" applyFont="1" applyBorder="1" applyAlignment="1">
      <alignment horizontal="left" vertical="center" wrapText="1"/>
    </xf>
    <xf numFmtId="0" fontId="2" fillId="12" borderId="3" xfId="0" applyFont="1" applyFill="1" applyBorder="1"/>
    <xf numFmtId="0" fontId="0" fillId="12" borderId="0" xfId="0" applyFill="1"/>
    <xf numFmtId="0" fontId="2" fillId="12" borderId="0" xfId="0" applyFont="1" applyFill="1"/>
    <xf numFmtId="0" fontId="11" fillId="8" borderId="0" xfId="3" applyFont="1" applyFill="1" applyBorder="1" applyAlignment="1">
      <alignment horizontal="center" vertical="center"/>
    </xf>
    <xf numFmtId="0" fontId="11" fillId="8" borderId="2" xfId="3" applyFont="1" applyFill="1" applyBorder="1" applyAlignment="1">
      <alignment horizontal="center" vertical="center"/>
    </xf>
    <xf numFmtId="0" fontId="12" fillId="9" borderId="3" xfId="1" applyFont="1" applyFill="1" applyBorder="1" applyAlignment="1">
      <alignment horizontal="center" vertical="center" wrapText="1"/>
    </xf>
    <xf numFmtId="0" fontId="12" fillId="10" borderId="3" xfId="1" applyFont="1" applyFill="1" applyBorder="1" applyAlignment="1">
      <alignment horizontal="center" vertical="center" wrapText="1"/>
    </xf>
    <xf numFmtId="0" fontId="12" fillId="11" borderId="3" xfId="1" applyFont="1" applyFill="1" applyBorder="1" applyAlignment="1">
      <alignment horizontal="center" vertical="center" wrapText="1"/>
    </xf>
  </cellXfs>
  <cellStyles count="4">
    <cellStyle name="Comma 2" xfId="2" xr:uid="{ADDB385F-D63A-D644-9BB6-02AB879B6997}"/>
    <cellStyle name="Normal" xfId="0" builtinId="0"/>
    <cellStyle name="Normal 2" xfId="1" xr:uid="{4E1C94C9-C2F9-5E43-BAE4-B38B63EA81A1}"/>
    <cellStyle name="Total 2" xfId="3" xr:uid="{1EBBEF8A-A1EA-5F46-83D9-24EE106326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'Trick(42)'!#REF!</c:f>
              <c:numCache>
                <c:formatCode>General</c:formatCode>
                <c:ptCount val="9"/>
                <c:pt idx="0">
                  <c:v>23</c:v>
                </c:pt>
                <c:pt idx="1">
                  <c:v>45</c:v>
                </c:pt>
                <c:pt idx="2">
                  <c:v>64</c:v>
                </c:pt>
                <c:pt idx="3">
                  <c:v>34</c:v>
                </c:pt>
                <c:pt idx="4">
                  <c:v>34</c:v>
                </c:pt>
                <c:pt idx="5">
                  <c:v>32</c:v>
                </c:pt>
                <c:pt idx="6">
                  <c:v>56</c:v>
                </c:pt>
                <c:pt idx="7">
                  <c:v>80</c:v>
                </c:pt>
                <c:pt idx="8">
                  <c:v>104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'Trick(42)'!#REF!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'Trick(42)'!#REF!</c15:sqref>
                        </c15:formulaRef>
                      </c:ext>
                    </c:extLst>
                    <c:strCache>
                      <c:ptCount val="9"/>
                      <c:pt idx="0">
                        <c:v>Item1</c:v>
                      </c:pt>
                      <c:pt idx="1">
                        <c:v>Item1</c:v>
                      </c:pt>
                      <c:pt idx="2">
                        <c:v>Item3</c:v>
                      </c:pt>
                      <c:pt idx="3">
                        <c:v>Item3</c:v>
                      </c:pt>
                      <c:pt idx="4">
                        <c:v>Item2</c:v>
                      </c:pt>
                      <c:pt idx="5">
                        <c:v>Item2</c:v>
                      </c:pt>
                      <c:pt idx="6">
                        <c:v>Item2</c:v>
                      </c:pt>
                      <c:pt idx="7">
                        <c:v>Item2</c:v>
                      </c:pt>
                      <c:pt idx="8">
                        <c:v>Item2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2740-3447-AA42-2F85BE51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6857600"/>
        <c:axId val="756858160"/>
      </c:barChart>
      <c:catAx>
        <c:axId val="75685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858160"/>
        <c:crosses val="autoZero"/>
        <c:auto val="1"/>
        <c:lblAlgn val="ctr"/>
        <c:lblOffset val="100"/>
        <c:noMultiLvlLbl val="0"/>
      </c:catAx>
      <c:valAx>
        <c:axId val="75685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85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'15 - Use Vlookup to Create MIS '!$J$3</c:f>
              <c:strCache>
                <c:ptCount val="1"/>
                <c:pt idx="0">
                  <c:v>Year 2020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'15 - Use Vlookup to Create MIS '!$I$4:$I$7</c:f>
              <c:strCache>
                <c:ptCount val="4"/>
                <c:pt idx="0">
                  <c:v>Delhi</c:v>
                </c:pt>
                <c:pt idx="1">
                  <c:v>Mumbai</c:v>
                </c:pt>
                <c:pt idx="2">
                  <c:v>Pune</c:v>
                </c:pt>
                <c:pt idx="3">
                  <c:v>Nagpur</c:v>
                </c:pt>
              </c:strCache>
            </c:strRef>
          </c:cat>
          <c:val>
            <c:numRef>
              <c:f>'15 - Use Vlookup to Create MIS '!$J$4:$J$7</c:f>
              <c:numCache>
                <c:formatCode>General</c:formatCode>
                <c:ptCount val="4"/>
                <c:pt idx="0">
                  <c:v>1607</c:v>
                </c:pt>
                <c:pt idx="1">
                  <c:v>1754</c:v>
                </c:pt>
                <c:pt idx="2">
                  <c:v>1652</c:v>
                </c:pt>
                <c:pt idx="3">
                  <c:v>1579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92-5A49-A2CF-EC8B5638D0A6}"/>
            </c:ext>
          </c:extLst>
        </c:ser>
        <c:ser>
          <c:idx val="1"/>
          <c:order val="1"/>
          <c:tx>
            <c:strRef>
              <c:f>'15 - Use Vlookup to Create MIS '!$K$3</c:f>
              <c:strCache>
                <c:ptCount val="1"/>
                <c:pt idx="0">
                  <c:v>Year 2018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'15 - Use Vlookup to Create MIS '!$I$4:$I$7</c:f>
              <c:strCache>
                <c:ptCount val="4"/>
                <c:pt idx="0">
                  <c:v>Delhi</c:v>
                </c:pt>
                <c:pt idx="1">
                  <c:v>Mumbai</c:v>
                </c:pt>
                <c:pt idx="2">
                  <c:v>Pune</c:v>
                </c:pt>
                <c:pt idx="3">
                  <c:v>Nagpur</c:v>
                </c:pt>
              </c:strCache>
            </c:strRef>
          </c:cat>
          <c:val>
            <c:numRef>
              <c:f>'15 - Use Vlookup to Create MIS '!$K$4:$K$7</c:f>
              <c:numCache>
                <c:formatCode>General</c:formatCode>
                <c:ptCount val="4"/>
                <c:pt idx="0">
                  <c:v>1660</c:v>
                </c:pt>
                <c:pt idx="1">
                  <c:v>1281</c:v>
                </c:pt>
                <c:pt idx="2">
                  <c:v>1382</c:v>
                </c:pt>
                <c:pt idx="3">
                  <c:v>1148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92-5A49-A2CF-EC8B5638D0A6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783732224"/>
        <c:axId val="1282366464"/>
      </c:barChart>
      <c:catAx>
        <c:axId val="17837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366464"/>
        <c:crosses val="autoZero"/>
        <c:auto val="1"/>
        <c:lblAlgn val="ctr"/>
        <c:lblOffset val="100"/>
        <c:noMultiLvlLbl val="0"/>
      </c:catAx>
      <c:valAx>
        <c:axId val="1282366464"/>
        <c:scaling>
          <c:orientation val="minMax"/>
          <c:max val="2000"/>
          <c:min val="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7837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Drop" dropStyle="combo" dx="15" fmlaLink="$J$2" fmlaRange="$A$8:$A$11" noThreeD="1" sel="4" val="0"/>
</file>

<file path=xl/ctrlProps/ctrlProp2.xml><?xml version="1.0" encoding="utf-8"?>
<formControlPr xmlns="http://schemas.microsoft.com/office/spreadsheetml/2009/9/main" objectType="Drop" dropStyle="combo" dx="15" fmlaLink="$K$2" fmlaRange="$A$8:$A$11" noThreeD="1" sel="2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</xdr:colOff>
      <xdr:row>2</xdr:row>
      <xdr:rowOff>59531</xdr:rowOff>
    </xdr:from>
    <xdr:to>
      <xdr:col>6</xdr:col>
      <xdr:colOff>291702</xdr:colOff>
      <xdr:row>11</xdr:row>
      <xdr:rowOff>184547</xdr:rowOff>
    </xdr:to>
    <xdr:graphicFrame macro="">
      <xdr:nvGraphicFramePr>
        <xdr:cNvPr id="2" name="Chart 1" hidden="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202405</xdr:colOff>
      <xdr:row>0</xdr:row>
      <xdr:rowOff>35718</xdr:rowOff>
    </xdr:from>
    <xdr:to>
      <xdr:col>2</xdr:col>
      <xdr:colOff>208358</xdr:colOff>
      <xdr:row>1</xdr:row>
      <xdr:rowOff>190499</xdr:rowOff>
    </xdr:to>
    <xdr:sp macro="" textlink="">
      <xdr:nvSpPr>
        <xdr:cNvPr id="3" name="Rounded Rectangular Callout 2" hidden="1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202405" y="416718"/>
          <a:ext cx="20379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4</xdr:col>
      <xdr:colOff>202405</xdr:colOff>
      <xdr:row>0</xdr:row>
      <xdr:rowOff>35718</xdr:rowOff>
    </xdr:from>
    <xdr:to>
      <xdr:col>6</xdr:col>
      <xdr:colOff>208358</xdr:colOff>
      <xdr:row>1</xdr:row>
      <xdr:rowOff>190499</xdr:rowOff>
    </xdr:to>
    <xdr:sp macro="" textlink="">
      <xdr:nvSpPr>
        <xdr:cNvPr id="4" name="Rounded Rectangular Callout 3" hidden="1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3580605" y="416718"/>
          <a:ext cx="23173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8</xdr:col>
      <xdr:colOff>202405</xdr:colOff>
      <xdr:row>0</xdr:row>
      <xdr:rowOff>35718</xdr:rowOff>
    </xdr:from>
    <xdr:to>
      <xdr:col>10</xdr:col>
      <xdr:colOff>208358</xdr:colOff>
      <xdr:row>1</xdr:row>
      <xdr:rowOff>190499</xdr:rowOff>
    </xdr:to>
    <xdr:sp macro="" textlink="">
      <xdr:nvSpPr>
        <xdr:cNvPr id="5" name="Rounded Rectangular Callout 4" hidden="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7670005" y="416718"/>
          <a:ext cx="15426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0</xdr:row>
      <xdr:rowOff>35718</xdr:rowOff>
    </xdr:from>
    <xdr:to>
      <xdr:col>2</xdr:col>
      <xdr:colOff>0</xdr:colOff>
      <xdr:row>1</xdr:row>
      <xdr:rowOff>190499</xdr:rowOff>
    </xdr:to>
    <xdr:sp macro="" textlink="">
      <xdr:nvSpPr>
        <xdr:cNvPr id="2" name="Rounded Rectangular Callout 1" hidden="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202405" y="35718"/>
          <a:ext cx="1334295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0</xdr:row>
      <xdr:rowOff>35718</xdr:rowOff>
    </xdr:from>
    <xdr:to>
      <xdr:col>2</xdr:col>
      <xdr:colOff>208358</xdr:colOff>
      <xdr:row>1</xdr:row>
      <xdr:rowOff>190499</xdr:rowOff>
    </xdr:to>
    <xdr:sp macro="" textlink="">
      <xdr:nvSpPr>
        <xdr:cNvPr id="3" name="Rounded Rectangular Callout 2" hidden="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875505" y="35718"/>
          <a:ext cx="8695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0</xdr:row>
      <xdr:rowOff>35718</xdr:rowOff>
    </xdr:from>
    <xdr:to>
      <xdr:col>4</xdr:col>
      <xdr:colOff>0</xdr:colOff>
      <xdr:row>1</xdr:row>
      <xdr:rowOff>190499</xdr:rowOff>
    </xdr:to>
    <xdr:sp macro="" textlink="">
      <xdr:nvSpPr>
        <xdr:cNvPr id="4" name="Rounded Rectangular Callout 3" hidden="1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1739105" y="35718"/>
          <a:ext cx="1143795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0</xdr:col>
      <xdr:colOff>202405</xdr:colOff>
      <xdr:row>1</xdr:row>
      <xdr:rowOff>35718</xdr:rowOff>
    </xdr:from>
    <xdr:to>
      <xdr:col>2</xdr:col>
      <xdr:colOff>0</xdr:colOff>
      <xdr:row>2</xdr:row>
      <xdr:rowOff>190499</xdr:rowOff>
    </xdr:to>
    <xdr:sp macro="" textlink="">
      <xdr:nvSpPr>
        <xdr:cNvPr id="5" name="Rounded Rectangular Callout 4" hidden="1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202405" y="35718"/>
          <a:ext cx="20327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1</xdr:row>
      <xdr:rowOff>35718</xdr:rowOff>
    </xdr:from>
    <xdr:to>
      <xdr:col>2</xdr:col>
      <xdr:colOff>208358</xdr:colOff>
      <xdr:row>2</xdr:row>
      <xdr:rowOff>190499</xdr:rowOff>
    </xdr:to>
    <xdr:sp macro="" textlink="">
      <xdr:nvSpPr>
        <xdr:cNvPr id="6" name="Rounded Rectangular Callout 5" hidden="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1078705" y="357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0</xdr:col>
      <xdr:colOff>202405</xdr:colOff>
      <xdr:row>2</xdr:row>
      <xdr:rowOff>35718</xdr:rowOff>
    </xdr:from>
    <xdr:to>
      <xdr:col>2</xdr:col>
      <xdr:colOff>0</xdr:colOff>
      <xdr:row>3</xdr:row>
      <xdr:rowOff>190499</xdr:rowOff>
    </xdr:to>
    <xdr:sp macro="" textlink="">
      <xdr:nvSpPr>
        <xdr:cNvPr id="7" name="Rounded Rectangular Callout 6" hidden="1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202405" y="35718"/>
          <a:ext cx="20327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2</xdr:row>
      <xdr:rowOff>35718</xdr:rowOff>
    </xdr:from>
    <xdr:to>
      <xdr:col>2</xdr:col>
      <xdr:colOff>208358</xdr:colOff>
      <xdr:row>3</xdr:row>
      <xdr:rowOff>190499</xdr:rowOff>
    </xdr:to>
    <xdr:sp macro="" textlink="">
      <xdr:nvSpPr>
        <xdr:cNvPr id="8" name="Rounded Rectangular Callout 7" hidden="1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1078705" y="357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0</xdr:col>
      <xdr:colOff>202405</xdr:colOff>
      <xdr:row>3</xdr:row>
      <xdr:rowOff>35718</xdr:rowOff>
    </xdr:from>
    <xdr:to>
      <xdr:col>2</xdr:col>
      <xdr:colOff>0</xdr:colOff>
      <xdr:row>4</xdr:row>
      <xdr:rowOff>190499</xdr:rowOff>
    </xdr:to>
    <xdr:sp macro="" textlink="">
      <xdr:nvSpPr>
        <xdr:cNvPr id="9" name="Rounded Rectangular Callout 8" hidden="1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202405" y="365918"/>
          <a:ext cx="20327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3</xdr:row>
      <xdr:rowOff>35718</xdr:rowOff>
    </xdr:from>
    <xdr:to>
      <xdr:col>2</xdr:col>
      <xdr:colOff>208358</xdr:colOff>
      <xdr:row>4</xdr:row>
      <xdr:rowOff>190499</xdr:rowOff>
    </xdr:to>
    <xdr:sp macro="" textlink="">
      <xdr:nvSpPr>
        <xdr:cNvPr id="10" name="Rounded Rectangular Callout 9" hidden="1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1078705" y="3659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0</xdr:col>
      <xdr:colOff>202405</xdr:colOff>
      <xdr:row>3</xdr:row>
      <xdr:rowOff>35718</xdr:rowOff>
    </xdr:from>
    <xdr:to>
      <xdr:col>2</xdr:col>
      <xdr:colOff>0</xdr:colOff>
      <xdr:row>4</xdr:row>
      <xdr:rowOff>190499</xdr:rowOff>
    </xdr:to>
    <xdr:sp macro="" textlink="">
      <xdr:nvSpPr>
        <xdr:cNvPr id="11" name="Rounded Rectangular Callout 10" hidden="1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202405" y="35718"/>
          <a:ext cx="20327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3</xdr:row>
      <xdr:rowOff>35718</xdr:rowOff>
    </xdr:from>
    <xdr:to>
      <xdr:col>2</xdr:col>
      <xdr:colOff>208358</xdr:colOff>
      <xdr:row>4</xdr:row>
      <xdr:rowOff>190499</xdr:rowOff>
    </xdr:to>
    <xdr:sp macro="" textlink="">
      <xdr:nvSpPr>
        <xdr:cNvPr id="12" name="Rounded Rectangular Callout 11" hidden="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1078705" y="357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0</xdr:col>
      <xdr:colOff>202405</xdr:colOff>
      <xdr:row>4</xdr:row>
      <xdr:rowOff>35718</xdr:rowOff>
    </xdr:from>
    <xdr:to>
      <xdr:col>2</xdr:col>
      <xdr:colOff>0</xdr:colOff>
      <xdr:row>5</xdr:row>
      <xdr:rowOff>190499</xdr:rowOff>
    </xdr:to>
    <xdr:sp macro="" textlink="">
      <xdr:nvSpPr>
        <xdr:cNvPr id="13" name="Rounded Rectangular Callout 12" hidden="1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202405" y="365918"/>
          <a:ext cx="20327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4</xdr:row>
      <xdr:rowOff>35718</xdr:rowOff>
    </xdr:from>
    <xdr:to>
      <xdr:col>2</xdr:col>
      <xdr:colOff>208358</xdr:colOff>
      <xdr:row>5</xdr:row>
      <xdr:rowOff>190499</xdr:rowOff>
    </xdr:to>
    <xdr:sp macro="" textlink="">
      <xdr:nvSpPr>
        <xdr:cNvPr id="14" name="Rounded Rectangular Callout 13" hidden="1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1078705" y="3659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0</xdr:col>
      <xdr:colOff>202405</xdr:colOff>
      <xdr:row>4</xdr:row>
      <xdr:rowOff>35718</xdr:rowOff>
    </xdr:from>
    <xdr:to>
      <xdr:col>2</xdr:col>
      <xdr:colOff>0</xdr:colOff>
      <xdr:row>5</xdr:row>
      <xdr:rowOff>190499</xdr:rowOff>
    </xdr:to>
    <xdr:sp macro="" textlink="">
      <xdr:nvSpPr>
        <xdr:cNvPr id="15" name="Rounded Rectangular Callout 14" hidden="1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202405" y="35718"/>
          <a:ext cx="20327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4</xdr:row>
      <xdr:rowOff>35718</xdr:rowOff>
    </xdr:from>
    <xdr:to>
      <xdr:col>2</xdr:col>
      <xdr:colOff>208358</xdr:colOff>
      <xdr:row>5</xdr:row>
      <xdr:rowOff>190499</xdr:rowOff>
    </xdr:to>
    <xdr:sp macro="" textlink="">
      <xdr:nvSpPr>
        <xdr:cNvPr id="16" name="Rounded Rectangular Callout 15" hidden="1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1078705" y="357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0</xdr:col>
      <xdr:colOff>202405</xdr:colOff>
      <xdr:row>5</xdr:row>
      <xdr:rowOff>35718</xdr:rowOff>
    </xdr:from>
    <xdr:to>
      <xdr:col>2</xdr:col>
      <xdr:colOff>0</xdr:colOff>
      <xdr:row>6</xdr:row>
      <xdr:rowOff>190499</xdr:rowOff>
    </xdr:to>
    <xdr:sp macro="" textlink="">
      <xdr:nvSpPr>
        <xdr:cNvPr id="17" name="Rounded Rectangular Callout 16" hidden="1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202405" y="365918"/>
          <a:ext cx="20327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5</xdr:row>
      <xdr:rowOff>35718</xdr:rowOff>
    </xdr:from>
    <xdr:to>
      <xdr:col>2</xdr:col>
      <xdr:colOff>208358</xdr:colOff>
      <xdr:row>6</xdr:row>
      <xdr:rowOff>190499</xdr:rowOff>
    </xdr:to>
    <xdr:sp macro="" textlink="">
      <xdr:nvSpPr>
        <xdr:cNvPr id="18" name="Rounded Rectangular Callout 17" hidden="1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1078705" y="3659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0</xdr:col>
      <xdr:colOff>202405</xdr:colOff>
      <xdr:row>5</xdr:row>
      <xdr:rowOff>35718</xdr:rowOff>
    </xdr:from>
    <xdr:to>
      <xdr:col>2</xdr:col>
      <xdr:colOff>0</xdr:colOff>
      <xdr:row>6</xdr:row>
      <xdr:rowOff>190499</xdr:rowOff>
    </xdr:to>
    <xdr:sp macro="" textlink="">
      <xdr:nvSpPr>
        <xdr:cNvPr id="19" name="Rounded Rectangular Callout 18" hidden="1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202405" y="35718"/>
          <a:ext cx="20327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5</xdr:row>
      <xdr:rowOff>35718</xdr:rowOff>
    </xdr:from>
    <xdr:to>
      <xdr:col>2</xdr:col>
      <xdr:colOff>208358</xdr:colOff>
      <xdr:row>6</xdr:row>
      <xdr:rowOff>190499</xdr:rowOff>
    </xdr:to>
    <xdr:sp macro="" textlink="">
      <xdr:nvSpPr>
        <xdr:cNvPr id="20" name="Rounded Rectangular Callout 19" hidden="1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1078705" y="357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0</xdr:col>
      <xdr:colOff>202405</xdr:colOff>
      <xdr:row>6</xdr:row>
      <xdr:rowOff>35718</xdr:rowOff>
    </xdr:from>
    <xdr:to>
      <xdr:col>2</xdr:col>
      <xdr:colOff>0</xdr:colOff>
      <xdr:row>7</xdr:row>
      <xdr:rowOff>190499</xdr:rowOff>
    </xdr:to>
    <xdr:sp macro="" textlink="">
      <xdr:nvSpPr>
        <xdr:cNvPr id="21" name="Rounded Rectangular Callout 20" hidden="1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202405" y="365918"/>
          <a:ext cx="20327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6</xdr:row>
      <xdr:rowOff>35718</xdr:rowOff>
    </xdr:from>
    <xdr:to>
      <xdr:col>2</xdr:col>
      <xdr:colOff>208358</xdr:colOff>
      <xdr:row>7</xdr:row>
      <xdr:rowOff>190499</xdr:rowOff>
    </xdr:to>
    <xdr:sp macro="" textlink="">
      <xdr:nvSpPr>
        <xdr:cNvPr id="22" name="Rounded Rectangular Callout 21" hidden="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1078705" y="3659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0</xdr:col>
      <xdr:colOff>202405</xdr:colOff>
      <xdr:row>6</xdr:row>
      <xdr:rowOff>35718</xdr:rowOff>
    </xdr:from>
    <xdr:to>
      <xdr:col>2</xdr:col>
      <xdr:colOff>0</xdr:colOff>
      <xdr:row>7</xdr:row>
      <xdr:rowOff>190499</xdr:rowOff>
    </xdr:to>
    <xdr:sp macro="" textlink="">
      <xdr:nvSpPr>
        <xdr:cNvPr id="23" name="Rounded Rectangular Callout 22" hidden="1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202405" y="35718"/>
          <a:ext cx="20327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6</xdr:row>
      <xdr:rowOff>35718</xdr:rowOff>
    </xdr:from>
    <xdr:to>
      <xdr:col>2</xdr:col>
      <xdr:colOff>208358</xdr:colOff>
      <xdr:row>7</xdr:row>
      <xdr:rowOff>190499</xdr:rowOff>
    </xdr:to>
    <xdr:sp macro="" textlink="">
      <xdr:nvSpPr>
        <xdr:cNvPr id="24" name="Rounded Rectangular Callout 23" hidden="1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1078705" y="357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0</xdr:col>
      <xdr:colOff>202405</xdr:colOff>
      <xdr:row>7</xdr:row>
      <xdr:rowOff>35718</xdr:rowOff>
    </xdr:from>
    <xdr:to>
      <xdr:col>2</xdr:col>
      <xdr:colOff>0</xdr:colOff>
      <xdr:row>8</xdr:row>
      <xdr:rowOff>190499</xdr:rowOff>
    </xdr:to>
    <xdr:sp macro="" textlink="">
      <xdr:nvSpPr>
        <xdr:cNvPr id="25" name="Rounded Rectangular Callout 24" hidden="1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/>
      </xdr:nvSpPr>
      <xdr:spPr>
        <a:xfrm>
          <a:off x="202405" y="365918"/>
          <a:ext cx="20327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7</xdr:row>
      <xdr:rowOff>35718</xdr:rowOff>
    </xdr:from>
    <xdr:to>
      <xdr:col>2</xdr:col>
      <xdr:colOff>208358</xdr:colOff>
      <xdr:row>8</xdr:row>
      <xdr:rowOff>190499</xdr:rowOff>
    </xdr:to>
    <xdr:sp macro="" textlink="">
      <xdr:nvSpPr>
        <xdr:cNvPr id="26" name="Rounded Rectangular Callout 25" hidden="1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1078705" y="3659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0</xdr:col>
      <xdr:colOff>202405</xdr:colOff>
      <xdr:row>7</xdr:row>
      <xdr:rowOff>35718</xdr:rowOff>
    </xdr:from>
    <xdr:to>
      <xdr:col>2</xdr:col>
      <xdr:colOff>0</xdr:colOff>
      <xdr:row>8</xdr:row>
      <xdr:rowOff>190499</xdr:rowOff>
    </xdr:to>
    <xdr:sp macro="" textlink="">
      <xdr:nvSpPr>
        <xdr:cNvPr id="27" name="Rounded Rectangular Callout 26" hidden="1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/>
      </xdr:nvSpPr>
      <xdr:spPr>
        <a:xfrm>
          <a:off x="202405" y="35718"/>
          <a:ext cx="20327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7</xdr:row>
      <xdr:rowOff>35718</xdr:rowOff>
    </xdr:from>
    <xdr:to>
      <xdr:col>2</xdr:col>
      <xdr:colOff>208358</xdr:colOff>
      <xdr:row>8</xdr:row>
      <xdr:rowOff>190499</xdr:rowOff>
    </xdr:to>
    <xdr:sp macro="" textlink="">
      <xdr:nvSpPr>
        <xdr:cNvPr id="28" name="Rounded Rectangular Callout 27" hidden="1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1078705" y="357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0</xdr:col>
      <xdr:colOff>202405</xdr:colOff>
      <xdr:row>8</xdr:row>
      <xdr:rowOff>35718</xdr:rowOff>
    </xdr:from>
    <xdr:to>
      <xdr:col>2</xdr:col>
      <xdr:colOff>0</xdr:colOff>
      <xdr:row>9</xdr:row>
      <xdr:rowOff>190499</xdr:rowOff>
    </xdr:to>
    <xdr:sp macro="" textlink="">
      <xdr:nvSpPr>
        <xdr:cNvPr id="29" name="Rounded Rectangular Callout 28" hidden="1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/>
      </xdr:nvSpPr>
      <xdr:spPr>
        <a:xfrm>
          <a:off x="202405" y="365918"/>
          <a:ext cx="20327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8</xdr:row>
      <xdr:rowOff>35718</xdr:rowOff>
    </xdr:from>
    <xdr:to>
      <xdr:col>2</xdr:col>
      <xdr:colOff>208358</xdr:colOff>
      <xdr:row>9</xdr:row>
      <xdr:rowOff>190499</xdr:rowOff>
    </xdr:to>
    <xdr:sp macro="" textlink="">
      <xdr:nvSpPr>
        <xdr:cNvPr id="30" name="Rounded Rectangular Callout 29" hidden="1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/>
      </xdr:nvSpPr>
      <xdr:spPr>
        <a:xfrm>
          <a:off x="1078705" y="3659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0</xdr:col>
      <xdr:colOff>202405</xdr:colOff>
      <xdr:row>8</xdr:row>
      <xdr:rowOff>35718</xdr:rowOff>
    </xdr:from>
    <xdr:to>
      <xdr:col>2</xdr:col>
      <xdr:colOff>0</xdr:colOff>
      <xdr:row>9</xdr:row>
      <xdr:rowOff>190499</xdr:rowOff>
    </xdr:to>
    <xdr:sp macro="" textlink="">
      <xdr:nvSpPr>
        <xdr:cNvPr id="31" name="Rounded Rectangular Callout 30" hidden="1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/>
      </xdr:nvSpPr>
      <xdr:spPr>
        <a:xfrm>
          <a:off x="202405" y="35718"/>
          <a:ext cx="20327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8</xdr:row>
      <xdr:rowOff>35718</xdr:rowOff>
    </xdr:from>
    <xdr:to>
      <xdr:col>2</xdr:col>
      <xdr:colOff>208358</xdr:colOff>
      <xdr:row>9</xdr:row>
      <xdr:rowOff>190499</xdr:rowOff>
    </xdr:to>
    <xdr:sp macro="" textlink="">
      <xdr:nvSpPr>
        <xdr:cNvPr id="32" name="Rounded Rectangular Callout 31" hidden="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1078705" y="357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0</xdr:col>
      <xdr:colOff>202405</xdr:colOff>
      <xdr:row>9</xdr:row>
      <xdr:rowOff>35718</xdr:rowOff>
    </xdr:from>
    <xdr:to>
      <xdr:col>2</xdr:col>
      <xdr:colOff>0</xdr:colOff>
      <xdr:row>10</xdr:row>
      <xdr:rowOff>190499</xdr:rowOff>
    </xdr:to>
    <xdr:sp macro="" textlink="">
      <xdr:nvSpPr>
        <xdr:cNvPr id="33" name="Rounded Rectangular Callout 32" hidden="1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202405" y="365918"/>
          <a:ext cx="20327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9</xdr:row>
      <xdr:rowOff>35718</xdr:rowOff>
    </xdr:from>
    <xdr:to>
      <xdr:col>2</xdr:col>
      <xdr:colOff>208358</xdr:colOff>
      <xdr:row>10</xdr:row>
      <xdr:rowOff>190499</xdr:rowOff>
    </xdr:to>
    <xdr:sp macro="" textlink="">
      <xdr:nvSpPr>
        <xdr:cNvPr id="34" name="Rounded Rectangular Callout 33" hidden="1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/>
      </xdr:nvSpPr>
      <xdr:spPr>
        <a:xfrm>
          <a:off x="1078705" y="3659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0</xdr:col>
      <xdr:colOff>202405</xdr:colOff>
      <xdr:row>9</xdr:row>
      <xdr:rowOff>35718</xdr:rowOff>
    </xdr:from>
    <xdr:to>
      <xdr:col>2</xdr:col>
      <xdr:colOff>0</xdr:colOff>
      <xdr:row>10</xdr:row>
      <xdr:rowOff>190499</xdr:rowOff>
    </xdr:to>
    <xdr:sp macro="" textlink="">
      <xdr:nvSpPr>
        <xdr:cNvPr id="35" name="Rounded Rectangular Callout 34" hidden="1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/>
      </xdr:nvSpPr>
      <xdr:spPr>
        <a:xfrm>
          <a:off x="202405" y="35718"/>
          <a:ext cx="20327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9</xdr:row>
      <xdr:rowOff>35718</xdr:rowOff>
    </xdr:from>
    <xdr:to>
      <xdr:col>2</xdr:col>
      <xdr:colOff>208358</xdr:colOff>
      <xdr:row>10</xdr:row>
      <xdr:rowOff>190499</xdr:rowOff>
    </xdr:to>
    <xdr:sp macro="" textlink="">
      <xdr:nvSpPr>
        <xdr:cNvPr id="36" name="Rounded Rectangular Callout 35" hidden="1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/>
      </xdr:nvSpPr>
      <xdr:spPr>
        <a:xfrm>
          <a:off x="1078705" y="357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0</xdr:col>
      <xdr:colOff>202405</xdr:colOff>
      <xdr:row>10</xdr:row>
      <xdr:rowOff>35718</xdr:rowOff>
    </xdr:from>
    <xdr:to>
      <xdr:col>2</xdr:col>
      <xdr:colOff>0</xdr:colOff>
      <xdr:row>11</xdr:row>
      <xdr:rowOff>190499</xdr:rowOff>
    </xdr:to>
    <xdr:sp macro="" textlink="">
      <xdr:nvSpPr>
        <xdr:cNvPr id="37" name="Rounded Rectangular Callout 36" hidden="1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/>
      </xdr:nvSpPr>
      <xdr:spPr>
        <a:xfrm>
          <a:off x="202405" y="365918"/>
          <a:ext cx="20327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10</xdr:row>
      <xdr:rowOff>35718</xdr:rowOff>
    </xdr:from>
    <xdr:to>
      <xdr:col>2</xdr:col>
      <xdr:colOff>208358</xdr:colOff>
      <xdr:row>11</xdr:row>
      <xdr:rowOff>190499</xdr:rowOff>
    </xdr:to>
    <xdr:sp macro="" textlink="">
      <xdr:nvSpPr>
        <xdr:cNvPr id="38" name="Rounded Rectangular Callout 37" hidden="1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/>
      </xdr:nvSpPr>
      <xdr:spPr>
        <a:xfrm>
          <a:off x="1078705" y="3659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1</xdr:row>
      <xdr:rowOff>35718</xdr:rowOff>
    </xdr:from>
    <xdr:to>
      <xdr:col>2</xdr:col>
      <xdr:colOff>208358</xdr:colOff>
      <xdr:row>2</xdr:row>
      <xdr:rowOff>190499</xdr:rowOff>
    </xdr:to>
    <xdr:sp macro="" textlink="">
      <xdr:nvSpPr>
        <xdr:cNvPr id="39" name="Rounded Rectangular Callout 38" hidden="1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/>
      </xdr:nvSpPr>
      <xdr:spPr>
        <a:xfrm>
          <a:off x="1078705" y="357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1</xdr:row>
      <xdr:rowOff>35718</xdr:rowOff>
    </xdr:from>
    <xdr:to>
      <xdr:col>4</xdr:col>
      <xdr:colOff>0</xdr:colOff>
      <xdr:row>2</xdr:row>
      <xdr:rowOff>190499</xdr:rowOff>
    </xdr:to>
    <xdr:sp macro="" textlink="">
      <xdr:nvSpPr>
        <xdr:cNvPr id="40" name="Rounded Rectangular Callout 39" hidden="1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/>
      </xdr:nvSpPr>
      <xdr:spPr>
        <a:xfrm>
          <a:off x="2437605" y="357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2</xdr:row>
      <xdr:rowOff>35718</xdr:rowOff>
    </xdr:from>
    <xdr:to>
      <xdr:col>2</xdr:col>
      <xdr:colOff>208358</xdr:colOff>
      <xdr:row>3</xdr:row>
      <xdr:rowOff>190499</xdr:rowOff>
    </xdr:to>
    <xdr:sp macro="" textlink="">
      <xdr:nvSpPr>
        <xdr:cNvPr id="41" name="Rounded Rectangular Callout 40" hidden="1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/>
      </xdr:nvSpPr>
      <xdr:spPr>
        <a:xfrm>
          <a:off x="1078705" y="3659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2</xdr:row>
      <xdr:rowOff>35718</xdr:rowOff>
    </xdr:from>
    <xdr:to>
      <xdr:col>2</xdr:col>
      <xdr:colOff>208358</xdr:colOff>
      <xdr:row>3</xdr:row>
      <xdr:rowOff>190499</xdr:rowOff>
    </xdr:to>
    <xdr:sp macro="" textlink="">
      <xdr:nvSpPr>
        <xdr:cNvPr id="42" name="Rounded Rectangular Callout 41" hidden="1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/>
      </xdr:nvSpPr>
      <xdr:spPr>
        <a:xfrm>
          <a:off x="1078705" y="357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2</xdr:row>
      <xdr:rowOff>35718</xdr:rowOff>
    </xdr:from>
    <xdr:to>
      <xdr:col>4</xdr:col>
      <xdr:colOff>0</xdr:colOff>
      <xdr:row>3</xdr:row>
      <xdr:rowOff>190499</xdr:rowOff>
    </xdr:to>
    <xdr:sp macro="" textlink="">
      <xdr:nvSpPr>
        <xdr:cNvPr id="43" name="Rounded Rectangular Callout 42" hidden="1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/>
      </xdr:nvSpPr>
      <xdr:spPr>
        <a:xfrm>
          <a:off x="2437605" y="357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3</xdr:row>
      <xdr:rowOff>35718</xdr:rowOff>
    </xdr:from>
    <xdr:to>
      <xdr:col>2</xdr:col>
      <xdr:colOff>208358</xdr:colOff>
      <xdr:row>4</xdr:row>
      <xdr:rowOff>190499</xdr:rowOff>
    </xdr:to>
    <xdr:sp macro="" textlink="">
      <xdr:nvSpPr>
        <xdr:cNvPr id="44" name="Rounded Rectangular Callout 43" hidden="1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SpPr/>
      </xdr:nvSpPr>
      <xdr:spPr>
        <a:xfrm>
          <a:off x="1078705" y="3659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3</xdr:row>
      <xdr:rowOff>35718</xdr:rowOff>
    </xdr:from>
    <xdr:to>
      <xdr:col>2</xdr:col>
      <xdr:colOff>208358</xdr:colOff>
      <xdr:row>4</xdr:row>
      <xdr:rowOff>190499</xdr:rowOff>
    </xdr:to>
    <xdr:sp macro="" textlink="">
      <xdr:nvSpPr>
        <xdr:cNvPr id="45" name="Rounded Rectangular Callout 44" hidden="1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SpPr/>
      </xdr:nvSpPr>
      <xdr:spPr>
        <a:xfrm>
          <a:off x="1078705" y="3659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3</xdr:row>
      <xdr:rowOff>35718</xdr:rowOff>
    </xdr:from>
    <xdr:to>
      <xdr:col>4</xdr:col>
      <xdr:colOff>0</xdr:colOff>
      <xdr:row>4</xdr:row>
      <xdr:rowOff>190499</xdr:rowOff>
    </xdr:to>
    <xdr:sp macro="" textlink="">
      <xdr:nvSpPr>
        <xdr:cNvPr id="46" name="Rounded Rectangular Callout 45" hidden="1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SpPr/>
      </xdr:nvSpPr>
      <xdr:spPr>
        <a:xfrm>
          <a:off x="2437605" y="3659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3</xdr:row>
      <xdr:rowOff>35718</xdr:rowOff>
    </xdr:from>
    <xdr:to>
      <xdr:col>2</xdr:col>
      <xdr:colOff>208358</xdr:colOff>
      <xdr:row>4</xdr:row>
      <xdr:rowOff>190499</xdr:rowOff>
    </xdr:to>
    <xdr:sp macro="" textlink="">
      <xdr:nvSpPr>
        <xdr:cNvPr id="47" name="Rounded Rectangular Callout 46" hidden="1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SpPr/>
      </xdr:nvSpPr>
      <xdr:spPr>
        <a:xfrm>
          <a:off x="1078705" y="357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3</xdr:row>
      <xdr:rowOff>35718</xdr:rowOff>
    </xdr:from>
    <xdr:to>
      <xdr:col>4</xdr:col>
      <xdr:colOff>0</xdr:colOff>
      <xdr:row>4</xdr:row>
      <xdr:rowOff>190499</xdr:rowOff>
    </xdr:to>
    <xdr:sp macro="" textlink="">
      <xdr:nvSpPr>
        <xdr:cNvPr id="48" name="Rounded Rectangular Callout 47" hidden="1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SpPr/>
      </xdr:nvSpPr>
      <xdr:spPr>
        <a:xfrm>
          <a:off x="2437605" y="357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4</xdr:row>
      <xdr:rowOff>35718</xdr:rowOff>
    </xdr:from>
    <xdr:to>
      <xdr:col>2</xdr:col>
      <xdr:colOff>208358</xdr:colOff>
      <xdr:row>5</xdr:row>
      <xdr:rowOff>190499</xdr:rowOff>
    </xdr:to>
    <xdr:sp macro="" textlink="">
      <xdr:nvSpPr>
        <xdr:cNvPr id="49" name="Rounded Rectangular Callout 48" hidden="1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SpPr/>
      </xdr:nvSpPr>
      <xdr:spPr>
        <a:xfrm>
          <a:off x="1078705" y="3659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4</xdr:row>
      <xdr:rowOff>35718</xdr:rowOff>
    </xdr:from>
    <xdr:to>
      <xdr:col>2</xdr:col>
      <xdr:colOff>208358</xdr:colOff>
      <xdr:row>5</xdr:row>
      <xdr:rowOff>190499</xdr:rowOff>
    </xdr:to>
    <xdr:sp macro="" textlink="">
      <xdr:nvSpPr>
        <xdr:cNvPr id="50" name="Rounded Rectangular Callout 49" hidden="1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SpPr/>
      </xdr:nvSpPr>
      <xdr:spPr>
        <a:xfrm>
          <a:off x="1078705" y="3659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4</xdr:row>
      <xdr:rowOff>35718</xdr:rowOff>
    </xdr:from>
    <xdr:to>
      <xdr:col>4</xdr:col>
      <xdr:colOff>0</xdr:colOff>
      <xdr:row>5</xdr:row>
      <xdr:rowOff>190499</xdr:rowOff>
    </xdr:to>
    <xdr:sp macro="" textlink="">
      <xdr:nvSpPr>
        <xdr:cNvPr id="51" name="Rounded Rectangular Callout 50" hidden="1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SpPr/>
      </xdr:nvSpPr>
      <xdr:spPr>
        <a:xfrm>
          <a:off x="2437605" y="3659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4</xdr:row>
      <xdr:rowOff>35718</xdr:rowOff>
    </xdr:from>
    <xdr:to>
      <xdr:col>2</xdr:col>
      <xdr:colOff>208358</xdr:colOff>
      <xdr:row>5</xdr:row>
      <xdr:rowOff>190499</xdr:rowOff>
    </xdr:to>
    <xdr:sp macro="" textlink="">
      <xdr:nvSpPr>
        <xdr:cNvPr id="52" name="Rounded Rectangular Callout 51" hidden="1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SpPr/>
      </xdr:nvSpPr>
      <xdr:spPr>
        <a:xfrm>
          <a:off x="1078705" y="357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4</xdr:row>
      <xdr:rowOff>35718</xdr:rowOff>
    </xdr:from>
    <xdr:to>
      <xdr:col>4</xdr:col>
      <xdr:colOff>0</xdr:colOff>
      <xdr:row>5</xdr:row>
      <xdr:rowOff>190499</xdr:rowOff>
    </xdr:to>
    <xdr:sp macro="" textlink="">
      <xdr:nvSpPr>
        <xdr:cNvPr id="53" name="Rounded Rectangular Callout 52" hidden="1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SpPr/>
      </xdr:nvSpPr>
      <xdr:spPr>
        <a:xfrm>
          <a:off x="2437605" y="357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5</xdr:row>
      <xdr:rowOff>35718</xdr:rowOff>
    </xdr:from>
    <xdr:to>
      <xdr:col>2</xdr:col>
      <xdr:colOff>208358</xdr:colOff>
      <xdr:row>6</xdr:row>
      <xdr:rowOff>190499</xdr:rowOff>
    </xdr:to>
    <xdr:sp macro="" textlink="">
      <xdr:nvSpPr>
        <xdr:cNvPr id="54" name="Rounded Rectangular Callout 53" hidden="1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SpPr/>
      </xdr:nvSpPr>
      <xdr:spPr>
        <a:xfrm>
          <a:off x="1078705" y="3659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5</xdr:row>
      <xdr:rowOff>35718</xdr:rowOff>
    </xdr:from>
    <xdr:to>
      <xdr:col>2</xdr:col>
      <xdr:colOff>208358</xdr:colOff>
      <xdr:row>6</xdr:row>
      <xdr:rowOff>190499</xdr:rowOff>
    </xdr:to>
    <xdr:sp macro="" textlink="">
      <xdr:nvSpPr>
        <xdr:cNvPr id="55" name="Rounded Rectangular Callout 54" hidden="1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SpPr/>
      </xdr:nvSpPr>
      <xdr:spPr>
        <a:xfrm>
          <a:off x="1078705" y="3659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5</xdr:row>
      <xdr:rowOff>35718</xdr:rowOff>
    </xdr:from>
    <xdr:to>
      <xdr:col>4</xdr:col>
      <xdr:colOff>0</xdr:colOff>
      <xdr:row>6</xdr:row>
      <xdr:rowOff>190499</xdr:rowOff>
    </xdr:to>
    <xdr:sp macro="" textlink="">
      <xdr:nvSpPr>
        <xdr:cNvPr id="56" name="Rounded Rectangular Callout 55" hidden="1"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SpPr/>
      </xdr:nvSpPr>
      <xdr:spPr>
        <a:xfrm>
          <a:off x="2437605" y="3659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5</xdr:row>
      <xdr:rowOff>35718</xdr:rowOff>
    </xdr:from>
    <xdr:to>
      <xdr:col>2</xdr:col>
      <xdr:colOff>208358</xdr:colOff>
      <xdr:row>6</xdr:row>
      <xdr:rowOff>190499</xdr:rowOff>
    </xdr:to>
    <xdr:sp macro="" textlink="">
      <xdr:nvSpPr>
        <xdr:cNvPr id="57" name="Rounded Rectangular Callout 56" hidden="1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SpPr/>
      </xdr:nvSpPr>
      <xdr:spPr>
        <a:xfrm>
          <a:off x="1078705" y="357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5</xdr:row>
      <xdr:rowOff>35718</xdr:rowOff>
    </xdr:from>
    <xdr:to>
      <xdr:col>4</xdr:col>
      <xdr:colOff>0</xdr:colOff>
      <xdr:row>6</xdr:row>
      <xdr:rowOff>190499</xdr:rowOff>
    </xdr:to>
    <xdr:sp macro="" textlink="">
      <xdr:nvSpPr>
        <xdr:cNvPr id="58" name="Rounded Rectangular Callout 57" hidden="1"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SpPr/>
      </xdr:nvSpPr>
      <xdr:spPr>
        <a:xfrm>
          <a:off x="2437605" y="357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6</xdr:row>
      <xdr:rowOff>35718</xdr:rowOff>
    </xdr:from>
    <xdr:to>
      <xdr:col>2</xdr:col>
      <xdr:colOff>208358</xdr:colOff>
      <xdr:row>7</xdr:row>
      <xdr:rowOff>190499</xdr:rowOff>
    </xdr:to>
    <xdr:sp macro="" textlink="">
      <xdr:nvSpPr>
        <xdr:cNvPr id="59" name="Rounded Rectangular Callout 58" hidden="1"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SpPr/>
      </xdr:nvSpPr>
      <xdr:spPr>
        <a:xfrm>
          <a:off x="1078705" y="3659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6</xdr:row>
      <xdr:rowOff>35718</xdr:rowOff>
    </xdr:from>
    <xdr:to>
      <xdr:col>2</xdr:col>
      <xdr:colOff>208358</xdr:colOff>
      <xdr:row>7</xdr:row>
      <xdr:rowOff>190499</xdr:rowOff>
    </xdr:to>
    <xdr:sp macro="" textlink="">
      <xdr:nvSpPr>
        <xdr:cNvPr id="60" name="Rounded Rectangular Callout 59" hidden="1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SpPr/>
      </xdr:nvSpPr>
      <xdr:spPr>
        <a:xfrm>
          <a:off x="1078705" y="3659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6</xdr:row>
      <xdr:rowOff>35718</xdr:rowOff>
    </xdr:from>
    <xdr:to>
      <xdr:col>4</xdr:col>
      <xdr:colOff>0</xdr:colOff>
      <xdr:row>7</xdr:row>
      <xdr:rowOff>190499</xdr:rowOff>
    </xdr:to>
    <xdr:sp macro="" textlink="">
      <xdr:nvSpPr>
        <xdr:cNvPr id="61" name="Rounded Rectangular Callout 60" hidden="1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SpPr/>
      </xdr:nvSpPr>
      <xdr:spPr>
        <a:xfrm>
          <a:off x="2437605" y="3659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6</xdr:row>
      <xdr:rowOff>35718</xdr:rowOff>
    </xdr:from>
    <xdr:to>
      <xdr:col>2</xdr:col>
      <xdr:colOff>208358</xdr:colOff>
      <xdr:row>7</xdr:row>
      <xdr:rowOff>190499</xdr:rowOff>
    </xdr:to>
    <xdr:sp macro="" textlink="">
      <xdr:nvSpPr>
        <xdr:cNvPr id="62" name="Rounded Rectangular Callout 61" hidden="1"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SpPr/>
      </xdr:nvSpPr>
      <xdr:spPr>
        <a:xfrm>
          <a:off x="1078705" y="357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6</xdr:row>
      <xdr:rowOff>35718</xdr:rowOff>
    </xdr:from>
    <xdr:to>
      <xdr:col>4</xdr:col>
      <xdr:colOff>0</xdr:colOff>
      <xdr:row>7</xdr:row>
      <xdr:rowOff>190499</xdr:rowOff>
    </xdr:to>
    <xdr:sp macro="" textlink="">
      <xdr:nvSpPr>
        <xdr:cNvPr id="63" name="Rounded Rectangular Callout 62" hidden="1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SpPr/>
      </xdr:nvSpPr>
      <xdr:spPr>
        <a:xfrm>
          <a:off x="2437605" y="357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7</xdr:row>
      <xdr:rowOff>35718</xdr:rowOff>
    </xdr:from>
    <xdr:to>
      <xdr:col>2</xdr:col>
      <xdr:colOff>208358</xdr:colOff>
      <xdr:row>8</xdr:row>
      <xdr:rowOff>190499</xdr:rowOff>
    </xdr:to>
    <xdr:sp macro="" textlink="">
      <xdr:nvSpPr>
        <xdr:cNvPr id="64" name="Rounded Rectangular Callout 63" hidden="1"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SpPr/>
      </xdr:nvSpPr>
      <xdr:spPr>
        <a:xfrm>
          <a:off x="1078705" y="3659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7</xdr:row>
      <xdr:rowOff>35718</xdr:rowOff>
    </xdr:from>
    <xdr:to>
      <xdr:col>2</xdr:col>
      <xdr:colOff>208358</xdr:colOff>
      <xdr:row>8</xdr:row>
      <xdr:rowOff>190499</xdr:rowOff>
    </xdr:to>
    <xdr:sp macro="" textlink="">
      <xdr:nvSpPr>
        <xdr:cNvPr id="65" name="Rounded Rectangular Callout 64" hidden="1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SpPr/>
      </xdr:nvSpPr>
      <xdr:spPr>
        <a:xfrm>
          <a:off x="1078705" y="3659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7</xdr:row>
      <xdr:rowOff>35718</xdr:rowOff>
    </xdr:from>
    <xdr:to>
      <xdr:col>4</xdr:col>
      <xdr:colOff>0</xdr:colOff>
      <xdr:row>8</xdr:row>
      <xdr:rowOff>190499</xdr:rowOff>
    </xdr:to>
    <xdr:sp macro="" textlink="">
      <xdr:nvSpPr>
        <xdr:cNvPr id="66" name="Rounded Rectangular Callout 65" hidden="1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SpPr/>
      </xdr:nvSpPr>
      <xdr:spPr>
        <a:xfrm>
          <a:off x="2437605" y="3659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7</xdr:row>
      <xdr:rowOff>35718</xdr:rowOff>
    </xdr:from>
    <xdr:to>
      <xdr:col>2</xdr:col>
      <xdr:colOff>208358</xdr:colOff>
      <xdr:row>8</xdr:row>
      <xdr:rowOff>190499</xdr:rowOff>
    </xdr:to>
    <xdr:sp macro="" textlink="">
      <xdr:nvSpPr>
        <xdr:cNvPr id="67" name="Rounded Rectangular Callout 66" hidden="1">
          <a:extLst>
            <a:ext uri="{FF2B5EF4-FFF2-40B4-BE49-F238E27FC236}">
              <a16:creationId xmlns:a16="http://schemas.microsoft.com/office/drawing/2014/main" id="{00000000-0008-0000-0700-000043000000}"/>
            </a:ext>
          </a:extLst>
        </xdr:cNvPr>
        <xdr:cNvSpPr/>
      </xdr:nvSpPr>
      <xdr:spPr>
        <a:xfrm>
          <a:off x="1078705" y="357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7</xdr:row>
      <xdr:rowOff>35718</xdr:rowOff>
    </xdr:from>
    <xdr:to>
      <xdr:col>4</xdr:col>
      <xdr:colOff>0</xdr:colOff>
      <xdr:row>8</xdr:row>
      <xdr:rowOff>190499</xdr:rowOff>
    </xdr:to>
    <xdr:sp macro="" textlink="">
      <xdr:nvSpPr>
        <xdr:cNvPr id="68" name="Rounded Rectangular Callout 67" hidden="1">
          <a:extLst>
            <a:ext uri="{FF2B5EF4-FFF2-40B4-BE49-F238E27FC236}">
              <a16:creationId xmlns:a16="http://schemas.microsoft.com/office/drawing/2014/main" id="{00000000-0008-0000-0700-000044000000}"/>
            </a:ext>
          </a:extLst>
        </xdr:cNvPr>
        <xdr:cNvSpPr/>
      </xdr:nvSpPr>
      <xdr:spPr>
        <a:xfrm>
          <a:off x="2437605" y="357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8</xdr:row>
      <xdr:rowOff>35718</xdr:rowOff>
    </xdr:from>
    <xdr:to>
      <xdr:col>2</xdr:col>
      <xdr:colOff>208358</xdr:colOff>
      <xdr:row>9</xdr:row>
      <xdr:rowOff>190499</xdr:rowOff>
    </xdr:to>
    <xdr:sp macro="" textlink="">
      <xdr:nvSpPr>
        <xdr:cNvPr id="69" name="Rounded Rectangular Callout 68" hidden="1">
          <a:extLst>
            <a:ext uri="{FF2B5EF4-FFF2-40B4-BE49-F238E27FC236}">
              <a16:creationId xmlns:a16="http://schemas.microsoft.com/office/drawing/2014/main" id="{00000000-0008-0000-0700-000045000000}"/>
            </a:ext>
          </a:extLst>
        </xdr:cNvPr>
        <xdr:cNvSpPr/>
      </xdr:nvSpPr>
      <xdr:spPr>
        <a:xfrm>
          <a:off x="1078705" y="3659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8</xdr:row>
      <xdr:rowOff>35718</xdr:rowOff>
    </xdr:from>
    <xdr:to>
      <xdr:col>2</xdr:col>
      <xdr:colOff>208358</xdr:colOff>
      <xdr:row>9</xdr:row>
      <xdr:rowOff>190499</xdr:rowOff>
    </xdr:to>
    <xdr:sp macro="" textlink="">
      <xdr:nvSpPr>
        <xdr:cNvPr id="70" name="Rounded Rectangular Callout 69" hidden="1"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SpPr/>
      </xdr:nvSpPr>
      <xdr:spPr>
        <a:xfrm>
          <a:off x="1078705" y="3659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8</xdr:row>
      <xdr:rowOff>35718</xdr:rowOff>
    </xdr:from>
    <xdr:to>
      <xdr:col>4</xdr:col>
      <xdr:colOff>0</xdr:colOff>
      <xdr:row>9</xdr:row>
      <xdr:rowOff>190499</xdr:rowOff>
    </xdr:to>
    <xdr:sp macro="" textlink="">
      <xdr:nvSpPr>
        <xdr:cNvPr id="71" name="Rounded Rectangular Callout 70" hidden="1">
          <a:extLst>
            <a:ext uri="{FF2B5EF4-FFF2-40B4-BE49-F238E27FC236}">
              <a16:creationId xmlns:a16="http://schemas.microsoft.com/office/drawing/2014/main" id="{00000000-0008-0000-0700-000047000000}"/>
            </a:ext>
          </a:extLst>
        </xdr:cNvPr>
        <xdr:cNvSpPr/>
      </xdr:nvSpPr>
      <xdr:spPr>
        <a:xfrm>
          <a:off x="2437605" y="3659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8</xdr:row>
      <xdr:rowOff>35718</xdr:rowOff>
    </xdr:from>
    <xdr:to>
      <xdr:col>2</xdr:col>
      <xdr:colOff>208358</xdr:colOff>
      <xdr:row>9</xdr:row>
      <xdr:rowOff>190499</xdr:rowOff>
    </xdr:to>
    <xdr:sp macro="" textlink="">
      <xdr:nvSpPr>
        <xdr:cNvPr id="72" name="Rounded Rectangular Callout 71" hidden="1">
          <a:extLst>
            <a:ext uri="{FF2B5EF4-FFF2-40B4-BE49-F238E27FC236}">
              <a16:creationId xmlns:a16="http://schemas.microsoft.com/office/drawing/2014/main" id="{00000000-0008-0000-0700-000048000000}"/>
            </a:ext>
          </a:extLst>
        </xdr:cNvPr>
        <xdr:cNvSpPr/>
      </xdr:nvSpPr>
      <xdr:spPr>
        <a:xfrm>
          <a:off x="1078705" y="357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8</xdr:row>
      <xdr:rowOff>35718</xdr:rowOff>
    </xdr:from>
    <xdr:to>
      <xdr:col>4</xdr:col>
      <xdr:colOff>0</xdr:colOff>
      <xdr:row>9</xdr:row>
      <xdr:rowOff>190499</xdr:rowOff>
    </xdr:to>
    <xdr:sp macro="" textlink="">
      <xdr:nvSpPr>
        <xdr:cNvPr id="73" name="Rounded Rectangular Callout 72" hidden="1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SpPr/>
      </xdr:nvSpPr>
      <xdr:spPr>
        <a:xfrm>
          <a:off x="2437605" y="357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9</xdr:row>
      <xdr:rowOff>35718</xdr:rowOff>
    </xdr:from>
    <xdr:to>
      <xdr:col>2</xdr:col>
      <xdr:colOff>208358</xdr:colOff>
      <xdr:row>10</xdr:row>
      <xdr:rowOff>190499</xdr:rowOff>
    </xdr:to>
    <xdr:sp macro="" textlink="">
      <xdr:nvSpPr>
        <xdr:cNvPr id="74" name="Rounded Rectangular Callout 73" hidden="1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SpPr/>
      </xdr:nvSpPr>
      <xdr:spPr>
        <a:xfrm>
          <a:off x="1078705" y="3659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9</xdr:row>
      <xdr:rowOff>35718</xdr:rowOff>
    </xdr:from>
    <xdr:to>
      <xdr:col>2</xdr:col>
      <xdr:colOff>208358</xdr:colOff>
      <xdr:row>10</xdr:row>
      <xdr:rowOff>190499</xdr:rowOff>
    </xdr:to>
    <xdr:sp macro="" textlink="">
      <xdr:nvSpPr>
        <xdr:cNvPr id="75" name="Rounded Rectangular Callout 74" hidden="1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SpPr/>
      </xdr:nvSpPr>
      <xdr:spPr>
        <a:xfrm>
          <a:off x="1078705" y="3659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9</xdr:row>
      <xdr:rowOff>35718</xdr:rowOff>
    </xdr:from>
    <xdr:to>
      <xdr:col>4</xdr:col>
      <xdr:colOff>0</xdr:colOff>
      <xdr:row>10</xdr:row>
      <xdr:rowOff>190499</xdr:rowOff>
    </xdr:to>
    <xdr:sp macro="" textlink="">
      <xdr:nvSpPr>
        <xdr:cNvPr id="76" name="Rounded Rectangular Callout 75" hidden="1">
          <a:extLst>
            <a:ext uri="{FF2B5EF4-FFF2-40B4-BE49-F238E27FC236}">
              <a16:creationId xmlns:a16="http://schemas.microsoft.com/office/drawing/2014/main" id="{00000000-0008-0000-0700-00004C000000}"/>
            </a:ext>
          </a:extLst>
        </xdr:cNvPr>
        <xdr:cNvSpPr/>
      </xdr:nvSpPr>
      <xdr:spPr>
        <a:xfrm>
          <a:off x="2437605" y="3659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9</xdr:row>
      <xdr:rowOff>35718</xdr:rowOff>
    </xdr:from>
    <xdr:to>
      <xdr:col>2</xdr:col>
      <xdr:colOff>208358</xdr:colOff>
      <xdr:row>10</xdr:row>
      <xdr:rowOff>190499</xdr:rowOff>
    </xdr:to>
    <xdr:sp macro="" textlink="">
      <xdr:nvSpPr>
        <xdr:cNvPr id="77" name="Rounded Rectangular Callout 76" hidden="1">
          <a:extLst>
            <a:ext uri="{FF2B5EF4-FFF2-40B4-BE49-F238E27FC236}">
              <a16:creationId xmlns:a16="http://schemas.microsoft.com/office/drawing/2014/main" id="{00000000-0008-0000-0700-00004D000000}"/>
            </a:ext>
          </a:extLst>
        </xdr:cNvPr>
        <xdr:cNvSpPr/>
      </xdr:nvSpPr>
      <xdr:spPr>
        <a:xfrm>
          <a:off x="1078705" y="357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9</xdr:row>
      <xdr:rowOff>35718</xdr:rowOff>
    </xdr:from>
    <xdr:to>
      <xdr:col>4</xdr:col>
      <xdr:colOff>0</xdr:colOff>
      <xdr:row>10</xdr:row>
      <xdr:rowOff>190499</xdr:rowOff>
    </xdr:to>
    <xdr:sp macro="" textlink="">
      <xdr:nvSpPr>
        <xdr:cNvPr id="78" name="Rounded Rectangular Callout 77" hidden="1">
          <a:extLst>
            <a:ext uri="{FF2B5EF4-FFF2-40B4-BE49-F238E27FC236}">
              <a16:creationId xmlns:a16="http://schemas.microsoft.com/office/drawing/2014/main" id="{00000000-0008-0000-0700-00004E000000}"/>
            </a:ext>
          </a:extLst>
        </xdr:cNvPr>
        <xdr:cNvSpPr/>
      </xdr:nvSpPr>
      <xdr:spPr>
        <a:xfrm>
          <a:off x="2437605" y="357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10</xdr:row>
      <xdr:rowOff>35718</xdr:rowOff>
    </xdr:from>
    <xdr:to>
      <xdr:col>2</xdr:col>
      <xdr:colOff>208358</xdr:colOff>
      <xdr:row>11</xdr:row>
      <xdr:rowOff>190499</xdr:rowOff>
    </xdr:to>
    <xdr:sp macro="" textlink="">
      <xdr:nvSpPr>
        <xdr:cNvPr id="79" name="Rounded Rectangular Callout 78" hidden="1">
          <a:extLst>
            <a:ext uri="{FF2B5EF4-FFF2-40B4-BE49-F238E27FC236}">
              <a16:creationId xmlns:a16="http://schemas.microsoft.com/office/drawing/2014/main" id="{00000000-0008-0000-0700-00004F000000}"/>
            </a:ext>
          </a:extLst>
        </xdr:cNvPr>
        <xdr:cNvSpPr/>
      </xdr:nvSpPr>
      <xdr:spPr>
        <a:xfrm>
          <a:off x="1078705" y="3659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10</xdr:row>
      <xdr:rowOff>35718</xdr:rowOff>
    </xdr:from>
    <xdr:to>
      <xdr:col>2</xdr:col>
      <xdr:colOff>208358</xdr:colOff>
      <xdr:row>11</xdr:row>
      <xdr:rowOff>190499</xdr:rowOff>
    </xdr:to>
    <xdr:sp macro="" textlink="">
      <xdr:nvSpPr>
        <xdr:cNvPr id="80" name="Rounded Rectangular Callout 79" hidden="1"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SpPr/>
      </xdr:nvSpPr>
      <xdr:spPr>
        <a:xfrm>
          <a:off x="1078705" y="365918"/>
          <a:ext cx="1364853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10</xdr:row>
      <xdr:rowOff>35718</xdr:rowOff>
    </xdr:from>
    <xdr:to>
      <xdr:col>4</xdr:col>
      <xdr:colOff>0</xdr:colOff>
      <xdr:row>11</xdr:row>
      <xdr:rowOff>190499</xdr:rowOff>
    </xdr:to>
    <xdr:sp macro="" textlink="">
      <xdr:nvSpPr>
        <xdr:cNvPr id="81" name="Rounded Rectangular Callout 80" hidden="1">
          <a:extLst>
            <a:ext uri="{FF2B5EF4-FFF2-40B4-BE49-F238E27FC236}">
              <a16:creationId xmlns:a16="http://schemas.microsoft.com/office/drawing/2014/main" id="{00000000-0008-0000-0700-000051000000}"/>
            </a:ext>
          </a:extLst>
        </xdr:cNvPr>
        <xdr:cNvSpPr/>
      </xdr:nvSpPr>
      <xdr:spPr>
        <a:xfrm>
          <a:off x="2437605" y="3659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1</xdr:row>
      <xdr:rowOff>35718</xdr:rowOff>
    </xdr:from>
    <xdr:to>
      <xdr:col>4</xdr:col>
      <xdr:colOff>0</xdr:colOff>
      <xdr:row>2</xdr:row>
      <xdr:rowOff>190499</xdr:rowOff>
    </xdr:to>
    <xdr:sp macro="" textlink="">
      <xdr:nvSpPr>
        <xdr:cNvPr id="82" name="Rounded Rectangular Callout 81" hidden="1">
          <a:extLst>
            <a:ext uri="{FF2B5EF4-FFF2-40B4-BE49-F238E27FC236}">
              <a16:creationId xmlns:a16="http://schemas.microsoft.com/office/drawing/2014/main" id="{00000000-0008-0000-0700-000052000000}"/>
            </a:ext>
          </a:extLst>
        </xdr:cNvPr>
        <xdr:cNvSpPr/>
      </xdr:nvSpPr>
      <xdr:spPr>
        <a:xfrm>
          <a:off x="2437605" y="357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2</xdr:row>
      <xdr:rowOff>35718</xdr:rowOff>
    </xdr:from>
    <xdr:to>
      <xdr:col>4</xdr:col>
      <xdr:colOff>0</xdr:colOff>
      <xdr:row>3</xdr:row>
      <xdr:rowOff>190499</xdr:rowOff>
    </xdr:to>
    <xdr:sp macro="" textlink="">
      <xdr:nvSpPr>
        <xdr:cNvPr id="83" name="Rounded Rectangular Callout 82" hidden="1">
          <a:extLst>
            <a:ext uri="{FF2B5EF4-FFF2-40B4-BE49-F238E27FC236}">
              <a16:creationId xmlns:a16="http://schemas.microsoft.com/office/drawing/2014/main" id="{00000000-0008-0000-0700-000053000000}"/>
            </a:ext>
          </a:extLst>
        </xdr:cNvPr>
        <xdr:cNvSpPr/>
      </xdr:nvSpPr>
      <xdr:spPr>
        <a:xfrm>
          <a:off x="2437605" y="3659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2</xdr:row>
      <xdr:rowOff>35718</xdr:rowOff>
    </xdr:from>
    <xdr:to>
      <xdr:col>4</xdr:col>
      <xdr:colOff>0</xdr:colOff>
      <xdr:row>3</xdr:row>
      <xdr:rowOff>190499</xdr:rowOff>
    </xdr:to>
    <xdr:sp macro="" textlink="">
      <xdr:nvSpPr>
        <xdr:cNvPr id="84" name="Rounded Rectangular Callout 83" hidden="1"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SpPr/>
      </xdr:nvSpPr>
      <xdr:spPr>
        <a:xfrm>
          <a:off x="2437605" y="357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3</xdr:row>
      <xdr:rowOff>35718</xdr:rowOff>
    </xdr:from>
    <xdr:to>
      <xdr:col>4</xdr:col>
      <xdr:colOff>0</xdr:colOff>
      <xdr:row>4</xdr:row>
      <xdr:rowOff>190499</xdr:rowOff>
    </xdr:to>
    <xdr:sp macro="" textlink="">
      <xdr:nvSpPr>
        <xdr:cNvPr id="85" name="Rounded Rectangular Callout 84" hidden="1">
          <a:extLst>
            <a:ext uri="{FF2B5EF4-FFF2-40B4-BE49-F238E27FC236}">
              <a16:creationId xmlns:a16="http://schemas.microsoft.com/office/drawing/2014/main" id="{00000000-0008-0000-0700-000055000000}"/>
            </a:ext>
          </a:extLst>
        </xdr:cNvPr>
        <xdr:cNvSpPr/>
      </xdr:nvSpPr>
      <xdr:spPr>
        <a:xfrm>
          <a:off x="2437605" y="3659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3</xdr:row>
      <xdr:rowOff>35718</xdr:rowOff>
    </xdr:from>
    <xdr:to>
      <xdr:col>4</xdr:col>
      <xdr:colOff>0</xdr:colOff>
      <xdr:row>4</xdr:row>
      <xdr:rowOff>190499</xdr:rowOff>
    </xdr:to>
    <xdr:sp macro="" textlink="">
      <xdr:nvSpPr>
        <xdr:cNvPr id="86" name="Rounded Rectangular Callout 85" hidden="1"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SpPr/>
      </xdr:nvSpPr>
      <xdr:spPr>
        <a:xfrm>
          <a:off x="2437605" y="3659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3</xdr:row>
      <xdr:rowOff>35718</xdr:rowOff>
    </xdr:from>
    <xdr:to>
      <xdr:col>4</xdr:col>
      <xdr:colOff>0</xdr:colOff>
      <xdr:row>4</xdr:row>
      <xdr:rowOff>190499</xdr:rowOff>
    </xdr:to>
    <xdr:sp macro="" textlink="">
      <xdr:nvSpPr>
        <xdr:cNvPr id="87" name="Rounded Rectangular Callout 86" hidden="1"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SpPr/>
      </xdr:nvSpPr>
      <xdr:spPr>
        <a:xfrm>
          <a:off x="2437605" y="357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4</xdr:row>
      <xdr:rowOff>35718</xdr:rowOff>
    </xdr:from>
    <xdr:to>
      <xdr:col>4</xdr:col>
      <xdr:colOff>0</xdr:colOff>
      <xdr:row>5</xdr:row>
      <xdr:rowOff>190499</xdr:rowOff>
    </xdr:to>
    <xdr:sp macro="" textlink="">
      <xdr:nvSpPr>
        <xdr:cNvPr id="88" name="Rounded Rectangular Callout 87" hidden="1"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SpPr/>
      </xdr:nvSpPr>
      <xdr:spPr>
        <a:xfrm>
          <a:off x="2437605" y="3659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4</xdr:row>
      <xdr:rowOff>35718</xdr:rowOff>
    </xdr:from>
    <xdr:to>
      <xdr:col>4</xdr:col>
      <xdr:colOff>0</xdr:colOff>
      <xdr:row>5</xdr:row>
      <xdr:rowOff>190499</xdr:rowOff>
    </xdr:to>
    <xdr:sp macro="" textlink="">
      <xdr:nvSpPr>
        <xdr:cNvPr id="89" name="Rounded Rectangular Callout 88" hidden="1"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SpPr/>
      </xdr:nvSpPr>
      <xdr:spPr>
        <a:xfrm>
          <a:off x="2437605" y="3659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4</xdr:row>
      <xdr:rowOff>35718</xdr:rowOff>
    </xdr:from>
    <xdr:to>
      <xdr:col>4</xdr:col>
      <xdr:colOff>0</xdr:colOff>
      <xdr:row>5</xdr:row>
      <xdr:rowOff>190499</xdr:rowOff>
    </xdr:to>
    <xdr:sp macro="" textlink="">
      <xdr:nvSpPr>
        <xdr:cNvPr id="90" name="Rounded Rectangular Callout 89" hidden="1"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SpPr/>
      </xdr:nvSpPr>
      <xdr:spPr>
        <a:xfrm>
          <a:off x="2437605" y="357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5</xdr:row>
      <xdr:rowOff>35718</xdr:rowOff>
    </xdr:from>
    <xdr:to>
      <xdr:col>4</xdr:col>
      <xdr:colOff>0</xdr:colOff>
      <xdr:row>6</xdr:row>
      <xdr:rowOff>190499</xdr:rowOff>
    </xdr:to>
    <xdr:sp macro="" textlink="">
      <xdr:nvSpPr>
        <xdr:cNvPr id="91" name="Rounded Rectangular Callout 90" hidden="1"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SpPr/>
      </xdr:nvSpPr>
      <xdr:spPr>
        <a:xfrm>
          <a:off x="2437605" y="3659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5</xdr:row>
      <xdr:rowOff>35718</xdr:rowOff>
    </xdr:from>
    <xdr:to>
      <xdr:col>4</xdr:col>
      <xdr:colOff>0</xdr:colOff>
      <xdr:row>6</xdr:row>
      <xdr:rowOff>190499</xdr:rowOff>
    </xdr:to>
    <xdr:sp macro="" textlink="">
      <xdr:nvSpPr>
        <xdr:cNvPr id="92" name="Rounded Rectangular Callout 91" hidden="1"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SpPr/>
      </xdr:nvSpPr>
      <xdr:spPr>
        <a:xfrm>
          <a:off x="2437605" y="3659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5</xdr:row>
      <xdr:rowOff>35718</xdr:rowOff>
    </xdr:from>
    <xdr:to>
      <xdr:col>4</xdr:col>
      <xdr:colOff>0</xdr:colOff>
      <xdr:row>6</xdr:row>
      <xdr:rowOff>190499</xdr:rowOff>
    </xdr:to>
    <xdr:sp macro="" textlink="">
      <xdr:nvSpPr>
        <xdr:cNvPr id="93" name="Rounded Rectangular Callout 92" hidden="1"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SpPr/>
      </xdr:nvSpPr>
      <xdr:spPr>
        <a:xfrm>
          <a:off x="2437605" y="357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6</xdr:row>
      <xdr:rowOff>35718</xdr:rowOff>
    </xdr:from>
    <xdr:to>
      <xdr:col>4</xdr:col>
      <xdr:colOff>0</xdr:colOff>
      <xdr:row>7</xdr:row>
      <xdr:rowOff>190499</xdr:rowOff>
    </xdr:to>
    <xdr:sp macro="" textlink="">
      <xdr:nvSpPr>
        <xdr:cNvPr id="94" name="Rounded Rectangular Callout 93" hidden="1"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SpPr/>
      </xdr:nvSpPr>
      <xdr:spPr>
        <a:xfrm>
          <a:off x="2437605" y="3659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6</xdr:row>
      <xdr:rowOff>35718</xdr:rowOff>
    </xdr:from>
    <xdr:to>
      <xdr:col>4</xdr:col>
      <xdr:colOff>0</xdr:colOff>
      <xdr:row>7</xdr:row>
      <xdr:rowOff>190499</xdr:rowOff>
    </xdr:to>
    <xdr:sp macro="" textlink="">
      <xdr:nvSpPr>
        <xdr:cNvPr id="95" name="Rounded Rectangular Callout 94" hidden="1"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SpPr/>
      </xdr:nvSpPr>
      <xdr:spPr>
        <a:xfrm>
          <a:off x="2437605" y="3659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6</xdr:row>
      <xdr:rowOff>35718</xdr:rowOff>
    </xdr:from>
    <xdr:to>
      <xdr:col>4</xdr:col>
      <xdr:colOff>0</xdr:colOff>
      <xdr:row>7</xdr:row>
      <xdr:rowOff>190499</xdr:rowOff>
    </xdr:to>
    <xdr:sp macro="" textlink="">
      <xdr:nvSpPr>
        <xdr:cNvPr id="96" name="Rounded Rectangular Callout 95" hidden="1"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SpPr/>
      </xdr:nvSpPr>
      <xdr:spPr>
        <a:xfrm>
          <a:off x="2437605" y="357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7</xdr:row>
      <xdr:rowOff>35718</xdr:rowOff>
    </xdr:from>
    <xdr:to>
      <xdr:col>4</xdr:col>
      <xdr:colOff>0</xdr:colOff>
      <xdr:row>8</xdr:row>
      <xdr:rowOff>190499</xdr:rowOff>
    </xdr:to>
    <xdr:sp macro="" textlink="">
      <xdr:nvSpPr>
        <xdr:cNvPr id="97" name="Rounded Rectangular Callout 96" hidden="1"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SpPr/>
      </xdr:nvSpPr>
      <xdr:spPr>
        <a:xfrm>
          <a:off x="2437605" y="3659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7</xdr:row>
      <xdr:rowOff>35718</xdr:rowOff>
    </xdr:from>
    <xdr:to>
      <xdr:col>4</xdr:col>
      <xdr:colOff>0</xdr:colOff>
      <xdr:row>8</xdr:row>
      <xdr:rowOff>190499</xdr:rowOff>
    </xdr:to>
    <xdr:sp macro="" textlink="">
      <xdr:nvSpPr>
        <xdr:cNvPr id="98" name="Rounded Rectangular Callout 97" hidden="1">
          <a:extLst>
            <a:ext uri="{FF2B5EF4-FFF2-40B4-BE49-F238E27FC236}">
              <a16:creationId xmlns:a16="http://schemas.microsoft.com/office/drawing/2014/main" id="{00000000-0008-0000-0700-000062000000}"/>
            </a:ext>
          </a:extLst>
        </xdr:cNvPr>
        <xdr:cNvSpPr/>
      </xdr:nvSpPr>
      <xdr:spPr>
        <a:xfrm>
          <a:off x="2437605" y="3659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7</xdr:row>
      <xdr:rowOff>35718</xdr:rowOff>
    </xdr:from>
    <xdr:to>
      <xdr:col>4</xdr:col>
      <xdr:colOff>0</xdr:colOff>
      <xdr:row>8</xdr:row>
      <xdr:rowOff>190499</xdr:rowOff>
    </xdr:to>
    <xdr:sp macro="" textlink="">
      <xdr:nvSpPr>
        <xdr:cNvPr id="99" name="Rounded Rectangular Callout 98" hidden="1"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SpPr/>
      </xdr:nvSpPr>
      <xdr:spPr>
        <a:xfrm>
          <a:off x="2437605" y="357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8</xdr:row>
      <xdr:rowOff>35718</xdr:rowOff>
    </xdr:from>
    <xdr:to>
      <xdr:col>4</xdr:col>
      <xdr:colOff>0</xdr:colOff>
      <xdr:row>9</xdr:row>
      <xdr:rowOff>190499</xdr:rowOff>
    </xdr:to>
    <xdr:sp macro="" textlink="">
      <xdr:nvSpPr>
        <xdr:cNvPr id="100" name="Rounded Rectangular Callout 99" hidden="1"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SpPr/>
      </xdr:nvSpPr>
      <xdr:spPr>
        <a:xfrm>
          <a:off x="2437605" y="3659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8</xdr:row>
      <xdr:rowOff>35718</xdr:rowOff>
    </xdr:from>
    <xdr:to>
      <xdr:col>4</xdr:col>
      <xdr:colOff>0</xdr:colOff>
      <xdr:row>9</xdr:row>
      <xdr:rowOff>190499</xdr:rowOff>
    </xdr:to>
    <xdr:sp macro="" textlink="">
      <xdr:nvSpPr>
        <xdr:cNvPr id="101" name="Rounded Rectangular Callout 100" hidden="1">
          <a:extLst>
            <a:ext uri="{FF2B5EF4-FFF2-40B4-BE49-F238E27FC236}">
              <a16:creationId xmlns:a16="http://schemas.microsoft.com/office/drawing/2014/main" id="{00000000-0008-0000-0700-000065000000}"/>
            </a:ext>
          </a:extLst>
        </xdr:cNvPr>
        <xdr:cNvSpPr/>
      </xdr:nvSpPr>
      <xdr:spPr>
        <a:xfrm>
          <a:off x="2437605" y="3659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8</xdr:row>
      <xdr:rowOff>35718</xdr:rowOff>
    </xdr:from>
    <xdr:to>
      <xdr:col>4</xdr:col>
      <xdr:colOff>0</xdr:colOff>
      <xdr:row>9</xdr:row>
      <xdr:rowOff>190499</xdr:rowOff>
    </xdr:to>
    <xdr:sp macro="" textlink="">
      <xdr:nvSpPr>
        <xdr:cNvPr id="102" name="Rounded Rectangular Callout 101" hidden="1">
          <a:extLst>
            <a:ext uri="{FF2B5EF4-FFF2-40B4-BE49-F238E27FC236}">
              <a16:creationId xmlns:a16="http://schemas.microsoft.com/office/drawing/2014/main" id="{00000000-0008-0000-0700-000066000000}"/>
            </a:ext>
          </a:extLst>
        </xdr:cNvPr>
        <xdr:cNvSpPr/>
      </xdr:nvSpPr>
      <xdr:spPr>
        <a:xfrm>
          <a:off x="2437605" y="357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9</xdr:row>
      <xdr:rowOff>35718</xdr:rowOff>
    </xdr:from>
    <xdr:to>
      <xdr:col>4</xdr:col>
      <xdr:colOff>0</xdr:colOff>
      <xdr:row>10</xdr:row>
      <xdr:rowOff>190499</xdr:rowOff>
    </xdr:to>
    <xdr:sp macro="" textlink="">
      <xdr:nvSpPr>
        <xdr:cNvPr id="103" name="Rounded Rectangular Callout 102" hidden="1">
          <a:extLst>
            <a:ext uri="{FF2B5EF4-FFF2-40B4-BE49-F238E27FC236}">
              <a16:creationId xmlns:a16="http://schemas.microsoft.com/office/drawing/2014/main" id="{00000000-0008-0000-0700-000067000000}"/>
            </a:ext>
          </a:extLst>
        </xdr:cNvPr>
        <xdr:cNvSpPr/>
      </xdr:nvSpPr>
      <xdr:spPr>
        <a:xfrm>
          <a:off x="2437605" y="3659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9</xdr:row>
      <xdr:rowOff>35718</xdr:rowOff>
    </xdr:from>
    <xdr:to>
      <xdr:col>4</xdr:col>
      <xdr:colOff>0</xdr:colOff>
      <xdr:row>10</xdr:row>
      <xdr:rowOff>190499</xdr:rowOff>
    </xdr:to>
    <xdr:sp macro="" textlink="">
      <xdr:nvSpPr>
        <xdr:cNvPr id="104" name="Rounded Rectangular Callout 103" hidden="1">
          <a:extLst>
            <a:ext uri="{FF2B5EF4-FFF2-40B4-BE49-F238E27FC236}">
              <a16:creationId xmlns:a16="http://schemas.microsoft.com/office/drawing/2014/main" id="{00000000-0008-0000-0700-000068000000}"/>
            </a:ext>
          </a:extLst>
        </xdr:cNvPr>
        <xdr:cNvSpPr/>
      </xdr:nvSpPr>
      <xdr:spPr>
        <a:xfrm>
          <a:off x="2437605" y="3659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9</xdr:row>
      <xdr:rowOff>35718</xdr:rowOff>
    </xdr:from>
    <xdr:to>
      <xdr:col>4</xdr:col>
      <xdr:colOff>0</xdr:colOff>
      <xdr:row>10</xdr:row>
      <xdr:rowOff>190499</xdr:rowOff>
    </xdr:to>
    <xdr:sp macro="" textlink="">
      <xdr:nvSpPr>
        <xdr:cNvPr id="105" name="Rounded Rectangular Callout 104" hidden="1">
          <a:extLst>
            <a:ext uri="{FF2B5EF4-FFF2-40B4-BE49-F238E27FC236}">
              <a16:creationId xmlns:a16="http://schemas.microsoft.com/office/drawing/2014/main" id="{00000000-0008-0000-0700-000069000000}"/>
            </a:ext>
          </a:extLst>
        </xdr:cNvPr>
        <xdr:cNvSpPr/>
      </xdr:nvSpPr>
      <xdr:spPr>
        <a:xfrm>
          <a:off x="2437605" y="357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10</xdr:row>
      <xdr:rowOff>35718</xdr:rowOff>
    </xdr:from>
    <xdr:to>
      <xdr:col>4</xdr:col>
      <xdr:colOff>0</xdr:colOff>
      <xdr:row>11</xdr:row>
      <xdr:rowOff>190499</xdr:rowOff>
    </xdr:to>
    <xdr:sp macro="" textlink="">
      <xdr:nvSpPr>
        <xdr:cNvPr id="106" name="Rounded Rectangular Callout 105" hidden="1">
          <a:extLst>
            <a:ext uri="{FF2B5EF4-FFF2-40B4-BE49-F238E27FC236}">
              <a16:creationId xmlns:a16="http://schemas.microsoft.com/office/drawing/2014/main" id="{00000000-0008-0000-0700-00006A000000}"/>
            </a:ext>
          </a:extLst>
        </xdr:cNvPr>
        <xdr:cNvSpPr/>
      </xdr:nvSpPr>
      <xdr:spPr>
        <a:xfrm>
          <a:off x="2437605" y="3659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2</xdr:col>
      <xdr:colOff>202405</xdr:colOff>
      <xdr:row>10</xdr:row>
      <xdr:rowOff>35718</xdr:rowOff>
    </xdr:from>
    <xdr:to>
      <xdr:col>4</xdr:col>
      <xdr:colOff>0</xdr:colOff>
      <xdr:row>11</xdr:row>
      <xdr:rowOff>190499</xdr:rowOff>
    </xdr:to>
    <xdr:sp macro="" textlink="">
      <xdr:nvSpPr>
        <xdr:cNvPr id="107" name="Rounded Rectangular Callout 106" hidden="1">
          <a:extLst>
            <a:ext uri="{FF2B5EF4-FFF2-40B4-BE49-F238E27FC236}">
              <a16:creationId xmlns:a16="http://schemas.microsoft.com/office/drawing/2014/main" id="{00000000-0008-0000-0700-00006B000000}"/>
            </a:ext>
          </a:extLst>
        </xdr:cNvPr>
        <xdr:cNvSpPr/>
      </xdr:nvSpPr>
      <xdr:spPr>
        <a:xfrm>
          <a:off x="2437605" y="365918"/>
          <a:ext cx="1575595" cy="4849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0</xdr:row>
      <xdr:rowOff>35718</xdr:rowOff>
    </xdr:from>
    <xdr:to>
      <xdr:col>2</xdr:col>
      <xdr:colOff>0</xdr:colOff>
      <xdr:row>1</xdr:row>
      <xdr:rowOff>190499</xdr:rowOff>
    </xdr:to>
    <xdr:sp macro="" textlink="">
      <xdr:nvSpPr>
        <xdr:cNvPr id="2" name="Rounded Rectangular Callout 1" hidden="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202405" y="35718"/>
          <a:ext cx="1334295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0</xdr:row>
      <xdr:rowOff>35718</xdr:rowOff>
    </xdr:from>
    <xdr:to>
      <xdr:col>1</xdr:col>
      <xdr:colOff>208358</xdr:colOff>
      <xdr:row>1</xdr:row>
      <xdr:rowOff>190499</xdr:rowOff>
    </xdr:to>
    <xdr:sp macro="" textlink="">
      <xdr:nvSpPr>
        <xdr:cNvPr id="2" name="Rounded Rectangular Callout 1" hidden="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202405" y="35718"/>
          <a:ext cx="6790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0</xdr:row>
      <xdr:rowOff>35718</xdr:rowOff>
    </xdr:from>
    <xdr:to>
      <xdr:col>2</xdr:col>
      <xdr:colOff>0</xdr:colOff>
      <xdr:row>1</xdr:row>
      <xdr:rowOff>190499</xdr:rowOff>
    </xdr:to>
    <xdr:sp macro="" textlink="">
      <xdr:nvSpPr>
        <xdr:cNvPr id="2" name="Rounded Rectangular Callout 1" hidden="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202405" y="35718"/>
          <a:ext cx="1334295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120869</xdr:colOff>
      <xdr:row>4</xdr:row>
      <xdr:rowOff>89338</xdr:rowOff>
    </xdr:from>
    <xdr:to>
      <xdr:col>6</xdr:col>
      <xdr:colOff>409904</xdr:colOff>
      <xdr:row>5</xdr:row>
      <xdr:rowOff>99848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/>
      </xdr:nvSpPr>
      <xdr:spPr>
        <a:xfrm>
          <a:off x="5061169" y="851338"/>
          <a:ext cx="289035" cy="20101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183931</xdr:colOff>
      <xdr:row>8</xdr:row>
      <xdr:rowOff>99848</xdr:rowOff>
    </xdr:from>
    <xdr:to>
      <xdr:col>6</xdr:col>
      <xdr:colOff>472966</xdr:colOff>
      <xdr:row>9</xdr:row>
      <xdr:rowOff>110358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/>
      </xdr:nvSpPr>
      <xdr:spPr>
        <a:xfrm>
          <a:off x="5124231" y="1623848"/>
          <a:ext cx="289035" cy="20101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162911</xdr:colOff>
      <xdr:row>12</xdr:row>
      <xdr:rowOff>78828</xdr:rowOff>
    </xdr:from>
    <xdr:to>
      <xdr:col>6</xdr:col>
      <xdr:colOff>451946</xdr:colOff>
      <xdr:row>13</xdr:row>
      <xdr:rowOff>89337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/>
      </xdr:nvSpPr>
      <xdr:spPr>
        <a:xfrm>
          <a:off x="5103211" y="2364828"/>
          <a:ext cx="289035" cy="201009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571500</xdr:colOff>
          <xdr:row>10</xdr:row>
          <xdr:rowOff>12700</xdr:rowOff>
        </xdr:from>
        <xdr:to>
          <xdr:col>8</xdr:col>
          <xdr:colOff>812800</xdr:colOff>
          <xdr:row>11</xdr:row>
          <xdr:rowOff>63500</xdr:rowOff>
        </xdr:to>
        <xdr:sp macro="" textlink="">
          <xdr:nvSpPr>
            <xdr:cNvPr id="19458" name="Drop Down 2" hidden="1">
              <a:extLst>
                <a:ext uri="{63B3BB69-23CF-44E3-9099-C40C66FF867C}">
                  <a14:compatExt spid="_x0000_s19458"/>
                </a:ext>
                <a:ext uri="{FF2B5EF4-FFF2-40B4-BE49-F238E27FC236}">
                  <a16:creationId xmlns:a16="http://schemas.microsoft.com/office/drawing/2014/main" id="{00000000-0008-0000-1200-000002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12700</xdr:colOff>
          <xdr:row>10</xdr:row>
          <xdr:rowOff>0</xdr:rowOff>
        </xdr:from>
        <xdr:to>
          <xdr:col>11</xdr:col>
          <xdr:colOff>749300</xdr:colOff>
          <xdr:row>11</xdr:row>
          <xdr:rowOff>50800</xdr:rowOff>
        </xdr:to>
        <xdr:sp macro="" textlink="">
          <xdr:nvSpPr>
            <xdr:cNvPr id="19459" name="Drop Down 3" hidden="1">
              <a:extLst>
                <a:ext uri="{63B3BB69-23CF-44E3-9099-C40C66FF867C}">
                  <a14:compatExt spid="_x0000_s19459"/>
                </a:ext>
                <a:ext uri="{FF2B5EF4-FFF2-40B4-BE49-F238E27FC236}">
                  <a16:creationId xmlns:a16="http://schemas.microsoft.com/office/drawing/2014/main" id="{00000000-0008-0000-1200-000003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82550</xdr:colOff>
      <xdr:row>12</xdr:row>
      <xdr:rowOff>12700</xdr:rowOff>
    </xdr:from>
    <xdr:to>
      <xdr:col>13</xdr:col>
      <xdr:colOff>508000</xdr:colOff>
      <xdr:row>32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ple/Downloads/Excel%20Tutorial%20Practice%20Files/4%20-%20Vlookup%2015%20Examples%20Practice%20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 Tutorial"/>
      <sheetName val="1- Introduction Vlookup"/>
      <sheetName val="2- Range Lookup"/>
      <sheetName val="3- IF Error Vlookup"/>
      <sheetName val="4 - Nested Vlookup"/>
      <sheetName val="5- Filter Using Vlookup"/>
      <sheetName val="6 - Double Vlookup"/>
      <sheetName val="7 - Multi Table V-Lookup"/>
      <sheetName val="8 - Multi Sheet Vlookup"/>
      <sheetName val="DATA1"/>
      <sheetName val="DATA2"/>
      <sheetName val="DATA3"/>
      <sheetName val="8 - Vlookup on Workbook"/>
      <sheetName val="8 - Vlookup Interview Question"/>
      <sheetName val="New Data"/>
      <sheetName val="9 - Reverse Lookup with Choose"/>
      <sheetName val="10 - R-Lookup Index Match"/>
      <sheetName val="11 - Vlookup + Match"/>
      <sheetName val=" Backupdata"/>
      <sheetName val="12 - Vlookup with Find"/>
      <sheetName val="13 - 2 Lookups Value"/>
      <sheetName val="14 - Vlookup Twist"/>
      <sheetName val="15 - Use Vlookup to Create MIS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Bill No.</v>
          </cell>
          <cell r="B2" t="str">
            <v>Product</v>
          </cell>
        </row>
        <row r="3">
          <cell r="A3">
            <v>1001</v>
          </cell>
          <cell r="B3" t="str">
            <v>Keyboard</v>
          </cell>
        </row>
        <row r="4">
          <cell r="A4">
            <v>1002</v>
          </cell>
          <cell r="B4" t="str">
            <v>LCD</v>
          </cell>
        </row>
        <row r="5">
          <cell r="A5">
            <v>1003</v>
          </cell>
          <cell r="B5" t="str">
            <v>Mouse</v>
          </cell>
        </row>
        <row r="6">
          <cell r="A6">
            <v>1004</v>
          </cell>
          <cell r="B6" t="str">
            <v>Mouse</v>
          </cell>
        </row>
        <row r="7">
          <cell r="A7">
            <v>1005</v>
          </cell>
          <cell r="B7" t="str">
            <v>Headphone</v>
          </cell>
        </row>
        <row r="8">
          <cell r="A8">
            <v>1006</v>
          </cell>
          <cell r="B8" t="str">
            <v>Pendrive</v>
          </cell>
        </row>
        <row r="9">
          <cell r="A9">
            <v>1007</v>
          </cell>
          <cell r="B9" t="str">
            <v>HDD</v>
          </cell>
        </row>
        <row r="10">
          <cell r="A10">
            <v>1008</v>
          </cell>
          <cell r="B10" t="str">
            <v>SSD</v>
          </cell>
        </row>
        <row r="11">
          <cell r="A11">
            <v>1009</v>
          </cell>
          <cell r="B11" t="str">
            <v>HDD</v>
          </cell>
        </row>
        <row r="12">
          <cell r="A12">
            <v>1010</v>
          </cell>
          <cell r="B12" t="str">
            <v>LCD</v>
          </cell>
        </row>
      </sheetData>
      <sheetData sheetId="10">
        <row r="2">
          <cell r="A2" t="str">
            <v>Bill No.</v>
          </cell>
          <cell r="B2" t="str">
            <v>Quantity</v>
          </cell>
        </row>
        <row r="3">
          <cell r="A3">
            <v>1001</v>
          </cell>
          <cell r="B3">
            <v>45</v>
          </cell>
        </row>
        <row r="4">
          <cell r="A4">
            <v>1002</v>
          </cell>
          <cell r="B4">
            <v>35</v>
          </cell>
        </row>
        <row r="5">
          <cell r="A5">
            <v>1003</v>
          </cell>
          <cell r="B5">
            <v>25</v>
          </cell>
        </row>
        <row r="6">
          <cell r="A6">
            <v>1004</v>
          </cell>
          <cell r="B6">
            <v>25</v>
          </cell>
        </row>
        <row r="7">
          <cell r="A7">
            <v>1005</v>
          </cell>
          <cell r="B7">
            <v>25</v>
          </cell>
        </row>
        <row r="8">
          <cell r="A8">
            <v>1006</v>
          </cell>
          <cell r="B8">
            <v>25</v>
          </cell>
        </row>
        <row r="9">
          <cell r="A9">
            <v>1007</v>
          </cell>
          <cell r="B9">
            <v>25</v>
          </cell>
        </row>
        <row r="10">
          <cell r="A10">
            <v>1008</v>
          </cell>
          <cell r="B10">
            <v>25</v>
          </cell>
        </row>
        <row r="11">
          <cell r="A11">
            <v>1009</v>
          </cell>
          <cell r="B11">
            <v>34</v>
          </cell>
        </row>
        <row r="12">
          <cell r="A12">
            <v>1010</v>
          </cell>
          <cell r="B12">
            <v>55</v>
          </cell>
        </row>
      </sheetData>
      <sheetData sheetId="11">
        <row r="2">
          <cell r="A2" t="str">
            <v>Bill No.</v>
          </cell>
          <cell r="B2" t="str">
            <v>Zone</v>
          </cell>
        </row>
        <row r="3">
          <cell r="A3">
            <v>1001</v>
          </cell>
          <cell r="B3" t="str">
            <v>South</v>
          </cell>
        </row>
        <row r="4">
          <cell r="A4">
            <v>1002</v>
          </cell>
          <cell r="B4" t="str">
            <v>West</v>
          </cell>
        </row>
        <row r="5">
          <cell r="A5">
            <v>1003</v>
          </cell>
          <cell r="B5" t="str">
            <v>East</v>
          </cell>
        </row>
        <row r="6">
          <cell r="A6">
            <v>1004</v>
          </cell>
          <cell r="B6" t="str">
            <v>South</v>
          </cell>
        </row>
        <row r="7">
          <cell r="A7">
            <v>1005</v>
          </cell>
          <cell r="B7" t="str">
            <v>North</v>
          </cell>
        </row>
        <row r="8">
          <cell r="A8">
            <v>1006</v>
          </cell>
          <cell r="B8" t="str">
            <v>South</v>
          </cell>
        </row>
        <row r="9">
          <cell r="A9">
            <v>1007</v>
          </cell>
          <cell r="B9" t="str">
            <v>West</v>
          </cell>
        </row>
        <row r="10">
          <cell r="A10">
            <v>1008</v>
          </cell>
          <cell r="B10" t="str">
            <v>South</v>
          </cell>
        </row>
        <row r="11">
          <cell r="A11">
            <v>1009</v>
          </cell>
          <cell r="B11" t="str">
            <v>West</v>
          </cell>
        </row>
        <row r="12">
          <cell r="A12">
            <v>1010</v>
          </cell>
          <cell r="B12" t="str">
            <v>North</v>
          </cell>
        </row>
      </sheetData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PRODUCT</v>
          </cell>
          <cell r="B1" t="str">
            <v>Jan</v>
          </cell>
          <cell r="C1" t="str">
            <v>Feb</v>
          </cell>
          <cell r="D1" t="str">
            <v>Mar</v>
          </cell>
          <cell r="E1" t="str">
            <v>Apr</v>
          </cell>
          <cell r="F1" t="str">
            <v>May</v>
          </cell>
          <cell r="G1" t="str">
            <v>Jun</v>
          </cell>
          <cell r="H1" t="str">
            <v>Jul</v>
          </cell>
          <cell r="I1" t="str">
            <v>Aug</v>
          </cell>
          <cell r="J1" t="str">
            <v>Sep</v>
          </cell>
          <cell r="K1" t="str">
            <v>Oct</v>
          </cell>
          <cell r="L1" t="str">
            <v>Nov</v>
          </cell>
          <cell r="M1" t="str">
            <v>Dec</v>
          </cell>
        </row>
        <row r="2">
          <cell r="A2" t="str">
            <v>KEYBOARD</v>
          </cell>
          <cell r="B2">
            <v>144</v>
          </cell>
          <cell r="C2">
            <v>131</v>
          </cell>
          <cell r="D2">
            <v>134</v>
          </cell>
          <cell r="E2">
            <v>120</v>
          </cell>
          <cell r="F2">
            <v>143</v>
          </cell>
          <cell r="G2">
            <v>173</v>
          </cell>
          <cell r="H2">
            <v>154</v>
          </cell>
          <cell r="I2">
            <v>190</v>
          </cell>
          <cell r="J2">
            <v>113</v>
          </cell>
          <cell r="K2">
            <v>130</v>
          </cell>
          <cell r="L2">
            <v>120</v>
          </cell>
          <cell r="M2">
            <v>127</v>
          </cell>
        </row>
        <row r="3">
          <cell r="A3" t="str">
            <v>MOUSE</v>
          </cell>
          <cell r="B3">
            <v>185</v>
          </cell>
          <cell r="C3">
            <v>180</v>
          </cell>
          <cell r="D3">
            <v>114</v>
          </cell>
          <cell r="E3">
            <v>160</v>
          </cell>
          <cell r="F3">
            <v>138</v>
          </cell>
          <cell r="G3">
            <v>112</v>
          </cell>
          <cell r="H3">
            <v>200</v>
          </cell>
          <cell r="I3">
            <v>158</v>
          </cell>
          <cell r="J3">
            <v>181</v>
          </cell>
          <cell r="K3">
            <v>138</v>
          </cell>
          <cell r="L3">
            <v>116</v>
          </cell>
          <cell r="M3">
            <v>170</v>
          </cell>
        </row>
        <row r="4">
          <cell r="A4" t="str">
            <v>MONITOR</v>
          </cell>
          <cell r="B4">
            <v>114</v>
          </cell>
          <cell r="C4">
            <v>152</v>
          </cell>
          <cell r="D4">
            <v>164</v>
          </cell>
          <cell r="E4">
            <v>169</v>
          </cell>
          <cell r="F4">
            <v>119</v>
          </cell>
          <cell r="G4">
            <v>141</v>
          </cell>
          <cell r="H4">
            <v>179</v>
          </cell>
          <cell r="I4">
            <v>126</v>
          </cell>
          <cell r="J4">
            <v>119</v>
          </cell>
          <cell r="K4">
            <v>109</v>
          </cell>
          <cell r="L4">
            <v>196</v>
          </cell>
          <cell r="M4">
            <v>141</v>
          </cell>
        </row>
        <row r="5">
          <cell r="A5" t="str">
            <v>LED</v>
          </cell>
          <cell r="B5">
            <v>196</v>
          </cell>
          <cell r="C5">
            <v>118</v>
          </cell>
          <cell r="D5">
            <v>183</v>
          </cell>
          <cell r="E5">
            <v>145</v>
          </cell>
          <cell r="F5">
            <v>126</v>
          </cell>
          <cell r="G5">
            <v>157</v>
          </cell>
          <cell r="H5">
            <v>156</v>
          </cell>
          <cell r="I5">
            <v>175</v>
          </cell>
          <cell r="J5">
            <v>107</v>
          </cell>
          <cell r="K5">
            <v>112</v>
          </cell>
          <cell r="L5">
            <v>164</v>
          </cell>
          <cell r="M5">
            <v>104</v>
          </cell>
        </row>
        <row r="6">
          <cell r="A6" t="str">
            <v>LCD</v>
          </cell>
          <cell r="B6">
            <v>193</v>
          </cell>
          <cell r="C6">
            <v>111</v>
          </cell>
          <cell r="D6">
            <v>174</v>
          </cell>
          <cell r="E6">
            <v>143</v>
          </cell>
          <cell r="F6">
            <v>162</v>
          </cell>
          <cell r="G6">
            <v>145</v>
          </cell>
          <cell r="H6">
            <v>177</v>
          </cell>
          <cell r="I6">
            <v>182</v>
          </cell>
          <cell r="J6">
            <v>164</v>
          </cell>
          <cell r="K6">
            <v>152</v>
          </cell>
          <cell r="L6">
            <v>147</v>
          </cell>
          <cell r="M6">
            <v>178</v>
          </cell>
        </row>
        <row r="7">
          <cell r="A7" t="str">
            <v>PENDRIVE</v>
          </cell>
          <cell r="B7">
            <v>122</v>
          </cell>
          <cell r="C7">
            <v>164</v>
          </cell>
          <cell r="D7">
            <v>152</v>
          </cell>
          <cell r="E7">
            <v>133</v>
          </cell>
          <cell r="F7">
            <v>118</v>
          </cell>
          <cell r="G7">
            <v>132</v>
          </cell>
          <cell r="H7">
            <v>158</v>
          </cell>
          <cell r="I7">
            <v>159</v>
          </cell>
          <cell r="J7">
            <v>175</v>
          </cell>
          <cell r="K7">
            <v>150</v>
          </cell>
          <cell r="L7">
            <v>127</v>
          </cell>
          <cell r="M7">
            <v>137</v>
          </cell>
        </row>
      </sheetData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7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378E-35FF-CC4E-8B7A-441976EA94B8}">
  <dimension ref="A1:K12"/>
  <sheetViews>
    <sheetView tabSelected="1" workbookViewId="0">
      <selection activeCell="F8" sqref="F8"/>
    </sheetView>
  </sheetViews>
  <sheetFormatPr baseColWidth="10" defaultRowHeight="26"/>
  <cols>
    <col min="1" max="1" width="18.6640625" style="6" bestFit="1" customWidth="1"/>
    <col min="2" max="3" width="18" style="6" bestFit="1" customWidth="1"/>
    <col min="4" max="4" width="15.83203125" style="6" bestFit="1" customWidth="1"/>
    <col min="5" max="5" width="8.5" style="6" bestFit="1" customWidth="1"/>
    <col min="6" max="6" width="20.6640625" style="6" bestFit="1" customWidth="1"/>
    <col min="7" max="7" width="18.6640625" style="6" bestFit="1" customWidth="1"/>
    <col min="8" max="8" width="17.6640625" style="6" bestFit="1" customWidth="1"/>
    <col min="9" max="9" width="12.5" style="6" bestFit="1" customWidth="1"/>
    <col min="10" max="10" width="15.83203125" style="6" bestFit="1" customWidth="1"/>
    <col min="11" max="11" width="8.5" style="6" bestFit="1" customWidth="1"/>
    <col min="12" max="12" width="15.5" style="6" bestFit="1" customWidth="1"/>
    <col min="13" max="14" width="11" style="6" bestFit="1" customWidth="1"/>
    <col min="15" max="15" width="10.5" style="6" bestFit="1" customWidth="1"/>
    <col min="16" max="16" width="15.5" style="6" bestFit="1" customWidth="1"/>
    <col min="17" max="17" width="11" style="6" bestFit="1" customWidth="1"/>
    <col min="18" max="18" width="15.5" style="6" bestFit="1" customWidth="1"/>
    <col min="19" max="16384" width="10.83203125" style="6"/>
  </cols>
  <sheetData>
    <row r="1" spans="1:1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</row>
    <row r="2" spans="1:11">
      <c r="A2" s="4">
        <v>1001</v>
      </c>
      <c r="B2" s="4" t="s">
        <v>8</v>
      </c>
      <c r="C2" s="4" t="s">
        <v>9</v>
      </c>
      <c r="D2" s="4" t="s">
        <v>10</v>
      </c>
      <c r="E2" s="4">
        <v>45</v>
      </c>
      <c r="G2" s="4">
        <v>1005</v>
      </c>
      <c r="H2" s="4" t="str">
        <f>VLOOKUP($G$2,$A$1:$E$11,COLUMN()-6,0)</f>
        <v>Batman</v>
      </c>
      <c r="I2" s="4" t="str">
        <f t="shared" ref="I2:K2" si="0">VLOOKUP($G$2,$A$1:$E$11,COLUMN()-6,0)</f>
        <v>Iodex</v>
      </c>
      <c r="J2" s="4" t="str">
        <f t="shared" si="0"/>
        <v>North City</v>
      </c>
      <c r="K2" s="4">
        <f t="shared" si="0"/>
        <v>98</v>
      </c>
    </row>
    <row r="3" spans="1:11">
      <c r="A3" s="4">
        <v>1002</v>
      </c>
      <c r="B3" s="4" t="s">
        <v>11</v>
      </c>
      <c r="C3" s="4" t="s">
        <v>12</v>
      </c>
      <c r="D3" s="4" t="s">
        <v>13</v>
      </c>
      <c r="E3" s="4">
        <v>65</v>
      </c>
    </row>
    <row r="4" spans="1:11">
      <c r="A4" s="4">
        <v>1003</v>
      </c>
      <c r="B4" s="4" t="s">
        <v>14</v>
      </c>
      <c r="C4" s="4" t="s">
        <v>15</v>
      </c>
      <c r="D4" s="4" t="s">
        <v>16</v>
      </c>
      <c r="E4" s="4">
        <v>32</v>
      </c>
    </row>
    <row r="5" spans="1:11">
      <c r="A5" s="4">
        <v>1004</v>
      </c>
      <c r="B5" s="4" t="s">
        <v>17</v>
      </c>
      <c r="C5" s="4" t="s">
        <v>18</v>
      </c>
      <c r="D5" s="4" t="s">
        <v>10</v>
      </c>
      <c r="E5" s="4">
        <v>65</v>
      </c>
    </row>
    <row r="6" spans="1:11">
      <c r="A6" s="4">
        <v>1005</v>
      </c>
      <c r="B6" s="4" t="s">
        <v>19</v>
      </c>
      <c r="C6" s="4" t="s">
        <v>9</v>
      </c>
      <c r="D6" s="4" t="s">
        <v>13</v>
      </c>
      <c r="E6" s="4">
        <v>98</v>
      </c>
    </row>
    <row r="7" spans="1:11">
      <c r="A7" s="4">
        <v>1006</v>
      </c>
      <c r="B7" s="4" t="s">
        <v>20</v>
      </c>
      <c r="C7" s="4" t="s">
        <v>12</v>
      </c>
      <c r="D7" s="4" t="s">
        <v>16</v>
      </c>
      <c r="E7" s="4">
        <v>65</v>
      </c>
    </row>
    <row r="8" spans="1:11">
      <c r="A8" s="4">
        <v>1007</v>
      </c>
      <c r="B8" s="4" t="s">
        <v>21</v>
      </c>
      <c r="C8" s="4" t="s">
        <v>18</v>
      </c>
      <c r="D8" s="4" t="s">
        <v>10</v>
      </c>
      <c r="E8" s="4">
        <v>32</v>
      </c>
      <c r="G8" s="5" t="s">
        <v>3</v>
      </c>
      <c r="H8" s="4">
        <v>1003</v>
      </c>
    </row>
    <row r="9" spans="1:11">
      <c r="A9" s="4">
        <v>1008</v>
      </c>
      <c r="B9" s="4" t="s">
        <v>22</v>
      </c>
      <c r="C9" s="4" t="s">
        <v>23</v>
      </c>
      <c r="D9" s="4" t="s">
        <v>13</v>
      </c>
      <c r="E9" s="4">
        <v>65</v>
      </c>
      <c r="G9" s="5" t="s">
        <v>4</v>
      </c>
      <c r="H9" s="4" t="str">
        <f>VLOOKUP($H$8,$A$1:$E$11,ROW()-7,0)</f>
        <v>Superman</v>
      </c>
    </row>
    <row r="10" spans="1:11">
      <c r="A10" s="4">
        <v>1009</v>
      </c>
      <c r="B10" s="4" t="s">
        <v>24</v>
      </c>
      <c r="C10" s="4" t="s">
        <v>23</v>
      </c>
      <c r="D10" s="4" t="s">
        <v>16</v>
      </c>
      <c r="E10" s="4">
        <v>54</v>
      </c>
      <c r="G10" s="5" t="s">
        <v>5</v>
      </c>
      <c r="H10" s="4" t="str">
        <f t="shared" ref="H10:H12" si="1">VLOOKUP($H$8,$A$1:$E$11,ROW()-7,0)</f>
        <v>Toothpaste</v>
      </c>
    </row>
    <row r="11" spans="1:11">
      <c r="A11" s="4">
        <v>1010</v>
      </c>
      <c r="B11" s="4" t="s">
        <v>25</v>
      </c>
      <c r="C11" s="4" t="s">
        <v>12</v>
      </c>
      <c r="D11" s="4" t="s">
        <v>10</v>
      </c>
      <c r="E11" s="4">
        <v>65</v>
      </c>
      <c r="G11" s="5" t="s">
        <v>6</v>
      </c>
      <c r="H11" s="4" t="str">
        <f t="shared" si="1"/>
        <v>West City</v>
      </c>
    </row>
    <row r="12" spans="1:11">
      <c r="G12" s="5" t="s">
        <v>7</v>
      </c>
      <c r="H12" s="4">
        <f t="shared" si="1"/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CEBF0-C919-2A4E-ADE0-207060DA49DD}">
  <dimension ref="A1:J11"/>
  <sheetViews>
    <sheetView workbookViewId="0">
      <selection activeCell="M7" sqref="M7"/>
    </sheetView>
  </sheetViews>
  <sheetFormatPr baseColWidth="10" defaultRowHeight="16"/>
  <cols>
    <col min="1" max="1" width="18.6640625" style="11" bestFit="1" customWidth="1"/>
    <col min="2" max="3" width="18" style="11" bestFit="1" customWidth="1"/>
    <col min="4" max="4" width="15.83203125" style="11" bestFit="1" customWidth="1"/>
    <col min="5" max="5" width="8.5" style="11" bestFit="1" customWidth="1"/>
    <col min="6" max="6" width="19.5" style="11" bestFit="1" customWidth="1"/>
    <col min="7" max="7" width="16" style="11" bestFit="1" customWidth="1"/>
    <col min="8" max="8" width="10.83203125" style="12"/>
    <col min="9" max="9" width="15.83203125" style="11" bestFit="1" customWidth="1"/>
    <col min="10" max="10" width="19.33203125" style="11" bestFit="1" customWidth="1"/>
    <col min="11" max="16384" width="10.83203125" style="11"/>
  </cols>
  <sheetData>
    <row r="1" spans="1:10" ht="26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26</v>
      </c>
      <c r="G1" s="8" t="s">
        <v>27</v>
      </c>
      <c r="H1" s="9"/>
      <c r="I1" s="10" t="s">
        <v>28</v>
      </c>
      <c r="J1" s="4" t="s">
        <v>26</v>
      </c>
    </row>
    <row r="2" spans="1:10" ht="26">
      <c r="A2" s="4">
        <v>1001</v>
      </c>
      <c r="B2" s="4" t="s">
        <v>8</v>
      </c>
      <c r="C2" s="4" t="s">
        <v>9</v>
      </c>
      <c r="D2" s="4" t="s">
        <v>10</v>
      </c>
      <c r="E2" s="4">
        <v>45</v>
      </c>
      <c r="F2" s="4" t="str">
        <f t="shared" ref="F2:F11" si="0">VLOOKUP(E2,Target,2,1)</f>
        <v>Average</v>
      </c>
      <c r="G2" s="4">
        <f t="shared" ref="G2:G11" si="1">VLOOKUP(D2,Zone,2,0)</f>
        <v>400085</v>
      </c>
      <c r="H2" s="9"/>
      <c r="I2" s="4">
        <v>0</v>
      </c>
      <c r="J2" s="4" t="s">
        <v>29</v>
      </c>
    </row>
    <row r="3" spans="1:10" ht="26">
      <c r="A3" s="4">
        <v>1002</v>
      </c>
      <c r="B3" s="4" t="s">
        <v>11</v>
      </c>
      <c r="C3" s="4" t="s">
        <v>12</v>
      </c>
      <c r="D3" s="4" t="s">
        <v>13</v>
      </c>
      <c r="E3" s="4">
        <v>65</v>
      </c>
      <c r="F3" s="4" t="str">
        <f t="shared" si="0"/>
        <v>Good</v>
      </c>
      <c r="G3" s="4">
        <f t="shared" si="1"/>
        <v>400075</v>
      </c>
      <c r="H3" s="9"/>
      <c r="I3" s="4">
        <v>35</v>
      </c>
      <c r="J3" s="4" t="s">
        <v>30</v>
      </c>
    </row>
    <row r="4" spans="1:10" ht="26">
      <c r="A4" s="4">
        <v>1003</v>
      </c>
      <c r="B4" s="4" t="s">
        <v>14</v>
      </c>
      <c r="C4" s="4" t="s">
        <v>15</v>
      </c>
      <c r="D4" s="4" t="s">
        <v>16</v>
      </c>
      <c r="E4" s="4">
        <v>32</v>
      </c>
      <c r="F4" s="4" t="str">
        <f t="shared" si="0"/>
        <v>Poor</v>
      </c>
      <c r="G4" s="4">
        <f t="shared" si="1"/>
        <v>400089</v>
      </c>
      <c r="H4" s="9"/>
      <c r="I4" s="4">
        <v>60</v>
      </c>
      <c r="J4" s="4" t="s">
        <v>31</v>
      </c>
    </row>
    <row r="5" spans="1:10" ht="26">
      <c r="A5" s="4">
        <v>1004</v>
      </c>
      <c r="B5" s="4" t="s">
        <v>17</v>
      </c>
      <c r="C5" s="4" t="s">
        <v>18</v>
      </c>
      <c r="D5" s="4" t="s">
        <v>10</v>
      </c>
      <c r="E5" s="4">
        <v>65</v>
      </c>
      <c r="F5" s="4" t="str">
        <f t="shared" si="0"/>
        <v>Good</v>
      </c>
      <c r="G5" s="4">
        <f t="shared" si="1"/>
        <v>400085</v>
      </c>
      <c r="H5" s="9"/>
      <c r="I5" s="4">
        <v>80</v>
      </c>
      <c r="J5" s="4" t="s">
        <v>32</v>
      </c>
    </row>
    <row r="6" spans="1:10" ht="26">
      <c r="A6" s="4">
        <v>1005</v>
      </c>
      <c r="B6" s="4" t="s">
        <v>19</v>
      </c>
      <c r="C6" s="4" t="s">
        <v>9</v>
      </c>
      <c r="D6" s="4" t="s">
        <v>13</v>
      </c>
      <c r="E6" s="4">
        <v>98</v>
      </c>
      <c r="F6" s="4" t="str">
        <f t="shared" si="0"/>
        <v>Best</v>
      </c>
      <c r="G6" s="4">
        <f t="shared" si="1"/>
        <v>400075</v>
      </c>
      <c r="H6" s="9"/>
      <c r="I6" s="9"/>
      <c r="J6" s="9"/>
    </row>
    <row r="7" spans="1:10" ht="26">
      <c r="A7" s="4">
        <v>1006</v>
      </c>
      <c r="B7" s="4" t="s">
        <v>20</v>
      </c>
      <c r="C7" s="4" t="s">
        <v>12</v>
      </c>
      <c r="D7" s="4" t="s">
        <v>16</v>
      </c>
      <c r="E7" s="4">
        <v>65</v>
      </c>
      <c r="F7" s="4" t="str">
        <f t="shared" si="0"/>
        <v>Good</v>
      </c>
      <c r="G7" s="4">
        <f t="shared" si="1"/>
        <v>400089</v>
      </c>
      <c r="H7" s="9"/>
      <c r="I7" s="9"/>
      <c r="J7" s="9"/>
    </row>
    <row r="8" spans="1:10" ht="26">
      <c r="A8" s="4">
        <v>1007</v>
      </c>
      <c r="B8" s="4" t="s">
        <v>21</v>
      </c>
      <c r="C8" s="4" t="s">
        <v>18</v>
      </c>
      <c r="D8" s="4" t="s">
        <v>10</v>
      </c>
      <c r="E8" s="4">
        <v>32</v>
      </c>
      <c r="F8" s="4" t="str">
        <f t="shared" si="0"/>
        <v>Poor</v>
      </c>
      <c r="G8" s="4">
        <f t="shared" si="1"/>
        <v>400085</v>
      </c>
      <c r="H8" s="9"/>
      <c r="I8" s="13" t="s">
        <v>6</v>
      </c>
      <c r="J8" s="4" t="s">
        <v>27</v>
      </c>
    </row>
    <row r="9" spans="1:10" ht="26">
      <c r="A9" s="4">
        <v>1008</v>
      </c>
      <c r="B9" s="4" t="s">
        <v>22</v>
      </c>
      <c r="C9" s="4" t="s">
        <v>23</v>
      </c>
      <c r="D9" s="4" t="s">
        <v>13</v>
      </c>
      <c r="E9" s="4">
        <v>65</v>
      </c>
      <c r="F9" s="4" t="str">
        <f t="shared" si="0"/>
        <v>Good</v>
      </c>
      <c r="G9" s="4">
        <f t="shared" si="1"/>
        <v>400075</v>
      </c>
      <c r="H9" s="9"/>
      <c r="I9" s="4" t="s">
        <v>10</v>
      </c>
      <c r="J9" s="4">
        <v>400085</v>
      </c>
    </row>
    <row r="10" spans="1:10" ht="26">
      <c r="A10" s="4">
        <v>1009</v>
      </c>
      <c r="B10" s="4" t="s">
        <v>24</v>
      </c>
      <c r="C10" s="4" t="s">
        <v>23</v>
      </c>
      <c r="D10" s="4" t="s">
        <v>16</v>
      </c>
      <c r="E10" s="4">
        <v>54</v>
      </c>
      <c r="F10" s="4" t="str">
        <f t="shared" si="0"/>
        <v>Average</v>
      </c>
      <c r="G10" s="4">
        <f t="shared" si="1"/>
        <v>400089</v>
      </c>
      <c r="H10" s="9"/>
      <c r="I10" s="4" t="s">
        <v>13</v>
      </c>
      <c r="J10" s="4">
        <v>400075</v>
      </c>
    </row>
    <row r="11" spans="1:10" ht="26">
      <c r="A11" s="4">
        <v>1010</v>
      </c>
      <c r="B11" s="4" t="s">
        <v>25</v>
      </c>
      <c r="C11" s="4" t="s">
        <v>12</v>
      </c>
      <c r="D11" s="4" t="s">
        <v>10</v>
      </c>
      <c r="E11" s="4">
        <v>65</v>
      </c>
      <c r="F11" s="4" t="str">
        <f t="shared" si="0"/>
        <v>Good</v>
      </c>
      <c r="G11" s="4">
        <f t="shared" si="1"/>
        <v>400085</v>
      </c>
      <c r="H11" s="9"/>
      <c r="I11" s="4" t="s">
        <v>16</v>
      </c>
      <c r="J11" s="4">
        <v>400089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25FC-8A5B-C94A-935C-519F561FFDD5}">
  <dimension ref="A1:K11"/>
  <sheetViews>
    <sheetView workbookViewId="0">
      <selection activeCell="A8" sqref="A8"/>
    </sheetView>
  </sheetViews>
  <sheetFormatPr baseColWidth="10" defaultRowHeight="16"/>
  <cols>
    <col min="1" max="11" width="20.83203125" style="11" customWidth="1"/>
    <col min="12" max="16384" width="10.83203125" style="11"/>
  </cols>
  <sheetData>
    <row r="1" spans="1:11" ht="26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6"/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</row>
    <row r="2" spans="1:11" ht="26">
      <c r="A2" s="4">
        <v>1001</v>
      </c>
      <c r="B2" s="4" t="s">
        <v>8</v>
      </c>
      <c r="C2" s="4" t="s">
        <v>9</v>
      </c>
      <c r="D2" s="4" t="s">
        <v>10</v>
      </c>
      <c r="E2" s="4">
        <v>45</v>
      </c>
      <c r="F2" s="6"/>
      <c r="G2" s="4">
        <v>1006</v>
      </c>
      <c r="H2" s="4" t="str">
        <f>IFERROR(VLOOKUP($G$2,$A$1:$E$11,COLUMN()-6,0),"Invalid ID")</f>
        <v>Spiderman</v>
      </c>
      <c r="I2" s="4" t="str">
        <f t="shared" ref="I2:K2" si="0">IFERROR(VLOOKUP($G$2,$A$1:$E$11,COLUMN()-6,0),"Invalid ID")</f>
        <v>Tigerbalm</v>
      </c>
      <c r="J2" s="4" t="str">
        <f t="shared" si="0"/>
        <v>West City</v>
      </c>
      <c r="K2" s="4">
        <f t="shared" si="0"/>
        <v>65</v>
      </c>
    </row>
    <row r="3" spans="1:11" ht="26">
      <c r="A3" s="4">
        <v>1002</v>
      </c>
      <c r="B3" s="4" t="s">
        <v>11</v>
      </c>
      <c r="C3" s="4" t="s">
        <v>12</v>
      </c>
      <c r="D3" s="4" t="s">
        <v>13</v>
      </c>
      <c r="E3" s="4">
        <v>65</v>
      </c>
      <c r="F3" s="6"/>
      <c r="G3" s="6"/>
      <c r="H3" s="6"/>
      <c r="I3" s="6"/>
      <c r="J3" s="6"/>
      <c r="K3" s="6"/>
    </row>
    <row r="4" spans="1:11" ht="26">
      <c r="A4" s="4">
        <v>1003</v>
      </c>
      <c r="B4" s="4" t="s">
        <v>14</v>
      </c>
      <c r="C4" s="4" t="s">
        <v>15</v>
      </c>
      <c r="D4" s="4" t="s">
        <v>16</v>
      </c>
      <c r="E4" s="4">
        <v>32</v>
      </c>
      <c r="F4" s="6"/>
      <c r="G4" s="6"/>
      <c r="H4" s="6"/>
      <c r="I4" s="6"/>
      <c r="J4" s="6"/>
      <c r="K4" s="6"/>
    </row>
    <row r="5" spans="1:11" ht="26">
      <c r="A5" s="4">
        <v>1004</v>
      </c>
      <c r="B5" s="4" t="s">
        <v>17</v>
      </c>
      <c r="C5" s="4" t="s">
        <v>18</v>
      </c>
      <c r="D5" s="4" t="s">
        <v>10</v>
      </c>
      <c r="E5" s="4">
        <v>65</v>
      </c>
      <c r="F5" s="6"/>
      <c r="G5" s="6"/>
      <c r="H5" s="6"/>
      <c r="I5" s="6"/>
      <c r="J5" s="6"/>
      <c r="K5" s="6"/>
    </row>
    <row r="6" spans="1:11" ht="26">
      <c r="A6" s="4">
        <v>1005</v>
      </c>
      <c r="B6" s="4" t="s">
        <v>19</v>
      </c>
      <c r="C6" s="4" t="s">
        <v>9</v>
      </c>
      <c r="D6" s="4" t="s">
        <v>13</v>
      </c>
      <c r="E6" s="4">
        <v>98</v>
      </c>
      <c r="F6" s="6"/>
      <c r="G6" s="6"/>
      <c r="H6" s="6"/>
      <c r="I6" s="6"/>
      <c r="J6" s="6"/>
      <c r="K6" s="6"/>
    </row>
    <row r="7" spans="1:11" ht="26">
      <c r="A7" s="4">
        <v>1006</v>
      </c>
      <c r="B7" s="4" t="s">
        <v>20</v>
      </c>
      <c r="C7" s="4" t="s">
        <v>12</v>
      </c>
      <c r="D7" s="4" t="s">
        <v>16</v>
      </c>
      <c r="E7" s="4">
        <v>65</v>
      </c>
      <c r="F7" s="6"/>
      <c r="G7" s="6"/>
      <c r="H7" s="6"/>
      <c r="I7" s="6"/>
      <c r="J7" s="6"/>
      <c r="K7" s="6"/>
    </row>
    <row r="8" spans="1:11" ht="26">
      <c r="A8" s="4">
        <v>1007</v>
      </c>
      <c r="B8" s="4" t="s">
        <v>21</v>
      </c>
      <c r="C8" s="4" t="s">
        <v>18</v>
      </c>
      <c r="D8" s="4" t="s">
        <v>10</v>
      </c>
      <c r="E8" s="4">
        <v>32</v>
      </c>
      <c r="F8" s="6"/>
      <c r="G8" s="6"/>
      <c r="H8" s="6"/>
      <c r="I8" s="6"/>
      <c r="J8" s="6"/>
      <c r="K8" s="6"/>
    </row>
    <row r="9" spans="1:11" ht="26">
      <c r="A9" s="4">
        <v>1008</v>
      </c>
      <c r="B9" s="4" t="s">
        <v>22</v>
      </c>
      <c r="C9" s="4" t="s">
        <v>23</v>
      </c>
      <c r="D9" s="4" t="s">
        <v>13</v>
      </c>
      <c r="E9" s="4">
        <v>65</v>
      </c>
      <c r="F9" s="6"/>
      <c r="G9" s="6"/>
      <c r="H9" s="6"/>
      <c r="I9" s="6"/>
      <c r="J9" s="6"/>
      <c r="K9" s="6"/>
    </row>
    <row r="10" spans="1:11" ht="26">
      <c r="A10" s="4">
        <v>1009</v>
      </c>
      <c r="B10" s="4" t="s">
        <v>24</v>
      </c>
      <c r="C10" s="4" t="s">
        <v>23</v>
      </c>
      <c r="D10" s="4" t="s">
        <v>16</v>
      </c>
      <c r="E10" s="4">
        <v>54</v>
      </c>
      <c r="F10" s="6"/>
      <c r="G10" s="6"/>
      <c r="H10" s="6"/>
      <c r="I10" s="6"/>
      <c r="J10" s="6"/>
      <c r="K10" s="6"/>
    </row>
    <row r="11" spans="1:11" ht="26">
      <c r="A11" s="4">
        <v>1010</v>
      </c>
      <c r="B11" s="4" t="s">
        <v>25</v>
      </c>
      <c r="C11" s="4" t="s">
        <v>12</v>
      </c>
      <c r="D11" s="4" t="s">
        <v>10</v>
      </c>
      <c r="E11" s="4">
        <v>65</v>
      </c>
      <c r="F11" s="6"/>
      <c r="G11" s="6"/>
      <c r="H11" s="6"/>
      <c r="I11" s="6"/>
      <c r="J11" s="6"/>
      <c r="K1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CE2A-37B3-BC4E-BF96-59B02C569C19}">
  <dimension ref="A1:H15"/>
  <sheetViews>
    <sheetView workbookViewId="0">
      <selection activeCell="D14" sqref="D14"/>
    </sheetView>
  </sheetViews>
  <sheetFormatPr baseColWidth="10" defaultRowHeight="16"/>
  <cols>
    <col min="1" max="8" width="20.83203125" customWidth="1"/>
  </cols>
  <sheetData>
    <row r="1" spans="1:8" ht="26">
      <c r="A1" s="5" t="s">
        <v>3</v>
      </c>
      <c r="B1" s="5" t="s">
        <v>33</v>
      </c>
      <c r="C1" s="6"/>
      <c r="D1" s="5" t="s">
        <v>33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26">
      <c r="A2" s="4">
        <v>1001</v>
      </c>
      <c r="B2" s="4" t="s">
        <v>34</v>
      </c>
      <c r="C2" s="6"/>
      <c r="D2" s="4" t="s">
        <v>34</v>
      </c>
      <c r="E2" s="4" t="s">
        <v>8</v>
      </c>
      <c r="F2" s="4" t="s">
        <v>9</v>
      </c>
      <c r="G2" s="4" t="s">
        <v>10</v>
      </c>
      <c r="H2" s="4">
        <v>45</v>
      </c>
    </row>
    <row r="3" spans="1:8" ht="26">
      <c r="A3" s="4">
        <v>1002</v>
      </c>
      <c r="B3" s="4" t="s">
        <v>35</v>
      </c>
      <c r="C3" s="6"/>
      <c r="D3" s="4" t="s">
        <v>35</v>
      </c>
      <c r="E3" s="4" t="s">
        <v>11</v>
      </c>
      <c r="F3" s="4" t="s">
        <v>12</v>
      </c>
      <c r="G3" s="4" t="s">
        <v>13</v>
      </c>
      <c r="H3" s="4">
        <v>65</v>
      </c>
    </row>
    <row r="4" spans="1:8" ht="26">
      <c r="A4" s="4">
        <v>1003</v>
      </c>
      <c r="B4" s="4" t="s">
        <v>36</v>
      </c>
      <c r="C4" s="6"/>
      <c r="D4" s="4" t="s">
        <v>36</v>
      </c>
      <c r="E4" s="4" t="s">
        <v>14</v>
      </c>
      <c r="F4" s="4" t="s">
        <v>15</v>
      </c>
      <c r="G4" s="4" t="s">
        <v>16</v>
      </c>
      <c r="H4" s="4">
        <v>32</v>
      </c>
    </row>
    <row r="5" spans="1:8" ht="26">
      <c r="A5" s="4">
        <v>1004</v>
      </c>
      <c r="B5" s="4" t="s">
        <v>37</v>
      </c>
      <c r="C5" s="6"/>
      <c r="D5" s="4" t="s">
        <v>37</v>
      </c>
      <c r="E5" s="4" t="s">
        <v>17</v>
      </c>
      <c r="F5" s="4" t="s">
        <v>18</v>
      </c>
      <c r="G5" s="4" t="s">
        <v>10</v>
      </c>
      <c r="H5" s="4">
        <v>65</v>
      </c>
    </row>
    <row r="6" spans="1:8" ht="26">
      <c r="A6" s="4">
        <v>1005</v>
      </c>
      <c r="B6" s="4" t="s">
        <v>38</v>
      </c>
      <c r="C6" s="6"/>
      <c r="D6" s="4" t="s">
        <v>38</v>
      </c>
      <c r="E6" s="4" t="s">
        <v>19</v>
      </c>
      <c r="F6" s="4" t="s">
        <v>9</v>
      </c>
      <c r="G6" s="4" t="s">
        <v>13</v>
      </c>
      <c r="H6" s="4">
        <v>98</v>
      </c>
    </row>
    <row r="7" spans="1:8" ht="26">
      <c r="A7" s="4">
        <v>1006</v>
      </c>
      <c r="B7" s="4" t="s">
        <v>39</v>
      </c>
      <c r="C7" s="6"/>
      <c r="D7" s="4" t="s">
        <v>39</v>
      </c>
      <c r="E7" s="4" t="s">
        <v>20</v>
      </c>
      <c r="F7" s="4" t="s">
        <v>12</v>
      </c>
      <c r="G7" s="4" t="s">
        <v>16</v>
      </c>
      <c r="H7" s="4">
        <v>65</v>
      </c>
    </row>
    <row r="8" spans="1:8" ht="26">
      <c r="A8" s="4">
        <v>1007</v>
      </c>
      <c r="B8" s="4" t="s">
        <v>40</v>
      </c>
      <c r="C8" s="6"/>
      <c r="D8" s="4" t="s">
        <v>40</v>
      </c>
      <c r="E8" s="4" t="s">
        <v>21</v>
      </c>
      <c r="F8" s="4" t="s">
        <v>18</v>
      </c>
      <c r="G8" s="4" t="s">
        <v>10</v>
      </c>
      <c r="H8" s="4">
        <v>32</v>
      </c>
    </row>
    <row r="9" spans="1:8" ht="26">
      <c r="A9" s="4">
        <v>1008</v>
      </c>
      <c r="B9" s="4" t="s">
        <v>41</v>
      </c>
      <c r="C9" s="6"/>
      <c r="D9" s="4" t="s">
        <v>41</v>
      </c>
      <c r="E9" s="4" t="s">
        <v>22</v>
      </c>
      <c r="F9" s="4" t="s">
        <v>23</v>
      </c>
      <c r="G9" s="4" t="s">
        <v>13</v>
      </c>
      <c r="H9" s="4">
        <v>65</v>
      </c>
    </row>
    <row r="10" spans="1:8" ht="26">
      <c r="A10" s="4">
        <v>1009</v>
      </c>
      <c r="B10" s="4" t="s">
        <v>42</v>
      </c>
      <c r="C10" s="6"/>
      <c r="D10" s="4" t="s">
        <v>42</v>
      </c>
      <c r="E10" s="4" t="s">
        <v>24</v>
      </c>
      <c r="F10" s="4" t="s">
        <v>23</v>
      </c>
      <c r="G10" s="4" t="s">
        <v>16</v>
      </c>
      <c r="H10" s="4">
        <v>54</v>
      </c>
    </row>
    <row r="11" spans="1:8" ht="26">
      <c r="A11" s="4">
        <v>1010</v>
      </c>
      <c r="B11" s="4" t="s">
        <v>43</v>
      </c>
      <c r="C11" s="6"/>
      <c r="D11" s="4" t="s">
        <v>43</v>
      </c>
      <c r="E11" s="4" t="s">
        <v>25</v>
      </c>
      <c r="F11" s="4" t="s">
        <v>12</v>
      </c>
      <c r="G11" s="4" t="s">
        <v>10</v>
      </c>
      <c r="H11" s="4">
        <v>65</v>
      </c>
    </row>
    <row r="12" spans="1:8" ht="26">
      <c r="A12" s="6"/>
      <c r="B12" s="6"/>
      <c r="C12" s="6"/>
      <c r="D12" s="6"/>
      <c r="E12" s="6"/>
      <c r="F12" s="6"/>
      <c r="G12" s="6"/>
      <c r="H12" s="6"/>
    </row>
    <row r="13" spans="1:8" ht="26">
      <c r="A13" s="6"/>
      <c r="B13" s="6"/>
      <c r="C13" s="6"/>
      <c r="D13" s="5" t="s">
        <v>3</v>
      </c>
      <c r="E13" s="5" t="s">
        <v>4</v>
      </c>
      <c r="F13" s="5" t="s">
        <v>5</v>
      </c>
      <c r="G13" s="5" t="s">
        <v>6</v>
      </c>
      <c r="H13" s="5" t="s">
        <v>7</v>
      </c>
    </row>
    <row r="14" spans="1:8" ht="26">
      <c r="D14" s="1">
        <v>1010</v>
      </c>
      <c r="E14" s="1" t="str">
        <f>VLOOKUP(VLOOKUP($D$14,$A$1:$B$11,2,0),$D$1:$H$11,COLUMN()-3,0)</f>
        <v>Netman</v>
      </c>
      <c r="F14" s="1" t="str">
        <f t="shared" ref="F14:H14" si="0">VLOOKUP(VLOOKUP($D$14,$A$1:$B$11,2,0),$D$1:$H$11,COLUMN()-3,0)</f>
        <v>Tigerbalm</v>
      </c>
      <c r="G14" s="1" t="str">
        <f t="shared" si="0"/>
        <v>South City</v>
      </c>
      <c r="H14" s="1">
        <f t="shared" si="0"/>
        <v>65</v>
      </c>
    </row>
    <row r="15" spans="1:8" ht="26">
      <c r="E15" s="1"/>
    </row>
  </sheetData>
  <dataValidations count="1">
    <dataValidation type="list" allowBlank="1" showInputMessage="1" showErrorMessage="1" sqref="D14" xr:uid="{3B43EC6E-797C-E344-99AA-BAC4F14363A1}">
      <formula1>$A$2:$A$11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4E5A-3572-5B48-AF6A-302430E19B02}">
  <dimension ref="A1:I22"/>
  <sheetViews>
    <sheetView topLeftCell="B1" workbookViewId="0">
      <selection activeCell="G2" sqref="G2"/>
    </sheetView>
  </sheetViews>
  <sheetFormatPr baseColWidth="10" defaultRowHeight="16"/>
  <cols>
    <col min="1" max="1" width="25.83203125" hidden="1" customWidth="1"/>
    <col min="2" max="4" width="25.83203125" customWidth="1"/>
    <col min="7" max="7" width="17.6640625" bestFit="1" customWidth="1"/>
    <col min="8" max="8" width="15.83203125" bestFit="1" customWidth="1"/>
    <col min="9" max="9" width="15.1640625" customWidth="1"/>
  </cols>
  <sheetData>
    <row r="1" spans="1:9" ht="26" customHeight="1">
      <c r="A1" s="5" t="s">
        <v>44</v>
      </c>
      <c r="B1" s="5" t="s">
        <v>5</v>
      </c>
      <c r="C1" s="5" t="s">
        <v>6</v>
      </c>
      <c r="D1" s="5" t="s">
        <v>7</v>
      </c>
      <c r="G1" s="5" t="s">
        <v>5</v>
      </c>
    </row>
    <row r="2" spans="1:9" ht="26" customHeight="1">
      <c r="A2" s="4" t="str">
        <f>B2&amp;COUNTIF($B$2:B2,B2)</f>
        <v>Iodex1</v>
      </c>
      <c r="B2" s="4" t="s">
        <v>9</v>
      </c>
      <c r="C2" s="4" t="s">
        <v>10</v>
      </c>
      <c r="D2" s="4">
        <v>45</v>
      </c>
      <c r="G2" s="4" t="s">
        <v>23</v>
      </c>
    </row>
    <row r="3" spans="1:9" ht="26" customHeight="1">
      <c r="A3" s="4" t="str">
        <f>B3&amp;COUNTIF($B$2:B3,B3)</f>
        <v>Tigerbalm1</v>
      </c>
      <c r="B3" s="4" t="s">
        <v>12</v>
      </c>
      <c r="C3" s="4" t="s">
        <v>13</v>
      </c>
      <c r="D3" s="4">
        <v>65</v>
      </c>
    </row>
    <row r="4" spans="1:9" ht="26" customHeight="1">
      <c r="A4" s="4" t="str">
        <f>B4&amp;COUNTIF($B$2:B4,B4)</f>
        <v>Toothpaste1</v>
      </c>
      <c r="B4" s="4" t="s">
        <v>15</v>
      </c>
      <c r="C4" s="4" t="s">
        <v>16</v>
      </c>
      <c r="D4" s="4">
        <v>32</v>
      </c>
    </row>
    <row r="5" spans="1:9" ht="26" customHeight="1">
      <c r="A5" s="4" t="str">
        <f>B5&amp;COUNTIF($B$2:B5,B5)</f>
        <v>Toothbrush1</v>
      </c>
      <c r="B5" s="4" t="s">
        <v>18</v>
      </c>
      <c r="C5" s="4" t="s">
        <v>10</v>
      </c>
      <c r="D5" s="4">
        <v>65</v>
      </c>
    </row>
    <row r="6" spans="1:9" ht="26" customHeight="1">
      <c r="A6" s="4" t="str">
        <f>B6&amp;COUNTIF($B$2:B6,B6)</f>
        <v>Iodex2</v>
      </c>
      <c r="B6" s="4" t="s">
        <v>9</v>
      </c>
      <c r="C6" s="4" t="s">
        <v>13</v>
      </c>
      <c r="D6" s="4">
        <v>98</v>
      </c>
      <c r="G6" s="5" t="s">
        <v>5</v>
      </c>
      <c r="H6" s="5" t="s">
        <v>6</v>
      </c>
      <c r="I6" s="5" t="s">
        <v>7</v>
      </c>
    </row>
    <row r="7" spans="1:9" ht="26" customHeight="1">
      <c r="A7" s="4" t="str">
        <f>B7&amp;COUNTIF($B$2:B7,B7)</f>
        <v>Tigerbalm2</v>
      </c>
      <c r="B7" s="4" t="s">
        <v>12</v>
      </c>
      <c r="C7" s="4" t="s">
        <v>16</v>
      </c>
      <c r="D7" s="4">
        <v>65</v>
      </c>
      <c r="G7" s="1" t="str">
        <f>IFERROR(VLOOKUP($G$2&amp;ROW()-6,$A$1:$D$11,COLUMN()-5,0),"")</f>
        <v>Zandubalm</v>
      </c>
      <c r="H7" s="1" t="str">
        <f t="shared" ref="H7:I13" si="0">IFERROR(VLOOKUP($G$2&amp;ROW()-6,$A$1:$D$11,COLUMN()-5,0),"")</f>
        <v>North City</v>
      </c>
      <c r="I7" s="1">
        <f t="shared" si="0"/>
        <v>65</v>
      </c>
    </row>
    <row r="8" spans="1:9" ht="26" customHeight="1">
      <c r="A8" s="4" t="str">
        <f>B8&amp;COUNTIF($B$2:B8,B8)</f>
        <v>Toothbrush2</v>
      </c>
      <c r="B8" s="4" t="s">
        <v>18</v>
      </c>
      <c r="C8" s="4" t="s">
        <v>10</v>
      </c>
      <c r="D8" s="4">
        <v>32</v>
      </c>
      <c r="G8" s="1" t="str">
        <f t="shared" ref="G8:G13" si="1">IFERROR(VLOOKUP($G$2&amp;ROW()-6,$A$1:$D$11,COLUMN()-5,0),"")</f>
        <v>Zandubalm</v>
      </c>
      <c r="H8" s="1" t="str">
        <f t="shared" si="0"/>
        <v>West City</v>
      </c>
      <c r="I8" s="1">
        <f t="shared" si="0"/>
        <v>54</v>
      </c>
    </row>
    <row r="9" spans="1:9" ht="26" customHeight="1">
      <c r="A9" s="4" t="str">
        <f>B9&amp;COUNTIF($B$2:B9,B9)</f>
        <v>Zandubalm1</v>
      </c>
      <c r="B9" s="4" t="s">
        <v>23</v>
      </c>
      <c r="C9" s="4" t="s">
        <v>13</v>
      </c>
      <c r="D9" s="4">
        <v>65</v>
      </c>
      <c r="G9" s="1" t="str">
        <f t="shared" si="1"/>
        <v/>
      </c>
      <c r="H9" s="1" t="str">
        <f t="shared" si="0"/>
        <v/>
      </c>
      <c r="I9" s="1" t="str">
        <f t="shared" si="0"/>
        <v/>
      </c>
    </row>
    <row r="10" spans="1:9" ht="26" customHeight="1">
      <c r="A10" s="4" t="str">
        <f>B10&amp;COUNTIF($B$2:B10,B10)</f>
        <v>Zandubalm2</v>
      </c>
      <c r="B10" s="4" t="s">
        <v>23</v>
      </c>
      <c r="C10" s="4" t="s">
        <v>16</v>
      </c>
      <c r="D10" s="4">
        <v>54</v>
      </c>
      <c r="G10" s="1" t="str">
        <f t="shared" si="1"/>
        <v/>
      </c>
      <c r="H10" s="1" t="str">
        <f t="shared" si="0"/>
        <v/>
      </c>
      <c r="I10" s="1" t="str">
        <f t="shared" si="0"/>
        <v/>
      </c>
    </row>
    <row r="11" spans="1:9" ht="26" customHeight="1">
      <c r="A11" s="4" t="str">
        <f>B11&amp;COUNTIF($B$2:B11,B11)</f>
        <v>Tigerbalm3</v>
      </c>
      <c r="B11" s="4" t="s">
        <v>12</v>
      </c>
      <c r="C11" s="4" t="s">
        <v>10</v>
      </c>
      <c r="D11" s="4">
        <v>65</v>
      </c>
      <c r="G11" s="1" t="str">
        <f t="shared" si="1"/>
        <v/>
      </c>
      <c r="H11" s="1" t="str">
        <f t="shared" si="0"/>
        <v/>
      </c>
      <c r="I11" s="1" t="str">
        <f t="shared" si="0"/>
        <v/>
      </c>
    </row>
    <row r="12" spans="1:9" ht="26">
      <c r="G12" s="1" t="str">
        <f t="shared" si="1"/>
        <v/>
      </c>
      <c r="H12" s="1" t="str">
        <f t="shared" si="0"/>
        <v/>
      </c>
      <c r="I12" s="1" t="str">
        <f t="shared" si="0"/>
        <v/>
      </c>
    </row>
    <row r="13" spans="1:9" ht="26">
      <c r="G13" s="1" t="str">
        <f t="shared" si="1"/>
        <v/>
      </c>
      <c r="H13" s="1" t="str">
        <f t="shared" si="0"/>
        <v/>
      </c>
      <c r="I13" s="1" t="str">
        <f t="shared" si="0"/>
        <v/>
      </c>
    </row>
    <row r="14" spans="1:9" ht="26">
      <c r="G14" s="1"/>
      <c r="H14" s="1"/>
      <c r="I14" s="1"/>
    </row>
    <row r="15" spans="1:9" ht="26">
      <c r="G15" s="1"/>
      <c r="H15" s="1"/>
      <c r="I15" s="1"/>
    </row>
    <row r="16" spans="1:9" ht="26">
      <c r="G16" s="1"/>
      <c r="H16" s="1"/>
      <c r="I16" s="1"/>
    </row>
    <row r="17" spans="7:9" ht="26">
      <c r="G17" s="1"/>
      <c r="H17" s="1"/>
      <c r="I17" s="1"/>
    </row>
    <row r="18" spans="7:9" ht="26">
      <c r="G18" s="1"/>
      <c r="H18" s="1"/>
      <c r="I18" s="1"/>
    </row>
    <row r="19" spans="7:9" ht="26">
      <c r="G19" s="1"/>
      <c r="H19" s="1"/>
      <c r="I19" s="1"/>
    </row>
    <row r="20" spans="7:9" ht="26">
      <c r="G20" s="1"/>
      <c r="H20" s="1"/>
      <c r="I20" s="1"/>
    </row>
    <row r="21" spans="7:9" ht="26">
      <c r="G21" s="1"/>
      <c r="H21" s="1"/>
      <c r="I21" s="1"/>
    </row>
    <row r="22" spans="7:9" ht="26">
      <c r="G22" s="1"/>
      <c r="H22" s="1"/>
      <c r="I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AA01-AF1C-BC44-B4E2-BB4C1EEBE635}">
  <dimension ref="A1:I11"/>
  <sheetViews>
    <sheetView workbookViewId="0">
      <selection activeCell="I5" sqref="I5"/>
    </sheetView>
  </sheetViews>
  <sheetFormatPr baseColWidth="10" defaultRowHeight="16"/>
  <cols>
    <col min="1" max="6" width="20.83203125" customWidth="1"/>
    <col min="8" max="8" width="14.6640625" bestFit="1" customWidth="1"/>
    <col min="9" max="9" width="17.1640625" customWidth="1"/>
    <col min="12" max="12" width="15.5" customWidth="1"/>
  </cols>
  <sheetData>
    <row r="1" spans="1:9" ht="26" customHeight="1">
      <c r="A1" s="5" t="s">
        <v>33</v>
      </c>
      <c r="B1" s="5" t="s">
        <v>45</v>
      </c>
      <c r="C1" s="5" t="s">
        <v>4</v>
      </c>
      <c r="D1" s="5" t="s">
        <v>5</v>
      </c>
      <c r="E1" s="5" t="s">
        <v>6</v>
      </c>
      <c r="F1" s="5" t="s">
        <v>7</v>
      </c>
      <c r="I1" s="14" t="s">
        <v>33</v>
      </c>
    </row>
    <row r="2" spans="1:9" ht="26" customHeight="1">
      <c r="A2" s="4">
        <v>1231</v>
      </c>
      <c r="B2" s="4" t="s">
        <v>46</v>
      </c>
      <c r="C2" s="4" t="s">
        <v>8</v>
      </c>
      <c r="D2" s="4" t="s">
        <v>9</v>
      </c>
      <c r="E2" s="4" t="s">
        <v>10</v>
      </c>
      <c r="F2" s="4">
        <v>45</v>
      </c>
      <c r="I2" s="15">
        <v>1231</v>
      </c>
    </row>
    <row r="3" spans="1:9" ht="26" customHeight="1">
      <c r="A3" s="4">
        <v>1232</v>
      </c>
      <c r="B3" s="4" t="s">
        <v>47</v>
      </c>
      <c r="C3" s="4" t="s">
        <v>11</v>
      </c>
      <c r="D3" s="4" t="s">
        <v>12</v>
      </c>
      <c r="E3" s="4" t="s">
        <v>13</v>
      </c>
      <c r="F3" s="4">
        <v>65</v>
      </c>
    </row>
    <row r="4" spans="1:9" ht="26" customHeight="1">
      <c r="A4" s="4">
        <v>1233</v>
      </c>
      <c r="B4" s="4" t="s">
        <v>48</v>
      </c>
      <c r="C4" s="4" t="s">
        <v>14</v>
      </c>
      <c r="D4" s="4" t="s">
        <v>15</v>
      </c>
      <c r="E4" s="4" t="s">
        <v>16</v>
      </c>
      <c r="F4" s="4">
        <v>32</v>
      </c>
    </row>
    <row r="5" spans="1:9" ht="26" customHeight="1">
      <c r="A5" s="4">
        <v>1234</v>
      </c>
      <c r="B5" s="4" t="s">
        <v>49</v>
      </c>
      <c r="C5" s="4" t="s">
        <v>17</v>
      </c>
      <c r="D5" s="4" t="s">
        <v>18</v>
      </c>
      <c r="E5" s="4" t="s">
        <v>10</v>
      </c>
      <c r="F5" s="4">
        <v>65</v>
      </c>
      <c r="H5" s="5" t="s">
        <v>4</v>
      </c>
      <c r="I5" s="1" t="str">
        <f>IFERROR(VLOOKUP($I$2,$A$1:$F$11,ROW()-2,0),VLOOKUP($I$2,$B$1:$F$11,ROW()-3,0))</f>
        <v>Shaktimaan</v>
      </c>
    </row>
    <row r="6" spans="1:9" ht="26" customHeight="1">
      <c r="A6" s="4">
        <v>1235</v>
      </c>
      <c r="B6" s="4" t="s">
        <v>50</v>
      </c>
      <c r="C6" s="4" t="s">
        <v>19</v>
      </c>
      <c r="D6" s="4" t="s">
        <v>9</v>
      </c>
      <c r="E6" s="4" t="s">
        <v>13</v>
      </c>
      <c r="F6" s="4">
        <v>98</v>
      </c>
      <c r="H6" s="5" t="s">
        <v>5</v>
      </c>
      <c r="I6" s="1" t="str">
        <f t="shared" ref="I6:I8" si="0">IFERROR(VLOOKUP($I$2,$A$1:$F$11,ROW()-2,0),VLOOKUP($I$2,$B$1:$F$11,ROW()-3,0))</f>
        <v>Iodex</v>
      </c>
    </row>
    <row r="7" spans="1:9" ht="26" customHeight="1">
      <c r="A7" s="4">
        <v>1236</v>
      </c>
      <c r="B7" s="4" t="s">
        <v>51</v>
      </c>
      <c r="C7" s="4" t="s">
        <v>20</v>
      </c>
      <c r="D7" s="4" t="s">
        <v>12</v>
      </c>
      <c r="E7" s="4" t="s">
        <v>16</v>
      </c>
      <c r="F7" s="4">
        <v>65</v>
      </c>
      <c r="H7" s="5" t="s">
        <v>6</v>
      </c>
      <c r="I7" s="1" t="str">
        <f t="shared" si="0"/>
        <v>South City</v>
      </c>
    </row>
    <row r="8" spans="1:9" ht="26" customHeight="1">
      <c r="A8" s="4">
        <v>1237</v>
      </c>
      <c r="B8" s="4" t="s">
        <v>52</v>
      </c>
      <c r="C8" s="4" t="s">
        <v>21</v>
      </c>
      <c r="D8" s="4" t="s">
        <v>18</v>
      </c>
      <c r="E8" s="4" t="s">
        <v>10</v>
      </c>
      <c r="F8" s="4">
        <v>32</v>
      </c>
      <c r="H8" s="5" t="s">
        <v>7</v>
      </c>
      <c r="I8" s="1">
        <f t="shared" si="0"/>
        <v>45</v>
      </c>
    </row>
    <row r="9" spans="1:9" ht="26" customHeight="1">
      <c r="A9" s="4">
        <v>1238</v>
      </c>
      <c r="B9" s="4" t="s">
        <v>53</v>
      </c>
      <c r="C9" s="4" t="s">
        <v>22</v>
      </c>
      <c r="D9" s="4" t="s">
        <v>23</v>
      </c>
      <c r="E9" s="4" t="s">
        <v>13</v>
      </c>
      <c r="F9" s="4">
        <v>65</v>
      </c>
    </row>
    <row r="10" spans="1:9" ht="26" customHeight="1">
      <c r="A10" s="4">
        <v>1239</v>
      </c>
      <c r="B10" s="4" t="s">
        <v>54</v>
      </c>
      <c r="C10" s="4" t="s">
        <v>24</v>
      </c>
      <c r="D10" s="4" t="s">
        <v>23</v>
      </c>
      <c r="E10" s="4" t="s">
        <v>16</v>
      </c>
      <c r="F10" s="4">
        <v>54</v>
      </c>
    </row>
    <row r="11" spans="1:9" ht="26" customHeight="1">
      <c r="A11" s="4">
        <v>1240</v>
      </c>
      <c r="B11" s="4" t="s">
        <v>55</v>
      </c>
      <c r="C11" s="4" t="s">
        <v>25</v>
      </c>
      <c r="D11" s="4" t="s">
        <v>12</v>
      </c>
      <c r="E11" s="4" t="s">
        <v>10</v>
      </c>
      <c r="F11" s="4">
        <v>65</v>
      </c>
    </row>
  </sheetData>
  <dataValidations count="2">
    <dataValidation type="list" allowBlank="1" showInputMessage="1" showErrorMessage="1" sqref="I1" xr:uid="{61E90D9A-193F-D849-9869-BDAFC637A749}">
      <formula1>$A$1:$B$1</formula1>
    </dataValidation>
    <dataValidation type="list" allowBlank="1" showInputMessage="1" showErrorMessage="1" sqref="I2" xr:uid="{BE81BEC3-B251-8346-9AD1-D5BCD175679A}">
      <formula1>INDEX($A$1:$F$11,0,MATCH(I1,A1:F1,0))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BD78-7420-C64E-AF8D-3E69A51BB212}">
  <dimension ref="A1:K16"/>
  <sheetViews>
    <sheetView workbookViewId="0">
      <selection activeCell="F15" sqref="F15"/>
    </sheetView>
  </sheetViews>
  <sheetFormatPr baseColWidth="10" defaultRowHeight="16"/>
  <cols>
    <col min="1" max="4" width="15.83203125" customWidth="1"/>
    <col min="5" max="5" width="20" bestFit="1" customWidth="1"/>
    <col min="6" max="6" width="15.6640625" bestFit="1" customWidth="1"/>
    <col min="7" max="9" width="15.83203125" customWidth="1"/>
    <col min="10" max="10" width="17.83203125" bestFit="1" customWidth="1"/>
    <col min="11" max="11" width="15.83203125" customWidth="1"/>
  </cols>
  <sheetData>
    <row r="1" spans="1:11" ht="26">
      <c r="A1" s="3" t="s">
        <v>56</v>
      </c>
      <c r="B1" s="3" t="s">
        <v>5</v>
      </c>
      <c r="C1" s="3" t="s">
        <v>57</v>
      </c>
      <c r="D1" s="6"/>
      <c r="E1" s="3" t="s">
        <v>56</v>
      </c>
      <c r="F1" s="3" t="s">
        <v>5</v>
      </c>
      <c r="G1" s="3" t="s">
        <v>57</v>
      </c>
      <c r="H1" s="6"/>
      <c r="I1" s="3" t="s">
        <v>56</v>
      </c>
      <c r="J1" s="3" t="s">
        <v>5</v>
      </c>
      <c r="K1" s="3" t="s">
        <v>57</v>
      </c>
    </row>
    <row r="2" spans="1:11" ht="26">
      <c r="A2" s="4">
        <v>1001</v>
      </c>
      <c r="B2" s="4" t="s">
        <v>58</v>
      </c>
      <c r="C2" s="4">
        <v>20</v>
      </c>
      <c r="D2" s="6"/>
      <c r="E2" s="4">
        <v>1011</v>
      </c>
      <c r="F2" s="4" t="s">
        <v>59</v>
      </c>
      <c r="G2" s="4">
        <v>45</v>
      </c>
      <c r="H2" s="6"/>
      <c r="I2" s="4">
        <v>1021</v>
      </c>
      <c r="J2" s="4" t="s">
        <v>60</v>
      </c>
      <c r="K2" s="4">
        <v>67</v>
      </c>
    </row>
    <row r="3" spans="1:11" ht="26">
      <c r="A3" s="4">
        <v>1002</v>
      </c>
      <c r="B3" s="4" t="s">
        <v>60</v>
      </c>
      <c r="C3" s="4">
        <v>25</v>
      </c>
      <c r="D3" s="6"/>
      <c r="E3" s="4">
        <v>1012</v>
      </c>
      <c r="F3" s="4" t="s">
        <v>61</v>
      </c>
      <c r="G3" s="4">
        <v>35</v>
      </c>
      <c r="H3" s="6"/>
      <c r="I3" s="4">
        <v>1022</v>
      </c>
      <c r="J3" s="4" t="s">
        <v>59</v>
      </c>
      <c r="K3" s="4">
        <v>87</v>
      </c>
    </row>
    <row r="4" spans="1:11" ht="26">
      <c r="A4" s="4">
        <v>1003</v>
      </c>
      <c r="B4" s="4" t="s">
        <v>61</v>
      </c>
      <c r="C4" s="4">
        <v>30</v>
      </c>
      <c r="D4" s="6"/>
      <c r="E4" s="4">
        <v>1013</v>
      </c>
      <c r="F4" s="4" t="s">
        <v>58</v>
      </c>
      <c r="G4" s="4">
        <v>25</v>
      </c>
      <c r="H4" s="6"/>
      <c r="I4" s="4">
        <v>1023</v>
      </c>
      <c r="J4" s="4" t="s">
        <v>62</v>
      </c>
      <c r="K4" s="4">
        <v>90</v>
      </c>
    </row>
    <row r="5" spans="1:11" ht="26">
      <c r="A5" s="4">
        <v>1004</v>
      </c>
      <c r="B5" s="4" t="s">
        <v>61</v>
      </c>
      <c r="C5" s="4">
        <v>35</v>
      </c>
      <c r="D5" s="6"/>
      <c r="E5" s="4">
        <v>1014</v>
      </c>
      <c r="F5" s="4" t="s">
        <v>61</v>
      </c>
      <c r="G5" s="4">
        <v>25</v>
      </c>
      <c r="H5" s="6"/>
      <c r="I5" s="4">
        <v>1024</v>
      </c>
      <c r="J5" s="4" t="s">
        <v>60</v>
      </c>
      <c r="K5" s="4">
        <v>35</v>
      </c>
    </row>
    <row r="6" spans="1:11" ht="26">
      <c r="A6" s="4">
        <v>1005</v>
      </c>
      <c r="B6" s="4" t="s">
        <v>62</v>
      </c>
      <c r="C6" s="4">
        <v>40</v>
      </c>
      <c r="D6" s="6"/>
      <c r="E6" s="4">
        <v>1015</v>
      </c>
      <c r="F6" s="4" t="s">
        <v>58</v>
      </c>
      <c r="G6" s="4">
        <v>25</v>
      </c>
      <c r="H6" s="6"/>
      <c r="I6" s="4">
        <v>1025</v>
      </c>
      <c r="J6" s="4" t="s">
        <v>61</v>
      </c>
      <c r="K6" s="4">
        <v>40</v>
      </c>
    </row>
    <row r="7" spans="1:11" ht="26">
      <c r="A7" s="4">
        <v>1006</v>
      </c>
      <c r="B7" s="4" t="s">
        <v>63</v>
      </c>
      <c r="C7" s="4">
        <v>45</v>
      </c>
      <c r="D7" s="6"/>
      <c r="E7" s="4">
        <v>1016</v>
      </c>
      <c r="F7" s="4" t="s">
        <v>63</v>
      </c>
      <c r="G7" s="4">
        <v>25</v>
      </c>
      <c r="H7" s="6"/>
      <c r="I7" s="4">
        <v>1026</v>
      </c>
      <c r="J7" s="4" t="s">
        <v>63</v>
      </c>
      <c r="K7" s="4">
        <v>23</v>
      </c>
    </row>
    <row r="8" spans="1:11" ht="26">
      <c r="A8" s="4">
        <v>1007</v>
      </c>
      <c r="B8" s="4" t="s">
        <v>64</v>
      </c>
      <c r="C8" s="4">
        <v>50</v>
      </c>
      <c r="D8" s="6"/>
      <c r="E8" s="4">
        <v>1017</v>
      </c>
      <c r="F8" s="4" t="s">
        <v>64</v>
      </c>
      <c r="G8" s="4">
        <v>25</v>
      </c>
      <c r="H8" s="6"/>
      <c r="I8" s="4">
        <v>1027</v>
      </c>
      <c r="J8" s="4" t="s">
        <v>64</v>
      </c>
      <c r="K8" s="4">
        <v>65</v>
      </c>
    </row>
    <row r="9" spans="1:11" ht="26">
      <c r="A9" s="4">
        <v>1008</v>
      </c>
      <c r="B9" s="4" t="s">
        <v>65</v>
      </c>
      <c r="C9" s="4">
        <v>55</v>
      </c>
      <c r="D9" s="6"/>
      <c r="E9" s="4">
        <v>1018</v>
      </c>
      <c r="F9" s="4" t="s">
        <v>63</v>
      </c>
      <c r="G9" s="4">
        <v>25</v>
      </c>
      <c r="H9" s="6"/>
      <c r="I9" s="4">
        <v>1028</v>
      </c>
      <c r="J9" s="4" t="s">
        <v>62</v>
      </c>
      <c r="K9" s="4">
        <v>87</v>
      </c>
    </row>
    <row r="10" spans="1:11" ht="26">
      <c r="A10" s="4">
        <v>1009</v>
      </c>
      <c r="B10" s="4" t="s">
        <v>64</v>
      </c>
      <c r="C10" s="4">
        <v>60</v>
      </c>
      <c r="D10" s="6"/>
      <c r="E10" s="4">
        <v>1019</v>
      </c>
      <c r="F10" s="4" t="s">
        <v>59</v>
      </c>
      <c r="G10" s="4">
        <v>34</v>
      </c>
      <c r="H10" s="6"/>
      <c r="I10" s="4">
        <v>1029</v>
      </c>
      <c r="J10" s="4" t="s">
        <v>65</v>
      </c>
      <c r="K10" s="4">
        <v>98</v>
      </c>
    </row>
    <row r="11" spans="1:11" ht="26">
      <c r="A11" s="4">
        <v>1010</v>
      </c>
      <c r="B11" s="4" t="s">
        <v>60</v>
      </c>
      <c r="C11" s="4">
        <v>65</v>
      </c>
      <c r="D11" s="6"/>
      <c r="E11" s="4">
        <v>1020</v>
      </c>
      <c r="F11" s="4" t="s">
        <v>61</v>
      </c>
      <c r="G11" s="4">
        <v>55</v>
      </c>
      <c r="H11" s="6"/>
      <c r="I11" s="4">
        <v>1030</v>
      </c>
      <c r="J11" s="4" t="s">
        <v>58</v>
      </c>
      <c r="K11" s="4">
        <v>70</v>
      </c>
    </row>
    <row r="12" spans="1:11" ht="2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2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26">
      <c r="A14" s="6"/>
      <c r="B14" s="6"/>
      <c r="C14" s="6"/>
      <c r="D14" s="6"/>
      <c r="E14" s="4" t="s">
        <v>66</v>
      </c>
      <c r="F14" s="4">
        <v>1030</v>
      </c>
      <c r="G14" s="6"/>
      <c r="H14" s="6"/>
      <c r="I14" s="6"/>
      <c r="J14" s="6"/>
      <c r="K14" s="6"/>
    </row>
    <row r="15" spans="1:11" ht="26">
      <c r="A15" s="6"/>
      <c r="B15" s="6"/>
      <c r="C15" s="6"/>
      <c r="D15" s="6"/>
      <c r="E15" s="4" t="s">
        <v>5</v>
      </c>
      <c r="F15" s="4" t="str">
        <f>IFERROR(VLOOKUP($F$14,IF($F$14&lt;=1010,$A$1:$C$11,IF($F$14&lt;=1020,$E$1:$G$11,IF($F$14&lt;=1030,$I$1:$K$11))),ROW()-13,0),"Invalid No")</f>
        <v>Keyboard</v>
      </c>
      <c r="G15" s="6"/>
      <c r="H15" s="6"/>
      <c r="I15" s="6"/>
      <c r="J15" s="6"/>
      <c r="K15" s="6"/>
    </row>
    <row r="16" spans="1:11" ht="26">
      <c r="A16" s="6"/>
      <c r="B16" s="6"/>
      <c r="C16" s="6"/>
      <c r="D16" s="6"/>
      <c r="E16" s="4" t="s">
        <v>57</v>
      </c>
      <c r="F16" s="4">
        <f>IFERROR(VLOOKUP($F$14,IF($F$14&lt;=1010,$A$1:$C$11,IF($F$14&lt;=1020,$E$1:$G$11,IF($F$14&lt;=1030,$I$1:$K$11))),ROW()-13,0),"Invalid No")</f>
        <v>70</v>
      </c>
      <c r="G16" s="6"/>
      <c r="H16" s="6"/>
      <c r="I16" s="6"/>
      <c r="J16" s="6"/>
      <c r="K16" s="6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B106-226C-FB4F-972E-528F63654D07}">
  <dimension ref="A1:D11"/>
  <sheetViews>
    <sheetView workbookViewId="0">
      <selection activeCell="E6" sqref="E6"/>
    </sheetView>
  </sheetViews>
  <sheetFormatPr baseColWidth="10" defaultRowHeight="16"/>
  <cols>
    <col min="1" max="1" width="11.5" bestFit="1" customWidth="1"/>
    <col min="2" max="2" width="17.83203125" bestFit="1" customWidth="1"/>
    <col min="3" max="3" width="13.6640625" bestFit="1" customWidth="1"/>
    <col min="4" max="4" width="9.6640625" bestFit="1" customWidth="1"/>
  </cols>
  <sheetData>
    <row r="1" spans="1:4" ht="26">
      <c r="A1" s="3" t="s">
        <v>56</v>
      </c>
      <c r="B1" s="3" t="s">
        <v>5</v>
      </c>
      <c r="C1" s="3" t="s">
        <v>57</v>
      </c>
      <c r="D1" s="3" t="s">
        <v>6</v>
      </c>
    </row>
    <row r="2" spans="1:4" ht="26">
      <c r="A2" s="4">
        <v>1001</v>
      </c>
      <c r="B2" s="4" t="str">
        <f>VLOOKUP(A2,'Data 1'!$A$1:$B$11,2,0)</f>
        <v>Keyboard</v>
      </c>
      <c r="C2" s="4">
        <f>VLOOKUP(A2,'Data 2'!$A$1:$B$11,2,0)</f>
        <v>45</v>
      </c>
      <c r="D2" s="4" t="str">
        <f>VLOOKUP(A2,'Data 3'!$A$1:$B$11,2,0)</f>
        <v>South</v>
      </c>
    </row>
    <row r="3" spans="1:4" ht="26">
      <c r="A3" s="4">
        <v>1002</v>
      </c>
      <c r="B3" s="4" t="str">
        <f>VLOOKUP(A3,'Data 1'!$A$1:$B$11,2,0)</f>
        <v>LCD</v>
      </c>
      <c r="C3" s="4">
        <f>VLOOKUP(A3,'Data 2'!$A$1:$B$11,2,0)</f>
        <v>35</v>
      </c>
      <c r="D3" s="4" t="str">
        <f>VLOOKUP(A3,'Data 3'!$A$1:$B$11,2,0)</f>
        <v>West</v>
      </c>
    </row>
    <row r="4" spans="1:4" ht="26">
      <c r="A4" s="4">
        <v>1003</v>
      </c>
      <c r="B4" s="4" t="str">
        <f>VLOOKUP(A4,'Data 1'!$A$1:$B$11,2,0)</f>
        <v>Mouse</v>
      </c>
      <c r="C4" s="4">
        <f>VLOOKUP(A4,'Data 2'!$A$1:$B$11,2,0)</f>
        <v>25</v>
      </c>
      <c r="D4" s="4" t="str">
        <f>VLOOKUP(A4,'Data 3'!$A$1:$B$11,2,0)</f>
        <v>East</v>
      </c>
    </row>
    <row r="5" spans="1:4" ht="26">
      <c r="A5" s="4">
        <v>1004</v>
      </c>
      <c r="B5" s="4" t="str">
        <f>VLOOKUP(A5,'Data 1'!$A$1:$B$11,2,0)</f>
        <v>Mouse</v>
      </c>
      <c r="C5" s="4">
        <f>VLOOKUP(A5,'Data 2'!$A$1:$B$11,2,0)</f>
        <v>25</v>
      </c>
      <c r="D5" s="4" t="str">
        <f>VLOOKUP(A5,'Data 3'!$A$1:$B$11,2,0)</f>
        <v>South</v>
      </c>
    </row>
    <row r="6" spans="1:4" ht="26">
      <c r="A6" s="4">
        <v>1005</v>
      </c>
      <c r="B6" s="4" t="str">
        <f>VLOOKUP(A6,'Data 1'!$A$1:$B$11,2,0)</f>
        <v>Headphone</v>
      </c>
      <c r="C6" s="4">
        <f>VLOOKUP(A6,'Data 2'!$A$1:$B$11,2,0)</f>
        <v>25</v>
      </c>
      <c r="D6" s="4" t="str">
        <f>VLOOKUP(A6,'Data 3'!$A$1:$B$11,2,0)</f>
        <v>North</v>
      </c>
    </row>
    <row r="7" spans="1:4" ht="26">
      <c r="A7" s="4">
        <v>1006</v>
      </c>
      <c r="B7" s="4" t="str">
        <f>VLOOKUP(A7,'Data 1'!$A$1:$B$11,2,0)</f>
        <v>Pendrive</v>
      </c>
      <c r="C7" s="4">
        <f>VLOOKUP(A7,'Data 2'!$A$1:$B$11,2,0)</f>
        <v>25</v>
      </c>
      <c r="D7" s="4" t="str">
        <f>VLOOKUP(A7,'Data 3'!$A$1:$B$11,2,0)</f>
        <v>South</v>
      </c>
    </row>
    <row r="8" spans="1:4" ht="26">
      <c r="A8" s="4">
        <v>1007</v>
      </c>
      <c r="B8" s="4" t="str">
        <f>VLOOKUP(A8,'Data 1'!$A$1:$B$11,2,0)</f>
        <v>HDD</v>
      </c>
      <c r="C8" s="4">
        <f>VLOOKUP(A8,'Data 2'!$A$1:$B$11,2,0)</f>
        <v>25</v>
      </c>
      <c r="D8" s="4" t="str">
        <f>VLOOKUP(A8,'Data 3'!$A$1:$B$11,2,0)</f>
        <v>West</v>
      </c>
    </row>
    <row r="9" spans="1:4" ht="26">
      <c r="A9" s="4">
        <v>1008</v>
      </c>
      <c r="B9" s="4" t="str">
        <f>VLOOKUP(A9,'Data 1'!$A$1:$B$11,2,0)</f>
        <v>SSD</v>
      </c>
      <c r="C9" s="4">
        <f>VLOOKUP(A9,'Data 2'!$A$1:$B$11,2,0)</f>
        <v>25</v>
      </c>
      <c r="D9" s="4" t="str">
        <f>VLOOKUP(A9,'Data 3'!$A$1:$B$11,2,0)</f>
        <v>South</v>
      </c>
    </row>
    <row r="10" spans="1:4" ht="26">
      <c r="A10" s="4">
        <v>1009</v>
      </c>
      <c r="B10" s="4" t="str">
        <f>VLOOKUP(A10,'Data 1'!$A$1:$B$11,2,0)</f>
        <v>HDD</v>
      </c>
      <c r="C10" s="4">
        <f>VLOOKUP(A10,'Data 2'!$A$1:$B$11,2,0)</f>
        <v>34</v>
      </c>
      <c r="D10" s="4" t="str">
        <f>VLOOKUP(A10,'Data 3'!$A$1:$B$11,2,0)</f>
        <v>West</v>
      </c>
    </row>
    <row r="11" spans="1:4" ht="26">
      <c r="A11" s="4">
        <v>1010</v>
      </c>
      <c r="B11" s="4" t="str">
        <f>VLOOKUP(A11,'Data 1'!$A$1:$B$11,2,0)</f>
        <v>LCD</v>
      </c>
      <c r="C11" s="4">
        <f>VLOOKUP(A11,'Data 2'!$A$1:$B$11,2,0)</f>
        <v>55</v>
      </c>
      <c r="D11" s="4" t="str">
        <f>VLOOKUP(A11,'Data 3'!$A$1:$B$11,2,0)</f>
        <v>North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937A-AADF-7D4C-9537-215FD74816AC}">
  <dimension ref="A1:B11"/>
  <sheetViews>
    <sheetView workbookViewId="0">
      <selection activeCell="B3" sqref="B3"/>
    </sheetView>
  </sheetViews>
  <sheetFormatPr baseColWidth="10" defaultRowHeight="16"/>
  <cols>
    <col min="1" max="1" width="11.5" bestFit="1" customWidth="1"/>
    <col min="2" max="2" width="17.83203125" bestFit="1" customWidth="1"/>
  </cols>
  <sheetData>
    <row r="1" spans="1:2" ht="26">
      <c r="A1" s="7" t="s">
        <v>56</v>
      </c>
      <c r="B1" s="7" t="s">
        <v>5</v>
      </c>
    </row>
    <row r="2" spans="1:2" ht="26">
      <c r="A2" s="2">
        <v>1001</v>
      </c>
      <c r="B2" s="2" t="s">
        <v>58</v>
      </c>
    </row>
    <row r="3" spans="1:2" ht="26">
      <c r="A3" s="2">
        <v>1002</v>
      </c>
      <c r="B3" s="2" t="s">
        <v>60</v>
      </c>
    </row>
    <row r="4" spans="1:2" ht="26">
      <c r="A4" s="2">
        <v>1003</v>
      </c>
      <c r="B4" s="2" t="s">
        <v>61</v>
      </c>
    </row>
    <row r="5" spans="1:2" ht="26">
      <c r="A5" s="2">
        <v>1004</v>
      </c>
      <c r="B5" s="2" t="s">
        <v>61</v>
      </c>
    </row>
    <row r="6" spans="1:2" ht="26">
      <c r="A6" s="2">
        <v>1005</v>
      </c>
      <c r="B6" s="2" t="s">
        <v>62</v>
      </c>
    </row>
    <row r="7" spans="1:2" ht="26">
      <c r="A7" s="2">
        <v>1006</v>
      </c>
      <c r="B7" s="2" t="s">
        <v>63</v>
      </c>
    </row>
    <row r="8" spans="1:2" ht="26">
      <c r="A8" s="2">
        <v>1007</v>
      </c>
      <c r="B8" s="2" t="s">
        <v>64</v>
      </c>
    </row>
    <row r="9" spans="1:2" ht="26">
      <c r="A9" s="2">
        <v>1008</v>
      </c>
      <c r="B9" s="2" t="s">
        <v>65</v>
      </c>
    </row>
    <row r="10" spans="1:2" ht="26">
      <c r="A10" s="2">
        <v>1009</v>
      </c>
      <c r="B10" s="2" t="s">
        <v>64</v>
      </c>
    </row>
    <row r="11" spans="1:2" ht="26">
      <c r="A11" s="2">
        <v>1010</v>
      </c>
      <c r="B11" s="2" t="s">
        <v>60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D6EB-AF04-994C-B958-9C9D3BF9E4ED}">
  <dimension ref="A1:B11"/>
  <sheetViews>
    <sheetView workbookViewId="0">
      <selection activeCell="D1" sqref="D1"/>
    </sheetView>
  </sheetViews>
  <sheetFormatPr baseColWidth="10" defaultRowHeight="16"/>
  <cols>
    <col min="1" max="1" width="11.5" bestFit="1" customWidth="1"/>
    <col min="2" max="2" width="13.6640625" bestFit="1" customWidth="1"/>
  </cols>
  <sheetData>
    <row r="1" spans="1:2" ht="26">
      <c r="A1" s="3" t="s">
        <v>56</v>
      </c>
      <c r="B1" s="3" t="s">
        <v>57</v>
      </c>
    </row>
    <row r="2" spans="1:2" ht="26">
      <c r="A2" s="4">
        <v>1001</v>
      </c>
      <c r="B2" s="4">
        <v>45</v>
      </c>
    </row>
    <row r="3" spans="1:2" ht="26">
      <c r="A3" s="4">
        <v>1002</v>
      </c>
      <c r="B3" s="4">
        <v>35</v>
      </c>
    </row>
    <row r="4" spans="1:2" ht="26">
      <c r="A4" s="4">
        <v>1003</v>
      </c>
      <c r="B4" s="4">
        <v>25</v>
      </c>
    </row>
    <row r="5" spans="1:2" ht="26">
      <c r="A5" s="4">
        <v>1004</v>
      </c>
      <c r="B5" s="4">
        <v>25</v>
      </c>
    </row>
    <row r="6" spans="1:2" ht="26">
      <c r="A6" s="4">
        <v>1005</v>
      </c>
      <c r="B6" s="4">
        <v>25</v>
      </c>
    </row>
    <row r="7" spans="1:2" ht="26">
      <c r="A7" s="4">
        <v>1006</v>
      </c>
      <c r="B7" s="4">
        <v>25</v>
      </c>
    </row>
    <row r="8" spans="1:2" ht="26">
      <c r="A8" s="4">
        <v>1007</v>
      </c>
      <c r="B8" s="4">
        <v>25</v>
      </c>
    </row>
    <row r="9" spans="1:2" ht="26">
      <c r="A9" s="4">
        <v>1008</v>
      </c>
      <c r="B9" s="4">
        <v>25</v>
      </c>
    </row>
    <row r="10" spans="1:2" ht="26">
      <c r="A10" s="4">
        <v>1009</v>
      </c>
      <c r="B10" s="4">
        <v>34</v>
      </c>
    </row>
    <row r="11" spans="1:2" ht="26">
      <c r="A11" s="4">
        <v>1010</v>
      </c>
      <c r="B11" s="4">
        <v>55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B6E1-A409-F24C-9C0C-C12E2A671BAA}">
  <dimension ref="A1:B11"/>
  <sheetViews>
    <sheetView workbookViewId="0">
      <selection activeCell="A3" sqref="A3"/>
    </sheetView>
  </sheetViews>
  <sheetFormatPr baseColWidth="10" defaultRowHeight="16"/>
  <cols>
    <col min="1" max="1" width="11.5" bestFit="1" customWidth="1"/>
    <col min="2" max="2" width="9.6640625" bestFit="1" customWidth="1"/>
  </cols>
  <sheetData>
    <row r="1" spans="1:2" ht="26">
      <c r="A1" s="3" t="s">
        <v>56</v>
      </c>
      <c r="B1" s="3" t="s">
        <v>6</v>
      </c>
    </row>
    <row r="2" spans="1:2" ht="26">
      <c r="A2" s="4">
        <v>1001</v>
      </c>
      <c r="B2" s="4" t="s">
        <v>67</v>
      </c>
    </row>
    <row r="3" spans="1:2" ht="26">
      <c r="A3" s="4">
        <v>1002</v>
      </c>
      <c r="B3" s="4" t="s">
        <v>68</v>
      </c>
    </row>
    <row r="4" spans="1:2" ht="26">
      <c r="A4" s="4">
        <v>1003</v>
      </c>
      <c r="B4" s="4" t="s">
        <v>69</v>
      </c>
    </row>
    <row r="5" spans="1:2" ht="26">
      <c r="A5" s="4">
        <v>1004</v>
      </c>
      <c r="B5" s="4" t="s">
        <v>67</v>
      </c>
    </row>
    <row r="6" spans="1:2" ht="26">
      <c r="A6" s="4">
        <v>1005</v>
      </c>
      <c r="B6" s="4" t="s">
        <v>70</v>
      </c>
    </row>
    <row r="7" spans="1:2" ht="26">
      <c r="A7" s="4">
        <v>1006</v>
      </c>
      <c r="B7" s="4" t="s">
        <v>67</v>
      </c>
    </row>
    <row r="8" spans="1:2" ht="26">
      <c r="A8" s="4">
        <v>1007</v>
      </c>
      <c r="B8" s="4" t="s">
        <v>68</v>
      </c>
    </row>
    <row r="9" spans="1:2" ht="26">
      <c r="A9" s="4">
        <v>1008</v>
      </c>
      <c r="B9" s="4" t="s">
        <v>67</v>
      </c>
    </row>
    <row r="10" spans="1:2" ht="26">
      <c r="A10" s="4">
        <v>1009</v>
      </c>
      <c r="B10" s="4" t="s">
        <v>68</v>
      </c>
    </row>
    <row r="11" spans="1:2" ht="26">
      <c r="A11" s="4">
        <v>1010</v>
      </c>
      <c r="B11" s="4" t="s">
        <v>70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183A-0D29-6345-B924-8A56B08F757B}">
  <dimension ref="A1:H11"/>
  <sheetViews>
    <sheetView workbookViewId="0">
      <selection activeCell="H3" sqref="H3"/>
    </sheetView>
  </sheetViews>
  <sheetFormatPr baseColWidth="10" defaultRowHeight="16"/>
  <cols>
    <col min="1" max="2" width="18" bestFit="1" customWidth="1"/>
    <col min="3" max="3" width="15.83203125" bestFit="1" customWidth="1"/>
    <col min="4" max="4" width="8.5" bestFit="1" customWidth="1"/>
    <col min="5" max="5" width="16.33203125" bestFit="1" customWidth="1"/>
    <col min="7" max="7" width="16.33203125" bestFit="1" customWidth="1"/>
    <col min="8" max="8" width="18" bestFit="1" customWidth="1"/>
  </cols>
  <sheetData>
    <row r="1" spans="1:8" ht="26">
      <c r="A1" s="5" t="s">
        <v>4</v>
      </c>
      <c r="B1" s="5" t="s">
        <v>5</v>
      </c>
      <c r="C1" s="5" t="s">
        <v>6</v>
      </c>
      <c r="D1" s="5" t="s">
        <v>7</v>
      </c>
      <c r="E1" s="5" t="s">
        <v>33</v>
      </c>
      <c r="G1" s="5" t="s">
        <v>33</v>
      </c>
      <c r="H1" s="4">
        <v>1231</v>
      </c>
    </row>
    <row r="2" spans="1:8" ht="26">
      <c r="A2" s="4" t="s">
        <v>8</v>
      </c>
      <c r="B2" s="4" t="s">
        <v>9</v>
      </c>
      <c r="C2" s="4" t="s">
        <v>10</v>
      </c>
      <c r="D2" s="4">
        <v>45</v>
      </c>
      <c r="E2" s="4">
        <v>1231</v>
      </c>
      <c r="G2" s="5" t="s">
        <v>4</v>
      </c>
      <c r="H2" s="2" t="str">
        <f>VLOOKUP($H$1,CHOOSE({1,2,3,4,5},$E:$E,$A:$A,$B:$B,$C:$C,$D:$D),ROW(),0)</f>
        <v>Shaktimaan</v>
      </c>
    </row>
    <row r="3" spans="1:8" ht="26">
      <c r="A3" s="4" t="s">
        <v>11</v>
      </c>
      <c r="B3" s="4" t="s">
        <v>12</v>
      </c>
      <c r="C3" s="4" t="s">
        <v>13</v>
      </c>
      <c r="D3" s="4">
        <v>65</v>
      </c>
      <c r="E3" s="4">
        <v>1232</v>
      </c>
      <c r="G3" s="5" t="s">
        <v>5</v>
      </c>
      <c r="H3" s="2" t="str">
        <f>VLOOKUP($H$1,CHOOSE({1,2,3,4,5},$E:$E,$A:$A,$B:$B,$C:$C,$D:$D),ROW(),0)</f>
        <v>Iodex</v>
      </c>
    </row>
    <row r="4" spans="1:8" ht="26">
      <c r="A4" s="4" t="s">
        <v>14</v>
      </c>
      <c r="B4" s="4" t="s">
        <v>15</v>
      </c>
      <c r="C4" s="4" t="s">
        <v>16</v>
      </c>
      <c r="D4" s="4">
        <v>32</v>
      </c>
      <c r="E4" s="4">
        <v>1233</v>
      </c>
      <c r="G4" s="5" t="s">
        <v>6</v>
      </c>
      <c r="H4" s="2" t="str">
        <f>VLOOKUP($H$1,CHOOSE({1,2,3,4,5},$E:$E,$A:$A,$B:$B,$C:$C,$D:$D),ROW(),0)</f>
        <v>South City</v>
      </c>
    </row>
    <row r="5" spans="1:8" ht="26">
      <c r="A5" s="4" t="s">
        <v>17</v>
      </c>
      <c r="B5" s="4" t="s">
        <v>18</v>
      </c>
      <c r="C5" s="4" t="s">
        <v>10</v>
      </c>
      <c r="D5" s="4">
        <v>65</v>
      </c>
      <c r="E5" s="4">
        <v>1234</v>
      </c>
      <c r="G5" s="5" t="s">
        <v>7</v>
      </c>
      <c r="H5" s="2">
        <f>VLOOKUP($H$1,CHOOSE({1,2,3,4,5},$E:$E,$A:$A,$B:$B,$C:$C,$D:$D),ROW(),0)</f>
        <v>45</v>
      </c>
    </row>
    <row r="6" spans="1:8" ht="26">
      <c r="A6" s="4" t="s">
        <v>19</v>
      </c>
      <c r="B6" s="4" t="s">
        <v>9</v>
      </c>
      <c r="C6" s="4" t="s">
        <v>13</v>
      </c>
      <c r="D6" s="4">
        <v>98</v>
      </c>
      <c r="E6" s="4">
        <v>1235</v>
      </c>
    </row>
    <row r="7" spans="1:8" ht="26">
      <c r="A7" s="4" t="s">
        <v>20</v>
      </c>
      <c r="B7" s="4" t="s">
        <v>12</v>
      </c>
      <c r="C7" s="4" t="s">
        <v>16</v>
      </c>
      <c r="D7" s="4">
        <v>65</v>
      </c>
      <c r="E7" s="4">
        <v>1236</v>
      </c>
    </row>
    <row r="8" spans="1:8" ht="26">
      <c r="A8" s="4" t="s">
        <v>21</v>
      </c>
      <c r="B8" s="4" t="s">
        <v>18</v>
      </c>
      <c r="C8" s="4" t="s">
        <v>10</v>
      </c>
      <c r="D8" s="4">
        <v>32</v>
      </c>
      <c r="E8" s="4">
        <v>1237</v>
      </c>
    </row>
    <row r="9" spans="1:8" ht="26">
      <c r="A9" s="4" t="s">
        <v>22</v>
      </c>
      <c r="B9" s="4" t="s">
        <v>23</v>
      </c>
      <c r="C9" s="4" t="s">
        <v>13</v>
      </c>
      <c r="D9" s="4">
        <v>65</v>
      </c>
      <c r="E9" s="4">
        <v>1238</v>
      </c>
    </row>
    <row r="10" spans="1:8" ht="26">
      <c r="A10" s="4" t="s">
        <v>24</v>
      </c>
      <c r="B10" s="4" t="s">
        <v>23</v>
      </c>
      <c r="C10" s="4" t="s">
        <v>16</v>
      </c>
      <c r="D10" s="4">
        <v>54</v>
      </c>
      <c r="E10" s="4">
        <v>1239</v>
      </c>
    </row>
    <row r="11" spans="1:8" ht="26">
      <c r="A11" s="4" t="s">
        <v>25</v>
      </c>
      <c r="B11" s="4" t="s">
        <v>12</v>
      </c>
      <c r="C11" s="4" t="s">
        <v>10</v>
      </c>
      <c r="D11" s="4">
        <v>65</v>
      </c>
      <c r="E11" s="4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D556-BA84-3641-B941-73B6ECEF93BA}">
  <dimension ref="A1:I11"/>
  <sheetViews>
    <sheetView workbookViewId="0">
      <selection activeCell="D6" sqref="D6"/>
    </sheetView>
  </sheetViews>
  <sheetFormatPr baseColWidth="10" defaultRowHeight="16"/>
  <cols>
    <col min="1" max="2" width="18" bestFit="1" customWidth="1"/>
    <col min="3" max="3" width="15.83203125" bestFit="1" customWidth="1"/>
    <col min="4" max="4" width="8.5" bestFit="1" customWidth="1"/>
    <col min="5" max="5" width="16.33203125" bestFit="1" customWidth="1"/>
    <col min="8" max="8" width="16.33203125" bestFit="1" customWidth="1"/>
    <col min="9" max="9" width="18" style="11" bestFit="1" customWidth="1"/>
  </cols>
  <sheetData>
    <row r="1" spans="1:9" ht="26">
      <c r="A1" s="5" t="s">
        <v>4</v>
      </c>
      <c r="B1" s="5" t="s">
        <v>5</v>
      </c>
      <c r="C1" s="5" t="s">
        <v>6</v>
      </c>
      <c r="D1" s="5" t="s">
        <v>7</v>
      </c>
      <c r="E1" s="5" t="s">
        <v>33</v>
      </c>
      <c r="H1" s="5" t="s">
        <v>33</v>
      </c>
      <c r="I1" s="2">
        <v>1235</v>
      </c>
    </row>
    <row r="2" spans="1:9" ht="26">
      <c r="A2" s="2" t="s">
        <v>8</v>
      </c>
      <c r="B2" s="2" t="s">
        <v>9</v>
      </c>
      <c r="C2" s="2" t="s">
        <v>10</v>
      </c>
      <c r="D2" s="2">
        <v>45</v>
      </c>
      <c r="E2" s="2">
        <v>1231</v>
      </c>
      <c r="H2" s="5" t="s">
        <v>4</v>
      </c>
      <c r="I2" s="4" t="str">
        <f>INDEX($A$1:$E$11,MATCH($I$1,$E:$E,0),MATCH(H2,$A$1:$E$1,0))</f>
        <v>Batman</v>
      </c>
    </row>
    <row r="3" spans="1:9" ht="26">
      <c r="A3" s="2" t="s">
        <v>11</v>
      </c>
      <c r="B3" s="2" t="s">
        <v>12</v>
      </c>
      <c r="C3" s="2" t="s">
        <v>13</v>
      </c>
      <c r="D3" s="2">
        <v>65</v>
      </c>
      <c r="E3" s="2">
        <v>1232</v>
      </c>
      <c r="H3" s="5" t="s">
        <v>5</v>
      </c>
      <c r="I3" s="4" t="str">
        <f t="shared" ref="I3:I5" si="0">INDEX($A$1:$E$11,MATCH($I$1,$E:$E,0),MATCH(H3,$A$1:$E$1,0))</f>
        <v>Iodex</v>
      </c>
    </row>
    <row r="4" spans="1:9" ht="26">
      <c r="A4" s="2" t="s">
        <v>14</v>
      </c>
      <c r="B4" s="2" t="s">
        <v>15</v>
      </c>
      <c r="C4" s="2" t="s">
        <v>16</v>
      </c>
      <c r="D4" s="2">
        <v>32</v>
      </c>
      <c r="E4" s="2">
        <v>1233</v>
      </c>
      <c r="H4" s="5" t="s">
        <v>6</v>
      </c>
      <c r="I4" s="4" t="str">
        <f t="shared" si="0"/>
        <v>North City</v>
      </c>
    </row>
    <row r="5" spans="1:9" ht="26">
      <c r="A5" s="2" t="s">
        <v>17</v>
      </c>
      <c r="B5" s="2" t="s">
        <v>18</v>
      </c>
      <c r="C5" s="2" t="s">
        <v>10</v>
      </c>
      <c r="D5" s="2">
        <v>65</v>
      </c>
      <c r="E5" s="2">
        <v>1234</v>
      </c>
      <c r="H5" s="5" t="s">
        <v>7</v>
      </c>
      <c r="I5" s="4">
        <f t="shared" si="0"/>
        <v>98</v>
      </c>
    </row>
    <row r="6" spans="1:9" ht="26">
      <c r="A6" s="2" t="s">
        <v>19</v>
      </c>
      <c r="B6" s="2" t="s">
        <v>9</v>
      </c>
      <c r="C6" s="2" t="s">
        <v>13</v>
      </c>
      <c r="D6" s="2">
        <v>98</v>
      </c>
      <c r="E6" s="2">
        <v>1235</v>
      </c>
    </row>
    <row r="7" spans="1:9" ht="26">
      <c r="A7" s="2" t="s">
        <v>20</v>
      </c>
      <c r="B7" s="2" t="s">
        <v>12</v>
      </c>
      <c r="C7" s="2" t="s">
        <v>16</v>
      </c>
      <c r="D7" s="2">
        <v>65</v>
      </c>
      <c r="E7" s="2">
        <v>1236</v>
      </c>
    </row>
    <row r="8" spans="1:9" ht="26">
      <c r="A8" s="2" t="s">
        <v>21</v>
      </c>
      <c r="B8" s="2" t="s">
        <v>18</v>
      </c>
      <c r="C8" s="2" t="s">
        <v>10</v>
      </c>
      <c r="D8" s="2">
        <v>32</v>
      </c>
      <c r="E8" s="2">
        <v>1237</v>
      </c>
    </row>
    <row r="9" spans="1:9" ht="26">
      <c r="A9" s="2" t="s">
        <v>22</v>
      </c>
      <c r="B9" s="2" t="s">
        <v>23</v>
      </c>
      <c r="C9" s="2" t="s">
        <v>13</v>
      </c>
      <c r="D9" s="2">
        <v>65</v>
      </c>
      <c r="E9" s="2">
        <v>1238</v>
      </c>
    </row>
    <row r="10" spans="1:9" ht="26">
      <c r="A10" s="2" t="s">
        <v>24</v>
      </c>
      <c r="B10" s="2" t="s">
        <v>23</v>
      </c>
      <c r="C10" s="2" t="s">
        <v>16</v>
      </c>
      <c r="D10" s="2">
        <v>54</v>
      </c>
      <c r="E10" s="2">
        <v>1239</v>
      </c>
    </row>
    <row r="11" spans="1:9" ht="26">
      <c r="A11" s="2" t="s">
        <v>25</v>
      </c>
      <c r="B11" s="2" t="s">
        <v>12</v>
      </c>
      <c r="C11" s="2" t="s">
        <v>10</v>
      </c>
      <c r="D11" s="2">
        <v>65</v>
      </c>
      <c r="E11" s="2">
        <v>1240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CC25-A140-9549-BFAD-299AE9EEAE1D}">
  <dimension ref="A1:B7"/>
  <sheetViews>
    <sheetView workbookViewId="0">
      <selection activeCell="C4" sqref="C4"/>
    </sheetView>
  </sheetViews>
  <sheetFormatPr baseColWidth="10" defaultRowHeight="16"/>
  <cols>
    <col min="1" max="1" width="16.33203125" bestFit="1" customWidth="1"/>
    <col min="2" max="2" width="6.5" bestFit="1" customWidth="1"/>
  </cols>
  <sheetData>
    <row r="1" spans="1:2" ht="26">
      <c r="A1" s="16" t="s">
        <v>71</v>
      </c>
      <c r="B1" s="17" t="s">
        <v>72</v>
      </c>
    </row>
    <row r="2" spans="1:2" ht="26">
      <c r="A2" s="18" t="s">
        <v>73</v>
      </c>
      <c r="B2" s="4">
        <f>VLOOKUP(A2,' Backupdata'!$A$1:$M$7,MATCH('11 - Vlookup + Match'!$B$1,' Backupdata'!$A$1:$M$1,0),0)</f>
        <v>127</v>
      </c>
    </row>
    <row r="3" spans="1:2" ht="26">
      <c r="A3" s="18" t="s">
        <v>74</v>
      </c>
      <c r="B3" s="4">
        <f>VLOOKUP(A3,' Backupdata'!$A$1:$M$7,MATCH('11 - Vlookup + Match'!$B$1,' Backupdata'!$A$1:$M$1,0),0)</f>
        <v>170</v>
      </c>
    </row>
    <row r="4" spans="1:2" ht="26">
      <c r="A4" s="18" t="s">
        <v>75</v>
      </c>
      <c r="B4" s="4">
        <f>VLOOKUP(A4,' Backupdata'!$A$1:$M$7,MATCH('11 - Vlookup + Match'!$B$1,' Backupdata'!$A$1:$M$1,0),0)</f>
        <v>141</v>
      </c>
    </row>
    <row r="5" spans="1:2" ht="26">
      <c r="A5" s="18" t="s">
        <v>59</v>
      </c>
      <c r="B5" s="4">
        <f>VLOOKUP(A5,' Backupdata'!$A$1:$M$7,MATCH('11 - Vlookup + Match'!$B$1,' Backupdata'!$A$1:$M$1,0),0)</f>
        <v>104</v>
      </c>
    </row>
    <row r="6" spans="1:2" ht="26">
      <c r="A6" s="18" t="s">
        <v>60</v>
      </c>
      <c r="B6" s="4">
        <f>VLOOKUP(A6,' Backupdata'!$A$1:$M$7,MATCH('11 - Vlookup + Match'!$B$1,' Backupdata'!$A$1:$M$1,0),0)</f>
        <v>178</v>
      </c>
    </row>
    <row r="7" spans="1:2" ht="26">
      <c r="A7" s="18" t="s">
        <v>76</v>
      </c>
      <c r="B7" s="4">
        <f>VLOOKUP(A7,' Backupdata'!$A$1:$M$7,MATCH('11 - Vlookup + Match'!$B$1,' Backupdata'!$A$1:$M$1,0),0)</f>
        <v>137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6BA0E4D-8217-5B41-8EF8-E1BA4703E0CB}">
          <x14:formula1>
            <xm:f>' Backupdata'!$B$1:$M$1</xm:f>
          </x14:formula1>
          <xm:sqref>B1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EDAF-52B8-C643-B7F7-16013BA72568}">
  <dimension ref="A1:M7"/>
  <sheetViews>
    <sheetView workbookViewId="0">
      <selection activeCell="E3" sqref="E3"/>
    </sheetView>
  </sheetViews>
  <sheetFormatPr baseColWidth="10" defaultRowHeight="16"/>
  <cols>
    <col min="1" max="13" width="15.83203125" customWidth="1"/>
  </cols>
  <sheetData>
    <row r="1" spans="1:13" ht="26">
      <c r="A1" s="16" t="s">
        <v>71</v>
      </c>
      <c r="B1" s="19" t="s">
        <v>77</v>
      </c>
      <c r="C1" s="19" t="s">
        <v>78</v>
      </c>
      <c r="D1" s="19" t="s">
        <v>79</v>
      </c>
      <c r="E1" s="19" t="s">
        <v>80</v>
      </c>
      <c r="F1" s="19" t="s">
        <v>81</v>
      </c>
      <c r="G1" s="19" t="s">
        <v>82</v>
      </c>
      <c r="H1" s="19" t="s">
        <v>83</v>
      </c>
      <c r="I1" s="19" t="s">
        <v>84</v>
      </c>
      <c r="J1" s="19" t="s">
        <v>85</v>
      </c>
      <c r="K1" s="19" t="s">
        <v>86</v>
      </c>
      <c r="L1" s="19" t="s">
        <v>87</v>
      </c>
      <c r="M1" s="19" t="s">
        <v>72</v>
      </c>
    </row>
    <row r="2" spans="1:13" ht="26">
      <c r="A2" s="18" t="s">
        <v>73</v>
      </c>
      <c r="B2" s="4">
        <v>144</v>
      </c>
      <c r="C2" s="4">
        <v>131</v>
      </c>
      <c r="D2" s="4">
        <v>134</v>
      </c>
      <c r="E2" s="4">
        <v>120</v>
      </c>
      <c r="F2" s="4">
        <v>143</v>
      </c>
      <c r="G2" s="4">
        <v>173</v>
      </c>
      <c r="H2" s="4">
        <v>154</v>
      </c>
      <c r="I2" s="4">
        <v>190</v>
      </c>
      <c r="J2" s="4">
        <v>113</v>
      </c>
      <c r="K2" s="4">
        <v>130</v>
      </c>
      <c r="L2" s="4">
        <v>120</v>
      </c>
      <c r="M2" s="4">
        <v>127</v>
      </c>
    </row>
    <row r="3" spans="1:13" ht="26">
      <c r="A3" s="18" t="s">
        <v>74</v>
      </c>
      <c r="B3" s="4">
        <v>185</v>
      </c>
      <c r="C3" s="4">
        <v>180</v>
      </c>
      <c r="D3" s="4">
        <v>114</v>
      </c>
      <c r="E3" s="4">
        <v>160</v>
      </c>
      <c r="F3" s="4">
        <v>138</v>
      </c>
      <c r="G3" s="4">
        <v>112</v>
      </c>
      <c r="H3" s="4">
        <v>200</v>
      </c>
      <c r="I3" s="4">
        <v>158</v>
      </c>
      <c r="J3" s="4">
        <v>181</v>
      </c>
      <c r="K3" s="4">
        <v>138</v>
      </c>
      <c r="L3" s="4">
        <v>116</v>
      </c>
      <c r="M3" s="4">
        <v>170</v>
      </c>
    </row>
    <row r="4" spans="1:13" ht="26">
      <c r="A4" s="18" t="s">
        <v>75</v>
      </c>
      <c r="B4" s="4">
        <v>114</v>
      </c>
      <c r="C4" s="4">
        <v>152</v>
      </c>
      <c r="D4" s="4">
        <v>164</v>
      </c>
      <c r="E4" s="4">
        <v>169</v>
      </c>
      <c r="F4" s="4">
        <v>119</v>
      </c>
      <c r="G4" s="4">
        <v>141</v>
      </c>
      <c r="H4" s="4">
        <v>179</v>
      </c>
      <c r="I4" s="4">
        <v>126</v>
      </c>
      <c r="J4" s="4">
        <v>119</v>
      </c>
      <c r="K4" s="4">
        <v>109</v>
      </c>
      <c r="L4" s="4">
        <v>196</v>
      </c>
      <c r="M4" s="4">
        <v>141</v>
      </c>
    </row>
    <row r="5" spans="1:13" ht="26">
      <c r="A5" s="18" t="s">
        <v>59</v>
      </c>
      <c r="B5" s="4">
        <v>196</v>
      </c>
      <c r="C5" s="4">
        <v>118</v>
      </c>
      <c r="D5" s="4">
        <v>183</v>
      </c>
      <c r="E5" s="4">
        <v>145</v>
      </c>
      <c r="F5" s="4">
        <v>126</v>
      </c>
      <c r="G5" s="4">
        <v>157</v>
      </c>
      <c r="H5" s="4">
        <v>156</v>
      </c>
      <c r="I5" s="4">
        <v>175</v>
      </c>
      <c r="J5" s="4">
        <v>107</v>
      </c>
      <c r="K5" s="4">
        <v>112</v>
      </c>
      <c r="L5" s="4">
        <v>164</v>
      </c>
      <c r="M5" s="4">
        <v>104</v>
      </c>
    </row>
    <row r="6" spans="1:13" ht="26">
      <c r="A6" s="18" t="s">
        <v>60</v>
      </c>
      <c r="B6" s="4">
        <v>193</v>
      </c>
      <c r="C6" s="4">
        <v>111</v>
      </c>
      <c r="D6" s="4">
        <v>174</v>
      </c>
      <c r="E6" s="4">
        <v>143</v>
      </c>
      <c r="F6" s="4">
        <v>162</v>
      </c>
      <c r="G6" s="4">
        <v>145</v>
      </c>
      <c r="H6" s="4">
        <v>177</v>
      </c>
      <c r="I6" s="4">
        <v>182</v>
      </c>
      <c r="J6" s="4">
        <v>164</v>
      </c>
      <c r="K6" s="4">
        <v>152</v>
      </c>
      <c r="L6" s="4">
        <v>147</v>
      </c>
      <c r="M6" s="4">
        <v>178</v>
      </c>
    </row>
    <row r="7" spans="1:13" ht="26">
      <c r="A7" s="18" t="s">
        <v>76</v>
      </c>
      <c r="B7" s="4">
        <v>122</v>
      </c>
      <c r="C7" s="4">
        <v>164</v>
      </c>
      <c r="D7" s="4">
        <v>152</v>
      </c>
      <c r="E7" s="4">
        <v>133</v>
      </c>
      <c r="F7" s="4">
        <v>118</v>
      </c>
      <c r="G7" s="4">
        <v>132</v>
      </c>
      <c r="H7" s="4">
        <v>158</v>
      </c>
      <c r="I7" s="4">
        <v>159</v>
      </c>
      <c r="J7" s="4">
        <v>175</v>
      </c>
      <c r="K7" s="4">
        <v>150</v>
      </c>
      <c r="L7" s="4">
        <v>127</v>
      </c>
      <c r="M7" s="4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FEC5-D566-534E-8BFF-553814D17DFC}">
  <dimension ref="A1:J13"/>
  <sheetViews>
    <sheetView workbookViewId="0">
      <selection activeCell="H3" sqref="H3"/>
    </sheetView>
  </sheetViews>
  <sheetFormatPr baseColWidth="10" defaultRowHeight="16"/>
  <cols>
    <col min="1" max="1" width="37.33203125" bestFit="1" customWidth="1"/>
    <col min="2" max="3" width="16.33203125" bestFit="1" customWidth="1"/>
    <col min="4" max="4" width="8.33203125" bestFit="1" customWidth="1"/>
    <col min="7" max="7" width="18.33203125" bestFit="1" customWidth="1"/>
    <col min="8" max="8" width="37.33203125" bestFit="1" customWidth="1"/>
    <col min="9" max="9" width="16.33203125" bestFit="1" customWidth="1"/>
    <col min="10" max="10" width="8.33203125" bestFit="1" customWidth="1"/>
  </cols>
  <sheetData>
    <row r="1" spans="1:10" ht="26">
      <c r="A1" s="20" t="s">
        <v>5</v>
      </c>
      <c r="B1" s="20" t="s">
        <v>2</v>
      </c>
      <c r="C1" s="20" t="s">
        <v>33</v>
      </c>
      <c r="D1" s="20" t="s">
        <v>88</v>
      </c>
      <c r="E1" s="6"/>
      <c r="F1" s="6"/>
      <c r="G1" s="20" t="s">
        <v>5</v>
      </c>
      <c r="H1" s="20" t="s">
        <v>2</v>
      </c>
      <c r="I1" s="20" t="s">
        <v>33</v>
      </c>
      <c r="J1" s="20" t="s">
        <v>88</v>
      </c>
    </row>
    <row r="2" spans="1:10" ht="26">
      <c r="A2" s="4" t="s">
        <v>89</v>
      </c>
      <c r="B2" s="4" t="s">
        <v>90</v>
      </c>
      <c r="C2" s="4" t="s">
        <v>91</v>
      </c>
      <c r="D2" s="4">
        <v>4479</v>
      </c>
      <c r="E2" s="6"/>
      <c r="F2" s="6"/>
      <c r="G2" s="4">
        <v>1100012311</v>
      </c>
      <c r="H2" s="4" t="str">
        <f t="shared" ref="H2:J13" si="0">VLOOKUP(IF(FIND($G2,$A2,1)&gt;0,$A2,""),PRICE,COLUMN()-6,0)</f>
        <v>Delhi</v>
      </c>
      <c r="I2" s="4" t="str">
        <f t="shared" si="0"/>
        <v>1100-234</v>
      </c>
      <c r="J2" s="4">
        <f t="shared" si="0"/>
        <v>4479</v>
      </c>
    </row>
    <row r="3" spans="1:10" ht="26">
      <c r="A3" s="4">
        <v>1100012312</v>
      </c>
      <c r="B3" s="4" t="s">
        <v>92</v>
      </c>
      <c r="C3" s="4" t="s">
        <v>93</v>
      </c>
      <c r="D3" s="4">
        <v>4210</v>
      </c>
      <c r="E3" s="6"/>
      <c r="F3" s="6"/>
      <c r="G3" s="4">
        <v>1100012312</v>
      </c>
      <c r="H3" s="4" t="str">
        <f t="shared" si="0"/>
        <v>Mumbai</v>
      </c>
      <c r="I3" s="4" t="str">
        <f t="shared" si="0"/>
        <v>1100-235</v>
      </c>
      <c r="J3" s="4">
        <f t="shared" si="0"/>
        <v>4210</v>
      </c>
    </row>
    <row r="4" spans="1:10" ht="26">
      <c r="A4" s="4" t="s">
        <v>94</v>
      </c>
      <c r="B4" s="4" t="s">
        <v>95</v>
      </c>
      <c r="C4" s="4" t="s">
        <v>96</v>
      </c>
      <c r="D4" s="4">
        <v>3660</v>
      </c>
      <c r="E4" s="6"/>
      <c r="F4" s="6"/>
      <c r="G4" s="4">
        <v>1100012313</v>
      </c>
      <c r="H4" s="4" t="str">
        <f t="shared" si="0"/>
        <v>Bangluru</v>
      </c>
      <c r="I4" s="4" t="str">
        <f t="shared" si="0"/>
        <v>1100-236</v>
      </c>
      <c r="J4" s="4">
        <f t="shared" si="0"/>
        <v>3660</v>
      </c>
    </row>
    <row r="5" spans="1:10" ht="26">
      <c r="A5" s="4">
        <v>1100012314</v>
      </c>
      <c r="B5" s="4" t="s">
        <v>97</v>
      </c>
      <c r="C5" s="4" t="s">
        <v>98</v>
      </c>
      <c r="D5" s="4">
        <v>3992</v>
      </c>
      <c r="E5" s="6"/>
      <c r="F5" s="6"/>
      <c r="G5" s="4">
        <v>1100012314</v>
      </c>
      <c r="H5" s="4" t="str">
        <f t="shared" si="0"/>
        <v>Bhopal</v>
      </c>
      <c r="I5" s="4" t="str">
        <f t="shared" si="0"/>
        <v>1100-324</v>
      </c>
      <c r="J5" s="4">
        <f t="shared" si="0"/>
        <v>3992</v>
      </c>
    </row>
    <row r="6" spans="1:10" ht="26">
      <c r="A6" s="4">
        <v>1100012315</v>
      </c>
      <c r="B6" s="4" t="s">
        <v>90</v>
      </c>
      <c r="C6" s="4" t="s">
        <v>99</v>
      </c>
      <c r="D6" s="4">
        <v>4331</v>
      </c>
      <c r="E6" s="6"/>
      <c r="F6" s="6"/>
      <c r="G6" s="4">
        <v>1100012315</v>
      </c>
      <c r="H6" s="4" t="str">
        <f t="shared" si="0"/>
        <v>Delhi</v>
      </c>
      <c r="I6" s="4" t="str">
        <f t="shared" si="0"/>
        <v>1100-453</v>
      </c>
      <c r="J6" s="4">
        <f t="shared" si="0"/>
        <v>4331</v>
      </c>
    </row>
    <row r="7" spans="1:10" ht="26">
      <c r="A7" s="4" t="s">
        <v>100</v>
      </c>
      <c r="B7" s="4" t="s">
        <v>92</v>
      </c>
      <c r="C7" s="4" t="s">
        <v>101</v>
      </c>
      <c r="D7" s="4">
        <v>4191</v>
      </c>
      <c r="E7" s="6"/>
      <c r="F7" s="6"/>
      <c r="G7" s="4">
        <v>1100012316</v>
      </c>
      <c r="H7" s="4" t="str">
        <f t="shared" si="0"/>
        <v>Mumbai</v>
      </c>
      <c r="I7" s="4" t="str">
        <f t="shared" si="0"/>
        <v>1100-568</v>
      </c>
      <c r="J7" s="4">
        <f t="shared" si="0"/>
        <v>4191</v>
      </c>
    </row>
    <row r="8" spans="1:10" ht="26">
      <c r="A8" s="4" t="s">
        <v>102</v>
      </c>
      <c r="B8" s="4" t="s">
        <v>95</v>
      </c>
      <c r="C8" s="4" t="s">
        <v>103</v>
      </c>
      <c r="D8" s="4">
        <v>3796</v>
      </c>
      <c r="E8" s="6"/>
      <c r="F8" s="6"/>
      <c r="G8" s="4">
        <v>1100012317</v>
      </c>
      <c r="H8" s="4" t="str">
        <f t="shared" si="0"/>
        <v>Bangluru</v>
      </c>
      <c r="I8" s="4" t="str">
        <f t="shared" si="0"/>
        <v>1100-230</v>
      </c>
      <c r="J8" s="4">
        <f t="shared" si="0"/>
        <v>3796</v>
      </c>
    </row>
    <row r="9" spans="1:10" ht="26">
      <c r="A9" s="4" t="s">
        <v>104</v>
      </c>
      <c r="B9" s="4" t="s">
        <v>97</v>
      </c>
      <c r="C9" s="4" t="s">
        <v>105</v>
      </c>
      <c r="D9" s="4">
        <v>4148</v>
      </c>
      <c r="E9" s="6"/>
      <c r="F9" s="6"/>
      <c r="G9" s="4">
        <v>1100012318</v>
      </c>
      <c r="H9" s="4" t="str">
        <f t="shared" si="0"/>
        <v>Bhopal</v>
      </c>
      <c r="I9" s="4" t="str">
        <f t="shared" si="0"/>
        <v>1100-987</v>
      </c>
      <c r="J9" s="4">
        <f t="shared" si="0"/>
        <v>4148</v>
      </c>
    </row>
    <row r="10" spans="1:10" ht="26">
      <c r="A10" s="4">
        <v>1100012319</v>
      </c>
      <c r="B10" s="4" t="s">
        <v>97</v>
      </c>
      <c r="C10" s="4" t="s">
        <v>106</v>
      </c>
      <c r="D10" s="4">
        <v>4544</v>
      </c>
      <c r="E10" s="6"/>
      <c r="F10" s="6"/>
      <c r="G10" s="4">
        <v>1100012319</v>
      </c>
      <c r="H10" s="4" t="str">
        <f t="shared" si="0"/>
        <v>Bhopal</v>
      </c>
      <c r="I10" s="4" t="str">
        <f t="shared" si="0"/>
        <v>1100-345</v>
      </c>
      <c r="J10" s="4">
        <f t="shared" si="0"/>
        <v>4544</v>
      </c>
    </row>
    <row r="11" spans="1:10" ht="26">
      <c r="A11" s="4" t="s">
        <v>107</v>
      </c>
      <c r="B11" s="4" t="s">
        <v>92</v>
      </c>
      <c r="C11" s="4" t="s">
        <v>108</v>
      </c>
      <c r="D11" s="4">
        <v>4344</v>
      </c>
      <c r="E11" s="6"/>
      <c r="F11" s="6"/>
      <c r="G11" s="4">
        <v>1100012320</v>
      </c>
      <c r="H11" s="4" t="str">
        <f t="shared" si="0"/>
        <v>Mumbai</v>
      </c>
      <c r="I11" s="4" t="str">
        <f t="shared" si="0"/>
        <v>1100-090</v>
      </c>
      <c r="J11" s="4">
        <f t="shared" si="0"/>
        <v>4344</v>
      </c>
    </row>
    <row r="12" spans="1:10" ht="26">
      <c r="A12" s="4" t="s">
        <v>109</v>
      </c>
      <c r="B12" s="4" t="s">
        <v>110</v>
      </c>
      <c r="C12" s="4" t="s">
        <v>111</v>
      </c>
      <c r="D12" s="4">
        <v>3696</v>
      </c>
      <c r="E12" s="6"/>
      <c r="F12" s="6"/>
      <c r="G12" s="4">
        <v>1100012321</v>
      </c>
      <c r="H12" s="4" t="str">
        <f t="shared" si="0"/>
        <v>Ghaziabad</v>
      </c>
      <c r="I12" s="4" t="str">
        <f t="shared" si="0"/>
        <v>1100-212</v>
      </c>
      <c r="J12" s="4">
        <f t="shared" si="0"/>
        <v>3696</v>
      </c>
    </row>
    <row r="13" spans="1:10" ht="26">
      <c r="A13" s="4" t="s">
        <v>112</v>
      </c>
      <c r="B13" s="4" t="s">
        <v>110</v>
      </c>
      <c r="C13" s="4" t="s">
        <v>113</v>
      </c>
      <c r="D13" s="4">
        <v>4260</v>
      </c>
      <c r="E13" s="6"/>
      <c r="F13" s="6"/>
      <c r="G13" s="4">
        <v>1100012322</v>
      </c>
      <c r="H13" s="4" t="str">
        <f t="shared" si="0"/>
        <v>Ghaziabad</v>
      </c>
      <c r="I13" s="4" t="str">
        <f t="shared" si="0"/>
        <v>1100-467</v>
      </c>
      <c r="J13" s="4">
        <f t="shared" si="0"/>
        <v>4260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C75C-7CB2-9847-89B9-37FED3C5B7EC}">
  <dimension ref="A1:I8"/>
  <sheetViews>
    <sheetView topLeftCell="B1" workbookViewId="0">
      <selection activeCell="C5" sqref="C5"/>
    </sheetView>
  </sheetViews>
  <sheetFormatPr baseColWidth="10" defaultRowHeight="16"/>
  <cols>
    <col min="1" max="1" width="25.6640625" hidden="1" customWidth="1"/>
    <col min="2" max="4" width="20.83203125" customWidth="1"/>
    <col min="7" max="7" width="19" bestFit="1" customWidth="1"/>
    <col min="8" max="8" width="11.1640625" bestFit="1" customWidth="1"/>
    <col min="9" max="9" width="14.6640625" bestFit="1" customWidth="1"/>
  </cols>
  <sheetData>
    <row r="1" spans="1:9" ht="26">
      <c r="A1" s="6" t="s">
        <v>114</v>
      </c>
      <c r="B1" s="21" t="s">
        <v>115</v>
      </c>
      <c r="C1" s="21" t="s">
        <v>116</v>
      </c>
      <c r="D1" s="21" t="s">
        <v>117</v>
      </c>
      <c r="G1" s="21" t="s">
        <v>115</v>
      </c>
      <c r="H1" s="21" t="s">
        <v>116</v>
      </c>
      <c r="I1" s="21" t="s">
        <v>117</v>
      </c>
    </row>
    <row r="2" spans="1:9" ht="26">
      <c r="A2" s="6" t="str">
        <f>B2&amp;C2</f>
        <v>Ajay SharmaTally</v>
      </c>
      <c r="B2" s="4" t="s">
        <v>118</v>
      </c>
      <c r="C2" s="4" t="s">
        <v>0</v>
      </c>
      <c r="D2" s="4">
        <v>1500</v>
      </c>
      <c r="G2" s="1" t="s">
        <v>119</v>
      </c>
      <c r="H2" s="1" t="s">
        <v>0</v>
      </c>
      <c r="I2" s="1">
        <f>VLOOKUP(G2&amp;H2,$A$1:$D$8,4,0)</f>
        <v>2500</v>
      </c>
    </row>
    <row r="3" spans="1:9" ht="26">
      <c r="A3" s="6" t="str">
        <f t="shared" ref="A3:A8" si="0">B3&amp;C3</f>
        <v>Vikas SinghExcel</v>
      </c>
      <c r="B3" s="4" t="s">
        <v>119</v>
      </c>
      <c r="C3" s="4" t="s">
        <v>1</v>
      </c>
      <c r="D3" s="4">
        <v>3500</v>
      </c>
    </row>
    <row r="4" spans="1:9" ht="26">
      <c r="A4" s="6" t="str">
        <f t="shared" si="0"/>
        <v>Raj JadhavTally</v>
      </c>
      <c r="B4" s="4" t="s">
        <v>120</v>
      </c>
      <c r="C4" s="4" t="s">
        <v>0</v>
      </c>
      <c r="D4" s="4">
        <v>3500</v>
      </c>
    </row>
    <row r="5" spans="1:9" ht="26">
      <c r="A5" s="6" t="str">
        <f t="shared" si="0"/>
        <v>Anil KumarExcel</v>
      </c>
      <c r="B5" s="4" t="s">
        <v>121</v>
      </c>
      <c r="C5" s="4" t="s">
        <v>1</v>
      </c>
      <c r="D5" s="4">
        <v>1500</v>
      </c>
    </row>
    <row r="6" spans="1:9" ht="26">
      <c r="A6" s="6" t="str">
        <f t="shared" si="0"/>
        <v>Vikas SinghTally</v>
      </c>
      <c r="B6" s="4" t="s">
        <v>119</v>
      </c>
      <c r="C6" s="4" t="s">
        <v>0</v>
      </c>
      <c r="D6" s="4">
        <v>2500</v>
      </c>
    </row>
    <row r="7" spans="1:9" ht="26">
      <c r="A7" s="6" t="str">
        <f t="shared" si="0"/>
        <v>Raj JadhavExcel</v>
      </c>
      <c r="B7" s="4" t="s">
        <v>120</v>
      </c>
      <c r="C7" s="4" t="s">
        <v>1</v>
      </c>
      <c r="D7" s="4">
        <v>6500</v>
      </c>
    </row>
    <row r="8" spans="1:9" ht="26">
      <c r="A8" s="6" t="str">
        <f t="shared" si="0"/>
        <v>Anil KumarTally</v>
      </c>
      <c r="B8" s="4" t="s">
        <v>121</v>
      </c>
      <c r="C8" s="4" t="s">
        <v>0</v>
      </c>
      <c r="D8" s="4">
        <v>4500</v>
      </c>
    </row>
  </sheetData>
  <dataValidations count="2">
    <dataValidation type="list" allowBlank="1" showInputMessage="1" showErrorMessage="1" sqref="G2" xr:uid="{860DD25C-C110-1F46-A030-9D9D9F3293B2}">
      <formula1>$B$2:$B$8</formula1>
    </dataValidation>
    <dataValidation type="list" allowBlank="1" showInputMessage="1" showErrorMessage="1" sqref="H2" xr:uid="{BD9DE80D-FEA0-D84A-9CB6-95A8CC195536}">
      <formula1>$C$2:$C$8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6091-6E1F-6D4A-9CC2-54E294BCC7E8}">
  <dimension ref="A1:J14"/>
  <sheetViews>
    <sheetView workbookViewId="0">
      <selection activeCell="J14" sqref="J14"/>
    </sheetView>
  </sheetViews>
  <sheetFormatPr baseColWidth="10" defaultRowHeight="16"/>
  <cols>
    <col min="1" max="1" width="15.83203125" bestFit="1" customWidth="1"/>
    <col min="2" max="2" width="16.6640625" bestFit="1" customWidth="1"/>
    <col min="3" max="3" width="17.5" bestFit="1" customWidth="1"/>
    <col min="6" max="6" width="13.1640625" customWidth="1"/>
    <col min="8" max="8" width="21.6640625" customWidth="1"/>
    <col min="9" max="9" width="15.1640625" bestFit="1" customWidth="1"/>
    <col min="10" max="10" width="18" bestFit="1" customWidth="1"/>
  </cols>
  <sheetData>
    <row r="1" spans="1:10" ht="26">
      <c r="A1" s="22" t="s">
        <v>122</v>
      </c>
      <c r="B1" s="22" t="s">
        <v>123</v>
      </c>
      <c r="C1" s="22" t="s">
        <v>124</v>
      </c>
      <c r="D1" s="23"/>
      <c r="E1" s="23"/>
      <c r="F1" s="33" t="s">
        <v>125</v>
      </c>
      <c r="G1" s="33"/>
      <c r="H1" s="33"/>
      <c r="I1" s="33"/>
      <c r="J1" s="33"/>
    </row>
    <row r="2" spans="1:10" ht="26">
      <c r="A2" s="24" t="s">
        <v>126</v>
      </c>
      <c r="B2" s="24" t="s">
        <v>127</v>
      </c>
      <c r="C2" s="24">
        <v>21138</v>
      </c>
      <c r="D2" s="23"/>
      <c r="E2" s="23"/>
      <c r="F2" s="34"/>
      <c r="G2" s="34"/>
      <c r="H2" s="34"/>
      <c r="I2" s="34"/>
      <c r="J2" s="34"/>
    </row>
    <row r="3" spans="1:10" ht="26">
      <c r="A3" s="24" t="s">
        <v>126</v>
      </c>
      <c r="B3" s="24" t="s">
        <v>128</v>
      </c>
      <c r="C3" s="24">
        <v>18717</v>
      </c>
      <c r="D3" s="23"/>
      <c r="E3" s="23"/>
      <c r="F3" s="23"/>
      <c r="G3" s="23"/>
      <c r="H3" s="23"/>
      <c r="I3" s="23"/>
      <c r="J3" s="23"/>
    </row>
    <row r="4" spans="1:10" ht="26">
      <c r="A4" s="24" t="s">
        <v>126</v>
      </c>
      <c r="B4" s="24" t="s">
        <v>129</v>
      </c>
      <c r="C4" s="24">
        <v>14935</v>
      </c>
      <c r="D4" s="23"/>
      <c r="E4" s="23"/>
      <c r="F4" s="23"/>
      <c r="G4" s="23"/>
      <c r="H4" s="23"/>
      <c r="I4" s="23"/>
      <c r="J4" s="23"/>
    </row>
    <row r="5" spans="1:10" ht="54">
      <c r="A5" s="24" t="s">
        <v>126</v>
      </c>
      <c r="B5" s="24" t="s">
        <v>130</v>
      </c>
      <c r="C5" s="24">
        <v>12272</v>
      </c>
      <c r="D5" s="23"/>
      <c r="E5" s="23"/>
      <c r="F5" s="35" t="s">
        <v>131</v>
      </c>
      <c r="G5" s="23"/>
      <c r="H5" s="25" t="s">
        <v>132</v>
      </c>
      <c r="I5" s="26" t="s">
        <v>133</v>
      </c>
      <c r="J5" s="23"/>
    </row>
    <row r="6" spans="1:10" ht="27">
      <c r="A6" s="24" t="s">
        <v>134</v>
      </c>
      <c r="B6" s="24" t="s">
        <v>135</v>
      </c>
      <c r="C6" s="24">
        <v>17170</v>
      </c>
      <c r="D6" s="23"/>
      <c r="E6" s="23"/>
      <c r="F6" s="35"/>
      <c r="G6" s="23"/>
      <c r="H6" s="25" t="s">
        <v>136</v>
      </c>
      <c r="I6" s="27">
        <f t="array" ref="I6">VLOOKUP(H6,CHOOSE({1,2},A:A&amp;" "&amp;B:B,C:C),2,0)</f>
        <v>21138</v>
      </c>
      <c r="J6" s="23"/>
    </row>
    <row r="7" spans="1:10" ht="26">
      <c r="A7" s="24" t="s">
        <v>134</v>
      </c>
      <c r="B7" s="24" t="s">
        <v>130</v>
      </c>
      <c r="C7" s="24">
        <v>15754</v>
      </c>
      <c r="D7" s="23"/>
      <c r="E7" s="23"/>
      <c r="F7" s="28"/>
      <c r="G7" s="23"/>
      <c r="H7" s="23"/>
      <c r="I7" s="23"/>
      <c r="J7" s="23"/>
    </row>
    <row r="8" spans="1:10" ht="26">
      <c r="A8" s="24" t="s">
        <v>134</v>
      </c>
      <c r="B8" s="24" t="s">
        <v>137</v>
      </c>
      <c r="C8" s="24">
        <v>25766</v>
      </c>
      <c r="D8" s="23"/>
      <c r="E8" s="23"/>
      <c r="F8" s="28"/>
      <c r="G8" s="23"/>
      <c r="H8" s="23"/>
      <c r="I8" s="23"/>
      <c r="J8" s="23"/>
    </row>
    <row r="9" spans="1:10" ht="54">
      <c r="A9" s="24" t="s">
        <v>134</v>
      </c>
      <c r="B9" s="24" t="s">
        <v>127</v>
      </c>
      <c r="C9" s="24">
        <v>25843</v>
      </c>
      <c r="D9" s="23"/>
      <c r="E9" s="23"/>
      <c r="F9" s="36" t="s">
        <v>138</v>
      </c>
      <c r="G9" s="23"/>
      <c r="H9" s="25" t="s">
        <v>132</v>
      </c>
      <c r="I9" s="26" t="s">
        <v>133</v>
      </c>
      <c r="J9" s="23"/>
    </row>
    <row r="10" spans="1:10" ht="27">
      <c r="A10" s="24" t="s">
        <v>139</v>
      </c>
      <c r="B10" s="24" t="s">
        <v>135</v>
      </c>
      <c r="C10" s="24">
        <v>24866</v>
      </c>
      <c r="D10" s="23"/>
      <c r="E10" s="23"/>
      <c r="F10" s="36"/>
      <c r="G10" s="23"/>
      <c r="H10" s="25" t="s">
        <v>140</v>
      </c>
      <c r="I10" s="27">
        <f t="array" ref="I10">VLOOKUP(H10,CHOOSE({1,2},A:A&amp;B:B,C:C),2,0)</f>
        <v>19497</v>
      </c>
      <c r="J10" s="23"/>
    </row>
    <row r="11" spans="1:10" ht="26">
      <c r="A11" s="24" t="s">
        <v>139</v>
      </c>
      <c r="B11" s="24" t="s">
        <v>130</v>
      </c>
      <c r="C11" s="24">
        <v>23181</v>
      </c>
      <c r="D11" s="23"/>
      <c r="E11" s="23"/>
      <c r="F11" s="28"/>
      <c r="G11" s="23"/>
      <c r="H11" s="23"/>
      <c r="I11" s="23"/>
      <c r="J11" s="23"/>
    </row>
    <row r="12" spans="1:10" ht="26">
      <c r="A12" s="24" t="s">
        <v>139</v>
      </c>
      <c r="B12" s="24" t="s">
        <v>137</v>
      </c>
      <c r="C12" s="24">
        <v>19497</v>
      </c>
      <c r="D12" s="23"/>
      <c r="E12" s="23"/>
      <c r="F12" s="28"/>
      <c r="G12" s="23"/>
      <c r="H12" s="23"/>
      <c r="I12" s="23"/>
      <c r="J12" s="23"/>
    </row>
    <row r="13" spans="1:10" ht="26">
      <c r="A13" s="24" t="s">
        <v>139</v>
      </c>
      <c r="B13" s="24" t="s">
        <v>127</v>
      </c>
      <c r="C13" s="24">
        <v>10493</v>
      </c>
      <c r="D13" s="23"/>
      <c r="E13" s="23"/>
      <c r="F13" s="37" t="s">
        <v>141</v>
      </c>
      <c r="G13" s="23"/>
      <c r="H13" s="24" t="s">
        <v>122</v>
      </c>
      <c r="I13" s="24" t="s">
        <v>123</v>
      </c>
      <c r="J13" s="24" t="s">
        <v>133</v>
      </c>
    </row>
    <row r="14" spans="1:10" ht="27">
      <c r="A14" s="24" t="s">
        <v>142</v>
      </c>
      <c r="B14" s="24" t="s">
        <v>143</v>
      </c>
      <c r="C14" s="24">
        <v>10493</v>
      </c>
      <c r="D14" s="23"/>
      <c r="E14" s="23"/>
      <c r="F14" s="37"/>
      <c r="G14" s="23"/>
      <c r="H14" s="25" t="s">
        <v>126</v>
      </c>
      <c r="I14" s="29" t="s">
        <v>144</v>
      </c>
      <c r="J14" s="27">
        <f t="array" ref="J14">VLOOKUP(H14&amp;I14,CHOOSE({1,2},A:A&amp;B:B,C:C),2,0)</f>
        <v>12272</v>
      </c>
    </row>
  </sheetData>
  <mergeCells count="4">
    <mergeCell ref="F1:J2"/>
    <mergeCell ref="F5:F6"/>
    <mergeCell ref="F9:F10"/>
    <mergeCell ref="F13:F14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876C-6FA7-E54A-94C5-4BCBBEBC5100}">
  <dimension ref="A1:M13"/>
  <sheetViews>
    <sheetView topLeftCell="A2" workbookViewId="0">
      <selection activeCell="I3" sqref="I3:K7"/>
    </sheetView>
  </sheetViews>
  <sheetFormatPr baseColWidth="10" defaultRowHeight="16"/>
  <cols>
    <col min="1" max="5" width="15.1640625" bestFit="1" customWidth="1"/>
    <col min="9" max="9" width="13.1640625" bestFit="1" customWidth="1"/>
    <col min="10" max="11" width="15.1640625" bestFit="1" customWidth="1"/>
  </cols>
  <sheetData>
    <row r="1" spans="1:13" ht="26">
      <c r="A1" s="30" t="s">
        <v>2</v>
      </c>
      <c r="B1" s="30" t="s">
        <v>145</v>
      </c>
      <c r="C1" s="30" t="s">
        <v>146</v>
      </c>
      <c r="D1" s="30" t="s">
        <v>147</v>
      </c>
      <c r="E1" s="30" t="s">
        <v>148</v>
      </c>
    </row>
    <row r="2" spans="1:13" ht="26">
      <c r="A2" s="30" t="s">
        <v>90</v>
      </c>
      <c r="B2" s="30">
        <v>1087</v>
      </c>
      <c r="C2" s="30">
        <v>1660</v>
      </c>
      <c r="D2" s="30">
        <v>1258</v>
      </c>
      <c r="E2" s="30">
        <v>1607</v>
      </c>
      <c r="J2">
        <v>4</v>
      </c>
      <c r="K2">
        <v>2</v>
      </c>
    </row>
    <row r="3" spans="1:13" ht="26">
      <c r="A3" s="30" t="s">
        <v>92</v>
      </c>
      <c r="B3" s="30">
        <v>1009</v>
      </c>
      <c r="C3" s="30">
        <v>1281</v>
      </c>
      <c r="D3" s="30">
        <v>1669</v>
      </c>
      <c r="E3" s="30">
        <v>1754</v>
      </c>
      <c r="I3" s="32"/>
      <c r="J3" s="30" t="str">
        <f>INDEX($B$1:$E$1,0,J2)</f>
        <v>Year 2020</v>
      </c>
      <c r="K3" s="30" t="str">
        <f>INDEX(B1:E1,0,K2)</f>
        <v>Year 2018</v>
      </c>
    </row>
    <row r="4" spans="1:13" ht="26">
      <c r="A4" s="30" t="s">
        <v>149</v>
      </c>
      <c r="B4" s="30">
        <v>1460</v>
      </c>
      <c r="C4" s="30">
        <v>1382</v>
      </c>
      <c r="D4" s="30">
        <v>1286</v>
      </c>
      <c r="E4" s="30">
        <v>1652</v>
      </c>
      <c r="I4" s="30" t="s">
        <v>90</v>
      </c>
      <c r="J4" s="30">
        <f>VLOOKUP($I4,$A$1:$E$5,MATCH(J$3,$A$1:$E$1,0),0)</f>
        <v>1607</v>
      </c>
      <c r="K4" s="30">
        <f>VLOOKUP($I4,$A$1:$E$5,MATCH(K$3,$A$1:$E$1,0),0)</f>
        <v>1660</v>
      </c>
    </row>
    <row r="5" spans="1:13" ht="26">
      <c r="A5" s="30" t="s">
        <v>150</v>
      </c>
      <c r="B5" s="30">
        <v>1792</v>
      </c>
      <c r="C5" s="30">
        <v>1148</v>
      </c>
      <c r="D5" s="30">
        <v>1629</v>
      </c>
      <c r="E5" s="30">
        <v>1579</v>
      </c>
      <c r="I5" s="30" t="s">
        <v>92</v>
      </c>
      <c r="J5" s="30">
        <f t="shared" ref="J5:K7" si="0">VLOOKUP($I5,$A$1:$E$5,MATCH(J$3,$A$1:$E$1,0),0)</f>
        <v>1754</v>
      </c>
      <c r="K5" s="30">
        <f t="shared" si="0"/>
        <v>1281</v>
      </c>
    </row>
    <row r="6" spans="1:13" ht="26">
      <c r="I6" s="30" t="s">
        <v>149</v>
      </c>
      <c r="J6" s="30">
        <f t="shared" si="0"/>
        <v>1652</v>
      </c>
      <c r="K6" s="30">
        <f t="shared" si="0"/>
        <v>1382</v>
      </c>
    </row>
    <row r="7" spans="1:13" ht="26">
      <c r="I7" s="30" t="s">
        <v>150</v>
      </c>
      <c r="J7" s="30">
        <f t="shared" si="0"/>
        <v>1579</v>
      </c>
      <c r="K7" s="30">
        <f t="shared" si="0"/>
        <v>1148</v>
      </c>
    </row>
    <row r="8" spans="1:13" ht="26">
      <c r="A8" s="30" t="s">
        <v>145</v>
      </c>
    </row>
    <row r="9" spans="1:13" ht="26">
      <c r="A9" s="30" t="s">
        <v>146</v>
      </c>
    </row>
    <row r="10" spans="1:13" ht="26">
      <c r="A10" s="30" t="s">
        <v>147</v>
      </c>
      <c r="G10" s="31"/>
      <c r="H10" s="31"/>
      <c r="I10" s="31"/>
      <c r="J10" s="31"/>
      <c r="K10" s="31"/>
      <c r="L10" s="31"/>
      <c r="M10" s="31"/>
    </row>
    <row r="11" spans="1:13" ht="26">
      <c r="A11" s="30" t="s">
        <v>148</v>
      </c>
      <c r="G11" s="31"/>
      <c r="H11" s="31"/>
      <c r="I11" s="31"/>
      <c r="J11" s="31"/>
      <c r="K11" s="31"/>
      <c r="L11" s="31"/>
      <c r="M11" s="31"/>
    </row>
    <row r="12" spans="1:13">
      <c r="G12" s="31"/>
      <c r="H12" s="31"/>
      <c r="I12" s="31"/>
      <c r="J12" s="31"/>
      <c r="K12" s="31"/>
      <c r="L12" s="31"/>
      <c r="M12" s="31"/>
    </row>
    <row r="13" spans="1:13">
      <c r="G13" s="31"/>
      <c r="H13" s="31"/>
      <c r="I13" s="31"/>
      <c r="J13" s="31"/>
      <c r="K13" s="31"/>
      <c r="L13" s="31"/>
      <c r="M13" s="31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8" r:id="rId3" name="Drop Down 2">
              <controlPr defaultSize="0" autoLine="0" autoPict="0">
                <anchor moveWithCells="1">
                  <from>
                    <xdr:col>6</xdr:col>
                    <xdr:colOff>571500</xdr:colOff>
                    <xdr:row>10</xdr:row>
                    <xdr:rowOff>12700</xdr:rowOff>
                  </from>
                  <to>
                    <xdr:col>8</xdr:col>
                    <xdr:colOff>812800</xdr:colOff>
                    <xdr:row>11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9" r:id="rId4" name="Drop Down 3">
              <controlPr defaultSize="0" autoLine="0" autoPict="0">
                <anchor moveWithCells="1">
                  <from>
                    <xdr:col>10</xdr:col>
                    <xdr:colOff>12700</xdr:colOff>
                    <xdr:row>10</xdr:row>
                    <xdr:rowOff>0</xdr:rowOff>
                  </from>
                  <to>
                    <xdr:col>11</xdr:col>
                    <xdr:colOff>749300</xdr:colOff>
                    <xdr:row>11</xdr:row>
                    <xdr:rowOff>50800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8</vt:i4>
      </vt:variant>
    </vt:vector>
  </HeadingPairs>
  <TitlesOfParts>
    <vt:vector size="27" baseType="lpstr">
      <vt:lpstr>VLOOKUP</vt:lpstr>
      <vt:lpstr>2- Range Lookup</vt:lpstr>
      <vt:lpstr>3- IF Error Vlookup</vt:lpstr>
      <vt:lpstr>NESTED VLOOKUP</vt:lpstr>
      <vt:lpstr>Filter Using VlookUP</vt:lpstr>
      <vt:lpstr>Double VLookUP</vt:lpstr>
      <vt:lpstr>Multi Table V-LookUP</vt:lpstr>
      <vt:lpstr>Multi Sheet V-LookUP</vt:lpstr>
      <vt:lpstr>Data 1</vt:lpstr>
      <vt:lpstr>Data 2</vt:lpstr>
      <vt:lpstr>Data 3</vt:lpstr>
      <vt:lpstr>9 - Reverse Lookup with Choose</vt:lpstr>
      <vt:lpstr>10 - R-Lookup Index Match</vt:lpstr>
      <vt:lpstr>11 - Vlookup + Match</vt:lpstr>
      <vt:lpstr> Backupdata</vt:lpstr>
      <vt:lpstr>12 - Vlookup with Find</vt:lpstr>
      <vt:lpstr>Sheet17</vt:lpstr>
      <vt:lpstr>14 - Vlookup Twist</vt:lpstr>
      <vt:lpstr>15 - Use Vlookup to Create MIS </vt:lpstr>
      <vt:lpstr>Data1</vt:lpstr>
      <vt:lpstr>Data2</vt:lpstr>
      <vt:lpstr>Data3</vt:lpstr>
      <vt:lpstr>List1</vt:lpstr>
      <vt:lpstr>List2</vt:lpstr>
      <vt:lpstr>PRICE</vt:lpstr>
      <vt:lpstr>Target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2022-10-12T18:14:38Z</dcterms:created>
  <dcterms:modified xsi:type="dcterms:W3CDTF">2022-10-18T06:12:41Z</dcterms:modified>
</cp:coreProperties>
</file>