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4417004f7f1682/PROCESS 2024/"/>
    </mc:Choice>
  </mc:AlternateContent>
  <xr:revisionPtr revIDLastSave="0" documentId="8_{7BBD2425-4380-48B6-BE44-6C7E71A7AEA9}" xr6:coauthVersionLast="47" xr6:coauthVersionMax="47" xr10:uidLastSave="{00000000-0000-0000-0000-000000000000}"/>
  <bookViews>
    <workbookView xWindow="-108" yWindow="-108" windowWidth="23256" windowHeight="12456" xr2:uid="{DDB3CBAB-C105-4535-A0B9-702C1946788C}"/>
  </bookViews>
  <sheets>
    <sheet name="MDF" sheetId="3" r:id="rId1"/>
    <sheet name="ACRYLIC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3" l="1"/>
  <c r="K14" i="3"/>
  <c r="K13" i="3"/>
  <c r="K7" i="3"/>
  <c r="K6" i="3"/>
  <c r="K5" i="3"/>
  <c r="K15" i="1"/>
  <c r="K14" i="1"/>
  <c r="K13" i="1"/>
  <c r="K7" i="1"/>
  <c r="K6" i="1"/>
  <c r="K5" i="1"/>
  <c r="C23" i="3"/>
  <c r="D20" i="3"/>
  <c r="C20" i="3"/>
  <c r="J15" i="3"/>
  <c r="F15" i="3"/>
  <c r="J14" i="3"/>
  <c r="H14" i="3"/>
  <c r="I14" i="3" s="1"/>
  <c r="G14" i="3"/>
  <c r="G15" i="3" s="1"/>
  <c r="F14" i="3"/>
  <c r="J13" i="3"/>
  <c r="H13" i="3"/>
  <c r="I13" i="3" s="1"/>
  <c r="G13" i="3"/>
  <c r="D23" i="3" s="1"/>
  <c r="F13" i="3"/>
  <c r="J7" i="3"/>
  <c r="F7" i="3"/>
  <c r="J6" i="3"/>
  <c r="H6" i="3"/>
  <c r="I6" i="3" s="1"/>
  <c r="F6" i="3"/>
  <c r="J5" i="3"/>
  <c r="H5" i="3"/>
  <c r="I5" i="3" s="1"/>
  <c r="G5" i="3"/>
  <c r="G6" i="3" s="1"/>
  <c r="F5" i="3"/>
  <c r="H2" i="2"/>
  <c r="C25" i="1"/>
  <c r="C24" i="1"/>
  <c r="C23" i="1"/>
  <c r="D20" i="1"/>
  <c r="C20" i="1"/>
  <c r="J15" i="1"/>
  <c r="F15" i="1"/>
  <c r="J14" i="1"/>
  <c r="H14" i="1"/>
  <c r="F14" i="1"/>
  <c r="J13" i="1"/>
  <c r="H13" i="1"/>
  <c r="G13" i="1"/>
  <c r="G14" i="1" s="1"/>
  <c r="D24" i="1" s="1"/>
  <c r="F13" i="1"/>
  <c r="J7" i="1"/>
  <c r="J6" i="1"/>
  <c r="J5" i="1"/>
  <c r="F7" i="1"/>
  <c r="F6" i="1"/>
  <c r="F5" i="1"/>
  <c r="G5" i="1"/>
  <c r="G6" i="1" s="1"/>
  <c r="G7" i="1" s="1"/>
  <c r="I7" i="1" s="1"/>
  <c r="H6" i="1"/>
  <c r="H5" i="1"/>
  <c r="H3" i="3" l="1"/>
  <c r="C21" i="3" s="1"/>
  <c r="D25" i="3"/>
  <c r="I15" i="3"/>
  <c r="H11" i="3"/>
  <c r="D21" i="3" s="1"/>
  <c r="C24" i="3"/>
  <c r="G7" i="3"/>
  <c r="D24" i="3"/>
  <c r="D23" i="1"/>
  <c r="I13" i="1"/>
  <c r="G15" i="1"/>
  <c r="I14" i="1"/>
  <c r="H11" i="1"/>
  <c r="D21" i="1" s="1"/>
  <c r="I5" i="1"/>
  <c r="I6" i="1"/>
  <c r="H3" i="1" s="1"/>
  <c r="C21" i="1" s="1"/>
  <c r="F21" i="1" s="1"/>
  <c r="D22" i="3" l="1"/>
  <c r="C22" i="3"/>
  <c r="F21" i="3"/>
  <c r="C25" i="3"/>
  <c r="I7" i="3"/>
  <c r="I15" i="1"/>
  <c r="D25" i="1"/>
  <c r="F22" i="3" l="1"/>
  <c r="C22" i="1"/>
  <c r="D22" i="1"/>
  <c r="F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D'Souza</author>
  </authors>
  <commentList>
    <comment ref="E2" authorId="0" shapeId="0" xr:uid="{F4071501-DFDA-44BF-A6E3-CD78462CB18F}">
      <text>
        <r>
          <rPr>
            <b/>
            <sz val="9"/>
            <color indexed="81"/>
            <rFont val="Tahoma"/>
            <family val="2"/>
          </rPr>
          <t>Ronald D'Souza:</t>
        </r>
        <r>
          <rPr>
            <sz val="9"/>
            <color indexed="81"/>
            <rFont val="Tahoma"/>
            <family val="2"/>
          </rPr>
          <t xml:space="preserve">
ALLOW UNIT OF MEASUREMENT TO BE CHANGED AS PER WHAT USER WANTS
SO CALCULATIONS CAN BE DONE IN MM, INCHES, CMS, FEET</t>
        </r>
      </text>
    </comment>
  </commentList>
</comments>
</file>

<file path=xl/sharedStrings.xml><?xml version="1.0" encoding="utf-8"?>
<sst xmlns="http://schemas.openxmlformats.org/spreadsheetml/2006/main" count="139" uniqueCount="54">
  <si>
    <t>Material Open Size</t>
  </si>
  <si>
    <t>Material Cutting Size</t>
  </si>
  <si>
    <t>Actual Piece Size</t>
  </si>
  <si>
    <t>MM</t>
  </si>
  <si>
    <t>2"</t>
  </si>
  <si>
    <t>10"</t>
  </si>
  <si>
    <t>No of Ups / Cutting Size</t>
  </si>
  <si>
    <t>Order Qty</t>
  </si>
  <si>
    <t>Particulars</t>
  </si>
  <si>
    <t>L (inches)</t>
  </si>
  <si>
    <t>B (Sq Ft)</t>
  </si>
  <si>
    <t>L (Sq Ft)</t>
  </si>
  <si>
    <t>B (inches)</t>
  </si>
  <si>
    <t>Total Consumption in Sq Ft</t>
  </si>
  <si>
    <t>Sq Ft / Unit</t>
  </si>
  <si>
    <t>Sheet Qty</t>
  </si>
  <si>
    <t>Per Unit Cost</t>
  </si>
  <si>
    <t>Cost / mm</t>
  </si>
  <si>
    <t>Cost / Consumption</t>
  </si>
  <si>
    <t>SECTION 1</t>
  </si>
  <si>
    <t>BLACK ACRYLIC 3MM</t>
  </si>
  <si>
    <t>Master Sheet Size</t>
  </si>
  <si>
    <t>GOLD MIRROR 1MM</t>
  </si>
  <si>
    <t>Acrylic Cost / mm / Sq Ft</t>
  </si>
  <si>
    <t>SECTION 2</t>
  </si>
  <si>
    <t>COST /PC</t>
  </si>
  <si>
    <t>TOTAL COST OF JOB</t>
  </si>
  <si>
    <t xml:space="preserve">TOTAL NO OF OPEN SIZE SHEETS </t>
  </si>
  <si>
    <t>TOTAL NO OF MASTER SIZE SHEETS</t>
  </si>
  <si>
    <t>TOTAL NO OF CUTTING SIZE SHEETS</t>
  </si>
  <si>
    <t>SECTION</t>
  </si>
  <si>
    <t>MATERIAL</t>
  </si>
  <si>
    <t>TOTAL</t>
  </si>
  <si>
    <t>Raw material Total / Set</t>
  </si>
  <si>
    <t>Raw Material Total Value</t>
  </si>
  <si>
    <t>REMARK</t>
  </si>
  <si>
    <t>ORDER QTY</t>
  </si>
  <si>
    <t>RATE/MM</t>
  </si>
  <si>
    <t>WHITE ACRYLIC 3MM</t>
  </si>
  <si>
    <t>RATE/SQ FT</t>
  </si>
  <si>
    <t>ACTUAL PIECE SIZE IN INCH</t>
  </si>
  <si>
    <t>MATERIAL CUTTING SIZE IN SQ FT</t>
  </si>
  <si>
    <t>OPEN SHEET SIZE IN SQ FT</t>
  </si>
  <si>
    <t>MASTER SHEET SIZE IN SQ FT</t>
  </si>
  <si>
    <t>NO OF UPS / CUTTING SIZE</t>
  </si>
  <si>
    <t>CUTTING SIZE SHEET QTY</t>
  </si>
  <si>
    <t>OPEN SIZE SHEET QTY</t>
  </si>
  <si>
    <t>MASTER SHEET QTY</t>
  </si>
  <si>
    <t>MDF Cost / mm / Sq Ft</t>
  </si>
  <si>
    <t>MDF 5.5MM</t>
  </si>
  <si>
    <t>Cost / SQFT</t>
  </si>
  <si>
    <t xml:space="preserve">RATE x MM x SQ FT </t>
  </si>
  <si>
    <t xml:space="preserve">RATE  x SQ FT </t>
  </si>
  <si>
    <t>MDF 1.5MM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</si>
</sst>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7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3" fontId="0" fillId="0" borderId="0" xfId="1" applyFont="1"/>
    <xf numFmtId="43" fontId="2" fillId="2" borderId="1" xfId="1" applyFont="1" applyFill="1" applyBorder="1"/>
    <xf numFmtId="43" fontId="0" fillId="0" borderId="1" xfId="1" applyFont="1" applyBorder="1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/>
    <xf numFmtId="167" fontId="0" fillId="2" borderId="1" xfId="0" applyNumberFormat="1" applyFill="1" applyBorder="1"/>
    <xf numFmtId="43" fontId="0" fillId="2" borderId="1" xfId="1" applyFont="1" applyFill="1" applyBorder="1"/>
    <xf numFmtId="0" fontId="0" fillId="0" borderId="3" xfId="0" applyBorder="1" applyAlignment="1">
      <alignment horizontal="center" vertical="center" wrapText="1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43" fontId="0" fillId="0" borderId="5" xfId="1" applyFont="1" applyBorder="1"/>
    <xf numFmtId="43" fontId="0" fillId="0" borderId="6" xfId="1" applyFont="1" applyBorder="1"/>
    <xf numFmtId="0" fontId="0" fillId="0" borderId="7" xfId="0" applyBorder="1" applyAlignment="1">
      <alignment horizontal="center" vertical="center" wrapText="1"/>
    </xf>
    <xf numFmtId="43" fontId="0" fillId="0" borderId="0" xfId="1" applyFont="1" applyBorder="1"/>
    <xf numFmtId="43" fontId="0" fillId="0" borderId="8" xfId="1" applyFont="1" applyBorder="1"/>
    <xf numFmtId="43" fontId="2" fillId="2" borderId="9" xfId="1" applyFont="1" applyFill="1" applyBorder="1"/>
    <xf numFmtId="43" fontId="0" fillId="2" borderId="9" xfId="1" applyFont="1" applyFill="1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11" xfId="0" applyBorder="1" applyAlignment="1">
      <alignment horizontal="center"/>
    </xf>
    <xf numFmtId="167" fontId="0" fillId="0" borderId="11" xfId="0" applyNumberFormat="1" applyBorder="1"/>
    <xf numFmtId="43" fontId="0" fillId="0" borderId="11" xfId="1" applyFont="1" applyBorder="1"/>
    <xf numFmtId="43" fontId="0" fillId="0" borderId="12" xfId="1" applyFont="1" applyBorder="1"/>
    <xf numFmtId="0" fontId="2" fillId="2" borderId="13" xfId="0" applyFont="1" applyFill="1" applyBorder="1"/>
    <xf numFmtId="0" fontId="0" fillId="0" borderId="14" xfId="0" applyBorder="1"/>
    <xf numFmtId="0" fontId="2" fillId="2" borderId="14" xfId="0" applyFont="1" applyFill="1" applyBorder="1"/>
    <xf numFmtId="0" fontId="0" fillId="0" borderId="15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43" fontId="0" fillId="0" borderId="1" xfId="0" applyNumberFormat="1" applyBorder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43" fontId="0" fillId="2" borderId="1" xfId="0" applyNumberFormat="1" applyFill="1" applyBorder="1"/>
    <xf numFmtId="2" fontId="0" fillId="2" borderId="1" xfId="0" applyNumberForma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3" fontId="0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4" borderId="1" xfId="0" applyFont="1" applyFill="1" applyBorder="1"/>
    <xf numFmtId="0" fontId="2" fillId="4" borderId="4" xfId="0" applyFont="1" applyFill="1" applyBorder="1"/>
    <xf numFmtId="0" fontId="2" fillId="4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1AED-D4B3-468B-935E-791591BB28BE}">
  <dimension ref="A1:M25"/>
  <sheetViews>
    <sheetView tabSelected="1" workbookViewId="0">
      <selection activeCell="I21" sqref="I21"/>
    </sheetView>
  </sheetViews>
  <sheetFormatPr defaultRowHeight="14.4" x14ac:dyDescent="0.3"/>
  <cols>
    <col min="1" max="1" width="12.88671875" customWidth="1"/>
    <col min="2" max="2" width="18.5546875" bestFit="1" customWidth="1"/>
    <col min="3" max="3" width="20.44140625" bestFit="1" customWidth="1"/>
    <col min="4" max="4" width="9.21875" bestFit="1" customWidth="1"/>
    <col min="5" max="5" width="9.21875" style="1" bestFit="1" customWidth="1"/>
    <col min="6" max="6" width="9.21875" bestFit="1" customWidth="1"/>
    <col min="7" max="8" width="11.88671875" bestFit="1" customWidth="1"/>
    <col min="9" max="9" width="23.88671875" style="11" bestFit="1" customWidth="1"/>
    <col min="10" max="10" width="10.6640625" style="11" bestFit="1" customWidth="1"/>
    <col min="11" max="11" width="18.88671875" bestFit="1" customWidth="1"/>
  </cols>
  <sheetData>
    <row r="1" spans="1:13" ht="15" thickBot="1" x14ac:dyDescent="0.35"/>
    <row r="2" spans="1:13" x14ac:dyDescent="0.3">
      <c r="A2" s="19" t="s">
        <v>19</v>
      </c>
      <c r="B2" s="39" t="s">
        <v>49</v>
      </c>
      <c r="C2" s="35" t="s">
        <v>8</v>
      </c>
      <c r="D2" s="20" t="s">
        <v>9</v>
      </c>
      <c r="E2" s="20" t="s">
        <v>12</v>
      </c>
      <c r="F2" s="57" t="s">
        <v>3</v>
      </c>
      <c r="G2" s="20" t="s">
        <v>7</v>
      </c>
      <c r="H2" s="20" t="s">
        <v>16</v>
      </c>
      <c r="I2" s="56" t="s">
        <v>48</v>
      </c>
      <c r="J2" s="22"/>
      <c r="K2" s="23"/>
    </row>
    <row r="3" spans="1:13" x14ac:dyDescent="0.3">
      <c r="A3" s="24"/>
      <c r="B3" s="40"/>
      <c r="C3" s="36" t="s">
        <v>2</v>
      </c>
      <c r="D3" s="4">
        <v>10</v>
      </c>
      <c r="E3" s="4">
        <v>2</v>
      </c>
      <c r="F3" s="5">
        <v>5.5</v>
      </c>
      <c r="G3" s="4">
        <v>364</v>
      </c>
      <c r="H3" s="12">
        <f>K6/G3</f>
        <v>2.6666666666666665</v>
      </c>
      <c r="I3" s="4">
        <v>16</v>
      </c>
      <c r="J3" s="25"/>
      <c r="K3" s="26"/>
    </row>
    <row r="4" spans="1:13" x14ac:dyDescent="0.3">
      <c r="A4" s="24"/>
      <c r="B4" s="40"/>
      <c r="C4" s="37" t="s">
        <v>8</v>
      </c>
      <c r="D4" s="2" t="s">
        <v>11</v>
      </c>
      <c r="E4" s="2" t="s">
        <v>10</v>
      </c>
      <c r="F4" s="3" t="s">
        <v>3</v>
      </c>
      <c r="G4" s="2" t="s">
        <v>15</v>
      </c>
      <c r="H4" s="2" t="s">
        <v>14</v>
      </c>
      <c r="I4" s="55" t="s">
        <v>13</v>
      </c>
      <c r="J4" s="12" t="s">
        <v>50</v>
      </c>
      <c r="K4" s="27" t="s">
        <v>18</v>
      </c>
    </row>
    <row r="5" spans="1:13" x14ac:dyDescent="0.3">
      <c r="A5" s="24"/>
      <c r="B5" s="40"/>
      <c r="C5" s="36" t="s">
        <v>1</v>
      </c>
      <c r="D5" s="10">
        <v>2</v>
      </c>
      <c r="E5" s="10">
        <v>2</v>
      </c>
      <c r="F5" s="15">
        <f>F3</f>
        <v>5.5</v>
      </c>
      <c r="G5" s="16">
        <f>G3/G8</f>
        <v>15.166666666666666</v>
      </c>
      <c r="H5" s="16">
        <f>D5*E5</f>
        <v>4</v>
      </c>
      <c r="I5" s="17">
        <f>H5*G5</f>
        <v>60.666666666666664</v>
      </c>
      <c r="J5" s="18">
        <f>I3</f>
        <v>16</v>
      </c>
      <c r="K5" s="28">
        <f>$I3*I5</f>
        <v>970.66666666666663</v>
      </c>
      <c r="M5" t="s">
        <v>52</v>
      </c>
    </row>
    <row r="6" spans="1:13" x14ac:dyDescent="0.3">
      <c r="A6" s="24"/>
      <c r="B6" s="40"/>
      <c r="C6" s="36" t="s">
        <v>0</v>
      </c>
      <c r="D6" s="10">
        <v>4</v>
      </c>
      <c r="E6" s="10">
        <v>2</v>
      </c>
      <c r="F6" s="15">
        <f>F3</f>
        <v>5.5</v>
      </c>
      <c r="G6" s="16">
        <f>G5/2</f>
        <v>7.583333333333333</v>
      </c>
      <c r="H6" s="16">
        <f>D6*E6</f>
        <v>8</v>
      </c>
      <c r="I6" s="17">
        <f>H6*G6</f>
        <v>60.666666666666664</v>
      </c>
      <c r="J6" s="18">
        <f>I3</f>
        <v>16</v>
      </c>
      <c r="K6" s="28">
        <f>$I3*I6</f>
        <v>970.66666666666663</v>
      </c>
    </row>
    <row r="7" spans="1:13" x14ac:dyDescent="0.3">
      <c r="A7" s="24"/>
      <c r="B7" s="40"/>
      <c r="C7" s="36" t="s">
        <v>21</v>
      </c>
      <c r="D7" s="10">
        <v>8</v>
      </c>
      <c r="E7" s="10">
        <v>4</v>
      </c>
      <c r="F7" s="15">
        <f>F3</f>
        <v>5.5</v>
      </c>
      <c r="G7" s="16">
        <f>G6/4</f>
        <v>1.8958333333333333</v>
      </c>
      <c r="H7" s="16">
        <v>32</v>
      </c>
      <c r="I7" s="17">
        <f>H7*G7</f>
        <v>60.666666666666664</v>
      </c>
      <c r="J7" s="18">
        <f>I3</f>
        <v>16</v>
      </c>
      <c r="K7" s="28">
        <f>$I3*I7</f>
        <v>970.66666666666663</v>
      </c>
    </row>
    <row r="8" spans="1:13" ht="15" thickBot="1" x14ac:dyDescent="0.35">
      <c r="A8" s="29"/>
      <c r="B8" s="41"/>
      <c r="C8" s="38" t="s">
        <v>6</v>
      </c>
      <c r="D8" s="30"/>
      <c r="E8" s="30"/>
      <c r="F8" s="31"/>
      <c r="G8" s="30">
        <v>24</v>
      </c>
      <c r="H8" s="30"/>
      <c r="I8" s="32"/>
      <c r="J8" s="33"/>
      <c r="K8" s="34"/>
    </row>
    <row r="9" spans="1:13" ht="15" thickBot="1" x14ac:dyDescent="0.35">
      <c r="A9" s="8"/>
      <c r="B9" s="14"/>
      <c r="C9" s="6"/>
      <c r="D9" s="6"/>
      <c r="E9" s="7"/>
      <c r="F9" s="6"/>
      <c r="G9" s="6"/>
    </row>
    <row r="10" spans="1:13" x14ac:dyDescent="0.3">
      <c r="A10" s="19" t="s">
        <v>24</v>
      </c>
      <c r="B10" s="39" t="s">
        <v>53</v>
      </c>
      <c r="C10" s="35" t="s">
        <v>8</v>
      </c>
      <c r="D10" s="20" t="s">
        <v>9</v>
      </c>
      <c r="E10" s="20" t="s">
        <v>12</v>
      </c>
      <c r="F10" s="21" t="s">
        <v>3</v>
      </c>
      <c r="G10" s="20" t="s">
        <v>7</v>
      </c>
      <c r="H10" s="20" t="s">
        <v>16</v>
      </c>
      <c r="I10" s="20" t="s">
        <v>48</v>
      </c>
      <c r="J10" s="22"/>
      <c r="K10" s="23"/>
    </row>
    <row r="11" spans="1:13" x14ac:dyDescent="0.3">
      <c r="A11" s="24"/>
      <c r="B11" s="40"/>
      <c r="C11" s="36" t="s">
        <v>2</v>
      </c>
      <c r="D11" s="4">
        <v>10</v>
      </c>
      <c r="E11" s="4">
        <v>2</v>
      </c>
      <c r="F11" s="5">
        <v>1.5</v>
      </c>
      <c r="G11" s="4">
        <v>364</v>
      </c>
      <c r="H11" s="12">
        <f>K14/G11</f>
        <v>1.6666666666666665</v>
      </c>
      <c r="I11" s="4">
        <v>10</v>
      </c>
      <c r="J11" s="25"/>
      <c r="K11" s="26"/>
    </row>
    <row r="12" spans="1:13" x14ac:dyDescent="0.3">
      <c r="A12" s="24"/>
      <c r="B12" s="40"/>
      <c r="C12" s="37" t="s">
        <v>8</v>
      </c>
      <c r="D12" s="2" t="s">
        <v>11</v>
      </c>
      <c r="E12" s="2" t="s">
        <v>10</v>
      </c>
      <c r="F12" s="3" t="s">
        <v>3</v>
      </c>
      <c r="G12" s="2" t="s">
        <v>15</v>
      </c>
      <c r="H12" s="2" t="s">
        <v>14</v>
      </c>
      <c r="I12" s="2" t="s">
        <v>13</v>
      </c>
      <c r="J12" s="12" t="s">
        <v>17</v>
      </c>
      <c r="K12" s="27" t="s">
        <v>18</v>
      </c>
    </row>
    <row r="13" spans="1:13" x14ac:dyDescent="0.3">
      <c r="A13" s="24"/>
      <c r="B13" s="40"/>
      <c r="C13" s="36" t="s">
        <v>1</v>
      </c>
      <c r="D13" s="10">
        <v>2</v>
      </c>
      <c r="E13" s="10">
        <v>2</v>
      </c>
      <c r="F13" s="15">
        <f>F11</f>
        <v>1.5</v>
      </c>
      <c r="G13" s="16">
        <f>G11/G16</f>
        <v>15.166666666666666</v>
      </c>
      <c r="H13" s="16">
        <f>D13*E13</f>
        <v>4</v>
      </c>
      <c r="I13" s="17">
        <f>H13*G13</f>
        <v>60.666666666666664</v>
      </c>
      <c r="J13" s="18">
        <f>I11</f>
        <v>10</v>
      </c>
      <c r="K13" s="28">
        <f>$I11*I13</f>
        <v>606.66666666666663</v>
      </c>
    </row>
    <row r="14" spans="1:13" x14ac:dyDescent="0.3">
      <c r="A14" s="24"/>
      <c r="B14" s="40"/>
      <c r="C14" s="36" t="s">
        <v>0</v>
      </c>
      <c r="D14" s="10">
        <v>4</v>
      </c>
      <c r="E14" s="10">
        <v>2</v>
      </c>
      <c r="F14" s="15">
        <f>F11</f>
        <v>1.5</v>
      </c>
      <c r="G14" s="16">
        <f>G13/2</f>
        <v>7.583333333333333</v>
      </c>
      <c r="H14" s="16">
        <f>D14*E14</f>
        <v>8</v>
      </c>
      <c r="I14" s="17">
        <f>H14*G14</f>
        <v>60.666666666666664</v>
      </c>
      <c r="J14" s="18">
        <f>I11</f>
        <v>10</v>
      </c>
      <c r="K14" s="28">
        <f>$I11*I14</f>
        <v>606.66666666666663</v>
      </c>
    </row>
    <row r="15" spans="1:13" x14ac:dyDescent="0.3">
      <c r="A15" s="24"/>
      <c r="B15" s="40"/>
      <c r="C15" s="36" t="s">
        <v>21</v>
      </c>
      <c r="D15" s="10">
        <v>8</v>
      </c>
      <c r="E15" s="10">
        <v>4</v>
      </c>
      <c r="F15" s="15">
        <f>F11</f>
        <v>1.5</v>
      </c>
      <c r="G15" s="16">
        <f>G14/4</f>
        <v>1.8958333333333333</v>
      </c>
      <c r="H15" s="16">
        <v>32</v>
      </c>
      <c r="I15" s="17">
        <f>H15*G15</f>
        <v>60.666666666666664</v>
      </c>
      <c r="J15" s="18">
        <f>I11</f>
        <v>10</v>
      </c>
      <c r="K15" s="28">
        <f>$I11*I15</f>
        <v>606.66666666666663</v>
      </c>
    </row>
    <row r="16" spans="1:13" ht="15" thickBot="1" x14ac:dyDescent="0.35">
      <c r="A16" s="29"/>
      <c r="B16" s="41"/>
      <c r="C16" s="38" t="s">
        <v>6</v>
      </c>
      <c r="D16" s="30"/>
      <c r="E16" s="30"/>
      <c r="F16" s="31"/>
      <c r="G16" s="30">
        <v>24</v>
      </c>
      <c r="H16" s="30"/>
      <c r="I16" s="32"/>
      <c r="J16" s="33"/>
      <c r="K16" s="34"/>
    </row>
    <row r="19" spans="1:8" x14ac:dyDescent="0.3">
      <c r="A19" s="46" t="s">
        <v>30</v>
      </c>
      <c r="B19" s="46"/>
      <c r="C19" s="47" t="s">
        <v>19</v>
      </c>
      <c r="D19" s="46" t="s">
        <v>24</v>
      </c>
      <c r="E19" s="46"/>
      <c r="F19" s="47" t="s">
        <v>32</v>
      </c>
      <c r="G19" s="46" t="s">
        <v>35</v>
      </c>
      <c r="H19" s="46"/>
    </row>
    <row r="20" spans="1:8" x14ac:dyDescent="0.3">
      <c r="A20" s="42" t="s">
        <v>31</v>
      </c>
      <c r="B20" s="42"/>
      <c r="C20" s="43" t="str">
        <f>B2</f>
        <v>MDF 5.5MM</v>
      </c>
      <c r="D20" s="42" t="str">
        <f>B10</f>
        <v>MDF 1.5MM</v>
      </c>
      <c r="E20" s="42"/>
      <c r="F20" s="43"/>
      <c r="G20" s="46"/>
      <c r="H20" s="46"/>
    </row>
    <row r="21" spans="1:8" x14ac:dyDescent="0.3">
      <c r="A21" s="44" t="s">
        <v>25</v>
      </c>
      <c r="B21" s="44"/>
      <c r="C21" s="48">
        <f>H3</f>
        <v>2.6666666666666665</v>
      </c>
      <c r="D21" s="49">
        <f>H11</f>
        <v>1.6666666666666665</v>
      </c>
      <c r="E21" s="42"/>
      <c r="F21" s="48">
        <f>C21+D21</f>
        <v>4.333333333333333</v>
      </c>
      <c r="G21" s="46" t="s">
        <v>33</v>
      </c>
      <c r="H21" s="46"/>
    </row>
    <row r="22" spans="1:8" x14ac:dyDescent="0.3">
      <c r="A22" s="44" t="s">
        <v>26</v>
      </c>
      <c r="B22" s="44"/>
      <c r="C22" s="48">
        <f>K15</f>
        <v>606.66666666666663</v>
      </c>
      <c r="D22" s="49">
        <f>K15</f>
        <v>606.66666666666663</v>
      </c>
      <c r="E22" s="42"/>
      <c r="F22" s="48">
        <f>C22+D22</f>
        <v>1213.3333333333333</v>
      </c>
      <c r="G22" s="46" t="s">
        <v>34</v>
      </c>
      <c r="H22" s="46"/>
    </row>
    <row r="23" spans="1:8" x14ac:dyDescent="0.3">
      <c r="A23" s="44" t="s">
        <v>29</v>
      </c>
      <c r="B23" s="44"/>
      <c r="C23" s="16">
        <f>G5</f>
        <v>15.166666666666666</v>
      </c>
      <c r="D23" s="49">
        <f>G13</f>
        <v>15.166666666666666</v>
      </c>
      <c r="E23" s="42"/>
      <c r="F23" s="16"/>
      <c r="G23" s="46"/>
      <c r="H23" s="46"/>
    </row>
    <row r="24" spans="1:8" x14ac:dyDescent="0.3">
      <c r="A24" s="44" t="s">
        <v>27</v>
      </c>
      <c r="B24" s="44"/>
      <c r="C24" s="16">
        <f>G6</f>
        <v>7.583333333333333</v>
      </c>
      <c r="D24" s="49">
        <f>G14</f>
        <v>7.583333333333333</v>
      </c>
      <c r="E24" s="42"/>
      <c r="F24" s="16"/>
      <c r="G24" s="46"/>
      <c r="H24" s="46"/>
    </row>
    <row r="25" spans="1:8" x14ac:dyDescent="0.3">
      <c r="A25" s="44" t="s">
        <v>28</v>
      </c>
      <c r="B25" s="44"/>
      <c r="C25" s="16">
        <f>G7</f>
        <v>1.8958333333333333</v>
      </c>
      <c r="D25" s="49">
        <f>G15</f>
        <v>1.8958333333333333</v>
      </c>
      <c r="E25" s="42"/>
      <c r="F25" s="16"/>
      <c r="G25" s="46"/>
      <c r="H25" s="46"/>
    </row>
  </sheetData>
  <mergeCells count="25">
    <mergeCell ref="A24:B24"/>
    <mergeCell ref="D24:E24"/>
    <mergeCell ref="G24:H24"/>
    <mergeCell ref="A25:B25"/>
    <mergeCell ref="D25:E25"/>
    <mergeCell ref="G25:H25"/>
    <mergeCell ref="A22:B22"/>
    <mergeCell ref="D22:E22"/>
    <mergeCell ref="G22:H22"/>
    <mergeCell ref="A23:B23"/>
    <mergeCell ref="D23:E23"/>
    <mergeCell ref="G23:H23"/>
    <mergeCell ref="G19:H19"/>
    <mergeCell ref="A20:B20"/>
    <mergeCell ref="D20:E20"/>
    <mergeCell ref="G20:H20"/>
    <mergeCell ref="A21:B21"/>
    <mergeCell ref="D21:E21"/>
    <mergeCell ref="G21:H21"/>
    <mergeCell ref="A2:A8"/>
    <mergeCell ref="B2:B8"/>
    <mergeCell ref="A10:A16"/>
    <mergeCell ref="B10:B16"/>
    <mergeCell ref="A19:B19"/>
    <mergeCell ref="D19:E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F8A37-B90B-42DC-A2AF-666BD68A6C73}">
  <dimension ref="A1:M25"/>
  <sheetViews>
    <sheetView workbookViewId="0">
      <selection activeCell="M5" sqref="M5"/>
    </sheetView>
  </sheetViews>
  <sheetFormatPr defaultRowHeight="14.4" x14ac:dyDescent="0.3"/>
  <cols>
    <col min="1" max="1" width="12.88671875" customWidth="1"/>
    <col min="2" max="2" width="18.5546875" bestFit="1" customWidth="1"/>
    <col min="3" max="3" width="20.44140625" bestFit="1" customWidth="1"/>
    <col min="4" max="4" width="9.21875" bestFit="1" customWidth="1"/>
    <col min="5" max="5" width="9.21875" style="1" bestFit="1" customWidth="1"/>
    <col min="6" max="6" width="9.21875" bestFit="1" customWidth="1"/>
    <col min="7" max="8" width="11.88671875" bestFit="1" customWidth="1"/>
    <col min="9" max="9" width="23.88671875" style="11" bestFit="1" customWidth="1"/>
    <col min="10" max="10" width="10.6640625" style="11" bestFit="1" customWidth="1"/>
    <col min="11" max="11" width="18.88671875" bestFit="1" customWidth="1"/>
  </cols>
  <sheetData>
    <row r="1" spans="1:13" ht="15" thickBot="1" x14ac:dyDescent="0.35"/>
    <row r="2" spans="1:13" x14ac:dyDescent="0.3">
      <c r="A2" s="19" t="s">
        <v>19</v>
      </c>
      <c r="B2" s="39" t="s">
        <v>20</v>
      </c>
      <c r="C2" s="35" t="s">
        <v>8</v>
      </c>
      <c r="D2" s="20" t="s">
        <v>9</v>
      </c>
      <c r="E2" s="20" t="s">
        <v>12</v>
      </c>
      <c r="F2" s="21" t="s">
        <v>3</v>
      </c>
      <c r="G2" s="20" t="s">
        <v>7</v>
      </c>
      <c r="H2" s="20" t="s">
        <v>16</v>
      </c>
      <c r="I2" s="20" t="s">
        <v>23</v>
      </c>
      <c r="J2" s="22"/>
      <c r="K2" s="23"/>
    </row>
    <row r="3" spans="1:13" x14ac:dyDescent="0.3">
      <c r="A3" s="24"/>
      <c r="B3" s="40"/>
      <c r="C3" s="36" t="s">
        <v>2</v>
      </c>
      <c r="D3" s="4" t="s">
        <v>5</v>
      </c>
      <c r="E3" s="4" t="s">
        <v>4</v>
      </c>
      <c r="F3" s="5">
        <v>3</v>
      </c>
      <c r="G3" s="4">
        <v>364</v>
      </c>
      <c r="H3" s="12">
        <f>K6/G3</f>
        <v>16.5</v>
      </c>
      <c r="I3" s="4">
        <v>33</v>
      </c>
      <c r="J3" s="25"/>
      <c r="K3" s="26"/>
    </row>
    <row r="4" spans="1:13" x14ac:dyDescent="0.3">
      <c r="A4" s="24"/>
      <c r="B4" s="40"/>
      <c r="C4" s="37" t="s">
        <v>8</v>
      </c>
      <c r="D4" s="2" t="s">
        <v>11</v>
      </c>
      <c r="E4" s="2" t="s">
        <v>10</v>
      </c>
      <c r="F4" s="3" t="s">
        <v>3</v>
      </c>
      <c r="G4" s="2" t="s">
        <v>15</v>
      </c>
      <c r="H4" s="2" t="s">
        <v>14</v>
      </c>
      <c r="I4" s="2" t="s">
        <v>13</v>
      </c>
      <c r="J4" s="12" t="s">
        <v>17</v>
      </c>
      <c r="K4" s="27" t="s">
        <v>18</v>
      </c>
    </row>
    <row r="5" spans="1:13" x14ac:dyDescent="0.3">
      <c r="A5" s="24"/>
      <c r="B5" s="40"/>
      <c r="C5" s="36" t="s">
        <v>1</v>
      </c>
      <c r="D5" s="10">
        <v>2</v>
      </c>
      <c r="E5" s="10">
        <v>2</v>
      </c>
      <c r="F5" s="15">
        <f>F3</f>
        <v>3</v>
      </c>
      <c r="G5" s="16">
        <f>G3/G8</f>
        <v>15.166666666666666</v>
      </c>
      <c r="H5" s="16">
        <f>D5*E5</f>
        <v>4</v>
      </c>
      <c r="I5" s="17">
        <f>H5*G5</f>
        <v>60.666666666666664</v>
      </c>
      <c r="J5" s="18">
        <f>I3</f>
        <v>33</v>
      </c>
      <c r="K5" s="28">
        <f>(I3*F5)*I5</f>
        <v>6006</v>
      </c>
      <c r="M5" t="s">
        <v>51</v>
      </c>
    </row>
    <row r="6" spans="1:13" x14ac:dyDescent="0.3">
      <c r="A6" s="24"/>
      <c r="B6" s="40"/>
      <c r="C6" s="36" t="s">
        <v>0</v>
      </c>
      <c r="D6" s="10">
        <v>4</v>
      </c>
      <c r="E6" s="10">
        <v>2</v>
      </c>
      <c r="F6" s="15">
        <f>F3</f>
        <v>3</v>
      </c>
      <c r="G6" s="16">
        <f>G5/2</f>
        <v>7.583333333333333</v>
      </c>
      <c r="H6" s="16">
        <f>D6*E6</f>
        <v>8</v>
      </c>
      <c r="I6" s="17">
        <f>H6*G6</f>
        <v>60.666666666666664</v>
      </c>
      <c r="J6" s="18">
        <f>I3</f>
        <v>33</v>
      </c>
      <c r="K6" s="28">
        <f>(I3*F6)*I6</f>
        <v>6006</v>
      </c>
    </row>
    <row r="7" spans="1:13" x14ac:dyDescent="0.3">
      <c r="A7" s="24"/>
      <c r="B7" s="40"/>
      <c r="C7" s="36" t="s">
        <v>21</v>
      </c>
      <c r="D7" s="10">
        <v>8</v>
      </c>
      <c r="E7" s="10">
        <v>4</v>
      </c>
      <c r="F7" s="15">
        <f>F3</f>
        <v>3</v>
      </c>
      <c r="G7" s="16">
        <f>G6/4</f>
        <v>1.8958333333333333</v>
      </c>
      <c r="H7" s="16">
        <v>32</v>
      </c>
      <c r="I7" s="17">
        <f>H7*G7</f>
        <v>60.666666666666664</v>
      </c>
      <c r="J7" s="18">
        <f>I3</f>
        <v>33</v>
      </c>
      <c r="K7" s="28">
        <f>(I3*F7)*I7</f>
        <v>6006</v>
      </c>
    </row>
    <row r="8" spans="1:13" ht="15" thickBot="1" x14ac:dyDescent="0.35">
      <c r="A8" s="29"/>
      <c r="B8" s="41"/>
      <c r="C8" s="38" t="s">
        <v>6</v>
      </c>
      <c r="D8" s="30"/>
      <c r="E8" s="30"/>
      <c r="F8" s="31"/>
      <c r="G8" s="30">
        <v>24</v>
      </c>
      <c r="H8" s="30"/>
      <c r="I8" s="32"/>
      <c r="J8" s="33"/>
      <c r="K8" s="34"/>
    </row>
    <row r="9" spans="1:13" ht="15" thickBot="1" x14ac:dyDescent="0.35">
      <c r="A9" s="8"/>
      <c r="B9" s="14"/>
      <c r="C9" s="6"/>
      <c r="D9" s="6"/>
      <c r="E9" s="7"/>
      <c r="F9" s="6"/>
      <c r="G9" s="6"/>
    </row>
    <row r="10" spans="1:13" x14ac:dyDescent="0.3">
      <c r="A10" s="19" t="s">
        <v>24</v>
      </c>
      <c r="B10" s="39" t="s">
        <v>22</v>
      </c>
      <c r="C10" s="35" t="s">
        <v>8</v>
      </c>
      <c r="D10" s="20" t="s">
        <v>9</v>
      </c>
      <c r="E10" s="20" t="s">
        <v>12</v>
      </c>
      <c r="F10" s="21" t="s">
        <v>3</v>
      </c>
      <c r="G10" s="20" t="s">
        <v>7</v>
      </c>
      <c r="H10" s="20" t="s">
        <v>16</v>
      </c>
      <c r="I10" s="20" t="s">
        <v>23</v>
      </c>
      <c r="J10" s="22"/>
      <c r="K10" s="23"/>
    </row>
    <row r="11" spans="1:13" x14ac:dyDescent="0.3">
      <c r="A11" s="24"/>
      <c r="B11" s="40"/>
      <c r="C11" s="36" t="s">
        <v>2</v>
      </c>
      <c r="D11" s="4" t="s">
        <v>5</v>
      </c>
      <c r="E11" s="4" t="s">
        <v>4</v>
      </c>
      <c r="F11" s="5">
        <v>1</v>
      </c>
      <c r="G11" s="4">
        <v>364</v>
      </c>
      <c r="H11" s="12">
        <f>K14/G11</f>
        <v>7</v>
      </c>
      <c r="I11" s="4">
        <v>42</v>
      </c>
      <c r="J11" s="25"/>
      <c r="K11" s="26"/>
    </row>
    <row r="12" spans="1:13" x14ac:dyDescent="0.3">
      <c r="A12" s="24"/>
      <c r="B12" s="40"/>
      <c r="C12" s="37" t="s">
        <v>8</v>
      </c>
      <c r="D12" s="2" t="s">
        <v>11</v>
      </c>
      <c r="E12" s="2" t="s">
        <v>10</v>
      </c>
      <c r="F12" s="3" t="s">
        <v>3</v>
      </c>
      <c r="G12" s="2" t="s">
        <v>15</v>
      </c>
      <c r="H12" s="2" t="s">
        <v>14</v>
      </c>
      <c r="I12" s="2" t="s">
        <v>13</v>
      </c>
      <c r="J12" s="12" t="s">
        <v>17</v>
      </c>
      <c r="K12" s="27" t="s">
        <v>18</v>
      </c>
    </row>
    <row r="13" spans="1:13" x14ac:dyDescent="0.3">
      <c r="A13" s="24"/>
      <c r="B13" s="40"/>
      <c r="C13" s="36" t="s">
        <v>1</v>
      </c>
      <c r="D13" s="10">
        <v>2</v>
      </c>
      <c r="E13" s="10">
        <v>2</v>
      </c>
      <c r="F13" s="15">
        <f>F11</f>
        <v>1</v>
      </c>
      <c r="G13" s="16">
        <f>G11/G16</f>
        <v>15.166666666666666</v>
      </c>
      <c r="H13" s="16">
        <f>D13*E13</f>
        <v>4</v>
      </c>
      <c r="I13" s="17">
        <f>H13*G13</f>
        <v>60.666666666666664</v>
      </c>
      <c r="J13" s="18">
        <f>I11</f>
        <v>42</v>
      </c>
      <c r="K13" s="28">
        <f>(I11*F13)*I13</f>
        <v>2548</v>
      </c>
    </row>
    <row r="14" spans="1:13" x14ac:dyDescent="0.3">
      <c r="A14" s="24"/>
      <c r="B14" s="40"/>
      <c r="C14" s="36" t="s">
        <v>0</v>
      </c>
      <c r="D14" s="10">
        <v>4</v>
      </c>
      <c r="E14" s="10">
        <v>2</v>
      </c>
      <c r="F14" s="15">
        <f>F11</f>
        <v>1</v>
      </c>
      <c r="G14" s="16">
        <f>G13/2</f>
        <v>7.583333333333333</v>
      </c>
      <c r="H14" s="16">
        <f>D14*E14</f>
        <v>8</v>
      </c>
      <c r="I14" s="17">
        <f>H14*G14</f>
        <v>60.666666666666664</v>
      </c>
      <c r="J14" s="18">
        <f>I11</f>
        <v>42</v>
      </c>
      <c r="K14" s="28">
        <f>(I11*F14)*I14</f>
        <v>2548</v>
      </c>
    </row>
    <row r="15" spans="1:13" x14ac:dyDescent="0.3">
      <c r="A15" s="24"/>
      <c r="B15" s="40"/>
      <c r="C15" s="36" t="s">
        <v>21</v>
      </c>
      <c r="D15" s="10">
        <v>8</v>
      </c>
      <c r="E15" s="10">
        <v>4</v>
      </c>
      <c r="F15" s="15">
        <f>F11</f>
        <v>1</v>
      </c>
      <c r="G15" s="16">
        <f>G14/4</f>
        <v>1.8958333333333333</v>
      </c>
      <c r="H15" s="16">
        <v>32</v>
      </c>
      <c r="I15" s="17">
        <f>H15*G15</f>
        <v>60.666666666666664</v>
      </c>
      <c r="J15" s="18">
        <f>I11</f>
        <v>42</v>
      </c>
      <c r="K15" s="28">
        <f>(I11*F15)*I15</f>
        <v>2548</v>
      </c>
    </row>
    <row r="16" spans="1:13" ht="15" thickBot="1" x14ac:dyDescent="0.35">
      <c r="A16" s="29"/>
      <c r="B16" s="41"/>
      <c r="C16" s="38" t="s">
        <v>6</v>
      </c>
      <c r="D16" s="30"/>
      <c r="E16" s="30"/>
      <c r="F16" s="31"/>
      <c r="G16" s="30">
        <v>24</v>
      </c>
      <c r="H16" s="30"/>
      <c r="I16" s="32"/>
      <c r="J16" s="33"/>
      <c r="K16" s="34"/>
    </row>
    <row r="19" spans="1:8" x14ac:dyDescent="0.3">
      <c r="A19" s="46" t="s">
        <v>30</v>
      </c>
      <c r="B19" s="46"/>
      <c r="C19" s="47" t="s">
        <v>19</v>
      </c>
      <c r="D19" s="46" t="s">
        <v>24</v>
      </c>
      <c r="E19" s="46"/>
      <c r="F19" s="47" t="s">
        <v>32</v>
      </c>
      <c r="G19" s="46" t="s">
        <v>35</v>
      </c>
      <c r="H19" s="46"/>
    </row>
    <row r="20" spans="1:8" x14ac:dyDescent="0.3">
      <c r="A20" s="42" t="s">
        <v>31</v>
      </c>
      <c r="B20" s="42"/>
      <c r="C20" s="43" t="str">
        <f>B2</f>
        <v>BLACK ACRYLIC 3MM</v>
      </c>
      <c r="D20" s="42" t="str">
        <f>B10</f>
        <v>GOLD MIRROR 1MM</v>
      </c>
      <c r="E20" s="42"/>
      <c r="F20" s="43"/>
      <c r="G20" s="46"/>
      <c r="H20" s="46"/>
    </row>
    <row r="21" spans="1:8" x14ac:dyDescent="0.3">
      <c r="A21" s="44" t="s">
        <v>25</v>
      </c>
      <c r="B21" s="44"/>
      <c r="C21" s="48">
        <f>H3</f>
        <v>16.5</v>
      </c>
      <c r="D21" s="49">
        <f>H11</f>
        <v>7</v>
      </c>
      <c r="E21" s="42"/>
      <c r="F21" s="48">
        <f>C21+D21</f>
        <v>23.5</v>
      </c>
      <c r="G21" s="46" t="s">
        <v>33</v>
      </c>
      <c r="H21" s="46"/>
    </row>
    <row r="22" spans="1:8" x14ac:dyDescent="0.3">
      <c r="A22" s="44" t="s">
        <v>26</v>
      </c>
      <c r="B22" s="44"/>
      <c r="C22" s="48">
        <f>K15</f>
        <v>2548</v>
      </c>
      <c r="D22" s="49">
        <f>K15</f>
        <v>2548</v>
      </c>
      <c r="E22" s="42"/>
      <c r="F22" s="48">
        <f>C22+D22</f>
        <v>5096</v>
      </c>
      <c r="G22" s="46" t="s">
        <v>34</v>
      </c>
      <c r="H22" s="46"/>
    </row>
    <row r="23" spans="1:8" x14ac:dyDescent="0.3">
      <c r="A23" s="44" t="s">
        <v>29</v>
      </c>
      <c r="B23" s="44"/>
      <c r="C23" s="16">
        <f>G5</f>
        <v>15.166666666666666</v>
      </c>
      <c r="D23" s="49">
        <f>G13</f>
        <v>15.166666666666666</v>
      </c>
      <c r="E23" s="42"/>
      <c r="F23" s="16"/>
      <c r="G23" s="46"/>
      <c r="H23" s="46"/>
    </row>
    <row r="24" spans="1:8" x14ac:dyDescent="0.3">
      <c r="A24" s="44" t="s">
        <v>27</v>
      </c>
      <c r="B24" s="44"/>
      <c r="C24" s="16">
        <f>G6</f>
        <v>7.583333333333333</v>
      </c>
      <c r="D24" s="49">
        <f>G14</f>
        <v>7.583333333333333</v>
      </c>
      <c r="E24" s="42"/>
      <c r="F24" s="16"/>
      <c r="G24" s="46"/>
      <c r="H24" s="46"/>
    </row>
    <row r="25" spans="1:8" x14ac:dyDescent="0.3">
      <c r="A25" s="44" t="s">
        <v>28</v>
      </c>
      <c r="B25" s="44"/>
      <c r="C25" s="16">
        <f>G7</f>
        <v>1.8958333333333333</v>
      </c>
      <c r="D25" s="49">
        <f>G15</f>
        <v>1.8958333333333333</v>
      </c>
      <c r="E25" s="42"/>
      <c r="F25" s="16"/>
      <c r="G25" s="46"/>
      <c r="H25" s="46"/>
    </row>
  </sheetData>
  <mergeCells count="25">
    <mergeCell ref="D24:E24"/>
    <mergeCell ref="D25:E25"/>
    <mergeCell ref="G19:H19"/>
    <mergeCell ref="G20:H20"/>
    <mergeCell ref="G21:H21"/>
    <mergeCell ref="G22:H22"/>
    <mergeCell ref="G23:H23"/>
    <mergeCell ref="G24:H24"/>
    <mergeCell ref="G25:H25"/>
    <mergeCell ref="A24:B24"/>
    <mergeCell ref="A25:B25"/>
    <mergeCell ref="A21:B21"/>
    <mergeCell ref="A19:B19"/>
    <mergeCell ref="A20:B20"/>
    <mergeCell ref="D19:E19"/>
    <mergeCell ref="D20:E20"/>
    <mergeCell ref="D21:E21"/>
    <mergeCell ref="D22:E22"/>
    <mergeCell ref="D23:E23"/>
    <mergeCell ref="A2:A8"/>
    <mergeCell ref="B2:B8"/>
    <mergeCell ref="A10:A16"/>
    <mergeCell ref="B10:B16"/>
    <mergeCell ref="A22:B22"/>
    <mergeCell ref="A23:B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43C0-1D88-4A99-A6D6-3D5B7744AB73}">
  <dimension ref="A1:R2"/>
  <sheetViews>
    <sheetView workbookViewId="0">
      <selection activeCell="S1" sqref="S1"/>
    </sheetView>
  </sheetViews>
  <sheetFormatPr defaultRowHeight="14.4" x14ac:dyDescent="0.3"/>
  <cols>
    <col min="2" max="2" width="10.5546875" bestFit="1" customWidth="1"/>
    <col min="3" max="3" width="18.88671875" bestFit="1" customWidth="1"/>
    <col min="4" max="5" width="6.5546875" customWidth="1"/>
    <col min="6" max="6" width="4.33203125" bestFit="1" customWidth="1"/>
    <col min="7" max="7" width="10.21875" style="11" bestFit="1" customWidth="1"/>
    <col min="8" max="8" width="10.5546875" bestFit="1" customWidth="1"/>
    <col min="9" max="10" width="6.77734375" style="51" customWidth="1"/>
    <col min="11" max="11" width="10" style="51" bestFit="1" customWidth="1"/>
    <col min="12" max="13" width="6.21875" style="51" customWidth="1"/>
    <col min="14" max="15" width="5.33203125" style="51" customWidth="1"/>
  </cols>
  <sheetData>
    <row r="1" spans="1:18" s="50" customFormat="1" ht="43.2" customHeight="1" x14ac:dyDescent="0.3">
      <c r="A1" s="9" t="s">
        <v>30</v>
      </c>
      <c r="B1" s="9" t="s">
        <v>36</v>
      </c>
      <c r="C1" s="9" t="s">
        <v>31</v>
      </c>
      <c r="D1" s="52" t="s">
        <v>40</v>
      </c>
      <c r="E1" s="52"/>
      <c r="F1" s="9" t="s">
        <v>3</v>
      </c>
      <c r="G1" s="53" t="s">
        <v>37</v>
      </c>
      <c r="H1" s="9" t="s">
        <v>39</v>
      </c>
      <c r="I1" s="52" t="s">
        <v>41</v>
      </c>
      <c r="J1" s="52"/>
      <c r="K1" s="54" t="s">
        <v>44</v>
      </c>
      <c r="L1" s="52" t="s">
        <v>42</v>
      </c>
      <c r="M1" s="52"/>
      <c r="N1" s="52" t="s">
        <v>43</v>
      </c>
      <c r="O1" s="52"/>
      <c r="P1" s="50" t="s">
        <v>45</v>
      </c>
      <c r="Q1" s="50" t="s">
        <v>46</v>
      </c>
      <c r="R1" s="50" t="s">
        <v>47</v>
      </c>
    </row>
    <row r="2" spans="1:18" x14ac:dyDescent="0.3">
      <c r="A2" s="5">
        <v>1</v>
      </c>
      <c r="B2" s="4">
        <v>364</v>
      </c>
      <c r="C2" s="4" t="s">
        <v>38</v>
      </c>
      <c r="D2" s="4">
        <v>10</v>
      </c>
      <c r="E2" s="4">
        <v>2</v>
      </c>
      <c r="F2" s="4">
        <v>3</v>
      </c>
      <c r="G2" s="13">
        <v>33</v>
      </c>
      <c r="H2" s="45">
        <f>(G2*F2)</f>
        <v>99</v>
      </c>
      <c r="I2" s="10">
        <v>2</v>
      </c>
      <c r="J2" s="10">
        <v>2</v>
      </c>
      <c r="K2" s="10">
        <v>24</v>
      </c>
      <c r="L2" s="10">
        <v>4</v>
      </c>
      <c r="M2" s="10">
        <v>2</v>
      </c>
      <c r="N2" s="10">
        <v>8</v>
      </c>
      <c r="O2" s="10">
        <v>4</v>
      </c>
    </row>
  </sheetData>
  <mergeCells count="4">
    <mergeCell ref="D1:E1"/>
    <mergeCell ref="I1:J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MDF</vt:lpstr>
      <vt:lpstr>ACRYLIC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D'Souza</dc:creator>
  <cp:lastModifiedBy>Ronald D'Souza</cp:lastModifiedBy>
  <dcterms:created xsi:type="dcterms:W3CDTF">2025-07-18T09:58:29Z</dcterms:created>
  <dcterms:modified xsi:type="dcterms:W3CDTF">2025-07-18T12:29:26Z</dcterms:modified>
</cp:coreProperties>
</file>