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7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QA\QA metric\Editorial\Version 5\July  2016 release\"/>
    </mc:Choice>
  </mc:AlternateContent>
  <bookViews>
    <workbookView xWindow="0" yWindow="0" windowWidth="20490" windowHeight="7755" tabRatio="805"/>
  </bookViews>
  <sheets>
    <sheet name="Legend" sheetId="11" r:id="rId1"/>
    <sheet name="Summary" sheetId="16" r:id="rId2"/>
    <sheet name="Project Details" sheetId="20" r:id="rId3"/>
    <sheet name="Scripts Review" sheetId="1" r:id="rId4"/>
    <sheet name="Scripts Copyedit" sheetId="15" r:id="rId5"/>
    <sheet name="Client Feedback 1" sheetId="14" r:id="rId6"/>
    <sheet name="Video Review " sheetId="3" r:id="rId7"/>
    <sheet name="Screenshots" sheetId="22" r:id="rId8"/>
    <sheet name="QA Spot Check" sheetId="10" r:id="rId9"/>
    <sheet name="Client Feedback 2" sheetId="9" r:id="rId10"/>
    <sheet name="Data validation new" sheetId="21" r:id="rId11"/>
    <sheet name="R1" sheetId="18" r:id="rId12"/>
  </sheets>
  <definedNames>
    <definedName name="_xlnm._FilterDatabase" localSheetId="2" hidden="1">'Project Details'!$A$4:$F$62</definedName>
    <definedName name="Accessibility">'Data validation new'!$AI$2:$AI$7</definedName>
    <definedName name="Audio">'Data validation new'!$U$2:$U$8</definedName>
    <definedName name="Beta_Round_1_dt">OFFSET('Data validation new'!$E$2,0,0,COUNTA('Data validation new'!$E$2:$E$1048576))</definedName>
    <definedName name="Beta_Round_2_dt">OFFSET('Data validation new'!$F$2,0,0,COUNTA('Data validation new'!$F$2:$F$1048576))</definedName>
    <definedName name="Client_Beta_dt">OFFSET('Data validation new'!$G$2,0,0,COUNTA('Data validation new'!$G$2:$G$1048576))</definedName>
    <definedName name="Client_Gold_dt">OFFSET('Data validation new'!$I$2,0,0,COUNTA('Data validation new'!$I$2:$I$1048576))</definedName>
    <definedName name="Client_Round_dt">OFFSET('Data validation new'!$C$2,0,0,COUNTA('Data validation new'!$C$2:$C$1048576))</definedName>
    <definedName name="Concept_and_Calculation">'Data validation new'!$L$2:$L$9</definedName>
    <definedName name="Copyedit_dt">OFFSET('Data validation new'!$B$2,0,0,COUNTA('Data validation new'!$B$2:$B$1048576))</definedName>
    <definedName name="Defect_severity">OFFSET('Data validation new'!$AL$2,0,0,COUNTA('Data validation new'!$AL$2:$AL$1048576),3)</definedName>
    <definedName name="Fixed">OFFSET('Data validation new'!$AG$2,0,0,COUNTA('Data validation new'!$AG$2:$AG$1048576),1)</definedName>
    <definedName name="Formatting_and_Design">'Data validation new'!$AA$2:$AA$11</definedName>
    <definedName name="Functionality_and_User_Interface">'Data validation new'!$AD$2:$AD$5</definedName>
    <definedName name="GD_Review_dt">OFFSET('Data validation new'!$D$2,0,0,COUNTA('Data validation new'!$D$2:$D$1048576))</definedName>
    <definedName name="Gold_dt">OFFSET('Data validation new'!$H$2,0,0,COUNTA('Data validation new'!$H$2:$H$1048576))</definedName>
    <definedName name="Language_and_Grammar">'Data validation new'!$R$2:$R$8</definedName>
    <definedName name="Live_dt">OFFSET('Data validation new'!$J$2,0,0,COUNTA('Data validation new'!$J$2:$J$1048576))</definedName>
    <definedName name="Passed">'Data validation new'!$AH$2:$AH$3</definedName>
    <definedName name="Pedagogy">'Data validation new'!$O$2:$O$4</definedName>
    <definedName name="Scripts_Review_dt">OFFSET('Data validation new'!$A$2,0,0,COUNTA('Data validation new'!$A$2:$A$1048576),1)</definedName>
    <definedName name="Video">'Data validation new'!$X$2:$X$6</definedName>
    <definedName name="Z_2B5A4363_8C1E_485A_BECE_33C1A7275D14_.wvu.Cols" localSheetId="1" hidden="1">Summary!$R:$XFD</definedName>
    <definedName name="Z_2B5A4363_8C1E_485A_BECE_33C1A7275D14_.wvu.Rows" localSheetId="5" hidden="1">'Client Feedback 1'!#REF!</definedName>
    <definedName name="Z_2B5A4363_8C1E_485A_BECE_33C1A7275D14_.wvu.Rows" localSheetId="9" hidden="1">'Client Feedback 2'!#REF!</definedName>
    <definedName name="Z_2B5A4363_8C1E_485A_BECE_33C1A7275D14_.wvu.Rows" localSheetId="8" hidden="1">'QA Spot Check'!#REF!</definedName>
    <definedName name="Z_2B5A4363_8C1E_485A_BECE_33C1A7275D14_.wvu.Rows" localSheetId="4" hidden="1">'Scripts Copyedit'!#REF!</definedName>
    <definedName name="Z_2B5A4363_8C1E_485A_BECE_33C1A7275D14_.wvu.Rows" localSheetId="3" hidden="1">'Scripts Review'!#REF!</definedName>
    <definedName name="Z_2B5A4363_8C1E_485A_BECE_33C1A7275D14_.wvu.Rows" localSheetId="6" hidden="1">'Video Review '!#REF!</definedName>
  </definedNames>
  <calcPr calcId="152511"/>
  <customWorkbookViews>
    <customWorkbookView name="Julia Paul - Personal View" guid="{2B5A4363-8C1E-485A-BECE-33C1A7275D14}" mergeInterval="0" personalView="1" maximized="1" xWindow="-8" yWindow="-8" windowWidth="1382" windowHeight="744" tabRatio="94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6" l="1"/>
  <c r="N6" i="16"/>
  <c r="M6" i="16"/>
  <c r="L6" i="16"/>
  <c r="K6" i="16"/>
  <c r="J6" i="16"/>
  <c r="I6" i="16"/>
  <c r="BN2" i="18" l="1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Q2" i="18" l="1"/>
  <c r="O2" i="18"/>
  <c r="K2" i="18"/>
  <c r="I2" i="18"/>
  <c r="R2" i="18"/>
  <c r="P2" i="18"/>
  <c r="M2" i="18"/>
  <c r="N2" i="18"/>
  <c r="L2" i="18"/>
  <c r="J2" i="18"/>
  <c r="H2" i="18"/>
  <c r="G2" i="18"/>
  <c r="F2" i="18"/>
  <c r="E2" i="18"/>
  <c r="D2" i="18"/>
  <c r="C2" i="18"/>
  <c r="B2" i="18"/>
  <c r="A2" i="18"/>
  <c r="F19" i="10"/>
  <c r="F18" i="10"/>
  <c r="F17" i="10"/>
  <c r="F16" i="10"/>
  <c r="F19" i="9"/>
  <c r="F18" i="9"/>
  <c r="F17" i="9"/>
  <c r="F16" i="9"/>
  <c r="F19" i="14"/>
  <c r="F19" i="15" l="1"/>
  <c r="B19" i="20" l="1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322" i="10" l="1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322" i="3" l="1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3" i="15"/>
  <c r="E31" i="20" l="1"/>
  <c r="G23" i="1"/>
  <c r="E30" i="20" l="1"/>
  <c r="E29" i="20"/>
  <c r="H21" i="20" l="1"/>
  <c r="H20" i="20" l="1"/>
  <c r="B18" i="20"/>
  <c r="B17" i="20"/>
  <c r="B16" i="20"/>
  <c r="B15" i="20"/>
  <c r="B14" i="20"/>
  <c r="B13" i="20"/>
  <c r="B12" i="20"/>
  <c r="B11" i="20"/>
  <c r="B10" i="20"/>
  <c r="D17" i="9" l="1"/>
  <c r="D16" i="9"/>
  <c r="B24" i="9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D18" i="9"/>
  <c r="D17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D16" i="10"/>
  <c r="B24" i="10"/>
  <c r="D18" i="10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24" i="14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24" i="15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N5" i="16"/>
  <c r="M5" i="16"/>
  <c r="L5" i="16"/>
  <c r="K5" i="16"/>
  <c r="J5" i="16"/>
  <c r="I5" i="16"/>
  <c r="E19" i="20" l="1"/>
  <c r="E26" i="20"/>
  <c r="E22" i="20"/>
  <c r="N14" i="16"/>
  <c r="E18" i="9"/>
  <c r="N15" i="16"/>
  <c r="D19" i="10"/>
  <c r="E16" i="10"/>
  <c r="M10" i="16"/>
  <c r="E19" i="10"/>
  <c r="E17" i="20"/>
  <c r="M11" i="16"/>
  <c r="M13" i="16"/>
  <c r="M12" i="16"/>
  <c r="E17" i="10"/>
  <c r="E18" i="20"/>
  <c r="E19" i="9"/>
  <c r="E20" i="20"/>
  <c r="D19" i="9"/>
  <c r="E16" i="9"/>
  <c r="N10" i="16"/>
  <c r="E21" i="20"/>
  <c r="N12" i="16"/>
  <c r="N13" i="16"/>
  <c r="E17" i="9"/>
  <c r="E28" i="20"/>
  <c r="M14" i="16"/>
  <c r="D17" i="14"/>
  <c r="E18" i="10"/>
  <c r="D18" i="14"/>
  <c r="F18" i="14" s="1"/>
  <c r="D16" i="14"/>
  <c r="F16" i="14" s="1"/>
  <c r="D16" i="3"/>
  <c r="D17" i="3"/>
  <c r="D18" i="3"/>
  <c r="D17" i="15"/>
  <c r="D16" i="15"/>
  <c r="D18" i="15"/>
  <c r="D18" i="1"/>
  <c r="D17" i="1"/>
  <c r="D16" i="1"/>
  <c r="F17" i="1" l="1"/>
  <c r="F18" i="1"/>
  <c r="F16" i="1"/>
  <c r="M15" i="16"/>
  <c r="D19" i="1"/>
  <c r="E25" i="20"/>
  <c r="L10" i="16"/>
  <c r="F16" i="3"/>
  <c r="E23" i="20"/>
  <c r="E24" i="20"/>
  <c r="E18" i="3"/>
  <c r="F18" i="3"/>
  <c r="E15" i="20"/>
  <c r="F17" i="3"/>
  <c r="K12" i="16"/>
  <c r="F17" i="14"/>
  <c r="F17" i="15"/>
  <c r="J13" i="16" s="1"/>
  <c r="E7" i="20"/>
  <c r="F18" i="15"/>
  <c r="J15" i="16" s="1"/>
  <c r="F16" i="15"/>
  <c r="E5" i="20"/>
  <c r="E17" i="1"/>
  <c r="I10" i="16"/>
  <c r="E11" i="20"/>
  <c r="E17" i="3"/>
  <c r="E9" i="20"/>
  <c r="E27" i="20"/>
  <c r="M8" i="16"/>
  <c r="H11" i="20"/>
  <c r="E17" i="14"/>
  <c r="H13" i="20"/>
  <c r="M7" i="16"/>
  <c r="L12" i="16"/>
  <c r="H15" i="20"/>
  <c r="N7" i="16"/>
  <c r="E16" i="3"/>
  <c r="E18" i="1"/>
  <c r="E8" i="20"/>
  <c r="D19" i="14"/>
  <c r="E16" i="14"/>
  <c r="E19" i="14"/>
  <c r="K11" i="16"/>
  <c r="K10" i="16"/>
  <c r="E18" i="14"/>
  <c r="K15" i="16"/>
  <c r="E10" i="20"/>
  <c r="K14" i="16"/>
  <c r="E17" i="15"/>
  <c r="E6" i="20"/>
  <c r="E16" i="1"/>
  <c r="E14" i="20"/>
  <c r="J12" i="16"/>
  <c r="E19" i="3"/>
  <c r="H12" i="20" s="1"/>
  <c r="E16" i="20"/>
  <c r="L14" i="16"/>
  <c r="D19" i="3"/>
  <c r="E12" i="20"/>
  <c r="E13" i="20"/>
  <c r="H9" i="20"/>
  <c r="E16" i="15"/>
  <c r="J10" i="16"/>
  <c r="E18" i="15"/>
  <c r="J14" i="16"/>
  <c r="E19" i="15"/>
  <c r="H6" i="20" s="1"/>
  <c r="D19" i="15"/>
  <c r="I14" i="16"/>
  <c r="E4" i="20"/>
  <c r="I12" i="16"/>
  <c r="E3" i="20"/>
  <c r="E19" i="1"/>
  <c r="I13" i="16" l="1"/>
  <c r="I15" i="16"/>
  <c r="F19" i="1"/>
  <c r="L13" i="16"/>
  <c r="L15" i="16"/>
  <c r="L11" i="16"/>
  <c r="F19" i="3"/>
  <c r="O14" i="16"/>
  <c r="O12" i="16"/>
  <c r="O10" i="16"/>
  <c r="K13" i="16"/>
  <c r="L8" i="16"/>
  <c r="H8" i="20"/>
  <c r="J8" i="16"/>
  <c r="J11" i="16"/>
  <c r="H19" i="20"/>
  <c r="H18" i="20"/>
  <c r="H17" i="20"/>
  <c r="H7" i="20"/>
  <c r="K7" i="16"/>
  <c r="K8" i="16"/>
  <c r="H5" i="20"/>
  <c r="L7" i="16"/>
  <c r="J7" i="16"/>
  <c r="I11" i="16"/>
  <c r="N11" i="16"/>
  <c r="N8" i="16"/>
  <c r="H3" i="20" l="1"/>
  <c r="H10" i="20"/>
  <c r="H16" i="20"/>
  <c r="H14" i="20"/>
  <c r="I8" i="16"/>
  <c r="H4" i="20"/>
</calcChain>
</file>

<file path=xl/comments1.xml><?xml version="1.0" encoding="utf-8"?>
<comments xmlns="http://schemas.openxmlformats.org/spreadsheetml/2006/main">
  <authors>
    <author>Alvin Joseph Pereira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<sst xmlns="http://schemas.openxmlformats.org/spreadsheetml/2006/main" count="710" uniqueCount="267">
  <si>
    <t>Project Code</t>
  </si>
  <si>
    <t>Project Name</t>
  </si>
  <si>
    <t>Chapter/Sub-Title</t>
  </si>
  <si>
    <t>Review Date</t>
  </si>
  <si>
    <t>Creation/Revision</t>
  </si>
  <si>
    <t>Output Type</t>
  </si>
  <si>
    <t>Review Report</t>
  </si>
  <si>
    <t>Defect</t>
  </si>
  <si>
    <t>Defect Type</t>
  </si>
  <si>
    <t>S.No.</t>
  </si>
  <si>
    <t>PowerPoint Slides</t>
  </si>
  <si>
    <t>Book Abstracts</t>
  </si>
  <si>
    <t>Review Item</t>
  </si>
  <si>
    <t>Defect Severity</t>
  </si>
  <si>
    <t>Action</t>
  </si>
  <si>
    <t>Not to be entered by Reviewer</t>
  </si>
  <si>
    <t>e.g Question #, Slide #</t>
  </si>
  <si>
    <t>Select from Dropdown</t>
  </si>
  <si>
    <t>Explain the Defect here (unlimited Free Text)</t>
  </si>
  <si>
    <t>Defect Analysis</t>
  </si>
  <si>
    <t>S1</t>
  </si>
  <si>
    <t>S2</t>
  </si>
  <si>
    <t>S3</t>
  </si>
  <si>
    <t>Counts</t>
  </si>
  <si>
    <t>Quality Score</t>
  </si>
  <si>
    <t>Typo</t>
  </si>
  <si>
    <t>Fixed</t>
  </si>
  <si>
    <t>Who Fixed it?</t>
  </si>
  <si>
    <t>Score</t>
  </si>
  <si>
    <t>Document Name</t>
  </si>
  <si>
    <t>Date of Release</t>
  </si>
  <si>
    <t>Version</t>
  </si>
  <si>
    <t>Document Control</t>
  </si>
  <si>
    <t>Purpose</t>
  </si>
  <si>
    <t>Capture Defects and Compute Quality Score</t>
  </si>
  <si>
    <t>How to use?</t>
  </si>
  <si>
    <t>Punctuation</t>
  </si>
  <si>
    <t>Remarks</t>
  </si>
  <si>
    <t>Phrasing</t>
  </si>
  <si>
    <t>Severity Levels</t>
  </si>
  <si>
    <t>Total</t>
  </si>
  <si>
    <t>Severity 1</t>
  </si>
  <si>
    <t>Defect Density</t>
  </si>
  <si>
    <t>Severity 2</t>
  </si>
  <si>
    <t>Severity 3</t>
  </si>
  <si>
    <t>Number of questions
reviewed</t>
  </si>
  <si>
    <t>Total Defects</t>
  </si>
  <si>
    <t>Overall QA Score</t>
  </si>
  <si>
    <t>No of Defects</t>
  </si>
  <si>
    <t xml:space="preserve"> </t>
  </si>
  <si>
    <t>First User must update columns Highlighted in Green</t>
  </si>
  <si>
    <t>Team</t>
  </si>
  <si>
    <t>Overall Performance</t>
  </si>
  <si>
    <t>Adherence_to_guidelines</t>
  </si>
  <si>
    <t>Content_Migration</t>
  </si>
  <si>
    <t>General_aesthetics</t>
  </si>
  <si>
    <t>Optimization</t>
  </si>
  <si>
    <t>Dimensions_and_aspect_ratio</t>
  </si>
  <si>
    <t>Responsive_design</t>
  </si>
  <si>
    <t>Animation</t>
  </si>
  <si>
    <t>Engagement</t>
  </si>
  <si>
    <t>Graphics</t>
  </si>
  <si>
    <t>Template</t>
  </si>
  <si>
    <t>Sync</t>
  </si>
  <si>
    <t>Color_coding</t>
  </si>
  <si>
    <t>Basic_Hygiene</t>
  </si>
  <si>
    <t>Spacing_between_sentences</t>
  </si>
  <si>
    <t>Font_spacing_alignment_indentation</t>
  </si>
  <si>
    <t>Video</t>
  </si>
  <si>
    <t>Difference_in_tone</t>
  </si>
  <si>
    <t>Formatting_and_Design</t>
  </si>
  <si>
    <t>Mispronunciation</t>
  </si>
  <si>
    <t>Audio_script_mismatch</t>
  </si>
  <si>
    <t>Background_noise</t>
  </si>
  <si>
    <t>Audio_quality</t>
  </si>
  <si>
    <t>Adherence_to_Guidelines</t>
  </si>
  <si>
    <t>Audio</t>
  </si>
  <si>
    <t>Source_Consistency</t>
  </si>
  <si>
    <t>Casing</t>
  </si>
  <si>
    <t>Redundancy</t>
  </si>
  <si>
    <t>Interpretation</t>
  </si>
  <si>
    <t>Calculation_Errors</t>
  </si>
  <si>
    <t>Language_and_Grammar</t>
  </si>
  <si>
    <t>Standard_Flow</t>
  </si>
  <si>
    <t>Unrealistic_Scenario</t>
  </si>
  <si>
    <t>Pedagogy</t>
  </si>
  <si>
    <t>Incompleteness</t>
  </si>
  <si>
    <t>Dataset_Validation_Errors</t>
  </si>
  <si>
    <t>Concept_and_Calculation</t>
  </si>
  <si>
    <t>Scripts_Review_dt</t>
  </si>
  <si>
    <t>Copyedit_dt</t>
  </si>
  <si>
    <t>Beta_Round_1_dt</t>
  </si>
  <si>
    <t>Beta_Round_2_dt</t>
  </si>
  <si>
    <t>Client_Beta_dt</t>
  </si>
  <si>
    <t>Gold_dt</t>
  </si>
  <si>
    <t>Client_Gold_dt</t>
  </si>
  <si>
    <t>Live_dt</t>
  </si>
  <si>
    <t>Severity</t>
  </si>
  <si>
    <t>Defect Sub Type</t>
  </si>
  <si>
    <t>All</t>
  </si>
  <si>
    <t>Script Reviewer (Name)</t>
  </si>
  <si>
    <t>Copy Editor (Name)</t>
  </si>
  <si>
    <t>Scripts Review</t>
  </si>
  <si>
    <t>Copyedit</t>
  </si>
  <si>
    <t>Client Round</t>
  </si>
  <si>
    <t>ClientRound_dt</t>
  </si>
  <si>
    <t>GDReview_dt</t>
  </si>
  <si>
    <t>Functionality_and_User_Interface</t>
  </si>
  <si>
    <t>AnsrDefectClassification</t>
  </si>
  <si>
    <t>Accessibility</t>
  </si>
  <si>
    <t>Consistency</t>
  </si>
  <si>
    <t>Grammar</t>
  </si>
  <si>
    <t>Plagiarized_content</t>
  </si>
  <si>
    <t>Non_native_usage</t>
  </si>
  <si>
    <t>Headers_and_footers</t>
  </si>
  <si>
    <t>GD Review</t>
  </si>
  <si>
    <t>Beta Round 1</t>
  </si>
  <si>
    <t>Beta Round 2</t>
  </si>
  <si>
    <t>Client Beta</t>
  </si>
  <si>
    <t>Accessibility-Navigation</t>
  </si>
  <si>
    <t>Accessibility-Alt-text/tag</t>
  </si>
  <si>
    <t>Accessibility-Screen reader compatible</t>
  </si>
  <si>
    <t>Accessibility-Colors</t>
  </si>
  <si>
    <t>Accessibility-Animation</t>
  </si>
  <si>
    <t>Accessibility-Open/Closed Captions</t>
  </si>
  <si>
    <t>Gold</t>
  </si>
  <si>
    <t>Client Gold</t>
  </si>
  <si>
    <t>Live</t>
  </si>
  <si>
    <t>SR - S1</t>
  </si>
  <si>
    <t>SR - S2</t>
  </si>
  <si>
    <t>SR - S3</t>
  </si>
  <si>
    <t>CE - S1</t>
  </si>
  <si>
    <t>CE - S2</t>
  </si>
  <si>
    <t>CE - S3</t>
  </si>
  <si>
    <t>CR - S1</t>
  </si>
  <si>
    <t>CR - S2</t>
  </si>
  <si>
    <t>CR - S3</t>
  </si>
  <si>
    <t>GDR - S1</t>
  </si>
  <si>
    <t>GDR - S2</t>
  </si>
  <si>
    <t>GDR - S3</t>
  </si>
  <si>
    <t>BR1 - S1</t>
  </si>
  <si>
    <t>BR1 - S2</t>
  </si>
  <si>
    <t>BR1 - S3</t>
  </si>
  <si>
    <t>BR2 - S1</t>
  </si>
  <si>
    <t>BR2 - S2</t>
  </si>
  <si>
    <t>BR2 - S3</t>
  </si>
  <si>
    <t>CB - S1</t>
  </si>
  <si>
    <t>CB - S2</t>
  </si>
  <si>
    <t>CB - S3</t>
  </si>
  <si>
    <t>G - S1</t>
  </si>
  <si>
    <t>G - S2</t>
  </si>
  <si>
    <t>G - S3</t>
  </si>
  <si>
    <t>CG - S1</t>
  </si>
  <si>
    <t>CG - S2</t>
  </si>
  <si>
    <t>CG - S3</t>
  </si>
  <si>
    <t>L - S1</t>
  </si>
  <si>
    <t>L - S2</t>
  </si>
  <si>
    <t>L - S3</t>
  </si>
  <si>
    <t>SR Performance</t>
  </si>
  <si>
    <t>SR Score</t>
  </si>
  <si>
    <t>CE Performance</t>
  </si>
  <si>
    <t>CE Score</t>
  </si>
  <si>
    <t>CR Performance</t>
  </si>
  <si>
    <t>CR Score</t>
  </si>
  <si>
    <t>GDR Performance</t>
  </si>
  <si>
    <t>GDR Score</t>
  </si>
  <si>
    <t>BR1 Performance</t>
  </si>
  <si>
    <t>BR1 Score</t>
  </si>
  <si>
    <t>BR2 Performance</t>
  </si>
  <si>
    <t>BR2 Score</t>
  </si>
  <si>
    <t>CB Performance</t>
  </si>
  <si>
    <t>CB Score</t>
  </si>
  <si>
    <t>G Performance</t>
  </si>
  <si>
    <t>G Score</t>
  </si>
  <si>
    <t>L Performance</t>
  </si>
  <si>
    <t>L Score</t>
  </si>
  <si>
    <t>CG Performance</t>
  </si>
  <si>
    <t>CG Score</t>
  </si>
  <si>
    <t>Copyeditor</t>
  </si>
  <si>
    <t>Copyeditor Name</t>
  </si>
  <si>
    <t>Scripts Review Name</t>
  </si>
  <si>
    <t>Number of Scripts Reviewed</t>
  </si>
  <si>
    <t>Number of Slides/Videos Reviewed</t>
  </si>
  <si>
    <t>Digital Media</t>
  </si>
  <si>
    <t>Suggestion</t>
  </si>
  <si>
    <t>Improvement</t>
  </si>
  <si>
    <t>Client Feedback 1</t>
  </si>
  <si>
    <t>Video Review</t>
  </si>
  <si>
    <t>QA Spot Check</t>
  </si>
  <si>
    <t>Client Feedback 2</t>
  </si>
  <si>
    <t>GE</t>
  </si>
  <si>
    <t>Reviewer Name</t>
  </si>
  <si>
    <t>Reviewer (Name)</t>
  </si>
  <si>
    <t>Client Feedback 1 Name</t>
  </si>
  <si>
    <t>QA Spot Check Name</t>
  </si>
  <si>
    <t>Video Review Name</t>
  </si>
  <si>
    <t>VR - S1</t>
  </si>
  <si>
    <t>VR - S2</t>
  </si>
  <si>
    <t>VR - S3</t>
  </si>
  <si>
    <t>QA - S1</t>
  </si>
  <si>
    <t>QA - S2</t>
  </si>
  <si>
    <t>QA - S3</t>
  </si>
  <si>
    <t>CF2 - S1</t>
  </si>
  <si>
    <t>CF2 - S2</t>
  </si>
  <si>
    <t>CF2 - S3</t>
  </si>
  <si>
    <t>CF1 - S1</t>
  </si>
  <si>
    <t>CF1 - S2</t>
  </si>
  <si>
    <t>CF1 - S3</t>
  </si>
  <si>
    <t>SRD - S1</t>
  </si>
  <si>
    <t>SRD - S2</t>
  </si>
  <si>
    <t>SRD - S3</t>
  </si>
  <si>
    <t>CF1D -  S1</t>
  </si>
  <si>
    <t>CF1D -  S2</t>
  </si>
  <si>
    <t>CF1D -  S3</t>
  </si>
  <si>
    <t>VRD - S1</t>
  </si>
  <si>
    <t>VRD - S2</t>
  </si>
  <si>
    <t>VRD - S3</t>
  </si>
  <si>
    <t>QAD - S1</t>
  </si>
  <si>
    <t>QAD - S2</t>
  </si>
  <si>
    <t>QAD - S3</t>
  </si>
  <si>
    <t>SR DD</t>
  </si>
  <si>
    <t>CE DD</t>
  </si>
  <si>
    <t>CF1 DD</t>
  </si>
  <si>
    <t>VR DD</t>
  </si>
  <si>
    <t>QA DD</t>
  </si>
  <si>
    <t>CF2 DD</t>
  </si>
  <si>
    <t>CF1 Score</t>
  </si>
  <si>
    <t>VR Score</t>
  </si>
  <si>
    <t>QA Score</t>
  </si>
  <si>
    <t>CF2 Score</t>
  </si>
  <si>
    <t>CF2D - S1</t>
  </si>
  <si>
    <t>CF2D - S2</t>
  </si>
  <si>
    <t>CF2D - S3</t>
  </si>
  <si>
    <t>SCED - S1</t>
  </si>
  <si>
    <t>SCED - S2</t>
  </si>
  <si>
    <t>SCED - S3</t>
  </si>
  <si>
    <t>Date of Revision</t>
  </si>
  <si>
    <t>Version No.</t>
  </si>
  <si>
    <t>Description of Change</t>
  </si>
  <si>
    <t>Created/ updated by</t>
  </si>
  <si>
    <t>Reviewed by</t>
  </si>
  <si>
    <t>Approved by</t>
  </si>
  <si>
    <t>Author (Name)</t>
  </si>
  <si>
    <t>Fix Not Required</t>
  </si>
  <si>
    <t>Passed by Reviewer?</t>
  </si>
  <si>
    <t>Yes</t>
  </si>
  <si>
    <t>No</t>
  </si>
  <si>
    <t>Developer (Name)</t>
  </si>
  <si>
    <t>Video Developer Name</t>
  </si>
  <si>
    <t>Client Feedback 2 Name</t>
  </si>
  <si>
    <t>Copyeditor tab  - Author Name</t>
  </si>
  <si>
    <t>Script Review tab - Author Name</t>
  </si>
  <si>
    <t>Client Feedback 1 tab - Author Name</t>
  </si>
  <si>
    <t>QA Spot Check tab - Author Name</t>
  </si>
  <si>
    <t>Client Feedback 2 tab - Developer Name</t>
  </si>
  <si>
    <t>Initial baseline</t>
  </si>
  <si>
    <t>Subramanya Raju</t>
  </si>
  <si>
    <t>Julia Paul, Naveen</t>
  </si>
  <si>
    <t>VL  Nagaraj</t>
  </si>
  <si>
    <t>Alvin Pereira</t>
  </si>
  <si>
    <t>Julia Paul, Srividhya, Sucharita</t>
  </si>
  <si>
    <r>
      <t xml:space="preserve">1. </t>
    </r>
    <r>
      <rPr>
        <b/>
        <sz val="11"/>
        <color theme="1"/>
        <rFont val="Calibri"/>
        <family val="2"/>
        <scheme val="minor"/>
      </rPr>
      <t>First Time:</t>
    </r>
    <r>
      <rPr>
        <sz val="11"/>
        <color theme="1"/>
        <rFont val="Calibri"/>
        <family val="2"/>
        <scheme val="minor"/>
      </rPr>
      <t xml:space="preserve"> Make a Copy of this document.
2. Name it using the following convention:
</t>
    </r>
    <r>
      <rPr>
        <b/>
        <sz val="11"/>
        <color theme="1"/>
        <rFont val="Calibri"/>
        <family val="2"/>
        <scheme val="minor"/>
      </rPr>
      <t xml:space="preserve">  Project Code and Name-Chapter Number (MHE-2016-154-Ch 02)
</t>
    </r>
    <r>
      <rPr>
        <sz val="11"/>
        <color theme="1"/>
        <rFont val="Calibri"/>
        <family val="2"/>
        <scheme val="minor"/>
      </rPr>
      <t>3. Start filling the appropriate tab. 
4. Mark errors according to the defect description document.</t>
    </r>
  </si>
  <si>
    <t>Quality Assurance Sheet - (GEs)</t>
  </si>
  <si>
    <t>Type</t>
  </si>
  <si>
    <t>Guided Examples (GEs)</t>
  </si>
  <si>
    <t>Added Instructions to Fix, Passed by Reviewer
Edited Defect Density formula
Added tab for Screenshots
Enabled formatting and hyperlinking in all tabs</t>
  </si>
  <si>
    <t>ISO and QMS Awareness is low among team members. Project : 4LTR NUTR2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</si>
</sst>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\-mmm\-yy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0" borderId="19" xfId="0" applyFont="1" applyBorder="1" applyProtection="1"/>
    <xf numFmtId="0" fontId="1" fillId="0" borderId="20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3" xfId="0" applyFont="1" applyBorder="1" applyProtection="1"/>
    <xf numFmtId="0" fontId="0" fillId="0" borderId="4" xfId="0" applyBorder="1" applyAlignment="1" applyProtection="1">
      <alignment horizontal="center"/>
    </xf>
    <xf numFmtId="0" fontId="1" fillId="0" borderId="5" xfId="0" applyFont="1" applyBorder="1" applyProtection="1"/>
    <xf numFmtId="0" fontId="1" fillId="0" borderId="7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0" xfId="0" applyAlignment="1">
      <alignment vertical="center" wrapText="1"/>
    </xf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2" xfId="0" applyBorder="1" applyAlignment="1">
      <alignment vertical="center" wrapText="1"/>
    </xf>
    <xf numFmtId="0" fontId="0" fillId="0" borderId="0" xfId="0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7" borderId="22" xfId="0" applyFont="1" applyFill="1" applyBorder="1"/>
    <xf numFmtId="0" fontId="0" fillId="7" borderId="23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1" fillId="7" borderId="25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26" xfId="0" applyFont="1" applyFill="1" applyBorder="1"/>
    <xf numFmtId="0" fontId="1" fillId="7" borderId="26" xfId="0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8" xfId="0" applyFont="1" applyFill="1" applyBorder="1"/>
    <xf numFmtId="0" fontId="1" fillId="0" borderId="37" xfId="0" applyFont="1" applyBorder="1" applyProtection="1"/>
    <xf numFmtId="0" fontId="0" fillId="0" borderId="38" xfId="0" applyBorder="1" applyAlignment="1" applyProtection="1">
      <alignment horizontal="center"/>
    </xf>
    <xf numFmtId="0" fontId="0" fillId="0" borderId="38" xfId="0" applyBorder="1" applyAlignment="1" applyProtection="1">
      <alignment horizontal="center" wrapText="1"/>
    </xf>
    <xf numFmtId="0" fontId="1" fillId="0" borderId="39" xfId="0" applyFont="1" applyBorder="1" applyAlignment="1" applyProtection="1">
      <alignment horizontal="center"/>
    </xf>
    <xf numFmtId="9" fontId="0" fillId="0" borderId="28" xfId="0" applyNumberFormat="1" applyBorder="1" applyAlignment="1" applyProtection="1">
      <alignment horizontal="center"/>
    </xf>
    <xf numFmtId="0" fontId="1" fillId="0" borderId="40" xfId="0" applyFont="1" applyBorder="1" applyProtection="1">
      <protection locked="0"/>
    </xf>
    <xf numFmtId="0" fontId="0" fillId="0" borderId="40" xfId="0" applyBorder="1" applyProtection="1">
      <protection locked="0"/>
    </xf>
    <xf numFmtId="0" fontId="0" fillId="0" borderId="43" xfId="0" applyBorder="1" applyProtection="1">
      <protection locked="0"/>
    </xf>
    <xf numFmtId="0" fontId="1" fillId="0" borderId="43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0" fillId="0" borderId="56" xfId="0" applyNumberFormat="1" applyBorder="1" applyAlignment="1" applyProtection="1">
      <protection locked="0"/>
    </xf>
    <xf numFmtId="0" fontId="1" fillId="0" borderId="49" xfId="0" applyFont="1" applyBorder="1" applyProtection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64" fontId="0" fillId="0" borderId="49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0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/>
    </xf>
    <xf numFmtId="0" fontId="0" fillId="0" borderId="56" xfId="0" applyNumberForma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165" fontId="0" fillId="0" borderId="49" xfId="0" applyNumberFormat="1" applyBorder="1" applyAlignment="1" applyProtection="1">
      <alignment horizontal="center" vertical="center"/>
      <protection locked="0"/>
    </xf>
    <xf numFmtId="0" fontId="1" fillId="0" borderId="40" xfId="0" applyFont="1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5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37" xfId="0" applyFont="1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 wrapText="1"/>
    </xf>
    <xf numFmtId="0" fontId="1" fillId="0" borderId="39" xfId="0" applyFont="1" applyBorder="1" applyAlignment="1" applyProtection="1">
      <alignment horizontal="center" vertical="center"/>
    </xf>
    <xf numFmtId="9" fontId="0" fillId="0" borderId="28" xfId="0" applyNumberForma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56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3" fillId="11" borderId="4" xfId="0" applyFont="1" applyFill="1" applyBorder="1" applyAlignment="1" applyProtection="1">
      <alignment horizontal="center" vertical="center"/>
      <protection locked="0"/>
    </xf>
    <xf numFmtId="10" fontId="0" fillId="0" borderId="14" xfId="0" applyNumberFormat="1" applyBorder="1" applyAlignment="1" applyProtection="1">
      <alignment horizontal="center" vertical="center"/>
    </xf>
    <xf numFmtId="10" fontId="0" fillId="0" borderId="15" xfId="0" applyNumberFormat="1" applyFill="1" applyBorder="1" applyAlignment="1" applyProtection="1">
      <alignment horizontal="center" vertical="center"/>
    </xf>
    <xf numFmtId="10" fontId="0" fillId="0" borderId="14" xfId="0" applyNumberFormat="1" applyFill="1" applyBorder="1" applyAlignment="1" applyProtection="1">
      <alignment horizontal="center"/>
    </xf>
    <xf numFmtId="10" fontId="0" fillId="0" borderId="15" xfId="0" applyNumberFormat="1" applyFill="1" applyBorder="1" applyAlignment="1" applyProtection="1">
      <alignment horizontal="center"/>
    </xf>
    <xf numFmtId="0" fontId="3" fillId="0" borderId="0" xfId="0" applyFont="1" applyBorder="1"/>
    <xf numFmtId="10" fontId="0" fillId="0" borderId="1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/>
    <xf numFmtId="15" fontId="0" fillId="0" borderId="1" xfId="0" applyNumberFormat="1" applyBorder="1" applyAlignment="1"/>
    <xf numFmtId="166" fontId="0" fillId="0" borderId="1" xfId="0" applyNumberFormat="1" applyBorder="1" applyAlignment="1"/>
    <xf numFmtId="0" fontId="0" fillId="0" borderId="1" xfId="0" applyBorder="1" applyAlignment="1"/>
    <xf numFmtId="0" fontId="1" fillId="0" borderId="53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/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0" fontId="3" fillId="11" borderId="60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3" fillId="11" borderId="7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61" xfId="0" applyFont="1" applyFill="1" applyBorder="1" applyAlignment="1" applyProtection="1">
      <alignment horizontal="center" vertical="center" wrapText="1"/>
      <protection locked="0"/>
    </xf>
    <xf numFmtId="0" fontId="0" fillId="0" borderId="62" xfId="0" applyBorder="1" applyAlignment="1" applyProtection="1">
      <alignment horizontal="center" vertical="center" wrapText="1"/>
      <protection locked="0"/>
    </xf>
    <xf numFmtId="0" fontId="0" fillId="0" borderId="63" xfId="0" applyBorder="1" applyAlignment="1" applyProtection="1">
      <alignment horizontal="center" vertical="center" wrapText="1"/>
      <protection locked="0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2" fillId="8" borderId="65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9" xfId="0" applyBorder="1"/>
    <xf numFmtId="0" fontId="0" fillId="0" borderId="3" xfId="0" applyBorder="1"/>
    <xf numFmtId="0" fontId="0" fillId="0" borderId="5" xfId="0" applyFill="1" applyBorder="1"/>
    <xf numFmtId="15" fontId="0" fillId="0" borderId="1" xfId="0" applyNumberFormat="1" applyFill="1" applyBorder="1" applyAlignment="1"/>
    <xf numFmtId="10" fontId="1" fillId="0" borderId="6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6" fontId="3" fillId="0" borderId="1" xfId="0" quotePrefix="1" applyNumberFormat="1" applyFont="1" applyBorder="1" applyAlignment="1">
      <alignment horizontal="center"/>
    </xf>
    <xf numFmtId="166" fontId="3" fillId="0" borderId="4" xfId="0" quotePrefix="1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28" xfId="0" applyFont="1" applyFill="1" applyBorder="1" applyAlignment="1">
      <alignment horizontal="center" vertical="center" wrapText="1"/>
    </xf>
    <xf numFmtId="0" fontId="1" fillId="0" borderId="42" xfId="0" applyFont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0" fillId="0" borderId="50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51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0" fillId="0" borderId="52" xfId="0" applyBorder="1" applyAlignment="1" applyProtection="1">
      <alignment horizontal="center" vertical="center" wrapText="1"/>
      <protection locked="0"/>
    </xf>
    <xf numFmtId="0" fontId="1" fillId="0" borderId="53" xfId="0" applyFont="1" applyBorder="1" applyAlignment="1" applyProtection="1">
      <alignment horizontal="center" vertical="center" wrapText="1"/>
    </xf>
    <xf numFmtId="0" fontId="1" fillId="0" borderId="54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0" fillId="0" borderId="55" xfId="0" applyNumberFormat="1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vertical="center"/>
    </xf>
    <xf numFmtId="0" fontId="1" fillId="0" borderId="43" xfId="0" applyFont="1" applyBorder="1" applyAlignment="1" applyProtection="1">
      <alignment vertical="center"/>
    </xf>
    <xf numFmtId="0" fontId="1" fillId="0" borderId="44" xfId="0" applyFont="1" applyBorder="1" applyAlignment="1" applyProtection="1">
      <alignment vertical="center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left" vertical="center" wrapText="1"/>
      <protection locked="0"/>
    </xf>
    <xf numFmtId="0" fontId="0" fillId="0" borderId="45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46" xfId="0" applyBorder="1" applyAlignment="1" applyProtection="1">
      <alignment horizontal="left" vertical="center" wrapText="1"/>
      <protection locked="0"/>
    </xf>
    <xf numFmtId="0" fontId="0" fillId="0" borderId="52" xfId="0" applyBorder="1" applyAlignment="1" applyProtection="1">
      <alignment horizontal="left" vertical="center" wrapText="1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53" xfId="0" applyNumberFormat="1" applyFont="1" applyBorder="1" applyAlignment="1" applyProtection="1">
      <alignment horizontal="center" vertical="center"/>
      <protection locked="0"/>
    </xf>
    <xf numFmtId="0" fontId="0" fillId="0" borderId="54" xfId="0" applyNumberFormat="1" applyFont="1" applyBorder="1" applyAlignment="1" applyProtection="1">
      <alignment horizontal="center" vertical="center"/>
      <protection locked="0"/>
    </xf>
    <xf numFmtId="0" fontId="1" fillId="0" borderId="53" xfId="0" applyFont="1" applyBorder="1" applyAlignment="1" applyProtection="1">
      <alignment horizontal="center" wrapText="1"/>
    </xf>
    <xf numFmtId="0" fontId="1" fillId="0" borderId="54" xfId="0" applyFont="1" applyBorder="1" applyAlignment="1" applyProtection="1">
      <alignment horizontal="center" wrapText="1"/>
    </xf>
    <xf numFmtId="0" fontId="9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809624</xdr:colOff>
      <xdr:row>2</xdr:row>
      <xdr:rowOff>38100</xdr:rowOff>
    </xdr:from>
    <xdr:to>
      <xdr:col>3</xdr:col>
      <xdr:colOff>2808193</xdr:colOff>
      <xdr:row>5</xdr:row>
      <xdr:rowOff>189964</xdr:rowOff>
    </xdr:to>
    <xdr:pic>
      <xdr:nvPicPr>
        <xdr:cNvPr id="3" name="Picture 2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90975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809624</xdr:colOff>
      <xdr:row>2</xdr:row>
      <xdr:rowOff>38100</xdr:rowOff>
    </xdr:from>
    <xdr:to>
      <xdr:col>3</xdr:col>
      <xdr:colOff>2808193</xdr:colOff>
      <xdr:row>5</xdr:row>
      <xdr:rowOff>189964</xdr:rowOff>
    </xdr:to>
    <xdr:pic>
      <xdr:nvPicPr>
        <xdr:cNvPr id="4" name="Picture 3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89294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2051" name="TempCombo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3074" name="TempCombo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85725</xdr:rowOff>
        </xdr:to>
        <xdr:sp macro="" textlink="">
          <xdr:nvSpPr>
            <xdr:cNvPr id="4097" name="TempCombo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6145" name="TempCombo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95250</xdr:rowOff>
        </xdr:to>
        <xdr:sp macro="" textlink="">
          <xdr:nvSpPr>
            <xdr:cNvPr id="7169" name="TempCombo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161925</xdr:rowOff>
        </xdr:to>
        <xdr:sp macro="" textlink="">
          <xdr:nvSpPr>
            <xdr:cNvPr id="8193" name="TempCombo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2"/>
  <sheetViews>
    <sheetView tabSelected="1" zoomScaleNormal="100" workbookViewId="0">
      <selection activeCell="C11" sqref="C11:F11"/>
    </sheetView>
  </sheetViews>
  <sheetFormatPr defaultRowHeight="15" x14ac:dyDescent="0.25"/>
  <cols>
    <col min="2" max="2" width="18.140625" bestFit="1" customWidth="1"/>
    <col min="3" max="3" width="11.7109375" customWidth="1"/>
    <col min="4" max="4" width="61.28515625" style="46" customWidth="1"/>
    <col min="5" max="5" width="19.7109375" customWidth="1"/>
    <col min="6" max="6" width="18.7109375" bestFit="1" customWidth="1"/>
    <col min="7" max="7" width="15.7109375" customWidth="1"/>
  </cols>
  <sheetData>
    <row r="2" spans="2:6" ht="15.75" thickBot="1" x14ac:dyDescent="0.3"/>
    <row r="3" spans="2:6" x14ac:dyDescent="0.25">
      <c r="B3" s="21"/>
      <c r="C3" s="22"/>
      <c r="D3" s="47"/>
      <c r="E3" s="22"/>
      <c r="F3" s="23"/>
    </row>
    <row r="4" spans="2:6" x14ac:dyDescent="0.25">
      <c r="B4" s="24"/>
      <c r="C4" s="25"/>
      <c r="D4" s="48"/>
      <c r="E4" s="25"/>
      <c r="F4" s="26"/>
    </row>
    <row r="5" spans="2:6" x14ac:dyDescent="0.25">
      <c r="B5" s="24"/>
      <c r="C5" s="25"/>
      <c r="D5" s="48"/>
      <c r="E5" s="25"/>
      <c r="F5" s="26"/>
    </row>
    <row r="6" spans="2:6" ht="15.75" thickBot="1" x14ac:dyDescent="0.3">
      <c r="B6" s="28"/>
      <c r="C6" s="29"/>
      <c r="D6" s="49"/>
      <c r="E6" s="29"/>
      <c r="F6" s="30"/>
    </row>
    <row r="8" spans="2:6" ht="15.75" thickBot="1" x14ac:dyDescent="0.3">
      <c r="D8"/>
    </row>
    <row r="9" spans="2:6" ht="15.75" thickBot="1" x14ac:dyDescent="0.3">
      <c r="B9" s="217" t="s">
        <v>32</v>
      </c>
      <c r="C9" s="218"/>
      <c r="D9" s="218"/>
      <c r="E9" s="218"/>
      <c r="F9" s="219"/>
    </row>
    <row r="10" spans="2:6" x14ac:dyDescent="0.25">
      <c r="B10" s="206" t="s">
        <v>29</v>
      </c>
      <c r="C10" s="220" t="s">
        <v>262</v>
      </c>
      <c r="D10" s="220"/>
      <c r="E10" s="220"/>
      <c r="F10" s="221"/>
    </row>
    <row r="11" spans="2:6" x14ac:dyDescent="0.25">
      <c r="B11" s="207" t="s">
        <v>31</v>
      </c>
      <c r="C11" s="222">
        <v>1.1000000000000001</v>
      </c>
      <c r="D11" s="222"/>
      <c r="E11" s="222"/>
      <c r="F11" s="223"/>
    </row>
    <row r="12" spans="2:6" x14ac:dyDescent="0.25">
      <c r="B12" s="207" t="s">
        <v>30</v>
      </c>
      <c r="C12" s="224">
        <v>42580</v>
      </c>
      <c r="D12" s="224"/>
      <c r="E12" s="224"/>
      <c r="F12" s="225"/>
    </row>
    <row r="13" spans="2:6" x14ac:dyDescent="0.25">
      <c r="B13" s="207" t="s">
        <v>33</v>
      </c>
      <c r="C13" s="212" t="s">
        <v>34</v>
      </c>
      <c r="D13" s="212"/>
      <c r="E13" s="212"/>
      <c r="F13" s="213"/>
    </row>
    <row r="14" spans="2:6" ht="15.75" thickBot="1" x14ac:dyDescent="0.3">
      <c r="B14" s="208" t="s">
        <v>263</v>
      </c>
      <c r="C14" s="226" t="s">
        <v>264</v>
      </c>
      <c r="D14" s="226"/>
      <c r="E14" s="226"/>
      <c r="F14" s="227"/>
    </row>
    <row r="15" spans="2:6" ht="15.75" thickBot="1" x14ac:dyDescent="0.3"/>
    <row r="16" spans="2:6" s="27" customFormat="1" ht="93.75" customHeight="1" thickBot="1" x14ac:dyDescent="0.3">
      <c r="B16" s="31" t="s">
        <v>35</v>
      </c>
      <c r="C16" s="214" t="s">
        <v>261</v>
      </c>
      <c r="D16" s="215"/>
      <c r="E16" s="215"/>
      <c r="F16" s="216"/>
    </row>
    <row r="18" spans="2:7" x14ac:dyDescent="0.25">
      <c r="B18" s="177" t="s">
        <v>236</v>
      </c>
      <c r="C18" s="177" t="s">
        <v>237</v>
      </c>
      <c r="D18" s="177" t="s">
        <v>238</v>
      </c>
      <c r="E18" s="177" t="s">
        <v>239</v>
      </c>
      <c r="F18" s="177" t="s">
        <v>240</v>
      </c>
      <c r="G18" s="177" t="s">
        <v>241</v>
      </c>
    </row>
    <row r="19" spans="2:7" ht="30" x14ac:dyDescent="0.25">
      <c r="B19" s="209">
        <v>42400</v>
      </c>
      <c r="C19" s="179">
        <v>1</v>
      </c>
      <c r="D19" s="180" t="s">
        <v>255</v>
      </c>
      <c r="E19" s="180" t="s">
        <v>259</v>
      </c>
      <c r="F19" s="205" t="s">
        <v>260</v>
      </c>
      <c r="G19" s="180" t="s">
        <v>258</v>
      </c>
    </row>
    <row r="20" spans="2:7" ht="60" x14ac:dyDescent="0.25">
      <c r="B20" s="178">
        <v>42580</v>
      </c>
      <c r="C20" s="179">
        <v>1.1000000000000001</v>
      </c>
      <c r="D20" s="205" t="s">
        <v>265</v>
      </c>
      <c r="E20" s="180" t="s">
        <v>256</v>
      </c>
      <c r="F20" s="180" t="s">
        <v>257</v>
      </c>
      <c r="G20" s="180" t="s">
        <v>258</v>
      </c>
    </row>
    <row r="21" spans="2:7" x14ac:dyDescent="0.25">
      <c r="B21" s="178"/>
      <c r="C21" s="179"/>
      <c r="D21" s="180"/>
      <c r="E21" s="180"/>
      <c r="F21" s="180"/>
      <c r="G21" s="180"/>
    </row>
    <row r="22" spans="2:7" x14ac:dyDescent="0.25">
      <c r="B22" s="178"/>
      <c r="C22" s="179"/>
      <c r="D22" s="180"/>
      <c r="E22" s="180"/>
      <c r="F22" s="180"/>
      <c r="G22" s="180"/>
    </row>
  </sheetData>
  <sheetProtection algorithmName="SHA-512" hashValue="MEGhKj0bmGM1X3lskFrCFa1KbPM+7dgjYoErubznUmX1veMq2GIGc3l5b5i7f0o1PaTJ1mxPZzzrySEOBJMlAg==" saltValue="2oQndkYlBTSlinSQZUfCcg==" spinCount="100000" sheet="1" objects="1" scenarios="1"/>
  <customSheetViews>
    <customSheetView guid="{2B5A4363-8C1E-485A-BECE-33C1A7275D14}">
      <selection activeCell="C12" sqref="C12:F12"/>
      <pageMargins left="0.7" right="0.7" top="0.75" bottom="0.75" header="0.3" footer="0.3"/>
      <pageSetup orientation="portrait" horizontalDpi="4294967293" verticalDpi="4294967293" r:id="rId1"/>
    </customSheetView>
  </customSheetViews>
  <mergeCells count="7">
    <mergeCell ref="C13:F13"/>
    <mergeCell ref="C16:F16"/>
    <mergeCell ref="B9:F9"/>
    <mergeCell ref="C10:F10"/>
    <mergeCell ref="C11:F11"/>
    <mergeCell ref="C12:F12"/>
    <mergeCell ref="C14:F14"/>
  </mergeCells>
  <pageMargins left="0.7" right="0.7" top="0.75" bottom="0.75" header="0.3" footer="0.3"/>
  <pageSetup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K412"/>
  <sheetViews>
    <sheetView topLeftCell="G12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1" customWidth="1"/>
    <col min="2" max="2" width="29.140625" style="1" bestFit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6.42578125" style="32" bestFit="1" customWidth="1"/>
    <col min="9" max="9" width="13.7109375" style="32" bestFit="1" customWidth="1"/>
    <col min="10" max="10" width="36.8554687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7" ht="15.75" thickBot="1" x14ac:dyDescent="0.3">
      <c r="B1" s="4"/>
      <c r="C1" s="4"/>
      <c r="D1" s="4"/>
      <c r="G1" s="2"/>
    </row>
    <row r="2" spans="1:7" ht="15" customHeight="1" x14ac:dyDescent="0.25">
      <c r="A2" s="2"/>
      <c r="B2" s="266" t="s">
        <v>182</v>
      </c>
      <c r="C2" s="251"/>
      <c r="D2" s="6"/>
      <c r="G2" s="2"/>
    </row>
    <row r="3" spans="1:7" ht="15.75" thickBot="1" x14ac:dyDescent="0.3">
      <c r="B3" s="267"/>
      <c r="C3" s="252"/>
      <c r="D3" s="4"/>
      <c r="G3" s="2"/>
    </row>
    <row r="4" spans="1:7" ht="15.75" thickBot="1" x14ac:dyDescent="0.3">
      <c r="B4" s="181" t="s">
        <v>247</v>
      </c>
      <c r="C4" s="182"/>
      <c r="D4" s="4"/>
      <c r="G4" s="2"/>
    </row>
    <row r="5" spans="1:7" ht="15.75" thickBot="1" x14ac:dyDescent="0.3">
      <c r="A5" s="2"/>
      <c r="B5" s="181" t="s">
        <v>192</v>
      </c>
      <c r="C5" s="72"/>
      <c r="D5" s="70"/>
      <c r="G5" s="2"/>
    </row>
    <row r="6" spans="1:7" ht="15.75" thickBot="1" x14ac:dyDescent="0.3">
      <c r="B6" s="181" t="s">
        <v>3</v>
      </c>
      <c r="C6" s="77"/>
      <c r="D6" s="4"/>
      <c r="G6" s="3"/>
    </row>
    <row r="7" spans="1:7" ht="15.75" thickBot="1" x14ac:dyDescent="0.3">
      <c r="B7" s="67"/>
      <c r="C7" s="68"/>
      <c r="D7" s="4"/>
      <c r="G7" s="2"/>
    </row>
    <row r="8" spans="1:7" x14ac:dyDescent="0.25">
      <c r="A8" s="2"/>
      <c r="B8" s="253" t="s">
        <v>6</v>
      </c>
      <c r="C8" s="256"/>
      <c r="D8" s="257"/>
      <c r="E8" s="1" t="s">
        <v>49</v>
      </c>
      <c r="G8" s="5"/>
    </row>
    <row r="9" spans="1:7" x14ac:dyDescent="0.25">
      <c r="B9" s="254"/>
      <c r="C9" s="258"/>
      <c r="D9" s="259"/>
      <c r="E9" s="2"/>
      <c r="G9" s="5"/>
    </row>
    <row r="10" spans="1:7" x14ac:dyDescent="0.25">
      <c r="B10" s="254"/>
      <c r="C10" s="258"/>
      <c r="D10" s="259"/>
      <c r="G10" s="5"/>
    </row>
    <row r="11" spans="1:7" ht="15.75" thickBot="1" x14ac:dyDescent="0.3">
      <c r="B11" s="255"/>
      <c r="C11" s="260"/>
      <c r="D11" s="261"/>
      <c r="G11" s="5"/>
    </row>
    <row r="12" spans="1:7" ht="15.75" thickBot="1" x14ac:dyDescent="0.3">
      <c r="B12" s="6"/>
      <c r="C12" s="2"/>
      <c r="G12" s="2"/>
    </row>
    <row r="13" spans="1:7" ht="15.75" thickBot="1" x14ac:dyDescent="0.3">
      <c r="B13" s="73" t="s">
        <v>14</v>
      </c>
      <c r="C13" s="262"/>
      <c r="D13" s="263"/>
      <c r="E13" s="69"/>
      <c r="G13" s="3"/>
    </row>
    <row r="14" spans="1:7" ht="15.75" thickBot="1" x14ac:dyDescent="0.3">
      <c r="B14" s="71"/>
      <c r="C14" s="7"/>
      <c r="D14" s="39" t="s">
        <v>49</v>
      </c>
      <c r="F14" s="3"/>
      <c r="G14" s="3"/>
    </row>
    <row r="15" spans="1:7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7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xrBwiGF6p0tggHAXs22VL5FnbpCnTjR1mpxxTxlwO5fzZTkKkf/xGQvlj9JEhnTYs47xbI5Lj7mBYS7bQKVivg==" saltValue="zIj26WAv9ldRdHudr4OmMQ==" spinCount="100000" sheet="1" objects="1" scenarios="1" formatCells="0" formatColumns="0" formatRows="0" insertHyperlinks="0"/>
  <customSheetViews>
    <customSheetView guid="{2B5A4363-8C1E-485A-BECE-33C1A7275D14}" scale="85" hiddenRows="1">
      <selection activeCell="E20" sqref="E20"/>
      <pageMargins left="0.7" right="0.7" top="0.75" bottom="0.75" header="0.3" footer="0.3"/>
    </customSheetView>
  </customSheetViews>
  <mergeCells count="5">
    <mergeCell ref="C8:D11"/>
    <mergeCell ref="C13:D13"/>
    <mergeCell ref="B2:B3"/>
    <mergeCell ref="C2:C3"/>
    <mergeCell ref="B8:B11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Client_Beta_dt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empCombo">
          <controlPr defaultSize="0" autoLine="0" r:id="rId5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161925</xdr:rowOff>
              </to>
            </anchor>
          </controlPr>
        </control>
      </mc:Choice>
      <mc:Fallback>
        <control shapeId="8193" r:id="rId4" name="TempCombo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N45"/>
  <sheetViews>
    <sheetView topLeftCell="AC1" workbookViewId="0">
      <selection activeCell="AD11" sqref="AD11"/>
    </sheetView>
  </sheetViews>
  <sheetFormatPr defaultRowHeight="15" x14ac:dyDescent="0.25"/>
  <cols>
    <col min="1" max="3" width="24.42578125" style="79" bestFit="1" customWidth="1"/>
    <col min="4" max="4" width="21.7109375" style="79" bestFit="1" customWidth="1"/>
    <col min="5" max="10" width="30.28515625" style="79" bestFit="1" customWidth="1"/>
    <col min="11" max="11" width="2" style="79" customWidth="1"/>
    <col min="12" max="12" width="24.5703125" style="79" bestFit="1" customWidth="1"/>
    <col min="13" max="13" width="9.7109375" style="79" bestFit="1" customWidth="1"/>
    <col min="14" max="14" width="1.28515625" style="79" customWidth="1"/>
    <col min="15" max="15" width="24.5703125" style="79" bestFit="1" customWidth="1"/>
    <col min="16" max="16" width="9.7109375" style="79" bestFit="1" customWidth="1"/>
    <col min="17" max="17" width="0.85546875" style="79" customWidth="1"/>
    <col min="18" max="18" width="24.28515625" style="79" bestFit="1" customWidth="1"/>
    <col min="19" max="19" width="9.7109375" style="79" bestFit="1" customWidth="1"/>
    <col min="20" max="20" width="1.28515625" style="79" customWidth="1"/>
    <col min="21" max="21" width="27.28515625" style="79" bestFit="1" customWidth="1"/>
    <col min="22" max="22" width="9.7109375" style="79" bestFit="1" customWidth="1"/>
    <col min="23" max="23" width="1" style="79" customWidth="1"/>
    <col min="24" max="24" width="24.28515625" style="79" bestFit="1" customWidth="1"/>
    <col min="25" max="25" width="9.7109375" style="79" bestFit="1" customWidth="1"/>
    <col min="26" max="26" width="1.140625" style="79" customWidth="1"/>
    <col min="27" max="27" width="34.85546875" style="79" bestFit="1" customWidth="1"/>
    <col min="28" max="28" width="9.7109375" style="79" bestFit="1" customWidth="1"/>
    <col min="29" max="29" width="1" style="79" customWidth="1"/>
    <col min="30" max="30" width="30" style="79" bestFit="1" customWidth="1"/>
    <col min="31" max="31" width="9.7109375" style="79" bestFit="1" customWidth="1"/>
    <col min="32" max="32" width="0.85546875" style="79" customWidth="1"/>
    <col min="33" max="33" width="5.85546875" style="79" bestFit="1" customWidth="1"/>
    <col min="34" max="34" width="9.140625" style="79"/>
    <col min="35" max="35" width="36.28515625" style="79" bestFit="1" customWidth="1"/>
    <col min="36" max="36" width="9.28515625" style="79" customWidth="1"/>
    <col min="37" max="37" width="9.140625" style="79"/>
    <col min="38" max="38" width="34.85546875" style="79" bestFit="1" customWidth="1"/>
    <col min="39" max="39" width="9.7109375" style="79" bestFit="1" customWidth="1"/>
    <col min="40" max="40" width="23.85546875" style="79" bestFit="1" customWidth="1"/>
    <col min="41" max="16384" width="9.140625" style="79"/>
  </cols>
  <sheetData>
    <row r="1" spans="1:40" x14ac:dyDescent="0.25">
      <c r="A1" s="81" t="s">
        <v>89</v>
      </c>
      <c r="B1" s="84" t="s">
        <v>90</v>
      </c>
      <c r="C1" s="81" t="s">
        <v>105</v>
      </c>
      <c r="D1" s="81" t="s">
        <v>106</v>
      </c>
      <c r="E1" s="81" t="s">
        <v>91</v>
      </c>
      <c r="F1" s="81" t="s">
        <v>92</v>
      </c>
      <c r="G1" s="81" t="s">
        <v>93</v>
      </c>
      <c r="H1" s="81" t="s">
        <v>94</v>
      </c>
      <c r="I1" s="81" t="s">
        <v>95</v>
      </c>
      <c r="J1" s="81" t="s">
        <v>96</v>
      </c>
      <c r="K1" s="87"/>
      <c r="L1" s="88" t="s">
        <v>88</v>
      </c>
      <c r="M1" s="88" t="s">
        <v>97</v>
      </c>
      <c r="O1" s="88" t="s">
        <v>85</v>
      </c>
      <c r="P1" s="88" t="s">
        <v>97</v>
      </c>
      <c r="R1" s="88" t="s">
        <v>82</v>
      </c>
      <c r="S1" s="88" t="s">
        <v>97</v>
      </c>
      <c r="U1" s="88" t="s">
        <v>76</v>
      </c>
      <c r="V1" s="88" t="s">
        <v>97</v>
      </c>
      <c r="X1" s="88" t="s">
        <v>68</v>
      </c>
      <c r="Y1" s="88" t="s">
        <v>97</v>
      </c>
      <c r="AA1" s="88" t="s">
        <v>70</v>
      </c>
      <c r="AB1" s="88" t="s">
        <v>97</v>
      </c>
      <c r="AD1" s="88" t="s">
        <v>107</v>
      </c>
      <c r="AE1" s="88" t="s">
        <v>97</v>
      </c>
      <c r="AG1" s="88" t="s">
        <v>26</v>
      </c>
      <c r="AH1" s="200" t="s">
        <v>244</v>
      </c>
      <c r="AI1" s="88" t="s">
        <v>109</v>
      </c>
      <c r="AJ1" s="88" t="s">
        <v>97</v>
      </c>
      <c r="AL1" s="88" t="s">
        <v>99</v>
      </c>
      <c r="AM1" s="88" t="s">
        <v>97</v>
      </c>
      <c r="AN1" s="88" t="s">
        <v>108</v>
      </c>
    </row>
    <row r="2" spans="1:40" x14ac:dyDescent="0.25">
      <c r="A2" s="82" t="s">
        <v>70</v>
      </c>
      <c r="B2" s="85" t="s">
        <v>82</v>
      </c>
      <c r="C2" s="82" t="s">
        <v>70</v>
      </c>
      <c r="D2" s="82" t="s">
        <v>76</v>
      </c>
      <c r="E2" s="82" t="s">
        <v>109</v>
      </c>
      <c r="F2" s="82" t="s">
        <v>109</v>
      </c>
      <c r="G2" s="82" t="s">
        <v>109</v>
      </c>
      <c r="H2" s="82" t="s">
        <v>109</v>
      </c>
      <c r="I2" s="82" t="s">
        <v>109</v>
      </c>
      <c r="J2" s="82" t="s">
        <v>109</v>
      </c>
      <c r="K2" s="87"/>
      <c r="L2" s="89" t="s">
        <v>75</v>
      </c>
      <c r="M2" s="78" t="s">
        <v>20</v>
      </c>
      <c r="O2" s="89" t="s">
        <v>75</v>
      </c>
      <c r="P2" s="78" t="s">
        <v>20</v>
      </c>
      <c r="R2" s="89" t="s">
        <v>53</v>
      </c>
      <c r="S2" s="78" t="s">
        <v>20</v>
      </c>
      <c r="U2" s="89" t="s">
        <v>53</v>
      </c>
      <c r="V2" s="78" t="s">
        <v>20</v>
      </c>
      <c r="X2" s="89" t="s">
        <v>53</v>
      </c>
      <c r="Y2" s="78" t="s">
        <v>20</v>
      </c>
      <c r="AA2" s="89" t="s">
        <v>53</v>
      </c>
      <c r="AB2" s="78" t="s">
        <v>20</v>
      </c>
      <c r="AD2" s="89" t="s">
        <v>53</v>
      </c>
      <c r="AE2" s="78" t="s">
        <v>20</v>
      </c>
      <c r="AG2" s="78" t="s">
        <v>26</v>
      </c>
      <c r="AH2" s="201" t="s">
        <v>245</v>
      </c>
      <c r="AI2" s="78" t="s">
        <v>119</v>
      </c>
      <c r="AJ2" s="78" t="s">
        <v>21</v>
      </c>
      <c r="AL2" s="78" t="s">
        <v>120</v>
      </c>
      <c r="AM2" s="78" t="s">
        <v>21</v>
      </c>
      <c r="AN2" s="78">
        <v>1</v>
      </c>
    </row>
    <row r="3" spans="1:40" x14ac:dyDescent="0.25">
      <c r="A3" s="82" t="s">
        <v>88</v>
      </c>
      <c r="B3" s="85" t="s">
        <v>88</v>
      </c>
      <c r="C3" s="82" t="s">
        <v>88</v>
      </c>
      <c r="D3" s="82" t="s">
        <v>68</v>
      </c>
      <c r="E3" s="82" t="s">
        <v>76</v>
      </c>
      <c r="F3" s="82" t="s">
        <v>76</v>
      </c>
      <c r="G3" s="82" t="s">
        <v>76</v>
      </c>
      <c r="H3" s="82" t="s">
        <v>76</v>
      </c>
      <c r="I3" s="82" t="s">
        <v>76</v>
      </c>
      <c r="J3" s="82" t="s">
        <v>76</v>
      </c>
      <c r="K3" s="87"/>
      <c r="L3" s="89" t="s">
        <v>81</v>
      </c>
      <c r="M3" s="78" t="s">
        <v>20</v>
      </c>
      <c r="O3" s="89" t="s">
        <v>86</v>
      </c>
      <c r="P3" s="78" t="s">
        <v>20</v>
      </c>
      <c r="R3" s="78" t="s">
        <v>78</v>
      </c>
      <c r="S3" s="78" t="s">
        <v>21</v>
      </c>
      <c r="U3" s="78" t="s">
        <v>74</v>
      </c>
      <c r="V3" s="78" t="s">
        <v>21</v>
      </c>
      <c r="X3" s="89" t="s">
        <v>65</v>
      </c>
      <c r="Y3" s="78" t="s">
        <v>20</v>
      </c>
      <c r="AA3" s="78" t="s">
        <v>59</v>
      </c>
      <c r="AB3" s="78" t="s">
        <v>21</v>
      </c>
      <c r="AD3" s="78" t="s">
        <v>54</v>
      </c>
      <c r="AE3" s="78" t="s">
        <v>20</v>
      </c>
      <c r="AG3" s="78" t="s">
        <v>243</v>
      </c>
      <c r="AH3" s="201" t="s">
        <v>246</v>
      </c>
      <c r="AI3" s="78" t="s">
        <v>120</v>
      </c>
      <c r="AJ3" s="78" t="s">
        <v>21</v>
      </c>
      <c r="AL3" s="78" t="s">
        <v>123</v>
      </c>
      <c r="AM3" s="78" t="s">
        <v>21</v>
      </c>
      <c r="AN3" s="78">
        <v>2</v>
      </c>
    </row>
    <row r="4" spans="1:40" ht="15.75" thickBot="1" x14ac:dyDescent="0.3">
      <c r="A4" s="82" t="s">
        <v>82</v>
      </c>
      <c r="B4" s="86" t="s">
        <v>85</v>
      </c>
      <c r="C4" s="82" t="s">
        <v>82</v>
      </c>
      <c r="D4" s="83" t="s">
        <v>70</v>
      </c>
      <c r="E4" s="82" t="s">
        <v>107</v>
      </c>
      <c r="F4" s="82" t="s">
        <v>107</v>
      </c>
      <c r="G4" s="82" t="s">
        <v>107</v>
      </c>
      <c r="H4" s="82" t="s">
        <v>107</v>
      </c>
      <c r="I4" s="82" t="s">
        <v>107</v>
      </c>
      <c r="J4" s="82" t="s">
        <v>107</v>
      </c>
      <c r="K4" s="87"/>
      <c r="L4" s="89" t="s">
        <v>87</v>
      </c>
      <c r="M4" s="78" t="s">
        <v>20</v>
      </c>
      <c r="O4" s="89" t="s">
        <v>83</v>
      </c>
      <c r="P4" s="78" t="s">
        <v>21</v>
      </c>
      <c r="R4" s="89" t="s">
        <v>111</v>
      </c>
      <c r="S4" s="78" t="s">
        <v>20</v>
      </c>
      <c r="U4" s="78" t="s">
        <v>72</v>
      </c>
      <c r="V4" s="78" t="s">
        <v>20</v>
      </c>
      <c r="X4" s="78" t="s">
        <v>110</v>
      </c>
      <c r="Y4" s="78" t="s">
        <v>21</v>
      </c>
      <c r="AA4" s="89" t="s">
        <v>64</v>
      </c>
      <c r="AB4" s="78" t="s">
        <v>22</v>
      </c>
      <c r="AD4" s="78" t="s">
        <v>56</v>
      </c>
      <c r="AE4" s="78" t="s">
        <v>22</v>
      </c>
      <c r="AI4" s="78" t="s">
        <v>121</v>
      </c>
      <c r="AJ4" s="78" t="s">
        <v>21</v>
      </c>
      <c r="AL4" s="78" t="s">
        <v>122</v>
      </c>
      <c r="AM4" s="78" t="s">
        <v>21</v>
      </c>
      <c r="AN4" s="78">
        <v>3</v>
      </c>
    </row>
    <row r="5" spans="1:40" ht="15.75" thickBot="1" x14ac:dyDescent="0.3">
      <c r="A5" s="83" t="s">
        <v>85</v>
      </c>
      <c r="B5" s="79" t="s">
        <v>184</v>
      </c>
      <c r="C5" s="83" t="s">
        <v>85</v>
      </c>
      <c r="D5" s="79" t="s">
        <v>184</v>
      </c>
      <c r="E5" s="82" t="s">
        <v>68</v>
      </c>
      <c r="F5" s="82" t="s">
        <v>68</v>
      </c>
      <c r="G5" s="82" t="s">
        <v>68</v>
      </c>
      <c r="H5" s="82" t="s">
        <v>68</v>
      </c>
      <c r="I5" s="82" t="s">
        <v>68</v>
      </c>
      <c r="J5" s="82" t="s">
        <v>68</v>
      </c>
      <c r="K5" s="87"/>
      <c r="L5" s="89" t="s">
        <v>80</v>
      </c>
      <c r="M5" s="78" t="s">
        <v>20</v>
      </c>
      <c r="R5" s="89" t="s">
        <v>113</v>
      </c>
      <c r="S5" s="78" t="s">
        <v>20</v>
      </c>
      <c r="U5" s="78" t="s">
        <v>73</v>
      </c>
      <c r="V5" s="78" t="s">
        <v>21</v>
      </c>
      <c r="X5" s="78" t="s">
        <v>60</v>
      </c>
      <c r="Y5" s="78" t="s">
        <v>21</v>
      </c>
      <c r="AA5" s="78" t="s">
        <v>54</v>
      </c>
      <c r="AB5" s="78" t="s">
        <v>20</v>
      </c>
      <c r="AD5" s="78" t="s">
        <v>58</v>
      </c>
      <c r="AE5" s="78" t="s">
        <v>21</v>
      </c>
      <c r="AI5" s="78" t="s">
        <v>122</v>
      </c>
      <c r="AJ5" s="78" t="s">
        <v>21</v>
      </c>
      <c r="AL5" s="78" t="s">
        <v>119</v>
      </c>
      <c r="AM5" s="78" t="s">
        <v>21</v>
      </c>
      <c r="AN5" s="78">
        <v>4</v>
      </c>
    </row>
    <row r="6" spans="1:40" x14ac:dyDescent="0.25">
      <c r="A6" s="79" t="s">
        <v>184</v>
      </c>
      <c r="B6" s="79" t="s">
        <v>185</v>
      </c>
      <c r="C6" s="79" t="s">
        <v>184</v>
      </c>
      <c r="D6" s="79" t="s">
        <v>185</v>
      </c>
      <c r="E6" s="82" t="s">
        <v>88</v>
      </c>
      <c r="F6" s="82" t="s">
        <v>88</v>
      </c>
      <c r="G6" s="82" t="s">
        <v>88</v>
      </c>
      <c r="H6" s="82" t="s">
        <v>88</v>
      </c>
      <c r="I6" s="82" t="s">
        <v>88</v>
      </c>
      <c r="J6" s="82" t="s">
        <v>88</v>
      </c>
      <c r="K6" s="87"/>
      <c r="L6" s="89" t="s">
        <v>112</v>
      </c>
      <c r="M6" s="78" t="s">
        <v>20</v>
      </c>
      <c r="R6" s="89" t="s">
        <v>38</v>
      </c>
      <c r="S6" s="78" t="s">
        <v>20</v>
      </c>
      <c r="U6" s="78" t="s">
        <v>69</v>
      </c>
      <c r="V6" s="78" t="s">
        <v>22</v>
      </c>
      <c r="X6" s="78" t="s">
        <v>63</v>
      </c>
      <c r="Y6" s="78" t="s">
        <v>20</v>
      </c>
      <c r="AA6" s="89" t="s">
        <v>57</v>
      </c>
      <c r="AB6" s="78" t="s">
        <v>21</v>
      </c>
      <c r="AI6" s="78" t="s">
        <v>123</v>
      </c>
      <c r="AJ6" s="78" t="s">
        <v>21</v>
      </c>
      <c r="AL6" s="78" t="s">
        <v>124</v>
      </c>
      <c r="AM6" s="78" t="s">
        <v>21</v>
      </c>
      <c r="AN6" s="78">
        <v>5</v>
      </c>
    </row>
    <row r="7" spans="1:40" x14ac:dyDescent="0.25">
      <c r="A7" s="79" t="s">
        <v>185</v>
      </c>
      <c r="B7" s="80"/>
      <c r="C7" s="79" t="s">
        <v>185</v>
      </c>
      <c r="E7" s="82" t="s">
        <v>70</v>
      </c>
      <c r="F7" s="82" t="s">
        <v>70</v>
      </c>
      <c r="G7" s="82" t="s">
        <v>70</v>
      </c>
      <c r="H7" s="82" t="s">
        <v>70</v>
      </c>
      <c r="I7" s="82" t="s">
        <v>70</v>
      </c>
      <c r="J7" s="82" t="s">
        <v>70</v>
      </c>
      <c r="K7" s="87"/>
      <c r="L7" s="89" t="s">
        <v>79</v>
      </c>
      <c r="M7" s="78" t="s">
        <v>22</v>
      </c>
      <c r="R7" s="89" t="s">
        <v>36</v>
      </c>
      <c r="S7" s="78" t="s">
        <v>21</v>
      </c>
      <c r="U7" s="78" t="s">
        <v>71</v>
      </c>
      <c r="V7" s="78" t="s">
        <v>21</v>
      </c>
      <c r="AA7" s="89" t="s">
        <v>67</v>
      </c>
      <c r="AB7" s="78" t="s">
        <v>21</v>
      </c>
      <c r="AI7" s="78" t="s">
        <v>124</v>
      </c>
      <c r="AJ7" s="78" t="s">
        <v>21</v>
      </c>
      <c r="AL7" s="78" t="s">
        <v>121</v>
      </c>
      <c r="AM7" s="78" t="s">
        <v>21</v>
      </c>
      <c r="AN7" s="78">
        <v>6</v>
      </c>
    </row>
    <row r="8" spans="1:40" x14ac:dyDescent="0.25">
      <c r="B8" s="80"/>
      <c r="E8" s="82" t="s">
        <v>82</v>
      </c>
      <c r="F8" s="82" t="s">
        <v>82</v>
      </c>
      <c r="G8" s="82" t="s">
        <v>82</v>
      </c>
      <c r="H8" s="82" t="s">
        <v>82</v>
      </c>
      <c r="I8" s="82" t="s">
        <v>82</v>
      </c>
      <c r="J8" s="82" t="s">
        <v>82</v>
      </c>
      <c r="K8" s="87"/>
      <c r="L8" s="89" t="s">
        <v>77</v>
      </c>
      <c r="M8" s="78" t="s">
        <v>21</v>
      </c>
      <c r="R8" s="78" t="s">
        <v>25</v>
      </c>
      <c r="S8" s="78" t="s">
        <v>21</v>
      </c>
      <c r="U8" s="78" t="s">
        <v>66</v>
      </c>
      <c r="V8" s="78" t="s">
        <v>21</v>
      </c>
      <c r="AA8" s="78" t="s">
        <v>55</v>
      </c>
      <c r="AB8" s="78" t="s">
        <v>22</v>
      </c>
      <c r="AL8" s="89" t="s">
        <v>75</v>
      </c>
      <c r="AM8" s="78" t="s">
        <v>20</v>
      </c>
      <c r="AN8" s="78">
        <v>7</v>
      </c>
    </row>
    <row r="9" spans="1:40" ht="15.75" thickBot="1" x14ac:dyDescent="0.3">
      <c r="B9" s="80"/>
      <c r="E9" s="83" t="s">
        <v>85</v>
      </c>
      <c r="F9" s="83" t="s">
        <v>85</v>
      </c>
      <c r="G9" s="83" t="s">
        <v>85</v>
      </c>
      <c r="H9" s="83" t="s">
        <v>85</v>
      </c>
      <c r="I9" s="83" t="s">
        <v>85</v>
      </c>
      <c r="J9" s="83" t="s">
        <v>85</v>
      </c>
      <c r="K9" s="87"/>
      <c r="L9" s="89" t="s">
        <v>84</v>
      </c>
      <c r="M9" s="78" t="s">
        <v>21</v>
      </c>
      <c r="AA9" s="89" t="s">
        <v>61</v>
      </c>
      <c r="AB9" s="78" t="s">
        <v>21</v>
      </c>
      <c r="AL9" s="78" t="s">
        <v>59</v>
      </c>
      <c r="AM9" s="78" t="s">
        <v>21</v>
      </c>
      <c r="AN9" s="78">
        <v>8</v>
      </c>
    </row>
    <row r="10" spans="1:40" x14ac:dyDescent="0.25">
      <c r="B10" s="80"/>
      <c r="E10" s="79" t="s">
        <v>184</v>
      </c>
      <c r="F10" s="79" t="s">
        <v>184</v>
      </c>
      <c r="G10" s="79" t="s">
        <v>184</v>
      </c>
      <c r="H10" s="79" t="s">
        <v>184</v>
      </c>
      <c r="I10" s="79" t="s">
        <v>184</v>
      </c>
      <c r="J10" s="79" t="s">
        <v>184</v>
      </c>
      <c r="AA10" s="78" t="s">
        <v>114</v>
      </c>
      <c r="AB10" s="78" t="s">
        <v>22</v>
      </c>
      <c r="AL10" s="78" t="s">
        <v>74</v>
      </c>
      <c r="AM10" s="78" t="s">
        <v>21</v>
      </c>
      <c r="AN10" s="78">
        <v>9</v>
      </c>
    </row>
    <row r="11" spans="1:40" x14ac:dyDescent="0.25">
      <c r="B11" s="80"/>
      <c r="E11" s="79" t="s">
        <v>185</v>
      </c>
      <c r="F11" s="79" t="s">
        <v>185</v>
      </c>
      <c r="G11" s="79" t="s">
        <v>185</v>
      </c>
      <c r="H11" s="79" t="s">
        <v>185</v>
      </c>
      <c r="I11" s="79" t="s">
        <v>185</v>
      </c>
      <c r="J11" s="79" t="s">
        <v>185</v>
      </c>
      <c r="AA11" s="89" t="s">
        <v>62</v>
      </c>
      <c r="AB11" s="78" t="s">
        <v>20</v>
      </c>
      <c r="AL11" s="78" t="s">
        <v>72</v>
      </c>
      <c r="AM11" s="78" t="s">
        <v>20</v>
      </c>
      <c r="AN11" s="78">
        <v>10</v>
      </c>
    </row>
    <row r="12" spans="1:40" x14ac:dyDescent="0.25">
      <c r="AL12" s="78" t="s">
        <v>73</v>
      </c>
      <c r="AM12" s="78" t="s">
        <v>21</v>
      </c>
      <c r="AN12" s="78">
        <v>11</v>
      </c>
    </row>
    <row r="13" spans="1:40" x14ac:dyDescent="0.25">
      <c r="AL13" s="89" t="s">
        <v>65</v>
      </c>
      <c r="AM13" s="78" t="s">
        <v>20</v>
      </c>
      <c r="AN13" s="78">
        <v>12</v>
      </c>
    </row>
    <row r="14" spans="1:40" x14ac:dyDescent="0.25">
      <c r="AL14" s="89" t="s">
        <v>81</v>
      </c>
      <c r="AM14" s="78" t="s">
        <v>20</v>
      </c>
      <c r="AN14" s="78">
        <v>13</v>
      </c>
    </row>
    <row r="15" spans="1:40" x14ac:dyDescent="0.25">
      <c r="AL15" s="78" t="s">
        <v>78</v>
      </c>
      <c r="AM15" s="78" t="s">
        <v>21</v>
      </c>
      <c r="AN15" s="78">
        <v>14</v>
      </c>
    </row>
    <row r="16" spans="1:40" x14ac:dyDescent="0.25">
      <c r="AL16" s="89" t="s">
        <v>64</v>
      </c>
      <c r="AM16" s="78" t="s">
        <v>22</v>
      </c>
      <c r="AN16" s="78">
        <v>15</v>
      </c>
    </row>
    <row r="17" spans="38:40" x14ac:dyDescent="0.25">
      <c r="AL17" s="78" t="s">
        <v>110</v>
      </c>
      <c r="AM17" s="78" t="s">
        <v>21</v>
      </c>
      <c r="AN17" s="78">
        <v>16</v>
      </c>
    </row>
    <row r="18" spans="38:40" x14ac:dyDescent="0.25">
      <c r="AL18" s="78" t="s">
        <v>54</v>
      </c>
      <c r="AM18" s="78" t="s">
        <v>20</v>
      </c>
      <c r="AN18" s="78">
        <v>17</v>
      </c>
    </row>
    <row r="19" spans="38:40" x14ac:dyDescent="0.25">
      <c r="AL19" s="89" t="s">
        <v>87</v>
      </c>
      <c r="AM19" s="78" t="s">
        <v>20</v>
      </c>
      <c r="AN19" s="78">
        <v>18</v>
      </c>
    </row>
    <row r="20" spans="38:40" x14ac:dyDescent="0.25">
      <c r="AL20" s="78" t="s">
        <v>69</v>
      </c>
      <c r="AM20" s="78" t="s">
        <v>22</v>
      </c>
      <c r="AN20" s="78">
        <v>19</v>
      </c>
    </row>
    <row r="21" spans="38:40" x14ac:dyDescent="0.25">
      <c r="AL21" s="89" t="s">
        <v>57</v>
      </c>
      <c r="AM21" s="78" t="s">
        <v>21</v>
      </c>
      <c r="AN21" s="78">
        <v>20</v>
      </c>
    </row>
    <row r="22" spans="38:40" x14ac:dyDescent="0.25">
      <c r="AL22" s="78" t="s">
        <v>60</v>
      </c>
      <c r="AM22" s="78" t="s">
        <v>21</v>
      </c>
      <c r="AN22" s="78">
        <v>21</v>
      </c>
    </row>
    <row r="23" spans="38:40" x14ac:dyDescent="0.25">
      <c r="AL23" s="89" t="s">
        <v>67</v>
      </c>
      <c r="AM23" s="78" t="s">
        <v>21</v>
      </c>
      <c r="AN23" s="78">
        <v>22</v>
      </c>
    </row>
    <row r="24" spans="38:40" x14ac:dyDescent="0.25">
      <c r="AL24" s="78" t="s">
        <v>55</v>
      </c>
      <c r="AM24" s="78" t="s">
        <v>22</v>
      </c>
      <c r="AN24" s="78">
        <v>23</v>
      </c>
    </row>
    <row r="25" spans="38:40" x14ac:dyDescent="0.25">
      <c r="AL25" s="89" t="s">
        <v>111</v>
      </c>
      <c r="AM25" s="78" t="s">
        <v>20</v>
      </c>
      <c r="AN25" s="78">
        <v>24</v>
      </c>
    </row>
    <row r="26" spans="38:40" x14ac:dyDescent="0.25">
      <c r="AL26" s="89" t="s">
        <v>61</v>
      </c>
      <c r="AM26" s="78" t="s">
        <v>21</v>
      </c>
      <c r="AN26" s="78">
        <v>25</v>
      </c>
    </row>
    <row r="27" spans="38:40" x14ac:dyDescent="0.25">
      <c r="AL27" s="78" t="s">
        <v>114</v>
      </c>
      <c r="AM27" s="78" t="s">
        <v>22</v>
      </c>
      <c r="AN27" s="78">
        <v>26</v>
      </c>
    </row>
    <row r="28" spans="38:40" x14ac:dyDescent="0.25">
      <c r="AL28" s="89" t="s">
        <v>86</v>
      </c>
      <c r="AM28" s="78" t="s">
        <v>20</v>
      </c>
      <c r="AN28" s="78">
        <v>27</v>
      </c>
    </row>
    <row r="29" spans="38:40" x14ac:dyDescent="0.25">
      <c r="AL29" s="89" t="s">
        <v>80</v>
      </c>
      <c r="AM29" s="78" t="s">
        <v>20</v>
      </c>
      <c r="AN29" s="78">
        <v>28</v>
      </c>
    </row>
    <row r="30" spans="38:40" x14ac:dyDescent="0.25">
      <c r="AL30" s="78" t="s">
        <v>71</v>
      </c>
      <c r="AM30" s="78" t="s">
        <v>21</v>
      </c>
      <c r="AN30" s="78">
        <v>29</v>
      </c>
    </row>
    <row r="31" spans="38:40" x14ac:dyDescent="0.25">
      <c r="AL31" s="89" t="s">
        <v>113</v>
      </c>
      <c r="AM31" s="78" t="s">
        <v>20</v>
      </c>
      <c r="AN31" s="78">
        <v>30</v>
      </c>
    </row>
    <row r="32" spans="38:40" x14ac:dyDescent="0.25">
      <c r="AL32" s="78" t="s">
        <v>56</v>
      </c>
      <c r="AM32" s="78" t="s">
        <v>22</v>
      </c>
      <c r="AN32" s="78">
        <v>31</v>
      </c>
    </row>
    <row r="33" spans="38:40" x14ac:dyDescent="0.25">
      <c r="AL33" s="89" t="s">
        <v>38</v>
      </c>
      <c r="AM33" s="78" t="s">
        <v>20</v>
      </c>
      <c r="AN33" s="78">
        <v>32</v>
      </c>
    </row>
    <row r="34" spans="38:40" x14ac:dyDescent="0.25">
      <c r="AL34" s="89" t="s">
        <v>112</v>
      </c>
      <c r="AM34" s="78" t="s">
        <v>20</v>
      </c>
      <c r="AN34" s="78">
        <v>33</v>
      </c>
    </row>
    <row r="35" spans="38:40" x14ac:dyDescent="0.25">
      <c r="AL35" s="89" t="s">
        <v>36</v>
      </c>
      <c r="AM35" s="78" t="s">
        <v>21</v>
      </c>
      <c r="AN35" s="78">
        <v>34</v>
      </c>
    </row>
    <row r="36" spans="38:40" x14ac:dyDescent="0.25">
      <c r="AL36" s="89" t="s">
        <v>79</v>
      </c>
      <c r="AM36" s="78" t="s">
        <v>22</v>
      </c>
      <c r="AN36" s="78">
        <v>35</v>
      </c>
    </row>
    <row r="37" spans="38:40" x14ac:dyDescent="0.25">
      <c r="AL37" s="78" t="s">
        <v>58</v>
      </c>
      <c r="AM37" s="78" t="s">
        <v>21</v>
      </c>
      <c r="AN37" s="78">
        <v>36</v>
      </c>
    </row>
    <row r="38" spans="38:40" x14ac:dyDescent="0.25">
      <c r="AL38" s="89" t="s">
        <v>77</v>
      </c>
      <c r="AM38" s="78" t="s">
        <v>21</v>
      </c>
      <c r="AN38" s="78">
        <v>37</v>
      </c>
    </row>
    <row r="39" spans="38:40" x14ac:dyDescent="0.25">
      <c r="AL39" s="78" t="s">
        <v>66</v>
      </c>
      <c r="AM39" s="78" t="s">
        <v>21</v>
      </c>
      <c r="AN39" s="78">
        <v>38</v>
      </c>
    </row>
    <row r="40" spans="38:40" x14ac:dyDescent="0.25">
      <c r="AL40" s="89" t="s">
        <v>83</v>
      </c>
      <c r="AM40" s="78" t="s">
        <v>21</v>
      </c>
      <c r="AN40" s="78">
        <v>39</v>
      </c>
    </row>
    <row r="41" spans="38:40" x14ac:dyDescent="0.25">
      <c r="AL41" s="78" t="s">
        <v>63</v>
      </c>
      <c r="AM41" s="78" t="s">
        <v>20</v>
      </c>
      <c r="AN41" s="78">
        <v>40</v>
      </c>
    </row>
    <row r="42" spans="38:40" x14ac:dyDescent="0.25">
      <c r="AL42" s="89" t="s">
        <v>62</v>
      </c>
      <c r="AM42" s="78" t="s">
        <v>20</v>
      </c>
      <c r="AN42" s="78">
        <v>41</v>
      </c>
    </row>
    <row r="43" spans="38:40" x14ac:dyDescent="0.25">
      <c r="AL43" s="78" t="s">
        <v>25</v>
      </c>
      <c r="AM43" s="78" t="s">
        <v>21</v>
      </c>
      <c r="AN43" s="78">
        <v>42</v>
      </c>
    </row>
    <row r="44" spans="38:40" x14ac:dyDescent="0.25">
      <c r="AL44" s="89" t="s">
        <v>84</v>
      </c>
      <c r="AM44" s="78" t="s">
        <v>21</v>
      </c>
      <c r="AN44" s="78">
        <v>43</v>
      </c>
    </row>
    <row r="45" spans="38:40" x14ac:dyDescent="0.25">
      <c r="AL45"/>
      <c r="AM45"/>
    </row>
  </sheetData>
  <sheetProtection algorithmName="SHA-512" hashValue="F3TddBneASCENT2LQHg9G5MTPiRxvHsPNJ8x59IFftUE5eCFwwkdlduUMMaEL/aBYQQgGkXU0ZEfwgnWFx7E8Q==" saltValue="16zJiGOG8tizsCEORIACaA==" spinCount="100000" sheet="1" objects="1" scenarios="1"/>
  <sortState ref="AL2:AM44">
    <sortCondition ref="AL2"/>
  </sortState>
  <conditionalFormatting sqref="AL2:AL4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X2"/>
  <sheetViews>
    <sheetView workbookViewId="0">
      <selection activeCell="S15" sqref="S15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3.140625" bestFit="1" customWidth="1"/>
    <col min="4" max="4" width="17" bestFit="1" customWidth="1"/>
    <col min="5" max="5" width="17.28515625" bestFit="1" customWidth="1"/>
    <col min="6" max="6" width="12" customWidth="1"/>
    <col min="7" max="7" width="30.42578125" bestFit="1" customWidth="1"/>
    <col min="8" max="8" width="19.85546875" bestFit="1" customWidth="1"/>
    <col min="9" max="9" width="28.5703125" bestFit="1" customWidth="1"/>
    <col min="10" max="10" width="16.7109375" bestFit="1" customWidth="1"/>
    <col min="11" max="11" width="34.140625" bestFit="1" customWidth="1"/>
    <col min="12" max="12" width="22.7109375" bestFit="1" customWidth="1"/>
    <col min="13" max="13" width="22.7109375" customWidth="1"/>
    <col min="14" max="14" width="20.7109375" bestFit="1" customWidth="1"/>
    <col min="15" max="15" width="31.28515625" bestFit="1" customWidth="1"/>
    <col min="16" max="16" width="19.85546875" bestFit="1" customWidth="1"/>
    <col min="17" max="17" width="37.28515625" bestFit="1" customWidth="1"/>
    <col min="18" max="18" width="23.140625" bestFit="1" customWidth="1"/>
    <col min="19" max="24" width="6.7109375" customWidth="1"/>
    <col min="25" max="27" width="6.85546875" customWidth="1"/>
    <col min="28" max="33" width="7.85546875" customWidth="1"/>
    <col min="34" max="36" width="6.85546875" customWidth="1"/>
    <col min="37" max="39" width="8" bestFit="1" customWidth="1"/>
    <col min="40" max="42" width="9" bestFit="1" customWidth="1"/>
    <col min="43" max="45" width="9.42578125" bestFit="1" customWidth="1"/>
    <col min="46" max="48" width="8.28515625" bestFit="1" customWidth="1"/>
    <col min="49" max="52" width="8.28515625" customWidth="1"/>
    <col min="53" max="54" width="9" bestFit="1" customWidth="1"/>
    <col min="55" max="58" width="8.140625" bestFit="1" customWidth="1"/>
    <col min="59" max="59" width="8.42578125" customWidth="1"/>
    <col min="60" max="60" width="8.5703125" customWidth="1"/>
    <col min="61" max="61" width="8.42578125" bestFit="1" customWidth="1"/>
    <col min="62" max="62" width="10" bestFit="1" customWidth="1"/>
    <col min="63" max="63" width="9.42578125" bestFit="1" customWidth="1"/>
    <col min="64" max="64" width="8.7109375" bestFit="1" customWidth="1"/>
    <col min="65" max="65" width="9" bestFit="1" customWidth="1"/>
    <col min="66" max="66" width="9.5703125" customWidth="1"/>
    <col min="67" max="67" width="15.28515625" style="174" customWidth="1"/>
    <col min="68" max="68" width="8.5703125" style="174" customWidth="1"/>
    <col min="69" max="69" width="14.28515625" style="174" bestFit="1" customWidth="1"/>
    <col min="70" max="70" width="7.5703125" style="174" customWidth="1"/>
    <col min="71" max="71" width="15.42578125" style="174" bestFit="1" customWidth="1"/>
    <col min="72" max="72" width="8.7109375" style="174" bestFit="1" customWidth="1"/>
    <col min="73" max="73" width="13.85546875" style="174" bestFit="1" customWidth="1"/>
    <col min="74" max="74" width="7.140625" style="174" customWidth="1"/>
    <col min="75" max="76" width="9.140625" style="174"/>
  </cols>
  <sheetData>
    <row r="1" spans="1:74" x14ac:dyDescent="0.25">
      <c r="A1" s="161" t="s">
        <v>51</v>
      </c>
      <c r="B1" s="161" t="s">
        <v>0</v>
      </c>
      <c r="C1" s="161" t="s">
        <v>1</v>
      </c>
      <c r="D1" s="161" t="s">
        <v>2</v>
      </c>
      <c r="E1" s="161" t="s">
        <v>4</v>
      </c>
      <c r="F1" s="161" t="s">
        <v>5</v>
      </c>
      <c r="G1" s="161" t="s">
        <v>251</v>
      </c>
      <c r="H1" s="161" t="s">
        <v>180</v>
      </c>
      <c r="I1" s="161" t="s">
        <v>250</v>
      </c>
      <c r="J1" s="161" t="s">
        <v>179</v>
      </c>
      <c r="K1" s="161" t="s">
        <v>252</v>
      </c>
      <c r="L1" s="161" t="s">
        <v>193</v>
      </c>
      <c r="M1" s="161" t="s">
        <v>248</v>
      </c>
      <c r="N1" s="161" t="s">
        <v>195</v>
      </c>
      <c r="O1" s="161" t="s">
        <v>253</v>
      </c>
      <c r="P1" s="161" t="s">
        <v>194</v>
      </c>
      <c r="Q1" s="161" t="s">
        <v>254</v>
      </c>
      <c r="R1" s="161" t="s">
        <v>249</v>
      </c>
      <c r="S1" s="161" t="s">
        <v>128</v>
      </c>
      <c r="T1" s="161" t="s">
        <v>129</v>
      </c>
      <c r="U1" s="161" t="s">
        <v>130</v>
      </c>
      <c r="V1" s="161" t="s">
        <v>131</v>
      </c>
      <c r="W1" s="161" t="s">
        <v>132</v>
      </c>
      <c r="X1" s="161" t="s">
        <v>133</v>
      </c>
      <c r="Y1" s="161" t="s">
        <v>205</v>
      </c>
      <c r="Z1" s="161" t="s">
        <v>206</v>
      </c>
      <c r="AA1" s="161" t="s">
        <v>207</v>
      </c>
      <c r="AB1" s="161" t="s">
        <v>196</v>
      </c>
      <c r="AC1" s="161" t="s">
        <v>197</v>
      </c>
      <c r="AD1" s="161" t="s">
        <v>198</v>
      </c>
      <c r="AE1" s="161" t="s">
        <v>199</v>
      </c>
      <c r="AF1" s="161" t="s">
        <v>200</v>
      </c>
      <c r="AG1" s="161" t="s">
        <v>201</v>
      </c>
      <c r="AH1" s="161" t="s">
        <v>202</v>
      </c>
      <c r="AI1" s="161" t="s">
        <v>203</v>
      </c>
      <c r="AJ1" s="161" t="s">
        <v>204</v>
      </c>
      <c r="AK1" s="161" t="s">
        <v>208</v>
      </c>
      <c r="AL1" s="161" t="s">
        <v>209</v>
      </c>
      <c r="AM1" s="161" t="s">
        <v>210</v>
      </c>
      <c r="AN1" s="161" t="s">
        <v>233</v>
      </c>
      <c r="AO1" s="161" t="s">
        <v>234</v>
      </c>
      <c r="AP1" s="161" t="s">
        <v>235</v>
      </c>
      <c r="AQ1" s="161" t="s">
        <v>211</v>
      </c>
      <c r="AR1" s="161" t="s">
        <v>212</v>
      </c>
      <c r="AS1" s="161" t="s">
        <v>213</v>
      </c>
      <c r="AT1" s="161" t="s">
        <v>214</v>
      </c>
      <c r="AU1" s="161" t="s">
        <v>215</v>
      </c>
      <c r="AV1" s="161" t="s">
        <v>216</v>
      </c>
      <c r="AW1" s="161" t="s">
        <v>217</v>
      </c>
      <c r="AX1" s="161" t="s">
        <v>218</v>
      </c>
      <c r="AY1" s="161" t="s">
        <v>219</v>
      </c>
      <c r="AZ1" s="161" t="s">
        <v>230</v>
      </c>
      <c r="BA1" s="161" t="s">
        <v>231</v>
      </c>
      <c r="BB1" s="161" t="s">
        <v>232</v>
      </c>
      <c r="BC1" s="161" t="s">
        <v>220</v>
      </c>
      <c r="BD1" s="161" t="s">
        <v>221</v>
      </c>
      <c r="BE1" s="161" t="s">
        <v>222</v>
      </c>
      <c r="BF1" s="161" t="s">
        <v>223</v>
      </c>
      <c r="BG1" s="161" t="s">
        <v>224</v>
      </c>
      <c r="BH1" s="161" t="s">
        <v>225</v>
      </c>
      <c r="BI1" s="161" t="s">
        <v>159</v>
      </c>
      <c r="BJ1" s="161" t="s">
        <v>161</v>
      </c>
      <c r="BK1" s="161" t="s">
        <v>226</v>
      </c>
      <c r="BL1" s="161" t="s">
        <v>227</v>
      </c>
      <c r="BM1" s="161" t="s">
        <v>228</v>
      </c>
      <c r="BN1" s="161" t="s">
        <v>229</v>
      </c>
      <c r="BO1" s="173"/>
      <c r="BP1" s="173"/>
      <c r="BQ1" s="173"/>
      <c r="BR1" s="173"/>
      <c r="BS1" s="173"/>
      <c r="BT1" s="173"/>
      <c r="BU1" s="173"/>
      <c r="BV1" s="173"/>
    </row>
    <row r="2" spans="1:74" x14ac:dyDescent="0.25">
      <c r="A2" s="78" t="str">
        <f>'Project Details'!B3</f>
        <v>Digital Media</v>
      </c>
      <c r="B2" s="78">
        <f>'Project Details'!B4</f>
        <v>0</v>
      </c>
      <c r="C2" s="78">
        <f>'Project Details'!B5</f>
        <v>0</v>
      </c>
      <c r="D2" s="78">
        <f>'Project Details'!B6</f>
        <v>0</v>
      </c>
      <c r="E2" s="78">
        <f>'Project Details'!B7</f>
        <v>0</v>
      </c>
      <c r="F2" s="78" t="str">
        <f>'Project Details'!B8</f>
        <v>GE</v>
      </c>
      <c r="G2" s="78">
        <f>'Scripts Review'!C4</f>
        <v>0</v>
      </c>
      <c r="H2" s="78">
        <f>'Scripts Review'!C5</f>
        <v>0</v>
      </c>
      <c r="I2" s="78">
        <f>'Scripts Copyedit'!C4</f>
        <v>0</v>
      </c>
      <c r="J2" s="78">
        <f>'Scripts Copyedit'!C5</f>
        <v>0</v>
      </c>
      <c r="K2" s="78">
        <f>'Client Feedback 1'!C4</f>
        <v>0</v>
      </c>
      <c r="L2" s="78">
        <f>'Client Feedback 1'!C5</f>
        <v>0</v>
      </c>
      <c r="M2" s="78">
        <f>'Video Review '!C4</f>
        <v>0</v>
      </c>
      <c r="N2" s="78">
        <f>'Video Review '!C5</f>
        <v>0</v>
      </c>
      <c r="O2" s="78">
        <f>'QA Spot Check'!C4</f>
        <v>0</v>
      </c>
      <c r="P2" s="204">
        <f>'QA Spot Check'!C5</f>
        <v>0</v>
      </c>
      <c r="Q2" s="204">
        <f>'Client Feedback 2'!C4</f>
        <v>0</v>
      </c>
      <c r="R2" s="78">
        <f>'Client Feedback 2'!C5</f>
        <v>0</v>
      </c>
      <c r="S2" s="78">
        <f>'Scripts Review'!D16</f>
        <v>0</v>
      </c>
      <c r="T2" s="78">
        <f>'Scripts Review'!D17</f>
        <v>0</v>
      </c>
      <c r="U2" s="78">
        <f>'Scripts Review'!D18</f>
        <v>0</v>
      </c>
      <c r="V2" s="78">
        <f>'Scripts Copyedit'!D16</f>
        <v>0</v>
      </c>
      <c r="W2" s="78">
        <f>'Scripts Copyedit'!D17</f>
        <v>0</v>
      </c>
      <c r="X2" s="78">
        <f>'Scripts Copyedit'!D18</f>
        <v>0</v>
      </c>
      <c r="Y2" s="78">
        <f>'Client Feedback 1'!D16</f>
        <v>0</v>
      </c>
      <c r="Z2" s="78">
        <f>'Client Feedback 1'!D17</f>
        <v>0</v>
      </c>
      <c r="AA2" s="78">
        <f>'Client Feedback 1'!D18</f>
        <v>0</v>
      </c>
      <c r="AB2" s="78">
        <f>'Video Review '!D16</f>
        <v>0</v>
      </c>
      <c r="AC2" s="78">
        <f>'Video Review '!D17</f>
        <v>0</v>
      </c>
      <c r="AD2" s="78">
        <f>'Video Review '!D18</f>
        <v>0</v>
      </c>
      <c r="AE2" s="78">
        <f>'QA Spot Check'!D16</f>
        <v>0</v>
      </c>
      <c r="AF2" s="78">
        <f>'QA Spot Check'!D17</f>
        <v>0</v>
      </c>
      <c r="AG2" s="78">
        <f>'QA Spot Check'!D18</f>
        <v>0</v>
      </c>
      <c r="AH2" s="78">
        <f>'Client Feedback 2'!D16</f>
        <v>0</v>
      </c>
      <c r="AI2" s="78">
        <f>'Client Feedback 2'!D17</f>
        <v>0</v>
      </c>
      <c r="AJ2" s="78">
        <f>'Client Feedback 2'!D18</f>
        <v>0</v>
      </c>
      <c r="AK2" s="172">
        <f>'Scripts Review'!F16</f>
        <v>0</v>
      </c>
      <c r="AL2" s="172">
        <f>'Scripts Review'!F17</f>
        <v>0</v>
      </c>
      <c r="AM2" s="172">
        <f>'Scripts Review'!F18</f>
        <v>0</v>
      </c>
      <c r="AN2" s="172">
        <f>'Scripts Copyedit'!F16</f>
        <v>0</v>
      </c>
      <c r="AO2" s="172">
        <f>'Scripts Copyedit'!F17</f>
        <v>0</v>
      </c>
      <c r="AP2" s="172">
        <f>'Scripts Copyedit'!F18</f>
        <v>0</v>
      </c>
      <c r="AQ2" s="172">
        <f>'Client Feedback 1'!F16</f>
        <v>0</v>
      </c>
      <c r="AR2" s="172">
        <f>'Client Feedback 1'!F17</f>
        <v>0</v>
      </c>
      <c r="AS2" s="172">
        <f>'Client Feedback 1'!F18</f>
        <v>0</v>
      </c>
      <c r="AT2" s="172">
        <f>'Video Review '!F16</f>
        <v>0</v>
      </c>
      <c r="AU2" s="172">
        <f>'Video Review '!F17</f>
        <v>0</v>
      </c>
      <c r="AV2" s="172">
        <f>'Video Review '!F18</f>
        <v>0</v>
      </c>
      <c r="AW2" s="172">
        <f>'QA Spot Check'!F16</f>
        <v>0</v>
      </c>
      <c r="AX2" s="172">
        <f>'QA Spot Check'!F17</f>
        <v>0</v>
      </c>
      <c r="AY2" s="172">
        <f>'QA Spot Check'!F18</f>
        <v>0</v>
      </c>
      <c r="AZ2" s="172">
        <f>'Client Feedback 2'!F16</f>
        <v>0</v>
      </c>
      <c r="BA2" s="172">
        <f>'Client Feedback 2'!F17</f>
        <v>0</v>
      </c>
      <c r="BB2" s="172">
        <f>'Client Feedback 2'!F18</f>
        <v>0</v>
      </c>
      <c r="BC2" s="172">
        <f>'Scripts Review'!F19</f>
        <v>0</v>
      </c>
      <c r="BD2" s="172">
        <f>'Scripts Copyedit'!F19</f>
        <v>0</v>
      </c>
      <c r="BE2" s="172">
        <f>'Client Feedback 1'!F19</f>
        <v>0</v>
      </c>
      <c r="BF2" s="172">
        <f>'Video Review '!F19</f>
        <v>0</v>
      </c>
      <c r="BG2" s="172">
        <f>'QA Spot Check'!F19</f>
        <v>0</v>
      </c>
      <c r="BH2" s="172">
        <f>'Client Feedback 2'!F19</f>
        <v>0</v>
      </c>
      <c r="BI2" s="78">
        <f>'Scripts Review'!E19</f>
        <v>0</v>
      </c>
      <c r="BJ2" s="78">
        <f>'Scripts Copyedit'!E19</f>
        <v>0</v>
      </c>
      <c r="BK2" s="78">
        <f>'Client Feedback 1'!E19</f>
        <v>0</v>
      </c>
      <c r="BL2" s="78">
        <f>'Video Review '!E19</f>
        <v>0</v>
      </c>
      <c r="BM2" s="162">
        <f>'QA Spot Check'!E19</f>
        <v>0</v>
      </c>
      <c r="BN2" s="78">
        <f>'Client Feedback 2'!E19</f>
        <v>0</v>
      </c>
      <c r="BO2" s="175"/>
      <c r="BP2" s="176"/>
      <c r="BQ2" s="175"/>
      <c r="BR2" s="176"/>
      <c r="BS2" s="175"/>
      <c r="BT2" s="176"/>
      <c r="BU2" s="175"/>
      <c r="BV2" s="176"/>
    </row>
  </sheetData>
  <sheetProtection algorithmName="SHA-512" hashValue="GkEy3jT3/ccmImtyc9LXd5tvQg1a6E1kLBfdVvvobmv1z4YCsxKwKeyhBpy9QTXt4KS2XUHm18oOF9CjPODKrw==" saltValue="M7DbqYP6y6MGNxJ/N/PTcA==" spinCount="100000" sheet="1" objects="1" scenarios="1"/>
  <customSheetViews>
    <customSheetView guid="{2B5A4363-8C1E-485A-BECE-33C1A7275D14}">
      <selection activeCell="J13" sqref="J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1:W16"/>
  <sheetViews>
    <sheetView showGridLines="0" topLeftCell="D1" zoomScale="85" zoomScaleNormal="85" workbookViewId="0">
      <selection activeCell="I7" sqref="I7"/>
    </sheetView>
  </sheetViews>
  <sheetFormatPr defaultColWidth="0" defaultRowHeight="15" x14ac:dyDescent="0.25"/>
  <cols>
    <col min="1" max="3" width="8.85546875" style="51" hidden="1" customWidth="1"/>
    <col min="4" max="5" width="2.5703125" style="51" customWidth="1"/>
    <col min="6" max="6" width="2.85546875" style="51" customWidth="1"/>
    <col min="7" max="7" width="15.5703125" style="51" customWidth="1"/>
    <col min="8" max="8" width="21.7109375" style="51" bestFit="1" customWidth="1"/>
    <col min="9" max="9" width="14" style="51" bestFit="1" customWidth="1"/>
    <col min="10" max="10" width="9" style="51" bestFit="1" customWidth="1"/>
    <col min="11" max="11" width="16.7109375" style="51" customWidth="1"/>
    <col min="12" max="12" width="12.5703125" style="51" bestFit="1" customWidth="1"/>
    <col min="13" max="13" width="13.42578125" style="51" bestFit="1" customWidth="1"/>
    <col min="14" max="14" width="16" style="51" bestFit="1" customWidth="1"/>
    <col min="15" max="15" width="9.85546875" style="51" customWidth="1"/>
    <col min="16" max="16" width="1.42578125" style="51" customWidth="1"/>
    <col min="17" max="17" width="2.7109375" style="51" customWidth="1"/>
    <col min="18" max="23" width="0" style="51" hidden="1" customWidth="1"/>
    <col min="24" max="16384" width="8.85546875" style="51" hidden="1"/>
  </cols>
  <sheetData>
    <row r="1" spans="4:16" ht="15.75" thickBot="1" x14ac:dyDescent="0.3"/>
    <row r="2" spans="4:16" ht="15.75" thickBot="1" x14ac:dyDescent="0.3">
      <c r="D2" s="51" t="s">
        <v>49</v>
      </c>
      <c r="F2" s="52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4:16" x14ac:dyDescent="0.25">
      <c r="F3" s="55"/>
      <c r="G3" s="230" t="s">
        <v>19</v>
      </c>
      <c r="H3" s="231"/>
      <c r="I3" s="231"/>
      <c r="J3" s="231"/>
      <c r="K3" s="231"/>
      <c r="L3" s="231"/>
      <c r="M3" s="231"/>
      <c r="N3" s="231"/>
      <c r="O3" s="232"/>
      <c r="P3" s="58"/>
    </row>
    <row r="4" spans="4:16" ht="45.75" customHeight="1" thickBot="1" x14ac:dyDescent="0.3">
      <c r="F4" s="56"/>
      <c r="G4" s="144" t="s">
        <v>39</v>
      </c>
      <c r="H4" s="145"/>
      <c r="I4" s="146" t="s">
        <v>102</v>
      </c>
      <c r="J4" s="146" t="s">
        <v>103</v>
      </c>
      <c r="K4" s="146" t="s">
        <v>186</v>
      </c>
      <c r="L4" s="146" t="s">
        <v>187</v>
      </c>
      <c r="M4" s="146" t="s">
        <v>188</v>
      </c>
      <c r="N4" s="146" t="s">
        <v>189</v>
      </c>
      <c r="O4" s="147" t="s">
        <v>40</v>
      </c>
      <c r="P4" s="59"/>
    </row>
    <row r="5" spans="4:16" ht="30" x14ac:dyDescent="0.25">
      <c r="F5" s="56"/>
      <c r="G5" s="233"/>
      <c r="H5" s="148" t="s">
        <v>45</v>
      </c>
      <c r="I5" s="149">
        <f>'Scripts Review'!$C$2</f>
        <v>0</v>
      </c>
      <c r="J5" s="149">
        <f>'Scripts Copyedit'!$C$2</f>
        <v>0</v>
      </c>
      <c r="K5" s="149">
        <f>'Client Feedback 1'!$C$2</f>
        <v>0</v>
      </c>
      <c r="L5" s="149">
        <f>'Video Review '!$C$2</f>
        <v>0</v>
      </c>
      <c r="M5" s="149">
        <f>'QA Spot Check'!$C$2</f>
        <v>0</v>
      </c>
      <c r="N5" s="149">
        <f>'Client Feedback 2'!$C$2</f>
        <v>0</v>
      </c>
      <c r="O5" s="228"/>
      <c r="P5" s="59"/>
    </row>
    <row r="6" spans="4:16" x14ac:dyDescent="0.25">
      <c r="F6" s="56"/>
      <c r="G6" s="234"/>
      <c r="H6" s="150" t="s">
        <v>46</v>
      </c>
      <c r="I6" s="150">
        <f t="shared" ref="I6:N6" si="0">I10+I12+I14</f>
        <v>0</v>
      </c>
      <c r="J6" s="150">
        <f t="shared" si="0"/>
        <v>0</v>
      </c>
      <c r="K6" s="150">
        <f t="shared" si="0"/>
        <v>0</v>
      </c>
      <c r="L6" s="150">
        <f t="shared" si="0"/>
        <v>0</v>
      </c>
      <c r="M6" s="150">
        <f t="shared" si="0"/>
        <v>0</v>
      </c>
      <c r="N6" s="150">
        <f t="shared" si="0"/>
        <v>0</v>
      </c>
      <c r="O6" s="229"/>
      <c r="P6" s="59"/>
    </row>
    <row r="7" spans="4:16" x14ac:dyDescent="0.25">
      <c r="F7" s="56"/>
      <c r="G7" s="234"/>
      <c r="H7" s="150" t="s">
        <v>47</v>
      </c>
      <c r="I7" s="150">
        <f>'Scripts Review'!$E$19</f>
        <v>0</v>
      </c>
      <c r="J7" s="150">
        <f>'Scripts Copyedit'!$E$19</f>
        <v>0</v>
      </c>
      <c r="K7" s="150">
        <f>'Client Feedback 1'!$E$19</f>
        <v>0</v>
      </c>
      <c r="L7" s="150">
        <f>'Video Review '!$E$19</f>
        <v>0</v>
      </c>
      <c r="M7" s="150">
        <f>'QA Spot Check'!$E$19</f>
        <v>0</v>
      </c>
      <c r="N7" s="150">
        <f>'Client Feedback 2'!$E$19</f>
        <v>0</v>
      </c>
      <c r="O7" s="151"/>
      <c r="P7" s="59"/>
    </row>
    <row r="8" spans="4:16" ht="15.75" thickBot="1" x14ac:dyDescent="0.3">
      <c r="F8" s="56"/>
      <c r="G8" s="235"/>
      <c r="H8" s="152" t="s">
        <v>52</v>
      </c>
      <c r="I8" s="210">
        <f>'Scripts Review'!$F$19</f>
        <v>0</v>
      </c>
      <c r="J8" s="210">
        <f>'Scripts Copyedit'!$F$19</f>
        <v>0</v>
      </c>
      <c r="K8" s="210">
        <f>'Client Feedback 1'!$F$19</f>
        <v>0</v>
      </c>
      <c r="L8" s="210">
        <f>'Video Review '!$F$19</f>
        <v>0</v>
      </c>
      <c r="M8" s="210">
        <f>'QA Spot Check'!$F$19</f>
        <v>0</v>
      </c>
      <c r="N8" s="210">
        <f>'Client Feedback 2'!$F$19</f>
        <v>0</v>
      </c>
      <c r="O8" s="153"/>
      <c r="P8" s="59"/>
    </row>
    <row r="9" spans="4:16" ht="5.25" customHeight="1" thickBot="1" x14ac:dyDescent="0.3">
      <c r="F9" s="56"/>
      <c r="G9" s="154"/>
      <c r="H9" s="155"/>
      <c r="I9" s="155"/>
      <c r="J9" s="155"/>
      <c r="K9" s="155"/>
      <c r="L9" s="155"/>
      <c r="M9" s="155"/>
      <c r="N9" s="155"/>
      <c r="O9" s="155"/>
      <c r="P9" s="59"/>
    </row>
    <row r="10" spans="4:16" x14ac:dyDescent="0.25">
      <c r="F10" s="55"/>
      <c r="G10" s="141" t="s">
        <v>41</v>
      </c>
      <c r="H10" s="156" t="s">
        <v>48</v>
      </c>
      <c r="I10" s="157">
        <f>'Scripts Review'!$D$16</f>
        <v>0</v>
      </c>
      <c r="J10" s="157">
        <f>'Scripts Copyedit'!$D$16</f>
        <v>0</v>
      </c>
      <c r="K10" s="157">
        <f>'Client Feedback 1'!$D$16</f>
        <v>0</v>
      </c>
      <c r="L10" s="157">
        <f>'Video Review '!$D$16</f>
        <v>0</v>
      </c>
      <c r="M10" s="157">
        <f>'QA Spot Check'!$D$16</f>
        <v>0</v>
      </c>
      <c r="N10" s="157">
        <f>'Client Feedback 2'!$D$16</f>
        <v>0</v>
      </c>
      <c r="O10" s="158">
        <f>SUM(I10:N10)</f>
        <v>0</v>
      </c>
      <c r="P10" s="58"/>
    </row>
    <row r="11" spans="4:16" ht="15.75" thickBot="1" x14ac:dyDescent="0.3">
      <c r="F11" s="55"/>
      <c r="G11" s="142"/>
      <c r="H11" s="159" t="s">
        <v>42</v>
      </c>
      <c r="I11" s="210">
        <f>'Scripts Review'!$F$16</f>
        <v>0</v>
      </c>
      <c r="J11" s="210">
        <f>'Scripts Copyedit'!$F$16</f>
        <v>0</v>
      </c>
      <c r="K11" s="210">
        <f>'Client Feedback 1'!$F$16</f>
        <v>0</v>
      </c>
      <c r="L11" s="210">
        <f>'Video Review '!$F$16</f>
        <v>0</v>
      </c>
      <c r="M11" s="210">
        <f>'QA Spot Check'!$F$16</f>
        <v>0</v>
      </c>
      <c r="N11" s="210">
        <f>'Client Feedback 2'!$F$16</f>
        <v>0</v>
      </c>
      <c r="O11" s="153"/>
      <c r="P11" s="58"/>
    </row>
    <row r="12" spans="4:16" x14ac:dyDescent="0.25">
      <c r="F12" s="55"/>
      <c r="G12" s="141" t="s">
        <v>43</v>
      </c>
      <c r="H12" s="156" t="s">
        <v>48</v>
      </c>
      <c r="I12" s="157">
        <f>'Scripts Review'!$D$17</f>
        <v>0</v>
      </c>
      <c r="J12" s="157">
        <f>'Scripts Copyedit'!$D$17</f>
        <v>0</v>
      </c>
      <c r="K12" s="157">
        <f>'Client Feedback 1'!$D$17</f>
        <v>0</v>
      </c>
      <c r="L12" s="157">
        <f>'Video Review '!$D$17</f>
        <v>0</v>
      </c>
      <c r="M12" s="157">
        <f>'QA Spot Check'!$D$17</f>
        <v>0</v>
      </c>
      <c r="N12" s="157">
        <f>'Client Feedback 2'!$D$17</f>
        <v>0</v>
      </c>
      <c r="O12" s="158">
        <f>SUM(I12:N12)</f>
        <v>0</v>
      </c>
      <c r="P12" s="58"/>
    </row>
    <row r="13" spans="4:16" ht="15.75" thickBot="1" x14ac:dyDescent="0.3">
      <c r="F13" s="55"/>
      <c r="G13" s="142"/>
      <c r="H13" s="160" t="s">
        <v>42</v>
      </c>
      <c r="I13" s="211">
        <f>'Scripts Review'!$F$17</f>
        <v>0</v>
      </c>
      <c r="J13" s="211">
        <f>'Scripts Copyedit'!$F$17</f>
        <v>0</v>
      </c>
      <c r="K13" s="211">
        <f>'Client Feedback 1'!$F$17</f>
        <v>0</v>
      </c>
      <c r="L13" s="211">
        <f>'Video Review '!$F$17</f>
        <v>0</v>
      </c>
      <c r="M13" s="211">
        <f>'QA Spot Check'!$F$17</f>
        <v>0</v>
      </c>
      <c r="N13" s="211">
        <f>'Client Feedback 2'!$F$17</f>
        <v>0</v>
      </c>
      <c r="O13" s="151"/>
      <c r="P13" s="58"/>
    </row>
    <row r="14" spans="4:16" x14ac:dyDescent="0.25">
      <c r="F14" s="55"/>
      <c r="G14" s="141" t="s">
        <v>44</v>
      </c>
      <c r="H14" s="156" t="s">
        <v>48</v>
      </c>
      <c r="I14" s="157">
        <f>'Scripts Review'!$D$18</f>
        <v>0</v>
      </c>
      <c r="J14" s="157">
        <f>'Scripts Copyedit'!$D$18</f>
        <v>0</v>
      </c>
      <c r="K14" s="157">
        <f>'Client Feedback 1'!$D$18</f>
        <v>0</v>
      </c>
      <c r="L14" s="157">
        <f>'Video Review '!$D$18</f>
        <v>0</v>
      </c>
      <c r="M14" s="157">
        <f>'QA Spot Check'!$D$18</f>
        <v>0</v>
      </c>
      <c r="N14" s="157">
        <f>'Client Feedback 2'!$D$18</f>
        <v>0</v>
      </c>
      <c r="O14" s="158">
        <f>SUM(I14:N14)</f>
        <v>0</v>
      </c>
      <c r="P14" s="58"/>
    </row>
    <row r="15" spans="4:16" ht="15.75" thickBot="1" x14ac:dyDescent="0.3">
      <c r="F15" s="55"/>
      <c r="G15" s="143"/>
      <c r="H15" s="159" t="s">
        <v>42</v>
      </c>
      <c r="I15" s="210">
        <f>'Scripts Review'!$F$18</f>
        <v>0</v>
      </c>
      <c r="J15" s="210">
        <f>'Scripts Copyedit'!$F$18</f>
        <v>0</v>
      </c>
      <c r="K15" s="210">
        <f>'Client Feedback 1'!$F$18</f>
        <v>0</v>
      </c>
      <c r="L15" s="210">
        <f>'Video Review '!$F$18</f>
        <v>0</v>
      </c>
      <c r="M15" s="210">
        <f>'QA Spot Check'!$F$18</f>
        <v>0</v>
      </c>
      <c r="N15" s="210">
        <f>'Client Feedback 2'!$F$18</f>
        <v>0</v>
      </c>
      <c r="O15" s="153"/>
      <c r="P15" s="58"/>
    </row>
    <row r="16" spans="4:16" ht="15.75" thickBot="1" x14ac:dyDescent="0.3">
      <c r="F16" s="57"/>
      <c r="G16" s="61"/>
      <c r="H16" s="61"/>
      <c r="I16" s="61"/>
      <c r="J16" s="61"/>
      <c r="K16" s="61"/>
      <c r="L16" s="61"/>
      <c r="M16" s="61"/>
      <c r="N16" s="61"/>
      <c r="O16" s="61"/>
      <c r="P16" s="60"/>
    </row>
  </sheetData>
  <sheetProtection algorithmName="SHA-512" hashValue="JGJ+eT9IPR0uVg5ZqSinsGkSYdoG2WPj1HD1pUBcOX2dz7josUVgAHxdBbY5T+bpjukRz+HY72btECHPBIt60A==" saltValue="A8utE/UNRRNdQnbbMen20A==" spinCount="100000" sheet="1" objects="1" scenarios="1"/>
  <customSheetViews>
    <customSheetView guid="{2B5A4363-8C1E-485A-BECE-33C1A7275D14}" scale="85" showGridLines="0" hiddenColumns="1">
      <selection activeCell="F18" sqref="F18"/>
      <pageMargins left="0.7" right="0.7" top="0.75" bottom="0.75" header="0.3" footer="0.3"/>
      <pageSetup orientation="portrait" r:id="rId1"/>
    </customSheetView>
  </customSheetViews>
  <mergeCells count="3">
    <mergeCell ref="O5:O6"/>
    <mergeCell ref="G3:O3"/>
    <mergeCell ref="G5:G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62"/>
  <sheetViews>
    <sheetView workbookViewId="0">
      <selection activeCell="B8" sqref="B8"/>
    </sheetView>
  </sheetViews>
  <sheetFormatPr defaultRowHeight="15" x14ac:dyDescent="0.25"/>
  <cols>
    <col min="1" max="1" width="26" style="74" bestFit="1" customWidth="1"/>
    <col min="2" max="2" width="22.7109375" style="74" customWidth="1"/>
    <col min="3" max="3" width="26.28515625" style="74" customWidth="1"/>
    <col min="4" max="4" width="15.28515625" style="171" customWidth="1"/>
    <col min="5" max="5" width="20.7109375" style="171" bestFit="1" customWidth="1"/>
    <col min="6" max="6" width="17.28515625" style="171" bestFit="1" customWidth="1"/>
    <col min="7" max="7" width="25.28515625" style="75" bestFit="1" customWidth="1"/>
    <col min="8" max="8" width="5.85546875" style="75" bestFit="1" customWidth="1"/>
    <col min="9" max="16384" width="9.140625" style="75"/>
  </cols>
  <sheetData>
    <row r="1" spans="1:10" x14ac:dyDescent="0.25">
      <c r="A1" s="236" t="s">
        <v>50</v>
      </c>
      <c r="B1" s="236"/>
      <c r="D1" s="74"/>
    </row>
    <row r="2" spans="1:10" ht="15.75" thickBot="1" x14ac:dyDescent="0.3">
      <c r="A2" s="237"/>
      <c r="B2" s="237"/>
      <c r="D2" s="74"/>
      <c r="E2" s="74"/>
      <c r="F2" s="74"/>
      <c r="G2" s="74"/>
      <c r="H2" s="74"/>
    </row>
    <row r="3" spans="1:10" x14ac:dyDescent="0.25">
      <c r="A3" s="138" t="s">
        <v>51</v>
      </c>
      <c r="B3" s="189" t="s">
        <v>183</v>
      </c>
      <c r="C3" s="185"/>
      <c r="D3" s="184" t="s">
        <v>128</v>
      </c>
      <c r="E3" s="184">
        <f>'Scripts Review'!D16</f>
        <v>0</v>
      </c>
      <c r="F3" s="185"/>
      <c r="G3" s="183" t="s">
        <v>158</v>
      </c>
      <c r="H3" s="186">
        <f>'Scripts Review'!F19</f>
        <v>0</v>
      </c>
      <c r="I3" s="187"/>
      <c r="J3" s="187"/>
    </row>
    <row r="4" spans="1:10" x14ac:dyDescent="0.25">
      <c r="A4" s="139" t="s">
        <v>0</v>
      </c>
      <c r="B4" s="166"/>
      <c r="C4" s="183"/>
      <c r="D4" s="184" t="s">
        <v>129</v>
      </c>
      <c r="E4" s="184">
        <f>'Scripts Review'!D17</f>
        <v>0</v>
      </c>
      <c r="F4" s="185"/>
      <c r="G4" s="183" t="s">
        <v>160</v>
      </c>
      <c r="H4" s="186">
        <f>'Scripts Copyedit'!F19</f>
        <v>0</v>
      </c>
      <c r="I4" s="187"/>
      <c r="J4" s="187"/>
    </row>
    <row r="5" spans="1:10" x14ac:dyDescent="0.25">
      <c r="A5" s="140" t="s">
        <v>1</v>
      </c>
      <c r="B5" s="166"/>
      <c r="C5" s="183"/>
      <c r="D5" s="184" t="s">
        <v>130</v>
      </c>
      <c r="E5" s="184">
        <f>'Scripts Review'!D18</f>
        <v>0</v>
      </c>
      <c r="F5" s="185"/>
      <c r="G5" s="183" t="s">
        <v>162</v>
      </c>
      <c r="H5" s="186">
        <f>'Client Feedback 1'!F19</f>
        <v>0</v>
      </c>
      <c r="I5" s="187"/>
      <c r="J5" s="187"/>
    </row>
    <row r="6" spans="1:10" x14ac:dyDescent="0.25">
      <c r="A6" s="140" t="s">
        <v>2</v>
      </c>
      <c r="B6" s="166"/>
      <c r="C6" s="183"/>
      <c r="D6" s="184" t="s">
        <v>132</v>
      </c>
      <c r="E6" s="184">
        <f>'Scripts Copyedit'!D17</f>
        <v>0</v>
      </c>
      <c r="F6" s="185"/>
      <c r="G6" s="183" t="s">
        <v>161</v>
      </c>
      <c r="H6" s="183">
        <f>'Scripts Copyedit'!E19</f>
        <v>0</v>
      </c>
      <c r="I6" s="187"/>
      <c r="J6" s="187"/>
    </row>
    <row r="7" spans="1:10" x14ac:dyDescent="0.25">
      <c r="A7" s="140" t="s">
        <v>4</v>
      </c>
      <c r="B7" s="166"/>
      <c r="C7" s="183"/>
      <c r="D7" s="184" t="s">
        <v>133</v>
      </c>
      <c r="E7" s="184">
        <f>'Scripts Copyedit'!D18</f>
        <v>0</v>
      </c>
      <c r="F7" s="185"/>
      <c r="G7" s="183" t="s">
        <v>163</v>
      </c>
      <c r="H7" s="183">
        <f>'Client Feedback 1'!E19</f>
        <v>0</v>
      </c>
      <c r="I7" s="187"/>
      <c r="J7" s="187"/>
    </row>
    <row r="8" spans="1:10" ht="15.75" thickBot="1" x14ac:dyDescent="0.3">
      <c r="A8" s="190" t="s">
        <v>5</v>
      </c>
      <c r="B8" s="191" t="s">
        <v>190</v>
      </c>
      <c r="C8" s="183"/>
      <c r="D8" s="184" t="s">
        <v>134</v>
      </c>
      <c r="E8" s="184">
        <f>'Client Feedback 1'!D16</f>
        <v>0</v>
      </c>
      <c r="F8" s="185"/>
      <c r="G8" s="183" t="s">
        <v>164</v>
      </c>
      <c r="H8" s="186" t="e">
        <f>#REF!</f>
        <v>#REF!</v>
      </c>
      <c r="I8" s="187"/>
      <c r="J8" s="187"/>
    </row>
    <row r="9" spans="1:10" x14ac:dyDescent="0.25">
      <c r="A9" s="192"/>
      <c r="B9" s="193"/>
      <c r="C9" s="183"/>
      <c r="D9" s="184" t="s">
        <v>135</v>
      </c>
      <c r="E9" s="184">
        <f>'Client Feedback 1'!D17</f>
        <v>0</v>
      </c>
      <c r="F9" s="185"/>
      <c r="G9" s="183" t="s">
        <v>165</v>
      </c>
      <c r="H9" s="183" t="e">
        <f>#REF!</f>
        <v>#REF!</v>
      </c>
      <c r="I9" s="187"/>
      <c r="J9" s="187"/>
    </row>
    <row r="10" spans="1:10" x14ac:dyDescent="0.25">
      <c r="A10" s="184" t="s">
        <v>102</v>
      </c>
      <c r="B10" s="184" t="str">
        <f>IF('Scripts Review'!C5="","NA",'Scripts Review'!C5)</f>
        <v>NA</v>
      </c>
      <c r="C10" s="183"/>
      <c r="D10" s="184" t="s">
        <v>136</v>
      </c>
      <c r="E10" s="184">
        <f>'Client Feedback 1'!D18</f>
        <v>0</v>
      </c>
      <c r="F10" s="185"/>
      <c r="G10" s="183" t="s">
        <v>166</v>
      </c>
      <c r="H10" s="186">
        <f>'Video Review '!F19</f>
        <v>0</v>
      </c>
      <c r="I10" s="187"/>
      <c r="J10" s="187"/>
    </row>
    <row r="11" spans="1:10" x14ac:dyDescent="0.25">
      <c r="A11" s="184" t="s">
        <v>178</v>
      </c>
      <c r="B11" s="184" t="str">
        <f>IF('Scripts Copyedit'!C5="","NA",'Scripts Copyedit'!C5)</f>
        <v>NA</v>
      </c>
      <c r="C11" s="183"/>
      <c r="D11" s="184" t="s">
        <v>137</v>
      </c>
      <c r="E11" s="184" t="e">
        <f>#REF!</f>
        <v>#REF!</v>
      </c>
      <c r="F11" s="185"/>
      <c r="G11" s="183" t="s">
        <v>168</v>
      </c>
      <c r="H11" s="186">
        <f>'QA Spot Check'!F19</f>
        <v>0</v>
      </c>
      <c r="I11" s="187"/>
      <c r="J11" s="187"/>
    </row>
    <row r="12" spans="1:10" x14ac:dyDescent="0.25">
      <c r="A12" s="184" t="s">
        <v>104</v>
      </c>
      <c r="B12" s="184" t="str">
        <f>IF('Client Feedback 1'!C5="","NA",'Client Feedback 1'!C5)</f>
        <v>NA</v>
      </c>
      <c r="C12" s="183"/>
      <c r="D12" s="184" t="s">
        <v>138</v>
      </c>
      <c r="E12" s="184" t="e">
        <f>#REF!</f>
        <v>#REF!</v>
      </c>
      <c r="F12" s="185"/>
      <c r="G12" s="183" t="s">
        <v>167</v>
      </c>
      <c r="H12" s="183">
        <f>'Video Review '!E19</f>
        <v>0</v>
      </c>
      <c r="I12" s="187"/>
      <c r="J12" s="187"/>
    </row>
    <row r="13" spans="1:10" x14ac:dyDescent="0.25">
      <c r="A13" s="184" t="s">
        <v>115</v>
      </c>
      <c r="B13" s="184" t="e">
        <f>IF(#REF!="","NA",#REF!)</f>
        <v>#REF!</v>
      </c>
      <c r="C13" s="183"/>
      <c r="D13" s="184" t="s">
        <v>139</v>
      </c>
      <c r="E13" s="184" t="e">
        <f>#REF!</f>
        <v>#REF!</v>
      </c>
      <c r="F13" s="185"/>
      <c r="G13" s="183" t="s">
        <v>169</v>
      </c>
      <c r="H13" s="183">
        <f>'QA Spot Check'!E19</f>
        <v>0</v>
      </c>
      <c r="I13" s="187"/>
      <c r="J13" s="187"/>
    </row>
    <row r="14" spans="1:10" x14ac:dyDescent="0.25">
      <c r="A14" s="184" t="s">
        <v>116</v>
      </c>
      <c r="B14" s="184" t="str">
        <f>IF('Video Review '!C5="","NA",'Video Review '!C5)</f>
        <v>NA</v>
      </c>
      <c r="C14" s="183"/>
      <c r="D14" s="184" t="s">
        <v>140</v>
      </c>
      <c r="E14" s="184">
        <f>'Video Review '!D16</f>
        <v>0</v>
      </c>
      <c r="F14" s="185"/>
      <c r="G14" s="183" t="s">
        <v>170</v>
      </c>
      <c r="H14" s="186">
        <f>'Client Feedback 2'!F19</f>
        <v>0</v>
      </c>
      <c r="I14" s="187"/>
      <c r="J14" s="187"/>
    </row>
    <row r="15" spans="1:10" x14ac:dyDescent="0.25">
      <c r="A15" s="184" t="s">
        <v>117</v>
      </c>
      <c r="B15" s="184" t="str">
        <f>IF('QA Spot Check'!C5="","NA",'QA Spot Check'!C5)</f>
        <v>NA</v>
      </c>
      <c r="C15" s="183"/>
      <c r="D15" s="184" t="s">
        <v>141</v>
      </c>
      <c r="E15" s="184">
        <f>'Video Review '!D17</f>
        <v>0</v>
      </c>
      <c r="F15" s="183"/>
      <c r="G15" s="183" t="s">
        <v>171</v>
      </c>
      <c r="H15" s="183">
        <f>'Client Feedback 2'!E19</f>
        <v>0</v>
      </c>
      <c r="I15" s="187"/>
      <c r="J15" s="187"/>
    </row>
    <row r="16" spans="1:10" x14ac:dyDescent="0.25">
      <c r="A16" s="184" t="s">
        <v>118</v>
      </c>
      <c r="B16" s="184" t="str">
        <f>IF('Client Feedback 2'!C5="","NA",'Client Feedback 2'!C5)</f>
        <v>NA</v>
      </c>
      <c r="C16" s="183"/>
      <c r="D16" s="184" t="s">
        <v>142</v>
      </c>
      <c r="E16" s="184">
        <f>'Video Review '!D18</f>
        <v>0</v>
      </c>
      <c r="F16" s="183"/>
      <c r="G16" s="183" t="s">
        <v>172</v>
      </c>
      <c r="H16" s="186" t="e">
        <f>#REF!</f>
        <v>#REF!</v>
      </c>
      <c r="I16" s="187"/>
      <c r="J16" s="187"/>
    </row>
    <row r="17" spans="1:10" x14ac:dyDescent="0.25">
      <c r="A17" s="184" t="s">
        <v>125</v>
      </c>
      <c r="B17" s="184" t="e">
        <f>IF(#REF!="","NA",#REF!)</f>
        <v>#REF!</v>
      </c>
      <c r="C17" s="183"/>
      <c r="D17" s="184" t="s">
        <v>143</v>
      </c>
      <c r="E17" s="184">
        <f>'QA Spot Check'!D16</f>
        <v>0</v>
      </c>
      <c r="F17" s="183"/>
      <c r="G17" s="183" t="s">
        <v>173</v>
      </c>
      <c r="H17" s="183" t="e">
        <f>#REF!</f>
        <v>#REF!</v>
      </c>
      <c r="I17" s="187"/>
      <c r="J17" s="187"/>
    </row>
    <row r="18" spans="1:10" x14ac:dyDescent="0.25">
      <c r="A18" s="184" t="s">
        <v>126</v>
      </c>
      <c r="B18" s="184" t="e">
        <f>IF(#REF!="","NA",#REF!)</f>
        <v>#REF!</v>
      </c>
      <c r="C18" s="183"/>
      <c r="D18" s="184" t="s">
        <v>144</v>
      </c>
      <c r="E18" s="184">
        <f>'QA Spot Check'!D17</f>
        <v>0</v>
      </c>
      <c r="F18" s="185"/>
      <c r="G18" s="183" t="s">
        <v>176</v>
      </c>
      <c r="H18" s="186" t="e">
        <f>#REF!</f>
        <v>#REF!</v>
      </c>
      <c r="I18" s="187"/>
      <c r="J18" s="187"/>
    </row>
    <row r="19" spans="1:10" x14ac:dyDescent="0.25">
      <c r="A19" s="183" t="s">
        <v>127</v>
      </c>
      <c r="B19" s="183" t="e">
        <f>IF(#REF!="","NA",#REF!)</f>
        <v>#REF!</v>
      </c>
      <c r="C19" s="183"/>
      <c r="D19" s="184" t="s">
        <v>145</v>
      </c>
      <c r="E19" s="184">
        <f>'QA Spot Check'!D18</f>
        <v>0</v>
      </c>
      <c r="F19" s="185"/>
      <c r="G19" s="183" t="s">
        <v>177</v>
      </c>
      <c r="H19" s="183" t="e">
        <f>#REF!</f>
        <v>#REF!</v>
      </c>
      <c r="I19" s="187"/>
      <c r="J19" s="187"/>
    </row>
    <row r="20" spans="1:10" x14ac:dyDescent="0.25">
      <c r="A20" s="76"/>
      <c r="B20" s="76"/>
      <c r="C20" s="183"/>
      <c r="D20" s="184" t="s">
        <v>146</v>
      </c>
      <c r="E20" s="184">
        <f>'Client Feedback 2'!D16</f>
        <v>0</v>
      </c>
      <c r="F20" s="185"/>
      <c r="G20" s="183" t="s">
        <v>174</v>
      </c>
      <c r="H20" s="186" t="e">
        <f>#REF!</f>
        <v>#REF!</v>
      </c>
      <c r="I20" s="187"/>
      <c r="J20" s="187"/>
    </row>
    <row r="21" spans="1:10" x14ac:dyDescent="0.25">
      <c r="A21" s="76"/>
      <c r="B21" s="76"/>
      <c r="C21" s="183"/>
      <c r="D21" s="184" t="s">
        <v>147</v>
      </c>
      <c r="E21" s="184">
        <f>'Client Feedback 2'!D17</f>
        <v>0</v>
      </c>
      <c r="F21" s="185"/>
      <c r="G21" s="183" t="s">
        <v>175</v>
      </c>
      <c r="H21" s="183" t="e">
        <f>#REF!</f>
        <v>#REF!</v>
      </c>
      <c r="I21" s="187"/>
      <c r="J21" s="187"/>
    </row>
    <row r="22" spans="1:10" x14ac:dyDescent="0.25">
      <c r="A22" s="76"/>
      <c r="B22" s="76"/>
      <c r="C22" s="183"/>
      <c r="D22" s="184" t="s">
        <v>148</v>
      </c>
      <c r="E22" s="184">
        <f>'Client Feedback 2'!D18</f>
        <v>0</v>
      </c>
      <c r="F22" s="185"/>
      <c r="G22" s="185"/>
      <c r="H22" s="185"/>
      <c r="I22" s="187"/>
      <c r="J22" s="187"/>
    </row>
    <row r="23" spans="1:10" x14ac:dyDescent="0.25">
      <c r="A23" s="76"/>
      <c r="B23" s="76"/>
      <c r="C23" s="183"/>
      <c r="D23" s="184" t="s">
        <v>149</v>
      </c>
      <c r="E23" s="184" t="e">
        <f>#REF!</f>
        <v>#REF!</v>
      </c>
      <c r="F23" s="185"/>
      <c r="G23" s="185"/>
      <c r="H23" s="185"/>
      <c r="I23" s="187"/>
      <c r="J23" s="187"/>
    </row>
    <row r="24" spans="1:10" x14ac:dyDescent="0.25">
      <c r="A24" s="76"/>
      <c r="B24" s="76"/>
      <c r="C24" s="183"/>
      <c r="D24" s="184" t="s">
        <v>150</v>
      </c>
      <c r="E24" s="184" t="e">
        <f>#REF!</f>
        <v>#REF!</v>
      </c>
      <c r="F24" s="185"/>
      <c r="G24" s="185"/>
      <c r="H24" s="185"/>
      <c r="I24" s="187"/>
      <c r="J24" s="187"/>
    </row>
    <row r="25" spans="1:10" x14ac:dyDescent="0.25">
      <c r="A25" s="76"/>
      <c r="B25" s="76"/>
      <c r="C25" s="183"/>
      <c r="D25" s="184" t="s">
        <v>151</v>
      </c>
      <c r="E25" s="184" t="e">
        <f>#REF!</f>
        <v>#REF!</v>
      </c>
      <c r="F25" s="185"/>
      <c r="G25" s="185"/>
      <c r="H25" s="185"/>
      <c r="I25" s="187"/>
      <c r="J25" s="187"/>
    </row>
    <row r="26" spans="1:10" x14ac:dyDescent="0.25">
      <c r="A26" s="76"/>
      <c r="B26" s="76"/>
      <c r="C26" s="183"/>
      <c r="D26" s="184" t="s">
        <v>152</v>
      </c>
      <c r="E26" s="184" t="e">
        <f>#REF!</f>
        <v>#REF!</v>
      </c>
      <c r="F26" s="185"/>
      <c r="G26" s="185"/>
      <c r="H26" s="185"/>
      <c r="I26" s="187"/>
      <c r="J26" s="187"/>
    </row>
    <row r="27" spans="1:10" x14ac:dyDescent="0.25">
      <c r="A27" s="76"/>
      <c r="B27" s="76"/>
      <c r="C27" s="183"/>
      <c r="D27" s="184" t="s">
        <v>153</v>
      </c>
      <c r="E27" s="184" t="e">
        <f>#REF!</f>
        <v>#REF!</v>
      </c>
      <c r="F27" s="185"/>
      <c r="G27" s="185"/>
      <c r="H27" s="185"/>
      <c r="I27" s="187"/>
      <c r="J27" s="187"/>
    </row>
    <row r="28" spans="1:10" x14ac:dyDescent="0.25">
      <c r="A28" s="76"/>
      <c r="B28" s="76"/>
      <c r="C28" s="183"/>
      <c r="D28" s="184" t="s">
        <v>154</v>
      </c>
      <c r="E28" s="184" t="e">
        <f>#REF!</f>
        <v>#REF!</v>
      </c>
      <c r="F28" s="185"/>
      <c r="G28" s="185"/>
      <c r="H28" s="185"/>
      <c r="I28" s="187"/>
      <c r="J28" s="187"/>
    </row>
    <row r="29" spans="1:10" x14ac:dyDescent="0.25">
      <c r="A29" s="76"/>
      <c r="B29" s="76"/>
      <c r="C29" s="183"/>
      <c r="D29" s="184" t="s">
        <v>155</v>
      </c>
      <c r="E29" s="184" t="e">
        <f>#REF!</f>
        <v>#REF!</v>
      </c>
      <c r="F29" s="188"/>
      <c r="G29" s="187"/>
      <c r="H29" s="187"/>
      <c r="I29" s="187"/>
      <c r="J29" s="187"/>
    </row>
    <row r="30" spans="1:10" x14ac:dyDescent="0.25">
      <c r="B30" s="76"/>
      <c r="C30" s="185"/>
      <c r="D30" s="184" t="s">
        <v>156</v>
      </c>
      <c r="E30" s="184" t="e">
        <f>#REF!</f>
        <v>#REF!</v>
      </c>
      <c r="F30" s="188"/>
      <c r="G30" s="187"/>
      <c r="H30" s="187"/>
      <c r="I30" s="187"/>
      <c r="J30" s="187"/>
    </row>
    <row r="31" spans="1:10" x14ac:dyDescent="0.25">
      <c r="B31" s="76"/>
      <c r="C31" s="185"/>
      <c r="D31" s="184" t="s">
        <v>157</v>
      </c>
      <c r="E31" s="184" t="e">
        <f>#REF!</f>
        <v>#REF!</v>
      </c>
      <c r="F31" s="188"/>
      <c r="G31" s="187"/>
      <c r="H31" s="187"/>
      <c r="I31" s="187"/>
      <c r="J31" s="187"/>
    </row>
    <row r="32" spans="1:10" x14ac:dyDescent="0.25">
      <c r="B32" s="76"/>
      <c r="C32" s="185"/>
      <c r="D32" s="188"/>
      <c r="E32" s="188"/>
      <c r="F32" s="188"/>
      <c r="G32" s="187"/>
      <c r="H32" s="187"/>
      <c r="I32" s="187"/>
      <c r="J32" s="187"/>
    </row>
    <row r="33" spans="1:2" x14ac:dyDescent="0.25">
      <c r="B33" s="76"/>
    </row>
    <row r="34" spans="1:2" x14ac:dyDescent="0.25">
      <c r="B34" s="76"/>
    </row>
    <row r="35" spans="1:2" x14ac:dyDescent="0.25">
      <c r="B35" s="76"/>
    </row>
    <row r="36" spans="1:2" x14ac:dyDescent="0.25">
      <c r="B36" s="76"/>
    </row>
    <row r="37" spans="1:2" x14ac:dyDescent="0.25">
      <c r="B37" s="76"/>
    </row>
    <row r="38" spans="1:2" x14ac:dyDescent="0.25">
      <c r="B38" s="76"/>
    </row>
    <row r="39" spans="1:2" x14ac:dyDescent="0.25">
      <c r="B39" s="76"/>
    </row>
    <row r="40" spans="1:2" x14ac:dyDescent="0.25">
      <c r="B40" s="76"/>
    </row>
    <row r="41" spans="1:2" x14ac:dyDescent="0.25">
      <c r="B41" s="76"/>
    </row>
    <row r="42" spans="1:2" x14ac:dyDescent="0.25">
      <c r="B42" s="76"/>
    </row>
    <row r="43" spans="1:2" x14ac:dyDescent="0.25">
      <c r="B43" s="76"/>
    </row>
    <row r="44" spans="1:2" x14ac:dyDescent="0.25">
      <c r="B44" s="76"/>
    </row>
    <row r="45" spans="1:2" x14ac:dyDescent="0.25">
      <c r="B45" s="76"/>
    </row>
    <row r="46" spans="1:2" x14ac:dyDescent="0.25">
      <c r="A46" s="76"/>
      <c r="B46" s="76"/>
    </row>
    <row r="47" spans="1:2" x14ac:dyDescent="0.25">
      <c r="A47" s="76"/>
      <c r="B47" s="76"/>
    </row>
    <row r="48" spans="1:2" x14ac:dyDescent="0.25">
      <c r="A48" s="76"/>
      <c r="B48" s="76"/>
    </row>
    <row r="49" spans="1:2" x14ac:dyDescent="0.25">
      <c r="A49" s="76"/>
      <c r="B49" s="76"/>
    </row>
    <row r="50" spans="1:2" x14ac:dyDescent="0.25">
      <c r="A50" s="76"/>
      <c r="B50" s="76"/>
    </row>
    <row r="51" spans="1:2" x14ac:dyDescent="0.25">
      <c r="A51" s="76"/>
      <c r="B51" s="76"/>
    </row>
    <row r="52" spans="1:2" x14ac:dyDescent="0.25">
      <c r="A52" s="76"/>
      <c r="B52" s="76"/>
    </row>
    <row r="53" spans="1:2" x14ac:dyDescent="0.25">
      <c r="A53" s="76"/>
      <c r="B53" s="76"/>
    </row>
    <row r="54" spans="1:2" x14ac:dyDescent="0.25">
      <c r="A54" s="76"/>
      <c r="B54" s="76"/>
    </row>
    <row r="55" spans="1:2" x14ac:dyDescent="0.25">
      <c r="A55" s="76"/>
      <c r="B55" s="76"/>
    </row>
    <row r="56" spans="1:2" x14ac:dyDescent="0.25">
      <c r="A56" s="76"/>
      <c r="B56" s="76"/>
    </row>
    <row r="57" spans="1:2" x14ac:dyDescent="0.25">
      <c r="A57" s="76"/>
      <c r="B57" s="76"/>
    </row>
    <row r="58" spans="1:2" x14ac:dyDescent="0.25">
      <c r="A58" s="76"/>
      <c r="B58" s="76"/>
    </row>
    <row r="59" spans="1:2" x14ac:dyDescent="0.25">
      <c r="A59" s="76"/>
      <c r="B59" s="76"/>
    </row>
    <row r="60" spans="1:2" x14ac:dyDescent="0.25">
      <c r="A60" s="76"/>
      <c r="B60" s="76"/>
    </row>
    <row r="61" spans="1:2" x14ac:dyDescent="0.25">
      <c r="A61" s="76"/>
      <c r="B61" s="76"/>
    </row>
    <row r="62" spans="1:2" x14ac:dyDescent="0.25">
      <c r="A62" s="76"/>
      <c r="B62" s="76"/>
    </row>
  </sheetData>
  <sheetProtection algorithmName="SHA-512" hashValue="Ok5qbTrpZaEK/5hhAutacZ9C1PMnkN4GE8IwA+Qiw3Q4skXjYtJt0+EacGzFZt6el+8oNkaJA92Slf/qF7LbmA==" saltValue="kQ5zhSPdo2j003Zl9ueczw==" spinCount="100000" sheet="1" objects="1" scenarios="1"/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J412"/>
  <sheetViews>
    <sheetView showGridLines="0" topLeftCell="F11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91" customWidth="1"/>
    <col min="2" max="2" width="22.85546875" style="91" customWidth="1"/>
    <col min="3" max="3" width="28.7109375" style="91" customWidth="1"/>
    <col min="4" max="4" width="51" style="93" customWidth="1"/>
    <col min="5" max="5" width="35.42578125" style="91" customWidth="1"/>
    <col min="6" max="6" width="40.5703125" style="91" bestFit="1" customWidth="1"/>
    <col min="7" max="7" width="29.7109375" style="91" bestFit="1" customWidth="1"/>
    <col min="8" max="8" width="16.140625" style="93" bestFit="1" customWidth="1"/>
    <col min="9" max="9" width="13.7109375" style="93" bestFit="1" customWidth="1"/>
    <col min="10" max="10" width="21.5703125" style="91" customWidth="1"/>
    <col min="11" max="11" width="13.42578125" style="93" customWidth="1"/>
    <col min="12" max="35" width="9.140625" style="91"/>
    <col min="36" max="36" width="22.5703125" style="91" bestFit="1" customWidth="1"/>
    <col min="37" max="16384" width="9.140625" style="91"/>
  </cols>
  <sheetData>
    <row r="1" spans="1:36" ht="15.75" thickBot="1" x14ac:dyDescent="0.3">
      <c r="B1" s="92"/>
      <c r="C1" s="92"/>
      <c r="D1" s="92"/>
      <c r="G1" s="90"/>
      <c r="AJ1" s="91" t="s">
        <v>10</v>
      </c>
    </row>
    <row r="2" spans="1:36" ht="30" customHeight="1" x14ac:dyDescent="0.25">
      <c r="A2" s="90"/>
      <c r="B2" s="249" t="s">
        <v>181</v>
      </c>
      <c r="C2" s="251"/>
      <c r="D2" s="165"/>
      <c r="G2" s="90"/>
    </row>
    <row r="3" spans="1:36" ht="0.75" customHeight="1" thickBot="1" x14ac:dyDescent="0.3">
      <c r="B3" s="250"/>
      <c r="C3" s="252"/>
      <c r="D3" s="92"/>
      <c r="G3" s="90"/>
    </row>
    <row r="4" spans="1:36" ht="15.75" thickBot="1" x14ac:dyDescent="0.3">
      <c r="B4" s="181" t="s">
        <v>242</v>
      </c>
      <c r="C4" s="182"/>
      <c r="D4" s="92"/>
      <c r="G4" s="90"/>
      <c r="AJ4" s="91" t="s">
        <v>11</v>
      </c>
    </row>
    <row r="5" spans="1:36" ht="15.75" thickBot="1" x14ac:dyDescent="0.3">
      <c r="A5" s="90"/>
      <c r="B5" s="163" t="s">
        <v>100</v>
      </c>
      <c r="C5" s="96"/>
      <c r="D5" s="97"/>
      <c r="G5" s="90"/>
    </row>
    <row r="6" spans="1:36" ht="15.75" thickBot="1" x14ac:dyDescent="0.3">
      <c r="B6" s="95" t="s">
        <v>3</v>
      </c>
      <c r="C6" s="98"/>
      <c r="D6" s="92"/>
      <c r="G6" s="90"/>
    </row>
    <row r="7" spans="1:36" ht="15.75" thickBot="1" x14ac:dyDescent="0.3">
      <c r="B7" s="99"/>
      <c r="C7" s="100"/>
      <c r="D7" s="92"/>
      <c r="G7" s="90"/>
    </row>
    <row r="8" spans="1:36" x14ac:dyDescent="0.25">
      <c r="A8" s="90"/>
      <c r="B8" s="238" t="s">
        <v>6</v>
      </c>
      <c r="C8" s="243"/>
      <c r="D8" s="244"/>
      <c r="E8" s="91" t="s">
        <v>49</v>
      </c>
      <c r="G8" s="90"/>
    </row>
    <row r="9" spans="1:36" x14ac:dyDescent="0.25">
      <c r="B9" s="239"/>
      <c r="C9" s="245"/>
      <c r="D9" s="246"/>
      <c r="E9" s="90"/>
      <c r="G9" s="90"/>
    </row>
    <row r="10" spans="1:36" x14ac:dyDescent="0.25">
      <c r="B10" s="239"/>
      <c r="C10" s="245"/>
      <c r="D10" s="246"/>
      <c r="G10" s="90"/>
    </row>
    <row r="11" spans="1:36" ht="15.75" thickBot="1" x14ac:dyDescent="0.3">
      <c r="B11" s="240"/>
      <c r="C11" s="247"/>
      <c r="D11" s="248"/>
      <c r="G11" s="90"/>
    </row>
    <row r="12" spans="1:36" ht="15.75" thickBot="1" x14ac:dyDescent="0.3">
      <c r="B12" s="94"/>
      <c r="C12" s="90"/>
      <c r="G12" s="90"/>
    </row>
    <row r="13" spans="1:36" ht="15.75" thickBot="1" x14ac:dyDescent="0.3">
      <c r="B13" s="101" t="s">
        <v>14</v>
      </c>
      <c r="C13" s="241"/>
      <c r="D13" s="242"/>
      <c r="E13" s="102"/>
      <c r="G13" s="90"/>
    </row>
    <row r="14" spans="1:36" ht="15.75" thickBot="1" x14ac:dyDescent="0.3">
      <c r="B14" s="103"/>
      <c r="C14" s="90"/>
      <c r="D14" s="104" t="s">
        <v>49</v>
      </c>
      <c r="F14" s="90"/>
      <c r="G14" s="90"/>
    </row>
    <row r="15" spans="1:36" x14ac:dyDescent="0.25">
      <c r="B15" s="105" t="s">
        <v>19</v>
      </c>
      <c r="C15" s="106" t="s">
        <v>13</v>
      </c>
      <c r="D15" s="107" t="s">
        <v>23</v>
      </c>
      <c r="E15" s="108" t="s">
        <v>28</v>
      </c>
      <c r="F15" s="109" t="s">
        <v>42</v>
      </c>
      <c r="G15" s="90"/>
    </row>
    <row r="16" spans="1:36" x14ac:dyDescent="0.25">
      <c r="B16" s="110"/>
      <c r="C16" s="111" t="s">
        <v>20</v>
      </c>
      <c r="D16" s="112">
        <f>COUNTIF($G$23:$G$322,"S1")</f>
        <v>0</v>
      </c>
      <c r="E16" s="113">
        <f>IF(SUM(100-D16*50%)=100,0,100-D16*50%)</f>
        <v>0</v>
      </c>
      <c r="F16" s="167">
        <f>IF(ISERROR(D16*0.5/$C$2),0%,D16*0.5/$C$2)</f>
        <v>0</v>
      </c>
      <c r="G16" s="90"/>
    </row>
    <row r="17" spans="2:11" x14ac:dyDescent="0.25">
      <c r="B17" s="110"/>
      <c r="C17" s="111" t="s">
        <v>21</v>
      </c>
      <c r="D17" s="112">
        <f>COUNTIF($G$23:$G$322,"S2")</f>
        <v>0</v>
      </c>
      <c r="E17" s="113">
        <f>IF(SUM(100-D17*30%)=100,0,100-D17*30%)</f>
        <v>0</v>
      </c>
      <c r="F17" s="167">
        <f>IF(ISERROR(D17*0.3/$C$2),0%,D17*0.3/$C$2)</f>
        <v>0</v>
      </c>
      <c r="G17" s="90"/>
    </row>
    <row r="18" spans="2:11" x14ac:dyDescent="0.25">
      <c r="B18" s="110"/>
      <c r="C18" s="111" t="s">
        <v>22</v>
      </c>
      <c r="D18" s="112">
        <f>COUNTIF($G$23:$G$322,"S3")</f>
        <v>0</v>
      </c>
      <c r="E18" s="113">
        <f>IF(SUM(100-D18*20%)=100,0,100-D18*20%)</f>
        <v>0</v>
      </c>
      <c r="F18" s="167">
        <f>IF(ISERROR(D18*0.2/$C$2),0%,D18*0.2/$C$2)</f>
        <v>0</v>
      </c>
      <c r="G18" s="90"/>
    </row>
    <row r="19" spans="2:11" ht="15.75" thickBot="1" x14ac:dyDescent="0.3">
      <c r="B19" s="114" t="s">
        <v>24</v>
      </c>
      <c r="C19" s="115"/>
      <c r="D19" s="116">
        <f>SUM($D$16:$D$18)</f>
        <v>0</v>
      </c>
      <c r="E19" s="117">
        <f>IF(SUM(100-(D16*50%+D17*30%+D18*20%))=100,0,100-(D16*50%+D17*30%+D18*20%))</f>
        <v>0</v>
      </c>
      <c r="F19" s="168">
        <f>IF(SUM(F16:F18)=100%,0%,SUM(F16:F18))</f>
        <v>0</v>
      </c>
      <c r="G19" s="90"/>
    </row>
    <row r="20" spans="2:11" ht="15.75" thickBot="1" x14ac:dyDescent="0.3">
      <c r="B20" s="118"/>
      <c r="C20" s="119"/>
      <c r="D20" s="120"/>
      <c r="E20" s="121"/>
      <c r="F20" s="122"/>
      <c r="G20" s="90"/>
    </row>
    <row r="21" spans="2:11" ht="30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194" t="s">
        <v>37</v>
      </c>
      <c r="K21" s="202" t="s">
        <v>244</v>
      </c>
    </row>
    <row r="22" spans="2:11" x14ac:dyDescent="0.25">
      <c r="B22" s="127" t="s">
        <v>9</v>
      </c>
      <c r="C22" s="128" t="s">
        <v>16</v>
      </c>
      <c r="D22" s="129" t="s">
        <v>18</v>
      </c>
      <c r="E22" s="128" t="s">
        <v>17</v>
      </c>
      <c r="F22" s="128" t="s">
        <v>17</v>
      </c>
      <c r="G22" s="130" t="s">
        <v>15</v>
      </c>
      <c r="H22" s="128" t="s">
        <v>26</v>
      </c>
      <c r="I22" s="128" t="s">
        <v>27</v>
      </c>
      <c r="J22" s="197" t="s">
        <v>37</v>
      </c>
      <c r="K22" s="128"/>
    </row>
    <row r="23" spans="2:11" x14ac:dyDescent="0.25">
      <c r="B23" s="131">
        <v>1</v>
      </c>
      <c r="C23" s="132"/>
      <c r="D23" s="198"/>
      <c r="E23" s="132"/>
      <c r="F23" s="132"/>
      <c r="G23" s="111" t="str">
        <f t="shared" ref="G23:G86" si="0">IF($F23 &lt;&gt; "",VLOOKUP($F23,Defect_severity,2,FALSE),"")</f>
        <v/>
      </c>
      <c r="H23" s="132" t="s">
        <v>243</v>
      </c>
      <c r="I23" s="133"/>
      <c r="J23" s="195"/>
      <c r="K23" s="8"/>
    </row>
    <row r="24" spans="2:11" x14ac:dyDescent="0.25">
      <c r="B24" s="131">
        <f>B23+1</f>
        <v>2</v>
      </c>
      <c r="C24" s="132"/>
      <c r="D24" s="198"/>
      <c r="E24" s="132"/>
      <c r="F24" s="132"/>
      <c r="G24" s="111" t="str">
        <f t="shared" si="0"/>
        <v/>
      </c>
      <c r="H24" s="132"/>
      <c r="I24" s="133"/>
      <c r="J24" s="195"/>
      <c r="K24" s="8"/>
    </row>
    <row r="25" spans="2:11" x14ac:dyDescent="0.25">
      <c r="B25" s="131">
        <f t="shared" ref="B25:B88" si="1">B24+1</f>
        <v>3</v>
      </c>
      <c r="C25" s="132"/>
      <c r="D25" s="198"/>
      <c r="E25" s="132"/>
      <c r="F25" s="132"/>
      <c r="G25" s="111" t="str">
        <f t="shared" si="0"/>
        <v/>
      </c>
      <c r="H25" s="132"/>
      <c r="I25" s="133"/>
      <c r="J25" s="195"/>
      <c r="K25" s="8"/>
    </row>
    <row r="26" spans="2:11" x14ac:dyDescent="0.25">
      <c r="B26" s="131">
        <f t="shared" si="1"/>
        <v>4</v>
      </c>
      <c r="C26" s="132"/>
      <c r="D26" s="198"/>
      <c r="E26" s="132"/>
      <c r="F26" s="132"/>
      <c r="G26" s="111" t="str">
        <f t="shared" si="0"/>
        <v/>
      </c>
      <c r="H26" s="132"/>
      <c r="I26" s="133"/>
      <c r="J26" s="195"/>
      <c r="K26" s="8"/>
    </row>
    <row r="27" spans="2:11" x14ac:dyDescent="0.25">
      <c r="B27" s="131">
        <f t="shared" si="1"/>
        <v>5</v>
      </c>
      <c r="C27" s="132"/>
      <c r="D27" s="198"/>
      <c r="E27" s="132"/>
      <c r="F27" s="132"/>
      <c r="G27" s="111" t="str">
        <f t="shared" si="0"/>
        <v/>
      </c>
      <c r="H27" s="132"/>
      <c r="I27" s="133"/>
      <c r="J27" s="195"/>
      <c r="K27" s="8"/>
    </row>
    <row r="28" spans="2:11" x14ac:dyDescent="0.25">
      <c r="B28" s="131">
        <f t="shared" si="1"/>
        <v>6</v>
      </c>
      <c r="C28" s="132"/>
      <c r="D28" s="198"/>
      <c r="E28" s="132"/>
      <c r="F28" s="132"/>
      <c r="G28" s="111" t="str">
        <f t="shared" si="0"/>
        <v/>
      </c>
      <c r="H28" s="132"/>
      <c r="I28" s="133"/>
      <c r="J28" s="195"/>
      <c r="K28" s="8"/>
    </row>
    <row r="29" spans="2:11" x14ac:dyDescent="0.25">
      <c r="B29" s="131">
        <f t="shared" si="1"/>
        <v>7</v>
      </c>
      <c r="C29" s="132"/>
      <c r="D29" s="198"/>
      <c r="E29" s="132"/>
      <c r="F29" s="132"/>
      <c r="G29" s="111" t="str">
        <f t="shared" si="0"/>
        <v/>
      </c>
      <c r="H29" s="132"/>
      <c r="I29" s="133"/>
      <c r="J29" s="195"/>
      <c r="K29" s="8"/>
    </row>
    <row r="30" spans="2:11" x14ac:dyDescent="0.25">
      <c r="B30" s="131">
        <f t="shared" si="1"/>
        <v>8</v>
      </c>
      <c r="C30" s="132"/>
      <c r="D30" s="198"/>
      <c r="E30" s="132"/>
      <c r="F30" s="132"/>
      <c r="G30" s="111" t="str">
        <f t="shared" si="0"/>
        <v/>
      </c>
      <c r="H30" s="132"/>
      <c r="I30" s="133"/>
      <c r="J30" s="195"/>
      <c r="K30" s="8"/>
    </row>
    <row r="31" spans="2:11" x14ac:dyDescent="0.25">
      <c r="B31" s="131">
        <f t="shared" si="1"/>
        <v>9</v>
      </c>
      <c r="C31" s="132"/>
      <c r="D31" s="198"/>
      <c r="E31" s="132"/>
      <c r="F31" s="132"/>
      <c r="G31" s="111" t="str">
        <f t="shared" si="0"/>
        <v/>
      </c>
      <c r="H31" s="132"/>
      <c r="I31" s="133"/>
      <c r="J31" s="195"/>
      <c r="K31" s="8"/>
    </row>
    <row r="32" spans="2:11" x14ac:dyDescent="0.25">
      <c r="B32" s="131">
        <f t="shared" si="1"/>
        <v>10</v>
      </c>
      <c r="C32" s="132"/>
      <c r="D32" s="198"/>
      <c r="E32" s="132"/>
      <c r="F32" s="132"/>
      <c r="G32" s="111" t="str">
        <f t="shared" si="0"/>
        <v/>
      </c>
      <c r="H32" s="132"/>
      <c r="I32" s="133"/>
      <c r="J32" s="195"/>
      <c r="K32" s="8"/>
    </row>
    <row r="33" spans="2:11" x14ac:dyDescent="0.25">
      <c r="B33" s="131">
        <f t="shared" si="1"/>
        <v>11</v>
      </c>
      <c r="C33" s="132"/>
      <c r="D33" s="198"/>
      <c r="E33" s="132"/>
      <c r="F33" s="132"/>
      <c r="G33" s="111" t="str">
        <f t="shared" si="0"/>
        <v/>
      </c>
      <c r="H33" s="132"/>
      <c r="I33" s="133"/>
      <c r="J33" s="195"/>
      <c r="K33" s="8"/>
    </row>
    <row r="34" spans="2:11" x14ac:dyDescent="0.25">
      <c r="B34" s="131">
        <f t="shared" si="1"/>
        <v>12</v>
      </c>
      <c r="C34" s="132"/>
      <c r="D34" s="198"/>
      <c r="E34" s="132"/>
      <c r="F34" s="132"/>
      <c r="G34" s="111" t="str">
        <f t="shared" si="0"/>
        <v/>
      </c>
      <c r="H34" s="132"/>
      <c r="I34" s="133"/>
      <c r="J34" s="195"/>
      <c r="K34" s="8"/>
    </row>
    <row r="35" spans="2:11" x14ac:dyDescent="0.25">
      <c r="B35" s="131">
        <f t="shared" si="1"/>
        <v>13</v>
      </c>
      <c r="C35" s="132"/>
      <c r="D35" s="198"/>
      <c r="E35" s="132"/>
      <c r="F35" s="132"/>
      <c r="G35" s="111" t="str">
        <f t="shared" si="0"/>
        <v/>
      </c>
      <c r="H35" s="132"/>
      <c r="I35" s="133"/>
      <c r="J35" s="195"/>
      <c r="K35" s="8"/>
    </row>
    <row r="36" spans="2:11" x14ac:dyDescent="0.25">
      <c r="B36" s="131">
        <f t="shared" si="1"/>
        <v>14</v>
      </c>
      <c r="C36" s="132"/>
      <c r="D36" s="198"/>
      <c r="E36" s="132"/>
      <c r="F36" s="132"/>
      <c r="G36" s="111" t="str">
        <f t="shared" si="0"/>
        <v/>
      </c>
      <c r="H36" s="132"/>
      <c r="I36" s="133"/>
      <c r="J36" s="195"/>
      <c r="K36" s="8"/>
    </row>
    <row r="37" spans="2:11" x14ac:dyDescent="0.25">
      <c r="B37" s="131">
        <f t="shared" si="1"/>
        <v>15</v>
      </c>
      <c r="C37" s="132"/>
      <c r="D37" s="198"/>
      <c r="E37" s="132"/>
      <c r="F37" s="132"/>
      <c r="G37" s="111" t="str">
        <f t="shared" si="0"/>
        <v/>
      </c>
      <c r="H37" s="132"/>
      <c r="I37" s="133"/>
      <c r="J37" s="195"/>
      <c r="K37" s="8"/>
    </row>
    <row r="38" spans="2:11" x14ac:dyDescent="0.25">
      <c r="B38" s="131">
        <f t="shared" si="1"/>
        <v>16</v>
      </c>
      <c r="C38" s="132"/>
      <c r="D38" s="198"/>
      <c r="E38" s="132"/>
      <c r="F38" s="132"/>
      <c r="G38" s="111" t="str">
        <f t="shared" si="0"/>
        <v/>
      </c>
      <c r="H38" s="132"/>
      <c r="I38" s="133"/>
      <c r="J38" s="195"/>
      <c r="K38" s="8"/>
    </row>
    <row r="39" spans="2:11" x14ac:dyDescent="0.25">
      <c r="B39" s="131">
        <f t="shared" si="1"/>
        <v>17</v>
      </c>
      <c r="C39" s="132"/>
      <c r="D39" s="198"/>
      <c r="E39" s="132"/>
      <c r="F39" s="132"/>
      <c r="G39" s="111" t="str">
        <f t="shared" si="0"/>
        <v/>
      </c>
      <c r="H39" s="132"/>
      <c r="I39" s="133"/>
      <c r="J39" s="195"/>
      <c r="K39" s="8"/>
    </row>
    <row r="40" spans="2:11" x14ac:dyDescent="0.25">
      <c r="B40" s="131">
        <f t="shared" si="1"/>
        <v>18</v>
      </c>
      <c r="C40" s="132"/>
      <c r="D40" s="198"/>
      <c r="E40" s="132"/>
      <c r="F40" s="132"/>
      <c r="G40" s="111" t="str">
        <f t="shared" si="0"/>
        <v/>
      </c>
      <c r="H40" s="132"/>
      <c r="I40" s="133"/>
      <c r="J40" s="195"/>
      <c r="K40" s="8"/>
    </row>
    <row r="41" spans="2:11" x14ac:dyDescent="0.25">
      <c r="B41" s="131">
        <f t="shared" si="1"/>
        <v>19</v>
      </c>
      <c r="C41" s="132"/>
      <c r="D41" s="198"/>
      <c r="E41" s="132"/>
      <c r="F41" s="132"/>
      <c r="G41" s="111" t="str">
        <f t="shared" si="0"/>
        <v/>
      </c>
      <c r="H41" s="132"/>
      <c r="I41" s="133"/>
      <c r="J41" s="195"/>
      <c r="K41" s="8"/>
    </row>
    <row r="42" spans="2:11" x14ac:dyDescent="0.25">
      <c r="B42" s="131">
        <f t="shared" si="1"/>
        <v>20</v>
      </c>
      <c r="C42" s="132"/>
      <c r="D42" s="198"/>
      <c r="E42" s="132"/>
      <c r="F42" s="132"/>
      <c r="G42" s="111" t="str">
        <f t="shared" si="0"/>
        <v/>
      </c>
      <c r="H42" s="132"/>
      <c r="I42" s="133"/>
      <c r="J42" s="195"/>
      <c r="K42" s="8"/>
    </row>
    <row r="43" spans="2:11" x14ac:dyDescent="0.25">
      <c r="B43" s="131">
        <f t="shared" si="1"/>
        <v>21</v>
      </c>
      <c r="C43" s="132"/>
      <c r="D43" s="198"/>
      <c r="E43" s="132"/>
      <c r="F43" s="132"/>
      <c r="G43" s="111" t="str">
        <f t="shared" si="0"/>
        <v/>
      </c>
      <c r="H43" s="132"/>
      <c r="I43" s="133"/>
      <c r="J43" s="195"/>
      <c r="K43" s="8"/>
    </row>
    <row r="44" spans="2:11" x14ac:dyDescent="0.25">
      <c r="B44" s="131">
        <f t="shared" si="1"/>
        <v>22</v>
      </c>
      <c r="C44" s="132"/>
      <c r="D44" s="198"/>
      <c r="E44" s="132"/>
      <c r="F44" s="132"/>
      <c r="G44" s="111" t="str">
        <f t="shared" si="0"/>
        <v/>
      </c>
      <c r="H44" s="132"/>
      <c r="I44" s="133"/>
      <c r="J44" s="195"/>
      <c r="K44" s="8"/>
    </row>
    <row r="45" spans="2:11" x14ac:dyDescent="0.25">
      <c r="B45" s="131">
        <f t="shared" si="1"/>
        <v>23</v>
      </c>
      <c r="C45" s="132"/>
      <c r="D45" s="198"/>
      <c r="E45" s="132"/>
      <c r="F45" s="132"/>
      <c r="G45" s="111" t="str">
        <f t="shared" si="0"/>
        <v/>
      </c>
      <c r="H45" s="132"/>
      <c r="I45" s="133"/>
      <c r="J45" s="195"/>
      <c r="K45" s="8"/>
    </row>
    <row r="46" spans="2:11" x14ac:dyDescent="0.25">
      <c r="B46" s="131">
        <f t="shared" si="1"/>
        <v>24</v>
      </c>
      <c r="C46" s="132"/>
      <c r="D46" s="198"/>
      <c r="E46" s="132"/>
      <c r="F46" s="132"/>
      <c r="G46" s="111" t="str">
        <f t="shared" si="0"/>
        <v/>
      </c>
      <c r="H46" s="132"/>
      <c r="I46" s="133"/>
      <c r="J46" s="195"/>
      <c r="K46" s="8"/>
    </row>
    <row r="47" spans="2:11" x14ac:dyDescent="0.25">
      <c r="B47" s="131">
        <f t="shared" si="1"/>
        <v>25</v>
      </c>
      <c r="C47" s="132"/>
      <c r="D47" s="198"/>
      <c r="E47" s="132"/>
      <c r="F47" s="132"/>
      <c r="G47" s="111" t="str">
        <f t="shared" si="0"/>
        <v/>
      </c>
      <c r="H47" s="132"/>
      <c r="I47" s="133"/>
      <c r="J47" s="195"/>
      <c r="K47" s="8"/>
    </row>
    <row r="48" spans="2:11" x14ac:dyDescent="0.25">
      <c r="B48" s="131">
        <f t="shared" si="1"/>
        <v>26</v>
      </c>
      <c r="C48" s="132"/>
      <c r="D48" s="198"/>
      <c r="E48" s="132"/>
      <c r="F48" s="132"/>
      <c r="G48" s="111" t="str">
        <f t="shared" si="0"/>
        <v/>
      </c>
      <c r="H48" s="132"/>
      <c r="I48" s="133"/>
      <c r="J48" s="195"/>
      <c r="K48" s="8"/>
    </row>
    <row r="49" spans="2:11" x14ac:dyDescent="0.25">
      <c r="B49" s="131">
        <f t="shared" si="1"/>
        <v>27</v>
      </c>
      <c r="C49" s="132"/>
      <c r="D49" s="198"/>
      <c r="E49" s="132"/>
      <c r="F49" s="132"/>
      <c r="G49" s="111" t="str">
        <f t="shared" si="0"/>
        <v/>
      </c>
      <c r="H49" s="132"/>
      <c r="I49" s="133"/>
      <c r="J49" s="195"/>
      <c r="K49" s="8"/>
    </row>
    <row r="50" spans="2:11" x14ac:dyDescent="0.25">
      <c r="B50" s="131">
        <f t="shared" si="1"/>
        <v>28</v>
      </c>
      <c r="C50" s="132"/>
      <c r="D50" s="198"/>
      <c r="E50" s="132"/>
      <c r="F50" s="132"/>
      <c r="G50" s="111" t="str">
        <f t="shared" si="0"/>
        <v/>
      </c>
      <c r="H50" s="132"/>
      <c r="I50" s="133"/>
      <c r="J50" s="195"/>
      <c r="K50" s="8"/>
    </row>
    <row r="51" spans="2:11" x14ac:dyDescent="0.25">
      <c r="B51" s="131">
        <f t="shared" si="1"/>
        <v>29</v>
      </c>
      <c r="C51" s="132"/>
      <c r="D51" s="198"/>
      <c r="E51" s="132"/>
      <c r="F51" s="132"/>
      <c r="G51" s="111" t="str">
        <f t="shared" si="0"/>
        <v/>
      </c>
      <c r="H51" s="132"/>
      <c r="I51" s="133"/>
      <c r="J51" s="195"/>
      <c r="K51" s="8"/>
    </row>
    <row r="52" spans="2:11" x14ac:dyDescent="0.25">
      <c r="B52" s="131">
        <f t="shared" si="1"/>
        <v>30</v>
      </c>
      <c r="C52" s="132"/>
      <c r="D52" s="198"/>
      <c r="E52" s="132"/>
      <c r="F52" s="132"/>
      <c r="G52" s="111" t="str">
        <f t="shared" si="0"/>
        <v/>
      </c>
      <c r="H52" s="132"/>
      <c r="I52" s="133"/>
      <c r="J52" s="195"/>
      <c r="K52" s="8"/>
    </row>
    <row r="53" spans="2:11" x14ac:dyDescent="0.25">
      <c r="B53" s="131">
        <f t="shared" si="1"/>
        <v>31</v>
      </c>
      <c r="C53" s="132"/>
      <c r="D53" s="198"/>
      <c r="E53" s="132"/>
      <c r="F53" s="132"/>
      <c r="G53" s="111" t="str">
        <f t="shared" si="0"/>
        <v/>
      </c>
      <c r="H53" s="132"/>
      <c r="I53" s="133"/>
      <c r="J53" s="195"/>
      <c r="K53" s="8"/>
    </row>
    <row r="54" spans="2:11" x14ac:dyDescent="0.25">
      <c r="B54" s="131">
        <f t="shared" si="1"/>
        <v>32</v>
      </c>
      <c r="C54" s="132"/>
      <c r="D54" s="198"/>
      <c r="E54" s="132"/>
      <c r="F54" s="132"/>
      <c r="G54" s="111" t="str">
        <f t="shared" si="0"/>
        <v/>
      </c>
      <c r="H54" s="132"/>
      <c r="I54" s="133"/>
      <c r="J54" s="195"/>
      <c r="K54" s="8"/>
    </row>
    <row r="55" spans="2:11" x14ac:dyDescent="0.25">
      <c r="B55" s="131">
        <f t="shared" si="1"/>
        <v>33</v>
      </c>
      <c r="C55" s="132"/>
      <c r="D55" s="198"/>
      <c r="E55" s="132"/>
      <c r="F55" s="132"/>
      <c r="G55" s="111" t="str">
        <f t="shared" si="0"/>
        <v/>
      </c>
      <c r="H55" s="132"/>
      <c r="I55" s="133"/>
      <c r="J55" s="195"/>
      <c r="K55" s="8"/>
    </row>
    <row r="56" spans="2:11" x14ac:dyDescent="0.25">
      <c r="B56" s="131">
        <f t="shared" si="1"/>
        <v>34</v>
      </c>
      <c r="C56" s="132"/>
      <c r="D56" s="198"/>
      <c r="E56" s="132"/>
      <c r="F56" s="132"/>
      <c r="G56" s="111" t="str">
        <f t="shared" si="0"/>
        <v/>
      </c>
      <c r="H56" s="132"/>
      <c r="I56" s="133"/>
      <c r="J56" s="195"/>
      <c r="K56" s="8"/>
    </row>
    <row r="57" spans="2:11" x14ac:dyDescent="0.25">
      <c r="B57" s="131">
        <f t="shared" si="1"/>
        <v>35</v>
      </c>
      <c r="C57" s="132"/>
      <c r="D57" s="198"/>
      <c r="E57" s="132"/>
      <c r="F57" s="132"/>
      <c r="G57" s="111" t="str">
        <f t="shared" si="0"/>
        <v/>
      </c>
      <c r="H57" s="132"/>
      <c r="I57" s="133"/>
      <c r="J57" s="195"/>
      <c r="K57" s="8"/>
    </row>
    <row r="58" spans="2:11" x14ac:dyDescent="0.25">
      <c r="B58" s="131">
        <f t="shared" si="1"/>
        <v>36</v>
      </c>
      <c r="C58" s="132"/>
      <c r="D58" s="198"/>
      <c r="E58" s="132"/>
      <c r="F58" s="132"/>
      <c r="G58" s="111" t="str">
        <f t="shared" si="0"/>
        <v/>
      </c>
      <c r="H58" s="132"/>
      <c r="I58" s="133"/>
      <c r="J58" s="195"/>
      <c r="K58" s="8"/>
    </row>
    <row r="59" spans="2:11" x14ac:dyDescent="0.25">
      <c r="B59" s="131">
        <f t="shared" si="1"/>
        <v>37</v>
      </c>
      <c r="C59" s="132"/>
      <c r="D59" s="198"/>
      <c r="E59" s="132"/>
      <c r="F59" s="132"/>
      <c r="G59" s="111" t="str">
        <f t="shared" si="0"/>
        <v/>
      </c>
      <c r="H59" s="132"/>
      <c r="I59" s="133"/>
      <c r="J59" s="195"/>
      <c r="K59" s="8"/>
    </row>
    <row r="60" spans="2:11" x14ac:dyDescent="0.25">
      <c r="B60" s="131">
        <f t="shared" si="1"/>
        <v>38</v>
      </c>
      <c r="C60" s="132"/>
      <c r="D60" s="198"/>
      <c r="E60" s="132"/>
      <c r="F60" s="132"/>
      <c r="G60" s="111" t="str">
        <f t="shared" si="0"/>
        <v/>
      </c>
      <c r="H60" s="132"/>
      <c r="I60" s="133"/>
      <c r="J60" s="195"/>
      <c r="K60" s="8"/>
    </row>
    <row r="61" spans="2:11" x14ac:dyDescent="0.25">
      <c r="B61" s="131">
        <f t="shared" si="1"/>
        <v>39</v>
      </c>
      <c r="C61" s="132"/>
      <c r="D61" s="198"/>
      <c r="E61" s="132"/>
      <c r="F61" s="132"/>
      <c r="G61" s="111" t="str">
        <f t="shared" si="0"/>
        <v/>
      </c>
      <c r="H61" s="132"/>
      <c r="I61" s="133"/>
      <c r="J61" s="195"/>
      <c r="K61" s="8"/>
    </row>
    <row r="62" spans="2:11" x14ac:dyDescent="0.25">
      <c r="B62" s="131">
        <f t="shared" si="1"/>
        <v>40</v>
      </c>
      <c r="C62" s="132"/>
      <c r="D62" s="198"/>
      <c r="E62" s="132"/>
      <c r="F62" s="132"/>
      <c r="G62" s="111" t="str">
        <f t="shared" si="0"/>
        <v/>
      </c>
      <c r="H62" s="132"/>
      <c r="I62" s="133"/>
      <c r="J62" s="195"/>
      <c r="K62" s="8"/>
    </row>
    <row r="63" spans="2:11" x14ac:dyDescent="0.25">
      <c r="B63" s="131">
        <f t="shared" si="1"/>
        <v>41</v>
      </c>
      <c r="C63" s="132"/>
      <c r="D63" s="198"/>
      <c r="E63" s="132"/>
      <c r="F63" s="132"/>
      <c r="G63" s="111" t="str">
        <f t="shared" si="0"/>
        <v/>
      </c>
      <c r="H63" s="132"/>
      <c r="I63" s="133"/>
      <c r="J63" s="195"/>
      <c r="K63" s="8"/>
    </row>
    <row r="64" spans="2:11" x14ac:dyDescent="0.25">
      <c r="B64" s="131">
        <f t="shared" si="1"/>
        <v>42</v>
      </c>
      <c r="C64" s="132"/>
      <c r="D64" s="198"/>
      <c r="E64" s="132"/>
      <c r="F64" s="132"/>
      <c r="G64" s="111" t="str">
        <f t="shared" si="0"/>
        <v/>
      </c>
      <c r="H64" s="132"/>
      <c r="I64" s="133"/>
      <c r="J64" s="195"/>
      <c r="K64" s="8"/>
    </row>
    <row r="65" spans="2:11" x14ac:dyDescent="0.25">
      <c r="B65" s="131">
        <f t="shared" si="1"/>
        <v>43</v>
      </c>
      <c r="C65" s="132"/>
      <c r="D65" s="198"/>
      <c r="E65" s="132"/>
      <c r="F65" s="132"/>
      <c r="G65" s="111" t="str">
        <f t="shared" si="0"/>
        <v/>
      </c>
      <c r="H65" s="132"/>
      <c r="I65" s="133"/>
      <c r="J65" s="195"/>
      <c r="K65" s="8"/>
    </row>
    <row r="66" spans="2:11" x14ac:dyDescent="0.25">
      <c r="B66" s="131">
        <f t="shared" si="1"/>
        <v>44</v>
      </c>
      <c r="C66" s="132"/>
      <c r="D66" s="198"/>
      <c r="E66" s="132"/>
      <c r="F66" s="132"/>
      <c r="G66" s="111" t="str">
        <f t="shared" si="0"/>
        <v/>
      </c>
      <c r="H66" s="132"/>
      <c r="I66" s="133"/>
      <c r="J66" s="195"/>
      <c r="K66" s="8"/>
    </row>
    <row r="67" spans="2:11" x14ac:dyDescent="0.25">
      <c r="B67" s="131">
        <f t="shared" si="1"/>
        <v>45</v>
      </c>
      <c r="C67" s="132"/>
      <c r="D67" s="198"/>
      <c r="E67" s="132"/>
      <c r="F67" s="132"/>
      <c r="G67" s="111" t="str">
        <f t="shared" si="0"/>
        <v/>
      </c>
      <c r="H67" s="132"/>
      <c r="I67" s="133"/>
      <c r="J67" s="195"/>
      <c r="K67" s="8"/>
    </row>
    <row r="68" spans="2:11" x14ac:dyDescent="0.25">
      <c r="B68" s="131">
        <f t="shared" si="1"/>
        <v>46</v>
      </c>
      <c r="C68" s="132"/>
      <c r="D68" s="198"/>
      <c r="E68" s="132"/>
      <c r="F68" s="132"/>
      <c r="G68" s="111" t="str">
        <f t="shared" si="0"/>
        <v/>
      </c>
      <c r="H68" s="132"/>
      <c r="I68" s="133"/>
      <c r="J68" s="195"/>
      <c r="K68" s="8"/>
    </row>
    <row r="69" spans="2:11" x14ac:dyDescent="0.25">
      <c r="B69" s="131">
        <f t="shared" si="1"/>
        <v>47</v>
      </c>
      <c r="C69" s="132"/>
      <c r="D69" s="198"/>
      <c r="E69" s="132"/>
      <c r="F69" s="132"/>
      <c r="G69" s="111" t="str">
        <f t="shared" si="0"/>
        <v/>
      </c>
      <c r="H69" s="132"/>
      <c r="I69" s="133"/>
      <c r="J69" s="195"/>
      <c r="K69" s="8"/>
    </row>
    <row r="70" spans="2:11" x14ac:dyDescent="0.25">
      <c r="B70" s="131">
        <f t="shared" si="1"/>
        <v>48</v>
      </c>
      <c r="C70" s="132"/>
      <c r="D70" s="198"/>
      <c r="E70" s="132"/>
      <c r="F70" s="132"/>
      <c r="G70" s="111" t="str">
        <f t="shared" si="0"/>
        <v/>
      </c>
      <c r="H70" s="132"/>
      <c r="I70" s="133"/>
      <c r="J70" s="195"/>
      <c r="K70" s="8"/>
    </row>
    <row r="71" spans="2:11" x14ac:dyDescent="0.25">
      <c r="B71" s="131">
        <f t="shared" si="1"/>
        <v>49</v>
      </c>
      <c r="C71" s="132"/>
      <c r="D71" s="198"/>
      <c r="E71" s="132"/>
      <c r="F71" s="132"/>
      <c r="G71" s="111" t="str">
        <f t="shared" si="0"/>
        <v/>
      </c>
      <c r="H71" s="132"/>
      <c r="I71" s="133"/>
      <c r="J71" s="195"/>
      <c r="K71" s="8"/>
    </row>
    <row r="72" spans="2:11" x14ac:dyDescent="0.25">
      <c r="B72" s="131">
        <f t="shared" si="1"/>
        <v>50</v>
      </c>
      <c r="C72" s="132"/>
      <c r="D72" s="198"/>
      <c r="E72" s="132"/>
      <c r="F72" s="132"/>
      <c r="G72" s="111" t="str">
        <f t="shared" si="0"/>
        <v/>
      </c>
      <c r="H72" s="132"/>
      <c r="I72" s="133"/>
      <c r="J72" s="195"/>
      <c r="K72" s="8"/>
    </row>
    <row r="73" spans="2:11" x14ac:dyDescent="0.25">
      <c r="B73" s="131">
        <f t="shared" si="1"/>
        <v>51</v>
      </c>
      <c r="C73" s="132"/>
      <c r="D73" s="198"/>
      <c r="E73" s="132"/>
      <c r="F73" s="132"/>
      <c r="G73" s="111" t="str">
        <f t="shared" si="0"/>
        <v/>
      </c>
      <c r="H73" s="132"/>
      <c r="I73" s="133"/>
      <c r="J73" s="195"/>
      <c r="K73" s="8"/>
    </row>
    <row r="74" spans="2:11" x14ac:dyDescent="0.25">
      <c r="B74" s="131">
        <f t="shared" si="1"/>
        <v>52</v>
      </c>
      <c r="C74" s="132"/>
      <c r="D74" s="198"/>
      <c r="E74" s="132"/>
      <c r="F74" s="132"/>
      <c r="G74" s="111" t="str">
        <f t="shared" si="0"/>
        <v/>
      </c>
      <c r="H74" s="132"/>
      <c r="I74" s="133"/>
      <c r="J74" s="195"/>
      <c r="K74" s="8"/>
    </row>
    <row r="75" spans="2:11" x14ac:dyDescent="0.25">
      <c r="B75" s="131">
        <f t="shared" si="1"/>
        <v>53</v>
      </c>
      <c r="C75" s="132"/>
      <c r="D75" s="198"/>
      <c r="E75" s="132"/>
      <c r="F75" s="132"/>
      <c r="G75" s="111" t="str">
        <f t="shared" si="0"/>
        <v/>
      </c>
      <c r="H75" s="132"/>
      <c r="I75" s="133"/>
      <c r="J75" s="195"/>
      <c r="K75" s="8"/>
    </row>
    <row r="76" spans="2:11" x14ac:dyDescent="0.25">
      <c r="B76" s="131">
        <f t="shared" si="1"/>
        <v>54</v>
      </c>
      <c r="C76" s="132"/>
      <c r="D76" s="198"/>
      <c r="E76" s="132"/>
      <c r="F76" s="132"/>
      <c r="G76" s="111" t="str">
        <f t="shared" si="0"/>
        <v/>
      </c>
      <c r="H76" s="132"/>
      <c r="I76" s="133"/>
      <c r="J76" s="195"/>
      <c r="K76" s="8"/>
    </row>
    <row r="77" spans="2:11" x14ac:dyDescent="0.25">
      <c r="B77" s="131">
        <f t="shared" si="1"/>
        <v>55</v>
      </c>
      <c r="C77" s="132"/>
      <c r="D77" s="198"/>
      <c r="E77" s="132"/>
      <c r="F77" s="132"/>
      <c r="G77" s="111" t="str">
        <f t="shared" si="0"/>
        <v/>
      </c>
      <c r="H77" s="132"/>
      <c r="I77" s="133"/>
      <c r="J77" s="195"/>
      <c r="K77" s="8"/>
    </row>
    <row r="78" spans="2:11" x14ac:dyDescent="0.25">
      <c r="B78" s="131">
        <f t="shared" si="1"/>
        <v>56</v>
      </c>
      <c r="C78" s="132"/>
      <c r="D78" s="198"/>
      <c r="E78" s="132"/>
      <c r="F78" s="132"/>
      <c r="G78" s="111" t="str">
        <f t="shared" si="0"/>
        <v/>
      </c>
      <c r="H78" s="132"/>
      <c r="I78" s="133"/>
      <c r="J78" s="195"/>
      <c r="K78" s="8"/>
    </row>
    <row r="79" spans="2:11" x14ac:dyDescent="0.25">
      <c r="B79" s="131">
        <f t="shared" si="1"/>
        <v>57</v>
      </c>
      <c r="C79" s="132"/>
      <c r="D79" s="198"/>
      <c r="E79" s="132"/>
      <c r="F79" s="132"/>
      <c r="G79" s="111" t="str">
        <f t="shared" si="0"/>
        <v/>
      </c>
      <c r="H79" s="132"/>
      <c r="I79" s="133"/>
      <c r="J79" s="195"/>
      <c r="K79" s="8"/>
    </row>
    <row r="80" spans="2:11" x14ac:dyDescent="0.25">
      <c r="B80" s="131">
        <f t="shared" si="1"/>
        <v>58</v>
      </c>
      <c r="C80" s="132"/>
      <c r="D80" s="198"/>
      <c r="E80" s="132"/>
      <c r="F80" s="132"/>
      <c r="G80" s="111" t="str">
        <f t="shared" si="0"/>
        <v/>
      </c>
      <c r="H80" s="132"/>
      <c r="I80" s="133"/>
      <c r="J80" s="195"/>
      <c r="K80" s="8"/>
    </row>
    <row r="81" spans="2:11" x14ac:dyDescent="0.25">
      <c r="B81" s="131">
        <f t="shared" si="1"/>
        <v>59</v>
      </c>
      <c r="C81" s="132"/>
      <c r="D81" s="198"/>
      <c r="E81" s="132"/>
      <c r="F81" s="132"/>
      <c r="G81" s="111" t="str">
        <f t="shared" si="0"/>
        <v/>
      </c>
      <c r="H81" s="132"/>
      <c r="I81" s="133"/>
      <c r="J81" s="195"/>
      <c r="K81" s="8"/>
    </row>
    <row r="82" spans="2:11" x14ac:dyDescent="0.25">
      <c r="B82" s="131">
        <f t="shared" si="1"/>
        <v>60</v>
      </c>
      <c r="C82" s="132"/>
      <c r="D82" s="198"/>
      <c r="E82" s="132"/>
      <c r="F82" s="132"/>
      <c r="G82" s="111" t="str">
        <f t="shared" si="0"/>
        <v/>
      </c>
      <c r="H82" s="132"/>
      <c r="I82" s="133"/>
      <c r="J82" s="195"/>
      <c r="K82" s="8"/>
    </row>
    <row r="83" spans="2:11" x14ac:dyDescent="0.25">
      <c r="B83" s="131">
        <f t="shared" si="1"/>
        <v>61</v>
      </c>
      <c r="C83" s="132"/>
      <c r="D83" s="198"/>
      <c r="E83" s="132"/>
      <c r="F83" s="132"/>
      <c r="G83" s="111" t="str">
        <f t="shared" si="0"/>
        <v/>
      </c>
      <c r="H83" s="132"/>
      <c r="I83" s="133"/>
      <c r="J83" s="195"/>
      <c r="K83" s="8"/>
    </row>
    <row r="84" spans="2:11" x14ac:dyDescent="0.25">
      <c r="B84" s="131">
        <f t="shared" si="1"/>
        <v>62</v>
      </c>
      <c r="C84" s="132"/>
      <c r="D84" s="198"/>
      <c r="E84" s="132"/>
      <c r="F84" s="132"/>
      <c r="G84" s="111" t="str">
        <f t="shared" si="0"/>
        <v/>
      </c>
      <c r="H84" s="132"/>
      <c r="I84" s="133"/>
      <c r="J84" s="195"/>
      <c r="K84" s="8"/>
    </row>
    <row r="85" spans="2:11" x14ac:dyDescent="0.25">
      <c r="B85" s="131">
        <f t="shared" si="1"/>
        <v>63</v>
      </c>
      <c r="C85" s="132"/>
      <c r="D85" s="198"/>
      <c r="E85" s="132"/>
      <c r="F85" s="132"/>
      <c r="G85" s="111" t="str">
        <f t="shared" si="0"/>
        <v/>
      </c>
      <c r="H85" s="132"/>
      <c r="I85" s="133"/>
      <c r="J85" s="195"/>
      <c r="K85" s="8"/>
    </row>
    <row r="86" spans="2:11" x14ac:dyDescent="0.25">
      <c r="B86" s="131">
        <f t="shared" si="1"/>
        <v>64</v>
      </c>
      <c r="C86" s="132"/>
      <c r="D86" s="198"/>
      <c r="E86" s="132"/>
      <c r="F86" s="132"/>
      <c r="G86" s="111" t="str">
        <f t="shared" si="0"/>
        <v/>
      </c>
      <c r="H86" s="132"/>
      <c r="I86" s="133"/>
      <c r="J86" s="195"/>
      <c r="K86" s="8"/>
    </row>
    <row r="87" spans="2:11" x14ac:dyDescent="0.25">
      <c r="B87" s="131">
        <f t="shared" si="1"/>
        <v>65</v>
      </c>
      <c r="C87" s="132"/>
      <c r="D87" s="198"/>
      <c r="E87" s="132"/>
      <c r="F87" s="132"/>
      <c r="G87" s="111" t="str">
        <f t="shared" ref="G87:G150" si="2">IF($F87 &lt;&gt; "",VLOOKUP($F87,Defect_severity,2,FALSE),"")</f>
        <v/>
      </c>
      <c r="H87" s="132"/>
      <c r="I87" s="133"/>
      <c r="J87" s="195"/>
      <c r="K87" s="8"/>
    </row>
    <row r="88" spans="2:11" x14ac:dyDescent="0.25">
      <c r="B88" s="131">
        <f t="shared" si="1"/>
        <v>66</v>
      </c>
      <c r="C88" s="132"/>
      <c r="D88" s="198"/>
      <c r="E88" s="132"/>
      <c r="F88" s="132"/>
      <c r="G88" s="111" t="str">
        <f t="shared" si="2"/>
        <v/>
      </c>
      <c r="H88" s="132"/>
      <c r="I88" s="133"/>
      <c r="J88" s="195"/>
      <c r="K88" s="8"/>
    </row>
    <row r="89" spans="2:11" x14ac:dyDescent="0.25">
      <c r="B89" s="131">
        <f t="shared" ref="B89:B152" si="3">B88+1</f>
        <v>67</v>
      </c>
      <c r="C89" s="132"/>
      <c r="D89" s="198"/>
      <c r="E89" s="132"/>
      <c r="F89" s="132"/>
      <c r="G89" s="111" t="str">
        <f t="shared" si="2"/>
        <v/>
      </c>
      <c r="H89" s="132"/>
      <c r="I89" s="133"/>
      <c r="J89" s="195"/>
      <c r="K89" s="8"/>
    </row>
    <row r="90" spans="2:11" x14ac:dyDescent="0.25">
      <c r="B90" s="131">
        <f t="shared" si="3"/>
        <v>68</v>
      </c>
      <c r="C90" s="132"/>
      <c r="D90" s="198"/>
      <c r="E90" s="132"/>
      <c r="F90" s="132"/>
      <c r="G90" s="111" t="str">
        <f t="shared" si="2"/>
        <v/>
      </c>
      <c r="H90" s="132"/>
      <c r="I90" s="133"/>
      <c r="J90" s="195"/>
      <c r="K90" s="8"/>
    </row>
    <row r="91" spans="2:11" x14ac:dyDescent="0.25">
      <c r="B91" s="131">
        <f t="shared" si="3"/>
        <v>69</v>
      </c>
      <c r="C91" s="132"/>
      <c r="D91" s="198"/>
      <c r="E91" s="132"/>
      <c r="F91" s="132"/>
      <c r="G91" s="111" t="str">
        <f t="shared" si="2"/>
        <v/>
      </c>
      <c r="H91" s="132"/>
      <c r="I91" s="133"/>
      <c r="J91" s="195"/>
      <c r="K91" s="8"/>
    </row>
    <row r="92" spans="2:11" x14ac:dyDescent="0.25">
      <c r="B92" s="131">
        <f t="shared" si="3"/>
        <v>70</v>
      </c>
      <c r="C92" s="132"/>
      <c r="D92" s="198"/>
      <c r="E92" s="132"/>
      <c r="F92" s="132"/>
      <c r="G92" s="111" t="str">
        <f t="shared" si="2"/>
        <v/>
      </c>
      <c r="H92" s="132"/>
      <c r="I92" s="133"/>
      <c r="J92" s="195"/>
      <c r="K92" s="8"/>
    </row>
    <row r="93" spans="2:11" x14ac:dyDescent="0.25">
      <c r="B93" s="131">
        <f t="shared" si="3"/>
        <v>71</v>
      </c>
      <c r="C93" s="132"/>
      <c r="D93" s="198"/>
      <c r="E93" s="132"/>
      <c r="F93" s="132"/>
      <c r="G93" s="111" t="str">
        <f t="shared" si="2"/>
        <v/>
      </c>
      <c r="H93" s="132"/>
      <c r="I93" s="133"/>
      <c r="J93" s="195"/>
      <c r="K93" s="8"/>
    </row>
    <row r="94" spans="2:11" x14ac:dyDescent="0.25">
      <c r="B94" s="131">
        <f t="shared" si="3"/>
        <v>72</v>
      </c>
      <c r="C94" s="132"/>
      <c r="D94" s="198"/>
      <c r="E94" s="132"/>
      <c r="F94" s="132"/>
      <c r="G94" s="111" t="str">
        <f t="shared" si="2"/>
        <v/>
      </c>
      <c r="H94" s="132"/>
      <c r="I94" s="133"/>
      <c r="J94" s="195"/>
      <c r="K94" s="8"/>
    </row>
    <row r="95" spans="2:11" x14ac:dyDescent="0.25">
      <c r="B95" s="131">
        <f t="shared" si="3"/>
        <v>73</v>
      </c>
      <c r="C95" s="132"/>
      <c r="D95" s="198"/>
      <c r="E95" s="132"/>
      <c r="F95" s="132"/>
      <c r="G95" s="111" t="str">
        <f t="shared" si="2"/>
        <v/>
      </c>
      <c r="H95" s="132"/>
      <c r="I95" s="133"/>
      <c r="J95" s="195"/>
      <c r="K95" s="8"/>
    </row>
    <row r="96" spans="2:11" x14ac:dyDescent="0.25">
      <c r="B96" s="131">
        <f t="shared" si="3"/>
        <v>74</v>
      </c>
      <c r="C96" s="132"/>
      <c r="D96" s="198"/>
      <c r="E96" s="132"/>
      <c r="F96" s="132"/>
      <c r="G96" s="111" t="str">
        <f t="shared" si="2"/>
        <v/>
      </c>
      <c r="H96" s="132"/>
      <c r="I96" s="133"/>
      <c r="J96" s="195"/>
      <c r="K96" s="8"/>
    </row>
    <row r="97" spans="2:11" x14ac:dyDescent="0.25">
      <c r="B97" s="131">
        <f t="shared" si="3"/>
        <v>75</v>
      </c>
      <c r="C97" s="132"/>
      <c r="D97" s="198"/>
      <c r="E97" s="132"/>
      <c r="F97" s="132"/>
      <c r="G97" s="111" t="str">
        <f t="shared" si="2"/>
        <v/>
      </c>
      <c r="H97" s="132"/>
      <c r="I97" s="133"/>
      <c r="J97" s="195"/>
      <c r="K97" s="8"/>
    </row>
    <row r="98" spans="2:11" x14ac:dyDescent="0.25">
      <c r="B98" s="131">
        <f t="shared" si="3"/>
        <v>76</v>
      </c>
      <c r="C98" s="132"/>
      <c r="D98" s="198"/>
      <c r="E98" s="132"/>
      <c r="F98" s="132"/>
      <c r="G98" s="111" t="str">
        <f t="shared" si="2"/>
        <v/>
      </c>
      <c r="H98" s="132"/>
      <c r="I98" s="133"/>
      <c r="J98" s="195"/>
      <c r="K98" s="8"/>
    </row>
    <row r="99" spans="2:11" x14ac:dyDescent="0.25">
      <c r="B99" s="131">
        <f t="shared" si="3"/>
        <v>77</v>
      </c>
      <c r="C99" s="132"/>
      <c r="D99" s="198"/>
      <c r="E99" s="132"/>
      <c r="F99" s="132"/>
      <c r="G99" s="111" t="str">
        <f t="shared" si="2"/>
        <v/>
      </c>
      <c r="H99" s="132"/>
      <c r="I99" s="133"/>
      <c r="J99" s="195"/>
      <c r="K99" s="8"/>
    </row>
    <row r="100" spans="2:11" ht="23.25" x14ac:dyDescent="0.25">
      <c r="B100" s="131">
        <f t="shared" si="3"/>
        <v>78</v>
      </c>
      <c r="C100" s="268" t="s">
        <v>266</v>
      </c>
      <c r="D100" s="198"/>
      <c r="E100" s="132"/>
      <c r="F100" s="132"/>
      <c r="G100" s="111" t="str">
        <f t="shared" si="2"/>
        <v/>
      </c>
      <c r="H100" s="132"/>
      <c r="I100" s="133"/>
      <c r="J100" s="195"/>
      <c r="K100" s="8"/>
    </row>
    <row r="101" spans="2:11" x14ac:dyDescent="0.25">
      <c r="B101" s="131">
        <f t="shared" si="3"/>
        <v>79</v>
      </c>
      <c r="C101" s="132"/>
      <c r="D101" s="198"/>
      <c r="E101" s="132"/>
      <c r="F101" s="132"/>
      <c r="G101" s="111" t="str">
        <f t="shared" si="2"/>
        <v/>
      </c>
      <c r="H101" s="132"/>
      <c r="I101" s="133"/>
      <c r="J101" s="195"/>
      <c r="K101" s="8"/>
    </row>
    <row r="102" spans="2:11" x14ac:dyDescent="0.25">
      <c r="B102" s="131">
        <f t="shared" si="3"/>
        <v>80</v>
      </c>
      <c r="C102" s="132"/>
      <c r="D102" s="198"/>
      <c r="E102" s="132"/>
      <c r="F102" s="132"/>
      <c r="G102" s="111" t="str">
        <f t="shared" si="2"/>
        <v/>
      </c>
      <c r="H102" s="132"/>
      <c r="I102" s="133"/>
      <c r="J102" s="195"/>
      <c r="K102" s="8"/>
    </row>
    <row r="103" spans="2:11" x14ac:dyDescent="0.25">
      <c r="B103" s="131">
        <f t="shared" si="3"/>
        <v>81</v>
      </c>
      <c r="C103" s="132"/>
      <c r="D103" s="198"/>
      <c r="E103" s="132"/>
      <c r="F103" s="132"/>
      <c r="G103" s="111" t="str">
        <f t="shared" si="2"/>
        <v/>
      </c>
      <c r="H103" s="132"/>
      <c r="I103" s="133"/>
      <c r="J103" s="195"/>
      <c r="K103" s="8"/>
    </row>
    <row r="104" spans="2:11" x14ac:dyDescent="0.25">
      <c r="B104" s="131">
        <f t="shared" si="3"/>
        <v>82</v>
      </c>
      <c r="C104" s="132"/>
      <c r="D104" s="198"/>
      <c r="E104" s="132"/>
      <c r="F104" s="132"/>
      <c r="G104" s="111" t="str">
        <f t="shared" si="2"/>
        <v/>
      </c>
      <c r="H104" s="132"/>
      <c r="I104" s="133"/>
      <c r="J104" s="195"/>
      <c r="K104" s="8"/>
    </row>
    <row r="105" spans="2:11" x14ac:dyDescent="0.25">
      <c r="B105" s="131">
        <f t="shared" si="3"/>
        <v>83</v>
      </c>
      <c r="C105" s="132"/>
      <c r="D105" s="198"/>
      <c r="E105" s="132"/>
      <c r="F105" s="132"/>
      <c r="G105" s="111" t="str">
        <f t="shared" si="2"/>
        <v/>
      </c>
      <c r="H105" s="132"/>
      <c r="I105" s="133"/>
      <c r="J105" s="195"/>
      <c r="K105" s="8"/>
    </row>
    <row r="106" spans="2:11" x14ac:dyDescent="0.25">
      <c r="B106" s="131">
        <f t="shared" si="3"/>
        <v>84</v>
      </c>
      <c r="C106" s="132"/>
      <c r="D106" s="198"/>
      <c r="E106" s="132"/>
      <c r="F106" s="132"/>
      <c r="G106" s="111" t="str">
        <f t="shared" si="2"/>
        <v/>
      </c>
      <c r="H106" s="132"/>
      <c r="I106" s="133"/>
      <c r="J106" s="195"/>
      <c r="K106" s="8"/>
    </row>
    <row r="107" spans="2:11" x14ac:dyDescent="0.25">
      <c r="B107" s="131">
        <f t="shared" si="3"/>
        <v>85</v>
      </c>
      <c r="C107" s="132"/>
      <c r="D107" s="198"/>
      <c r="E107" s="132"/>
      <c r="F107" s="132"/>
      <c r="G107" s="111" t="str">
        <f t="shared" si="2"/>
        <v/>
      </c>
      <c r="H107" s="132"/>
      <c r="I107" s="133"/>
      <c r="J107" s="195"/>
      <c r="K107" s="8"/>
    </row>
    <row r="108" spans="2:11" x14ac:dyDescent="0.25">
      <c r="B108" s="131">
        <f t="shared" si="3"/>
        <v>86</v>
      </c>
      <c r="C108" s="132"/>
      <c r="D108" s="198"/>
      <c r="E108" s="132"/>
      <c r="F108" s="132"/>
      <c r="G108" s="111" t="str">
        <f t="shared" si="2"/>
        <v/>
      </c>
      <c r="H108" s="132"/>
      <c r="I108" s="133"/>
      <c r="J108" s="195"/>
      <c r="K108" s="8"/>
    </row>
    <row r="109" spans="2:11" x14ac:dyDescent="0.25">
      <c r="B109" s="131">
        <f t="shared" si="3"/>
        <v>87</v>
      </c>
      <c r="C109" s="132"/>
      <c r="D109" s="198"/>
      <c r="E109" s="132"/>
      <c r="F109" s="132"/>
      <c r="G109" s="111" t="str">
        <f t="shared" si="2"/>
        <v/>
      </c>
      <c r="H109" s="132"/>
      <c r="I109" s="133"/>
      <c r="J109" s="195"/>
      <c r="K109" s="8"/>
    </row>
    <row r="110" spans="2:11" x14ac:dyDescent="0.25">
      <c r="B110" s="131">
        <f t="shared" si="3"/>
        <v>88</v>
      </c>
      <c r="C110" s="132"/>
      <c r="D110" s="198"/>
      <c r="E110" s="132"/>
      <c r="F110" s="132"/>
      <c r="G110" s="111" t="str">
        <f t="shared" si="2"/>
        <v/>
      </c>
      <c r="H110" s="132"/>
      <c r="I110" s="133"/>
      <c r="J110" s="195"/>
      <c r="K110" s="8"/>
    </row>
    <row r="111" spans="2:11" x14ac:dyDescent="0.25">
      <c r="B111" s="131">
        <f t="shared" si="3"/>
        <v>89</v>
      </c>
      <c r="C111" s="132"/>
      <c r="D111" s="198"/>
      <c r="E111" s="132"/>
      <c r="F111" s="132"/>
      <c r="G111" s="111" t="str">
        <f t="shared" si="2"/>
        <v/>
      </c>
      <c r="H111" s="132"/>
      <c r="I111" s="133"/>
      <c r="J111" s="195"/>
      <c r="K111" s="8"/>
    </row>
    <row r="112" spans="2:11" x14ac:dyDescent="0.25">
      <c r="B112" s="131">
        <f t="shared" si="3"/>
        <v>90</v>
      </c>
      <c r="C112" s="132"/>
      <c r="D112" s="198"/>
      <c r="E112" s="132"/>
      <c r="F112" s="132"/>
      <c r="G112" s="111" t="str">
        <f t="shared" si="2"/>
        <v/>
      </c>
      <c r="H112" s="132"/>
      <c r="I112" s="133"/>
      <c r="J112" s="195"/>
      <c r="K112" s="8"/>
    </row>
    <row r="113" spans="2:11" x14ac:dyDescent="0.25">
      <c r="B113" s="131">
        <f t="shared" si="3"/>
        <v>91</v>
      </c>
      <c r="C113" s="132"/>
      <c r="D113" s="198"/>
      <c r="E113" s="132"/>
      <c r="F113" s="132"/>
      <c r="G113" s="111" t="str">
        <f t="shared" si="2"/>
        <v/>
      </c>
      <c r="H113" s="132"/>
      <c r="I113" s="133"/>
      <c r="J113" s="195"/>
      <c r="K113" s="8"/>
    </row>
    <row r="114" spans="2:11" x14ac:dyDescent="0.25">
      <c r="B114" s="131">
        <f t="shared" si="3"/>
        <v>92</v>
      </c>
      <c r="C114" s="132"/>
      <c r="D114" s="198"/>
      <c r="E114" s="132"/>
      <c r="F114" s="132"/>
      <c r="G114" s="111" t="str">
        <f t="shared" si="2"/>
        <v/>
      </c>
      <c r="H114" s="132"/>
      <c r="I114" s="133"/>
      <c r="J114" s="195"/>
      <c r="K114" s="8"/>
    </row>
    <row r="115" spans="2:11" x14ac:dyDescent="0.25">
      <c r="B115" s="131">
        <f t="shared" si="3"/>
        <v>93</v>
      </c>
      <c r="C115" s="132"/>
      <c r="D115" s="198"/>
      <c r="E115" s="132"/>
      <c r="F115" s="132"/>
      <c r="G115" s="111" t="str">
        <f t="shared" si="2"/>
        <v/>
      </c>
      <c r="H115" s="132"/>
      <c r="I115" s="133"/>
      <c r="J115" s="195"/>
      <c r="K115" s="8"/>
    </row>
    <row r="116" spans="2:11" x14ac:dyDescent="0.25">
      <c r="B116" s="131">
        <f t="shared" si="3"/>
        <v>94</v>
      </c>
      <c r="C116" s="132"/>
      <c r="D116" s="198"/>
      <c r="E116" s="132"/>
      <c r="F116" s="132"/>
      <c r="G116" s="111" t="str">
        <f t="shared" si="2"/>
        <v/>
      </c>
      <c r="H116" s="132"/>
      <c r="I116" s="133"/>
      <c r="J116" s="195"/>
      <c r="K116" s="8"/>
    </row>
    <row r="117" spans="2:11" x14ac:dyDescent="0.25">
      <c r="B117" s="131">
        <f t="shared" si="3"/>
        <v>95</v>
      </c>
      <c r="C117" s="132"/>
      <c r="D117" s="198"/>
      <c r="E117" s="132"/>
      <c r="F117" s="132"/>
      <c r="G117" s="111" t="str">
        <f t="shared" si="2"/>
        <v/>
      </c>
      <c r="H117" s="132"/>
      <c r="I117" s="133"/>
      <c r="J117" s="195"/>
      <c r="K117" s="8"/>
    </row>
    <row r="118" spans="2:11" x14ac:dyDescent="0.25">
      <c r="B118" s="131">
        <f t="shared" si="3"/>
        <v>96</v>
      </c>
      <c r="C118" s="132"/>
      <c r="D118" s="198"/>
      <c r="E118" s="132"/>
      <c r="F118" s="132"/>
      <c r="G118" s="111" t="str">
        <f t="shared" si="2"/>
        <v/>
      </c>
      <c r="H118" s="132"/>
      <c r="I118" s="133"/>
      <c r="J118" s="195"/>
      <c r="K118" s="8"/>
    </row>
    <row r="119" spans="2:11" x14ac:dyDescent="0.25">
      <c r="B119" s="131">
        <f t="shared" si="3"/>
        <v>97</v>
      </c>
      <c r="C119" s="132"/>
      <c r="D119" s="198"/>
      <c r="E119" s="132"/>
      <c r="F119" s="132"/>
      <c r="G119" s="111" t="str">
        <f t="shared" si="2"/>
        <v/>
      </c>
      <c r="H119" s="132"/>
      <c r="I119" s="133"/>
      <c r="J119" s="195"/>
      <c r="K119" s="8"/>
    </row>
    <row r="120" spans="2:11" x14ac:dyDescent="0.25">
      <c r="B120" s="131">
        <f t="shared" si="3"/>
        <v>98</v>
      </c>
      <c r="C120" s="132"/>
      <c r="D120" s="198"/>
      <c r="E120" s="132"/>
      <c r="F120" s="132"/>
      <c r="G120" s="111" t="str">
        <f t="shared" si="2"/>
        <v/>
      </c>
      <c r="H120" s="132"/>
      <c r="I120" s="133"/>
      <c r="J120" s="195"/>
      <c r="K120" s="8"/>
    </row>
    <row r="121" spans="2:11" x14ac:dyDescent="0.25">
      <c r="B121" s="131">
        <f t="shared" si="3"/>
        <v>99</v>
      </c>
      <c r="C121" s="132"/>
      <c r="D121" s="198"/>
      <c r="E121" s="132"/>
      <c r="F121" s="132"/>
      <c r="G121" s="111" t="str">
        <f t="shared" si="2"/>
        <v/>
      </c>
      <c r="H121" s="132"/>
      <c r="I121" s="133"/>
      <c r="J121" s="195"/>
      <c r="K121" s="8"/>
    </row>
    <row r="122" spans="2:11" x14ac:dyDescent="0.25">
      <c r="B122" s="131">
        <f t="shared" si="3"/>
        <v>100</v>
      </c>
      <c r="C122" s="132"/>
      <c r="D122" s="198"/>
      <c r="E122" s="132"/>
      <c r="F122" s="132"/>
      <c r="G122" s="111" t="str">
        <f t="shared" si="2"/>
        <v/>
      </c>
      <c r="H122" s="132"/>
      <c r="I122" s="133"/>
      <c r="J122" s="195"/>
      <c r="K122" s="8"/>
    </row>
    <row r="123" spans="2:11" x14ac:dyDescent="0.25">
      <c r="B123" s="131">
        <f t="shared" si="3"/>
        <v>101</v>
      </c>
      <c r="C123" s="132"/>
      <c r="D123" s="198"/>
      <c r="E123" s="132"/>
      <c r="F123" s="132"/>
      <c r="G123" s="111" t="str">
        <f t="shared" si="2"/>
        <v/>
      </c>
      <c r="H123" s="132"/>
      <c r="I123" s="133"/>
      <c r="J123" s="195"/>
      <c r="K123" s="8"/>
    </row>
    <row r="124" spans="2:11" x14ac:dyDescent="0.25">
      <c r="B124" s="131">
        <f t="shared" si="3"/>
        <v>102</v>
      </c>
      <c r="C124" s="132"/>
      <c r="D124" s="198"/>
      <c r="E124" s="132"/>
      <c r="F124" s="132"/>
      <c r="G124" s="111" t="str">
        <f t="shared" si="2"/>
        <v/>
      </c>
      <c r="H124" s="132"/>
      <c r="I124" s="133"/>
      <c r="J124" s="195"/>
      <c r="K124" s="8"/>
    </row>
    <row r="125" spans="2:11" x14ac:dyDescent="0.25">
      <c r="B125" s="131">
        <f t="shared" si="3"/>
        <v>103</v>
      </c>
      <c r="C125" s="132"/>
      <c r="D125" s="198"/>
      <c r="E125" s="132"/>
      <c r="F125" s="132"/>
      <c r="G125" s="111" t="str">
        <f t="shared" si="2"/>
        <v/>
      </c>
      <c r="H125" s="132"/>
      <c r="I125" s="133"/>
      <c r="J125" s="195"/>
      <c r="K125" s="8"/>
    </row>
    <row r="126" spans="2:11" x14ac:dyDescent="0.25">
      <c r="B126" s="131">
        <f t="shared" si="3"/>
        <v>104</v>
      </c>
      <c r="C126" s="132"/>
      <c r="D126" s="198"/>
      <c r="E126" s="132"/>
      <c r="F126" s="132"/>
      <c r="G126" s="111" t="str">
        <f t="shared" si="2"/>
        <v/>
      </c>
      <c r="H126" s="132"/>
      <c r="I126" s="133"/>
      <c r="J126" s="195"/>
      <c r="K126" s="8"/>
    </row>
    <row r="127" spans="2:11" x14ac:dyDescent="0.25">
      <c r="B127" s="131">
        <f t="shared" si="3"/>
        <v>105</v>
      </c>
      <c r="C127" s="132"/>
      <c r="D127" s="198"/>
      <c r="E127" s="132"/>
      <c r="F127" s="132"/>
      <c r="G127" s="111" t="str">
        <f t="shared" si="2"/>
        <v/>
      </c>
      <c r="H127" s="132"/>
      <c r="I127" s="133"/>
      <c r="J127" s="195"/>
      <c r="K127" s="8"/>
    </row>
    <row r="128" spans="2:11" x14ac:dyDescent="0.25">
      <c r="B128" s="131">
        <f t="shared" si="3"/>
        <v>106</v>
      </c>
      <c r="C128" s="132"/>
      <c r="D128" s="198"/>
      <c r="E128" s="132"/>
      <c r="F128" s="132"/>
      <c r="G128" s="111" t="str">
        <f t="shared" si="2"/>
        <v/>
      </c>
      <c r="H128" s="132"/>
      <c r="I128" s="133"/>
      <c r="J128" s="195"/>
      <c r="K128" s="8"/>
    </row>
    <row r="129" spans="2:11" x14ac:dyDescent="0.25">
      <c r="B129" s="131">
        <f t="shared" si="3"/>
        <v>107</v>
      </c>
      <c r="C129" s="132"/>
      <c r="D129" s="198"/>
      <c r="E129" s="132"/>
      <c r="F129" s="132"/>
      <c r="G129" s="111" t="str">
        <f t="shared" si="2"/>
        <v/>
      </c>
      <c r="H129" s="132"/>
      <c r="I129" s="133"/>
      <c r="J129" s="195"/>
      <c r="K129" s="8"/>
    </row>
    <row r="130" spans="2:11" x14ac:dyDescent="0.25">
      <c r="B130" s="131">
        <f t="shared" si="3"/>
        <v>108</v>
      </c>
      <c r="C130" s="132"/>
      <c r="D130" s="198"/>
      <c r="E130" s="132"/>
      <c r="F130" s="132"/>
      <c r="G130" s="111" t="str">
        <f t="shared" si="2"/>
        <v/>
      </c>
      <c r="H130" s="132"/>
      <c r="I130" s="133"/>
      <c r="J130" s="195"/>
      <c r="K130" s="8"/>
    </row>
    <row r="131" spans="2:11" x14ac:dyDescent="0.25">
      <c r="B131" s="131">
        <f t="shared" si="3"/>
        <v>109</v>
      </c>
      <c r="C131" s="132"/>
      <c r="D131" s="198"/>
      <c r="E131" s="132"/>
      <c r="F131" s="132"/>
      <c r="G131" s="111" t="str">
        <f t="shared" si="2"/>
        <v/>
      </c>
      <c r="H131" s="132"/>
      <c r="I131" s="133"/>
      <c r="J131" s="195"/>
      <c r="K131" s="8"/>
    </row>
    <row r="132" spans="2:11" x14ac:dyDescent="0.25">
      <c r="B132" s="131">
        <f t="shared" si="3"/>
        <v>110</v>
      </c>
      <c r="C132" s="132"/>
      <c r="D132" s="198"/>
      <c r="E132" s="132"/>
      <c r="F132" s="132"/>
      <c r="G132" s="111" t="str">
        <f t="shared" si="2"/>
        <v/>
      </c>
      <c r="H132" s="132"/>
      <c r="I132" s="133"/>
      <c r="J132" s="195"/>
      <c r="K132" s="8"/>
    </row>
    <row r="133" spans="2:11" x14ac:dyDescent="0.25">
      <c r="B133" s="131">
        <f t="shared" si="3"/>
        <v>111</v>
      </c>
      <c r="C133" s="132"/>
      <c r="D133" s="198"/>
      <c r="E133" s="132"/>
      <c r="F133" s="132"/>
      <c r="G133" s="111" t="str">
        <f t="shared" si="2"/>
        <v/>
      </c>
      <c r="H133" s="132"/>
      <c r="I133" s="133"/>
      <c r="J133" s="195"/>
      <c r="K133" s="8"/>
    </row>
    <row r="134" spans="2:11" x14ac:dyDescent="0.25">
      <c r="B134" s="131">
        <f t="shared" si="3"/>
        <v>112</v>
      </c>
      <c r="C134" s="132"/>
      <c r="D134" s="198"/>
      <c r="E134" s="132"/>
      <c r="F134" s="132"/>
      <c r="G134" s="111" t="str">
        <f t="shared" si="2"/>
        <v/>
      </c>
      <c r="H134" s="132"/>
      <c r="I134" s="133"/>
      <c r="J134" s="195"/>
      <c r="K134" s="8"/>
    </row>
    <row r="135" spans="2:11" x14ac:dyDescent="0.25">
      <c r="B135" s="131">
        <f t="shared" si="3"/>
        <v>113</v>
      </c>
      <c r="C135" s="132"/>
      <c r="D135" s="198"/>
      <c r="E135" s="132"/>
      <c r="F135" s="132"/>
      <c r="G135" s="111" t="str">
        <f t="shared" si="2"/>
        <v/>
      </c>
      <c r="H135" s="132"/>
      <c r="I135" s="133"/>
      <c r="J135" s="195"/>
      <c r="K135" s="8"/>
    </row>
    <row r="136" spans="2:11" x14ac:dyDescent="0.25">
      <c r="B136" s="131">
        <f t="shared" si="3"/>
        <v>114</v>
      </c>
      <c r="C136" s="132"/>
      <c r="D136" s="198"/>
      <c r="E136" s="132"/>
      <c r="F136" s="132"/>
      <c r="G136" s="111" t="str">
        <f t="shared" si="2"/>
        <v/>
      </c>
      <c r="H136" s="132"/>
      <c r="I136" s="133"/>
      <c r="J136" s="195"/>
      <c r="K136" s="8"/>
    </row>
    <row r="137" spans="2:11" x14ac:dyDescent="0.25">
      <c r="B137" s="131">
        <f t="shared" si="3"/>
        <v>115</v>
      </c>
      <c r="C137" s="132"/>
      <c r="D137" s="198"/>
      <c r="E137" s="132"/>
      <c r="F137" s="132"/>
      <c r="G137" s="111" t="str">
        <f t="shared" si="2"/>
        <v/>
      </c>
      <c r="H137" s="132"/>
      <c r="I137" s="133"/>
      <c r="J137" s="195"/>
      <c r="K137" s="8"/>
    </row>
    <row r="138" spans="2:11" x14ac:dyDescent="0.25">
      <c r="B138" s="131">
        <f t="shared" si="3"/>
        <v>116</v>
      </c>
      <c r="C138" s="132"/>
      <c r="D138" s="198"/>
      <c r="E138" s="132"/>
      <c r="F138" s="132"/>
      <c r="G138" s="111" t="str">
        <f t="shared" si="2"/>
        <v/>
      </c>
      <c r="H138" s="132"/>
      <c r="I138" s="133"/>
      <c r="J138" s="195"/>
      <c r="K138" s="8"/>
    </row>
    <row r="139" spans="2:11" x14ac:dyDescent="0.25">
      <c r="B139" s="131">
        <f t="shared" si="3"/>
        <v>117</v>
      </c>
      <c r="C139" s="132"/>
      <c r="D139" s="198"/>
      <c r="E139" s="132"/>
      <c r="F139" s="132"/>
      <c r="G139" s="111" t="str">
        <f t="shared" si="2"/>
        <v/>
      </c>
      <c r="H139" s="132"/>
      <c r="I139" s="133"/>
      <c r="J139" s="195"/>
      <c r="K139" s="8"/>
    </row>
    <row r="140" spans="2:11" x14ac:dyDescent="0.25">
      <c r="B140" s="131">
        <f t="shared" si="3"/>
        <v>118</v>
      </c>
      <c r="C140" s="132"/>
      <c r="D140" s="198"/>
      <c r="E140" s="132"/>
      <c r="F140" s="132"/>
      <c r="G140" s="111" t="str">
        <f t="shared" si="2"/>
        <v/>
      </c>
      <c r="H140" s="132"/>
      <c r="I140" s="133"/>
      <c r="J140" s="195"/>
      <c r="K140" s="8"/>
    </row>
    <row r="141" spans="2:11" x14ac:dyDescent="0.25">
      <c r="B141" s="131">
        <f t="shared" si="3"/>
        <v>119</v>
      </c>
      <c r="C141" s="132"/>
      <c r="D141" s="198"/>
      <c r="E141" s="132"/>
      <c r="F141" s="132"/>
      <c r="G141" s="111" t="str">
        <f t="shared" si="2"/>
        <v/>
      </c>
      <c r="H141" s="132"/>
      <c r="I141" s="133"/>
      <c r="J141" s="195"/>
      <c r="K141" s="8"/>
    </row>
    <row r="142" spans="2:11" x14ac:dyDescent="0.25">
      <c r="B142" s="131">
        <f t="shared" si="3"/>
        <v>120</v>
      </c>
      <c r="C142" s="132"/>
      <c r="D142" s="198"/>
      <c r="E142" s="132"/>
      <c r="F142" s="132"/>
      <c r="G142" s="111" t="str">
        <f t="shared" si="2"/>
        <v/>
      </c>
      <c r="H142" s="132"/>
      <c r="I142" s="133"/>
      <c r="J142" s="195"/>
      <c r="K142" s="8"/>
    </row>
    <row r="143" spans="2:11" x14ac:dyDescent="0.25">
      <c r="B143" s="131">
        <f t="shared" si="3"/>
        <v>121</v>
      </c>
      <c r="C143" s="132"/>
      <c r="D143" s="198"/>
      <c r="E143" s="132"/>
      <c r="F143" s="132"/>
      <c r="G143" s="111" t="str">
        <f t="shared" si="2"/>
        <v/>
      </c>
      <c r="H143" s="132"/>
      <c r="I143" s="133"/>
      <c r="J143" s="195"/>
      <c r="K143" s="8"/>
    </row>
    <row r="144" spans="2:11" x14ac:dyDescent="0.25">
      <c r="B144" s="131">
        <f t="shared" si="3"/>
        <v>122</v>
      </c>
      <c r="C144" s="132"/>
      <c r="D144" s="198"/>
      <c r="E144" s="132"/>
      <c r="F144" s="132"/>
      <c r="G144" s="111" t="str">
        <f t="shared" si="2"/>
        <v/>
      </c>
      <c r="H144" s="132"/>
      <c r="I144" s="133"/>
      <c r="J144" s="195"/>
      <c r="K144" s="8"/>
    </row>
    <row r="145" spans="2:11" x14ac:dyDescent="0.25">
      <c r="B145" s="131">
        <f t="shared" si="3"/>
        <v>123</v>
      </c>
      <c r="C145" s="132"/>
      <c r="D145" s="198"/>
      <c r="E145" s="132"/>
      <c r="F145" s="132"/>
      <c r="G145" s="111" t="str">
        <f t="shared" si="2"/>
        <v/>
      </c>
      <c r="H145" s="132"/>
      <c r="I145" s="133"/>
      <c r="J145" s="195"/>
      <c r="K145" s="8"/>
    </row>
    <row r="146" spans="2:11" x14ac:dyDescent="0.25">
      <c r="B146" s="131">
        <f t="shared" si="3"/>
        <v>124</v>
      </c>
      <c r="C146" s="132"/>
      <c r="D146" s="198"/>
      <c r="E146" s="132"/>
      <c r="F146" s="132"/>
      <c r="G146" s="111" t="str">
        <f t="shared" si="2"/>
        <v/>
      </c>
      <c r="H146" s="132"/>
      <c r="I146" s="133"/>
      <c r="J146" s="195"/>
      <c r="K146" s="8"/>
    </row>
    <row r="147" spans="2:11" x14ac:dyDescent="0.25">
      <c r="B147" s="131">
        <f t="shared" si="3"/>
        <v>125</v>
      </c>
      <c r="C147" s="132"/>
      <c r="D147" s="198"/>
      <c r="E147" s="132"/>
      <c r="F147" s="132"/>
      <c r="G147" s="111" t="str">
        <f t="shared" si="2"/>
        <v/>
      </c>
      <c r="H147" s="132"/>
      <c r="I147" s="133"/>
      <c r="J147" s="195"/>
      <c r="K147" s="8"/>
    </row>
    <row r="148" spans="2:11" x14ac:dyDescent="0.25">
      <c r="B148" s="131">
        <f t="shared" si="3"/>
        <v>126</v>
      </c>
      <c r="C148" s="132"/>
      <c r="D148" s="198"/>
      <c r="E148" s="132"/>
      <c r="F148" s="132"/>
      <c r="G148" s="111" t="str">
        <f t="shared" si="2"/>
        <v/>
      </c>
      <c r="H148" s="132"/>
      <c r="I148" s="133"/>
      <c r="J148" s="195"/>
      <c r="K148" s="8"/>
    </row>
    <row r="149" spans="2:11" x14ac:dyDescent="0.25">
      <c r="B149" s="131">
        <f t="shared" si="3"/>
        <v>127</v>
      </c>
      <c r="C149" s="132"/>
      <c r="D149" s="198"/>
      <c r="E149" s="132"/>
      <c r="F149" s="132"/>
      <c r="G149" s="111" t="str">
        <f t="shared" si="2"/>
        <v/>
      </c>
      <c r="H149" s="132"/>
      <c r="I149" s="133"/>
      <c r="J149" s="195"/>
      <c r="K149" s="8"/>
    </row>
    <row r="150" spans="2:11" x14ac:dyDescent="0.25">
      <c r="B150" s="131">
        <f t="shared" si="3"/>
        <v>128</v>
      </c>
      <c r="C150" s="132"/>
      <c r="D150" s="198"/>
      <c r="E150" s="132"/>
      <c r="F150" s="132"/>
      <c r="G150" s="111" t="str">
        <f t="shared" si="2"/>
        <v/>
      </c>
      <c r="H150" s="132"/>
      <c r="I150" s="133"/>
      <c r="J150" s="195"/>
      <c r="K150" s="8"/>
    </row>
    <row r="151" spans="2:11" x14ac:dyDescent="0.25">
      <c r="B151" s="131">
        <f t="shared" si="3"/>
        <v>129</v>
      </c>
      <c r="C151" s="132"/>
      <c r="D151" s="198"/>
      <c r="E151" s="132"/>
      <c r="F151" s="132"/>
      <c r="G151" s="111" t="str">
        <f t="shared" ref="G151:G214" si="4">IF($F151 &lt;&gt; "",VLOOKUP($F151,Defect_severity,2,FALSE),"")</f>
        <v/>
      </c>
      <c r="H151" s="132"/>
      <c r="I151" s="133"/>
      <c r="J151" s="195"/>
      <c r="K151" s="8"/>
    </row>
    <row r="152" spans="2:11" x14ac:dyDescent="0.25">
      <c r="B152" s="131">
        <f t="shared" si="3"/>
        <v>130</v>
      </c>
      <c r="C152" s="132"/>
      <c r="D152" s="198"/>
      <c r="E152" s="132"/>
      <c r="F152" s="132"/>
      <c r="G152" s="111" t="str">
        <f t="shared" si="4"/>
        <v/>
      </c>
      <c r="H152" s="132"/>
      <c r="I152" s="133"/>
      <c r="J152" s="195"/>
      <c r="K152" s="8"/>
    </row>
    <row r="153" spans="2:11" x14ac:dyDescent="0.25">
      <c r="B153" s="131">
        <f t="shared" ref="B153:B216" si="5">B152+1</f>
        <v>131</v>
      </c>
      <c r="C153" s="132"/>
      <c r="D153" s="198"/>
      <c r="E153" s="132"/>
      <c r="F153" s="132"/>
      <c r="G153" s="111" t="str">
        <f t="shared" si="4"/>
        <v/>
      </c>
      <c r="H153" s="132"/>
      <c r="I153" s="133"/>
      <c r="J153" s="195"/>
      <c r="K153" s="8"/>
    </row>
    <row r="154" spans="2:11" x14ac:dyDescent="0.25">
      <c r="B154" s="131">
        <f t="shared" si="5"/>
        <v>132</v>
      </c>
      <c r="C154" s="132"/>
      <c r="D154" s="198"/>
      <c r="E154" s="132"/>
      <c r="F154" s="132"/>
      <c r="G154" s="111" t="str">
        <f t="shared" si="4"/>
        <v/>
      </c>
      <c r="H154" s="132"/>
      <c r="I154" s="133"/>
      <c r="J154" s="195"/>
      <c r="K154" s="8"/>
    </row>
    <row r="155" spans="2:11" x14ac:dyDescent="0.25">
      <c r="B155" s="131">
        <f t="shared" si="5"/>
        <v>133</v>
      </c>
      <c r="C155" s="132"/>
      <c r="D155" s="198"/>
      <c r="E155" s="132"/>
      <c r="F155" s="132"/>
      <c r="G155" s="111" t="str">
        <f t="shared" si="4"/>
        <v/>
      </c>
      <c r="H155" s="132"/>
      <c r="I155" s="133"/>
      <c r="J155" s="195"/>
      <c r="K155" s="8"/>
    </row>
    <row r="156" spans="2:11" x14ac:dyDescent="0.25">
      <c r="B156" s="131">
        <f t="shared" si="5"/>
        <v>134</v>
      </c>
      <c r="C156" s="132"/>
      <c r="D156" s="198"/>
      <c r="E156" s="132"/>
      <c r="F156" s="132"/>
      <c r="G156" s="111" t="str">
        <f t="shared" si="4"/>
        <v/>
      </c>
      <c r="H156" s="132"/>
      <c r="I156" s="133"/>
      <c r="J156" s="195"/>
      <c r="K156" s="8"/>
    </row>
    <row r="157" spans="2:11" x14ac:dyDescent="0.25">
      <c r="B157" s="131">
        <f t="shared" si="5"/>
        <v>135</v>
      </c>
      <c r="C157" s="132"/>
      <c r="D157" s="198"/>
      <c r="E157" s="132"/>
      <c r="F157" s="132"/>
      <c r="G157" s="111" t="str">
        <f t="shared" si="4"/>
        <v/>
      </c>
      <c r="H157" s="132"/>
      <c r="I157" s="133"/>
      <c r="J157" s="195"/>
      <c r="K157" s="8"/>
    </row>
    <row r="158" spans="2:11" x14ac:dyDescent="0.25">
      <c r="B158" s="131">
        <f t="shared" si="5"/>
        <v>136</v>
      </c>
      <c r="C158" s="132"/>
      <c r="D158" s="198"/>
      <c r="E158" s="132"/>
      <c r="F158" s="132"/>
      <c r="G158" s="111" t="str">
        <f t="shared" si="4"/>
        <v/>
      </c>
      <c r="H158" s="132"/>
      <c r="I158" s="133"/>
      <c r="J158" s="195"/>
      <c r="K158" s="8"/>
    </row>
    <row r="159" spans="2:11" x14ac:dyDescent="0.25">
      <c r="B159" s="131">
        <f t="shared" si="5"/>
        <v>137</v>
      </c>
      <c r="C159" s="132"/>
      <c r="D159" s="198"/>
      <c r="E159" s="132"/>
      <c r="F159" s="132"/>
      <c r="G159" s="111" t="str">
        <f t="shared" si="4"/>
        <v/>
      </c>
      <c r="H159" s="132"/>
      <c r="I159" s="133"/>
      <c r="J159" s="195"/>
      <c r="K159" s="8"/>
    </row>
    <row r="160" spans="2:11" x14ac:dyDescent="0.25">
      <c r="B160" s="131">
        <f t="shared" si="5"/>
        <v>138</v>
      </c>
      <c r="C160" s="132"/>
      <c r="D160" s="198"/>
      <c r="E160" s="132"/>
      <c r="F160" s="132"/>
      <c r="G160" s="111" t="str">
        <f t="shared" si="4"/>
        <v/>
      </c>
      <c r="H160" s="132"/>
      <c r="I160" s="133"/>
      <c r="J160" s="195"/>
      <c r="K160" s="8"/>
    </row>
    <row r="161" spans="2:11" x14ac:dyDescent="0.25">
      <c r="B161" s="131">
        <f t="shared" si="5"/>
        <v>139</v>
      </c>
      <c r="C161" s="132"/>
      <c r="D161" s="198"/>
      <c r="E161" s="132"/>
      <c r="F161" s="132"/>
      <c r="G161" s="111" t="str">
        <f t="shared" si="4"/>
        <v/>
      </c>
      <c r="H161" s="132"/>
      <c r="I161" s="133"/>
      <c r="J161" s="195"/>
      <c r="K161" s="8"/>
    </row>
    <row r="162" spans="2:11" x14ac:dyDescent="0.25">
      <c r="B162" s="131">
        <f t="shared" si="5"/>
        <v>140</v>
      </c>
      <c r="C162" s="132"/>
      <c r="D162" s="198"/>
      <c r="E162" s="132"/>
      <c r="F162" s="132"/>
      <c r="G162" s="111" t="str">
        <f t="shared" si="4"/>
        <v/>
      </c>
      <c r="H162" s="132"/>
      <c r="I162" s="133"/>
      <c r="J162" s="195"/>
      <c r="K162" s="8"/>
    </row>
    <row r="163" spans="2:11" x14ac:dyDescent="0.25">
      <c r="B163" s="131">
        <f t="shared" si="5"/>
        <v>141</v>
      </c>
      <c r="C163" s="132"/>
      <c r="D163" s="198"/>
      <c r="E163" s="132"/>
      <c r="F163" s="132"/>
      <c r="G163" s="111" t="str">
        <f t="shared" si="4"/>
        <v/>
      </c>
      <c r="H163" s="132"/>
      <c r="I163" s="133"/>
      <c r="J163" s="195"/>
      <c r="K163" s="8"/>
    </row>
    <row r="164" spans="2:11" x14ac:dyDescent="0.25">
      <c r="B164" s="131">
        <f t="shared" si="5"/>
        <v>142</v>
      </c>
      <c r="C164" s="132"/>
      <c r="D164" s="198"/>
      <c r="E164" s="132"/>
      <c r="F164" s="132"/>
      <c r="G164" s="111" t="str">
        <f t="shared" si="4"/>
        <v/>
      </c>
      <c r="H164" s="132"/>
      <c r="I164" s="133"/>
      <c r="J164" s="195"/>
      <c r="K164" s="8"/>
    </row>
    <row r="165" spans="2:11" x14ac:dyDescent="0.25">
      <c r="B165" s="131">
        <f t="shared" si="5"/>
        <v>143</v>
      </c>
      <c r="C165" s="132"/>
      <c r="D165" s="198"/>
      <c r="E165" s="132"/>
      <c r="F165" s="132"/>
      <c r="G165" s="111" t="str">
        <f t="shared" si="4"/>
        <v/>
      </c>
      <c r="H165" s="132"/>
      <c r="I165" s="133"/>
      <c r="J165" s="195"/>
      <c r="K165" s="8"/>
    </row>
    <row r="166" spans="2:11" x14ac:dyDescent="0.25">
      <c r="B166" s="131">
        <f t="shared" si="5"/>
        <v>144</v>
      </c>
      <c r="C166" s="132"/>
      <c r="D166" s="198"/>
      <c r="E166" s="132"/>
      <c r="F166" s="132"/>
      <c r="G166" s="111" t="str">
        <f t="shared" si="4"/>
        <v/>
      </c>
      <c r="H166" s="132"/>
      <c r="I166" s="133"/>
      <c r="J166" s="195"/>
      <c r="K166" s="8"/>
    </row>
    <row r="167" spans="2:11" x14ac:dyDescent="0.25">
      <c r="B167" s="131">
        <f t="shared" si="5"/>
        <v>145</v>
      </c>
      <c r="C167" s="132"/>
      <c r="D167" s="198"/>
      <c r="E167" s="132"/>
      <c r="F167" s="132"/>
      <c r="G167" s="111" t="str">
        <f t="shared" si="4"/>
        <v/>
      </c>
      <c r="H167" s="132"/>
      <c r="I167" s="133"/>
      <c r="J167" s="195"/>
      <c r="K167" s="8"/>
    </row>
    <row r="168" spans="2:11" x14ac:dyDescent="0.25">
      <c r="B168" s="131">
        <f t="shared" si="5"/>
        <v>146</v>
      </c>
      <c r="C168" s="132"/>
      <c r="D168" s="198"/>
      <c r="E168" s="132"/>
      <c r="F168" s="132"/>
      <c r="G168" s="111" t="str">
        <f t="shared" si="4"/>
        <v/>
      </c>
      <c r="H168" s="132"/>
      <c r="I168" s="133"/>
      <c r="J168" s="195"/>
      <c r="K168" s="8"/>
    </row>
    <row r="169" spans="2:11" x14ac:dyDescent="0.25">
      <c r="B169" s="131">
        <f t="shared" si="5"/>
        <v>147</v>
      </c>
      <c r="C169" s="132"/>
      <c r="D169" s="198"/>
      <c r="E169" s="132"/>
      <c r="F169" s="132"/>
      <c r="G169" s="111" t="str">
        <f t="shared" si="4"/>
        <v/>
      </c>
      <c r="H169" s="132"/>
      <c r="I169" s="133"/>
      <c r="J169" s="195"/>
      <c r="K169" s="8"/>
    </row>
    <row r="170" spans="2:11" x14ac:dyDescent="0.25">
      <c r="B170" s="131">
        <f t="shared" si="5"/>
        <v>148</v>
      </c>
      <c r="C170" s="132"/>
      <c r="D170" s="198"/>
      <c r="E170" s="132"/>
      <c r="F170" s="132"/>
      <c r="G170" s="111" t="str">
        <f t="shared" si="4"/>
        <v/>
      </c>
      <c r="H170" s="132"/>
      <c r="I170" s="133"/>
      <c r="J170" s="195"/>
      <c r="K170" s="8"/>
    </row>
    <row r="171" spans="2:11" x14ac:dyDescent="0.25">
      <c r="B171" s="131">
        <f t="shared" si="5"/>
        <v>149</v>
      </c>
      <c r="C171" s="132"/>
      <c r="D171" s="198"/>
      <c r="E171" s="132"/>
      <c r="F171" s="132"/>
      <c r="G171" s="111" t="str">
        <f t="shared" si="4"/>
        <v/>
      </c>
      <c r="H171" s="132"/>
      <c r="I171" s="133"/>
      <c r="J171" s="195"/>
      <c r="K171" s="8"/>
    </row>
    <row r="172" spans="2:11" x14ac:dyDescent="0.25">
      <c r="B172" s="131">
        <f t="shared" si="5"/>
        <v>150</v>
      </c>
      <c r="C172" s="132"/>
      <c r="D172" s="198"/>
      <c r="E172" s="132"/>
      <c r="F172" s="132"/>
      <c r="G172" s="111" t="str">
        <f t="shared" si="4"/>
        <v/>
      </c>
      <c r="H172" s="132"/>
      <c r="I172" s="133"/>
      <c r="J172" s="195"/>
      <c r="K172" s="8"/>
    </row>
    <row r="173" spans="2:11" x14ac:dyDescent="0.25">
      <c r="B173" s="131">
        <f t="shared" si="5"/>
        <v>151</v>
      </c>
      <c r="C173" s="132"/>
      <c r="D173" s="198"/>
      <c r="E173" s="132"/>
      <c r="F173" s="132"/>
      <c r="G173" s="111" t="str">
        <f t="shared" si="4"/>
        <v/>
      </c>
      <c r="H173" s="132"/>
      <c r="I173" s="133"/>
      <c r="J173" s="195"/>
      <c r="K173" s="8"/>
    </row>
    <row r="174" spans="2:11" x14ac:dyDescent="0.25">
      <c r="B174" s="131">
        <f t="shared" si="5"/>
        <v>152</v>
      </c>
      <c r="C174" s="132"/>
      <c r="D174" s="198"/>
      <c r="E174" s="132"/>
      <c r="F174" s="132"/>
      <c r="G174" s="111" t="str">
        <f t="shared" si="4"/>
        <v/>
      </c>
      <c r="H174" s="132"/>
      <c r="I174" s="133"/>
      <c r="J174" s="195"/>
      <c r="K174" s="8"/>
    </row>
    <row r="175" spans="2:11" x14ac:dyDescent="0.25">
      <c r="B175" s="131">
        <f t="shared" si="5"/>
        <v>153</v>
      </c>
      <c r="C175" s="132"/>
      <c r="D175" s="198"/>
      <c r="E175" s="132"/>
      <c r="F175" s="132"/>
      <c r="G175" s="111" t="str">
        <f t="shared" si="4"/>
        <v/>
      </c>
      <c r="H175" s="132"/>
      <c r="I175" s="133"/>
      <c r="J175" s="195"/>
      <c r="K175" s="8"/>
    </row>
    <row r="176" spans="2:11" x14ac:dyDescent="0.25">
      <c r="B176" s="131">
        <f t="shared" si="5"/>
        <v>154</v>
      </c>
      <c r="C176" s="132"/>
      <c r="D176" s="198"/>
      <c r="E176" s="132"/>
      <c r="F176" s="132"/>
      <c r="G176" s="111" t="str">
        <f t="shared" si="4"/>
        <v/>
      </c>
      <c r="H176" s="132"/>
      <c r="I176" s="133"/>
      <c r="J176" s="195"/>
      <c r="K176" s="8"/>
    </row>
    <row r="177" spans="2:11" x14ac:dyDescent="0.25">
      <c r="B177" s="131">
        <f t="shared" si="5"/>
        <v>155</v>
      </c>
      <c r="C177" s="132"/>
      <c r="D177" s="198"/>
      <c r="E177" s="132"/>
      <c r="F177" s="132"/>
      <c r="G177" s="111" t="str">
        <f t="shared" si="4"/>
        <v/>
      </c>
      <c r="H177" s="132"/>
      <c r="I177" s="133"/>
      <c r="J177" s="195"/>
      <c r="K177" s="8"/>
    </row>
    <row r="178" spans="2:11" x14ac:dyDescent="0.25">
      <c r="B178" s="131">
        <f t="shared" si="5"/>
        <v>156</v>
      </c>
      <c r="C178" s="132"/>
      <c r="D178" s="198"/>
      <c r="E178" s="132"/>
      <c r="F178" s="132"/>
      <c r="G178" s="111" t="str">
        <f t="shared" si="4"/>
        <v/>
      </c>
      <c r="H178" s="132"/>
      <c r="I178" s="133"/>
      <c r="J178" s="195"/>
      <c r="K178" s="8"/>
    </row>
    <row r="179" spans="2:11" x14ac:dyDescent="0.25">
      <c r="B179" s="131">
        <f t="shared" si="5"/>
        <v>157</v>
      </c>
      <c r="C179" s="132"/>
      <c r="D179" s="198"/>
      <c r="E179" s="132"/>
      <c r="F179" s="132"/>
      <c r="G179" s="111" t="str">
        <f t="shared" si="4"/>
        <v/>
      </c>
      <c r="H179" s="132"/>
      <c r="I179" s="133"/>
      <c r="J179" s="195"/>
      <c r="K179" s="8"/>
    </row>
    <row r="180" spans="2:11" x14ac:dyDescent="0.25">
      <c r="B180" s="131">
        <f t="shared" si="5"/>
        <v>158</v>
      </c>
      <c r="C180" s="132"/>
      <c r="D180" s="198"/>
      <c r="E180" s="132"/>
      <c r="F180" s="132"/>
      <c r="G180" s="111" t="str">
        <f t="shared" si="4"/>
        <v/>
      </c>
      <c r="H180" s="132"/>
      <c r="I180" s="133"/>
      <c r="J180" s="195"/>
      <c r="K180" s="8"/>
    </row>
    <row r="181" spans="2:11" x14ac:dyDescent="0.25">
      <c r="B181" s="131">
        <f t="shared" si="5"/>
        <v>159</v>
      </c>
      <c r="C181" s="132"/>
      <c r="D181" s="198"/>
      <c r="E181" s="132"/>
      <c r="F181" s="132"/>
      <c r="G181" s="111" t="str">
        <f t="shared" si="4"/>
        <v/>
      </c>
      <c r="H181" s="132"/>
      <c r="I181" s="133"/>
      <c r="J181" s="195"/>
      <c r="K181" s="8"/>
    </row>
    <row r="182" spans="2:11" x14ac:dyDescent="0.25">
      <c r="B182" s="131">
        <f t="shared" si="5"/>
        <v>160</v>
      </c>
      <c r="C182" s="132"/>
      <c r="D182" s="198"/>
      <c r="E182" s="132"/>
      <c r="F182" s="132"/>
      <c r="G182" s="111" t="str">
        <f t="shared" si="4"/>
        <v/>
      </c>
      <c r="H182" s="132"/>
      <c r="I182" s="133"/>
      <c r="J182" s="195"/>
      <c r="K182" s="8"/>
    </row>
    <row r="183" spans="2:11" x14ac:dyDescent="0.25">
      <c r="B183" s="131">
        <f t="shared" si="5"/>
        <v>161</v>
      </c>
      <c r="C183" s="132"/>
      <c r="D183" s="198"/>
      <c r="E183" s="132"/>
      <c r="F183" s="132"/>
      <c r="G183" s="111" t="str">
        <f t="shared" si="4"/>
        <v/>
      </c>
      <c r="H183" s="132"/>
      <c r="I183" s="133"/>
      <c r="J183" s="195"/>
      <c r="K183" s="8"/>
    </row>
    <row r="184" spans="2:11" x14ac:dyDescent="0.25">
      <c r="B184" s="131">
        <f t="shared" si="5"/>
        <v>162</v>
      </c>
      <c r="C184" s="132"/>
      <c r="D184" s="198"/>
      <c r="E184" s="132"/>
      <c r="F184" s="132"/>
      <c r="G184" s="111" t="str">
        <f t="shared" si="4"/>
        <v/>
      </c>
      <c r="H184" s="132"/>
      <c r="I184" s="133"/>
      <c r="J184" s="195"/>
      <c r="K184" s="8"/>
    </row>
    <row r="185" spans="2:11" x14ac:dyDescent="0.25">
      <c r="B185" s="131">
        <f t="shared" si="5"/>
        <v>163</v>
      </c>
      <c r="C185" s="132"/>
      <c r="D185" s="198"/>
      <c r="E185" s="132"/>
      <c r="F185" s="132"/>
      <c r="G185" s="111" t="str">
        <f t="shared" si="4"/>
        <v/>
      </c>
      <c r="H185" s="132"/>
      <c r="I185" s="133"/>
      <c r="J185" s="195"/>
      <c r="K185" s="8"/>
    </row>
    <row r="186" spans="2:11" x14ac:dyDescent="0.25">
      <c r="B186" s="131">
        <f t="shared" si="5"/>
        <v>164</v>
      </c>
      <c r="C186" s="132"/>
      <c r="D186" s="198"/>
      <c r="E186" s="132"/>
      <c r="F186" s="132"/>
      <c r="G186" s="111" t="str">
        <f t="shared" si="4"/>
        <v/>
      </c>
      <c r="H186" s="132"/>
      <c r="I186" s="133"/>
      <c r="J186" s="195"/>
      <c r="K186" s="8"/>
    </row>
    <row r="187" spans="2:11" x14ac:dyDescent="0.25">
      <c r="B187" s="131">
        <f t="shared" si="5"/>
        <v>165</v>
      </c>
      <c r="C187" s="132"/>
      <c r="D187" s="198"/>
      <c r="E187" s="132"/>
      <c r="F187" s="132"/>
      <c r="G187" s="111" t="str">
        <f t="shared" si="4"/>
        <v/>
      </c>
      <c r="H187" s="132"/>
      <c r="I187" s="133"/>
      <c r="J187" s="195"/>
      <c r="K187" s="8"/>
    </row>
    <row r="188" spans="2:11" x14ac:dyDescent="0.25">
      <c r="B188" s="131">
        <f t="shared" si="5"/>
        <v>166</v>
      </c>
      <c r="C188" s="132"/>
      <c r="D188" s="198"/>
      <c r="E188" s="132"/>
      <c r="F188" s="132"/>
      <c r="G188" s="111" t="str">
        <f t="shared" si="4"/>
        <v/>
      </c>
      <c r="H188" s="132"/>
      <c r="I188" s="133"/>
      <c r="J188" s="195"/>
      <c r="K188" s="8"/>
    </row>
    <row r="189" spans="2:11" x14ac:dyDescent="0.25">
      <c r="B189" s="131">
        <f t="shared" si="5"/>
        <v>167</v>
      </c>
      <c r="C189" s="132"/>
      <c r="D189" s="198"/>
      <c r="E189" s="132"/>
      <c r="F189" s="132"/>
      <c r="G189" s="111" t="str">
        <f t="shared" si="4"/>
        <v/>
      </c>
      <c r="H189" s="132"/>
      <c r="I189" s="133"/>
      <c r="J189" s="195"/>
      <c r="K189" s="8"/>
    </row>
    <row r="190" spans="2:11" x14ac:dyDescent="0.25">
      <c r="B190" s="131">
        <f t="shared" si="5"/>
        <v>168</v>
      </c>
      <c r="C190" s="132"/>
      <c r="D190" s="198"/>
      <c r="E190" s="132"/>
      <c r="F190" s="132"/>
      <c r="G190" s="111" t="str">
        <f t="shared" si="4"/>
        <v/>
      </c>
      <c r="H190" s="132"/>
      <c r="I190" s="133"/>
      <c r="J190" s="195"/>
      <c r="K190" s="8"/>
    </row>
    <row r="191" spans="2:11" x14ac:dyDescent="0.25">
      <c r="B191" s="131">
        <f t="shared" si="5"/>
        <v>169</v>
      </c>
      <c r="C191" s="132"/>
      <c r="D191" s="198"/>
      <c r="E191" s="132"/>
      <c r="F191" s="132"/>
      <c r="G191" s="111" t="str">
        <f t="shared" si="4"/>
        <v/>
      </c>
      <c r="H191" s="132"/>
      <c r="I191" s="133"/>
      <c r="J191" s="195"/>
      <c r="K191" s="8"/>
    </row>
    <row r="192" spans="2:11" x14ac:dyDescent="0.25">
      <c r="B192" s="131">
        <f t="shared" si="5"/>
        <v>170</v>
      </c>
      <c r="C192" s="132"/>
      <c r="D192" s="198"/>
      <c r="E192" s="132"/>
      <c r="F192" s="132"/>
      <c r="G192" s="111" t="str">
        <f t="shared" si="4"/>
        <v/>
      </c>
      <c r="H192" s="132"/>
      <c r="I192" s="133"/>
      <c r="J192" s="195"/>
      <c r="K192" s="8"/>
    </row>
    <row r="193" spans="2:11" x14ac:dyDescent="0.25">
      <c r="B193" s="131">
        <f t="shared" si="5"/>
        <v>171</v>
      </c>
      <c r="C193" s="132"/>
      <c r="D193" s="198"/>
      <c r="E193" s="132"/>
      <c r="F193" s="132"/>
      <c r="G193" s="111" t="str">
        <f t="shared" si="4"/>
        <v/>
      </c>
      <c r="H193" s="132"/>
      <c r="I193" s="133"/>
      <c r="J193" s="195"/>
      <c r="K193" s="8"/>
    </row>
    <row r="194" spans="2:11" x14ac:dyDescent="0.25">
      <c r="B194" s="131">
        <f t="shared" si="5"/>
        <v>172</v>
      </c>
      <c r="C194" s="132"/>
      <c r="D194" s="198"/>
      <c r="E194" s="132"/>
      <c r="F194" s="132"/>
      <c r="G194" s="111" t="str">
        <f t="shared" si="4"/>
        <v/>
      </c>
      <c r="H194" s="132"/>
      <c r="I194" s="133"/>
      <c r="J194" s="195"/>
      <c r="K194" s="8"/>
    </row>
    <row r="195" spans="2:11" x14ac:dyDescent="0.25">
      <c r="B195" s="131">
        <f t="shared" si="5"/>
        <v>173</v>
      </c>
      <c r="C195" s="132"/>
      <c r="D195" s="198"/>
      <c r="E195" s="132"/>
      <c r="F195" s="132"/>
      <c r="G195" s="111" t="str">
        <f t="shared" si="4"/>
        <v/>
      </c>
      <c r="H195" s="132"/>
      <c r="I195" s="133"/>
      <c r="J195" s="195"/>
      <c r="K195" s="8"/>
    </row>
    <row r="196" spans="2:11" x14ac:dyDescent="0.25">
      <c r="B196" s="131">
        <f t="shared" si="5"/>
        <v>174</v>
      </c>
      <c r="C196" s="132"/>
      <c r="D196" s="198"/>
      <c r="E196" s="132"/>
      <c r="F196" s="132"/>
      <c r="G196" s="111" t="str">
        <f t="shared" si="4"/>
        <v/>
      </c>
      <c r="H196" s="132"/>
      <c r="I196" s="133"/>
      <c r="J196" s="195"/>
      <c r="K196" s="8"/>
    </row>
    <row r="197" spans="2:11" x14ac:dyDescent="0.25">
      <c r="B197" s="131">
        <f t="shared" si="5"/>
        <v>175</v>
      </c>
      <c r="C197" s="132"/>
      <c r="D197" s="198"/>
      <c r="E197" s="132"/>
      <c r="F197" s="132"/>
      <c r="G197" s="111" t="str">
        <f t="shared" si="4"/>
        <v/>
      </c>
      <c r="H197" s="132"/>
      <c r="I197" s="133"/>
      <c r="J197" s="195"/>
      <c r="K197" s="8"/>
    </row>
    <row r="198" spans="2:11" x14ac:dyDescent="0.25">
      <c r="B198" s="131">
        <f t="shared" si="5"/>
        <v>176</v>
      </c>
      <c r="C198" s="132"/>
      <c r="D198" s="198"/>
      <c r="E198" s="132"/>
      <c r="F198" s="132"/>
      <c r="G198" s="111" t="str">
        <f t="shared" si="4"/>
        <v/>
      </c>
      <c r="H198" s="132"/>
      <c r="I198" s="133"/>
      <c r="J198" s="195"/>
      <c r="K198" s="8"/>
    </row>
    <row r="199" spans="2:11" x14ac:dyDescent="0.25">
      <c r="B199" s="131">
        <f t="shared" si="5"/>
        <v>177</v>
      </c>
      <c r="C199" s="132"/>
      <c r="D199" s="198"/>
      <c r="E199" s="132"/>
      <c r="F199" s="132"/>
      <c r="G199" s="111" t="str">
        <f t="shared" si="4"/>
        <v/>
      </c>
      <c r="H199" s="132"/>
      <c r="I199" s="133"/>
      <c r="J199" s="195"/>
      <c r="K199" s="8"/>
    </row>
    <row r="200" spans="2:11" x14ac:dyDescent="0.25">
      <c r="B200" s="131">
        <f t="shared" si="5"/>
        <v>178</v>
      </c>
      <c r="C200" s="132"/>
      <c r="D200" s="198"/>
      <c r="E200" s="132"/>
      <c r="F200" s="132"/>
      <c r="G200" s="111" t="str">
        <f t="shared" si="4"/>
        <v/>
      </c>
      <c r="H200" s="132"/>
      <c r="I200" s="133"/>
      <c r="J200" s="195"/>
      <c r="K200" s="8"/>
    </row>
    <row r="201" spans="2:11" x14ac:dyDescent="0.25">
      <c r="B201" s="131">
        <f t="shared" si="5"/>
        <v>179</v>
      </c>
      <c r="C201" s="132"/>
      <c r="D201" s="198"/>
      <c r="E201" s="132"/>
      <c r="F201" s="132"/>
      <c r="G201" s="111" t="str">
        <f t="shared" si="4"/>
        <v/>
      </c>
      <c r="H201" s="132"/>
      <c r="I201" s="133"/>
      <c r="J201" s="195"/>
      <c r="K201" s="8"/>
    </row>
    <row r="202" spans="2:11" x14ac:dyDescent="0.25">
      <c r="B202" s="131">
        <f t="shared" si="5"/>
        <v>180</v>
      </c>
      <c r="C202" s="132"/>
      <c r="D202" s="198"/>
      <c r="E202" s="132"/>
      <c r="F202" s="132"/>
      <c r="G202" s="111" t="str">
        <f t="shared" si="4"/>
        <v/>
      </c>
      <c r="H202" s="132"/>
      <c r="I202" s="133"/>
      <c r="J202" s="195"/>
      <c r="K202" s="8"/>
    </row>
    <row r="203" spans="2:11" x14ac:dyDescent="0.25">
      <c r="B203" s="131">
        <f t="shared" si="5"/>
        <v>181</v>
      </c>
      <c r="C203" s="132"/>
      <c r="D203" s="198"/>
      <c r="E203" s="132"/>
      <c r="F203" s="132"/>
      <c r="G203" s="111" t="str">
        <f t="shared" si="4"/>
        <v/>
      </c>
      <c r="H203" s="132"/>
      <c r="I203" s="133"/>
      <c r="J203" s="195"/>
      <c r="K203" s="8"/>
    </row>
    <row r="204" spans="2:11" x14ac:dyDescent="0.25">
      <c r="B204" s="131">
        <f t="shared" si="5"/>
        <v>182</v>
      </c>
      <c r="C204" s="132"/>
      <c r="D204" s="198"/>
      <c r="E204" s="132"/>
      <c r="F204" s="132"/>
      <c r="G204" s="111" t="str">
        <f t="shared" si="4"/>
        <v/>
      </c>
      <c r="H204" s="132"/>
      <c r="I204" s="133"/>
      <c r="J204" s="195"/>
      <c r="K204" s="8"/>
    </row>
    <row r="205" spans="2:11" x14ac:dyDescent="0.25">
      <c r="B205" s="131">
        <f t="shared" si="5"/>
        <v>183</v>
      </c>
      <c r="C205" s="132"/>
      <c r="D205" s="198"/>
      <c r="E205" s="132"/>
      <c r="F205" s="132"/>
      <c r="G205" s="111" t="str">
        <f t="shared" si="4"/>
        <v/>
      </c>
      <c r="H205" s="132"/>
      <c r="I205" s="133"/>
      <c r="J205" s="195"/>
      <c r="K205" s="8"/>
    </row>
    <row r="206" spans="2:11" x14ac:dyDescent="0.25">
      <c r="B206" s="131">
        <f t="shared" si="5"/>
        <v>184</v>
      </c>
      <c r="C206" s="132"/>
      <c r="D206" s="198"/>
      <c r="E206" s="132"/>
      <c r="F206" s="132"/>
      <c r="G206" s="111" t="str">
        <f t="shared" si="4"/>
        <v/>
      </c>
      <c r="H206" s="132"/>
      <c r="I206" s="133"/>
      <c r="J206" s="195"/>
      <c r="K206" s="8"/>
    </row>
    <row r="207" spans="2:11" x14ac:dyDescent="0.25">
      <c r="B207" s="131">
        <f t="shared" si="5"/>
        <v>185</v>
      </c>
      <c r="C207" s="132"/>
      <c r="D207" s="198"/>
      <c r="E207" s="132"/>
      <c r="F207" s="132"/>
      <c r="G207" s="111" t="str">
        <f t="shared" si="4"/>
        <v/>
      </c>
      <c r="H207" s="132"/>
      <c r="I207" s="133"/>
      <c r="J207" s="195"/>
      <c r="K207" s="8"/>
    </row>
    <row r="208" spans="2:11" x14ac:dyDescent="0.25">
      <c r="B208" s="131">
        <f t="shared" si="5"/>
        <v>186</v>
      </c>
      <c r="C208" s="132"/>
      <c r="D208" s="198"/>
      <c r="E208" s="132"/>
      <c r="F208" s="132"/>
      <c r="G208" s="111" t="str">
        <f t="shared" si="4"/>
        <v/>
      </c>
      <c r="H208" s="132"/>
      <c r="I208" s="133"/>
      <c r="J208" s="195"/>
      <c r="K208" s="8"/>
    </row>
    <row r="209" spans="2:11" x14ac:dyDescent="0.25">
      <c r="B209" s="131">
        <f t="shared" si="5"/>
        <v>187</v>
      </c>
      <c r="C209" s="132"/>
      <c r="D209" s="198"/>
      <c r="E209" s="132"/>
      <c r="F209" s="132"/>
      <c r="G209" s="111" t="str">
        <f t="shared" si="4"/>
        <v/>
      </c>
      <c r="H209" s="132"/>
      <c r="I209" s="133"/>
      <c r="J209" s="195"/>
      <c r="K209" s="8"/>
    </row>
    <row r="210" spans="2:11" x14ac:dyDescent="0.25">
      <c r="B210" s="131">
        <f t="shared" si="5"/>
        <v>188</v>
      </c>
      <c r="C210" s="132"/>
      <c r="D210" s="198"/>
      <c r="E210" s="132"/>
      <c r="F210" s="132"/>
      <c r="G210" s="111" t="str">
        <f t="shared" si="4"/>
        <v/>
      </c>
      <c r="H210" s="132"/>
      <c r="I210" s="133"/>
      <c r="J210" s="195"/>
      <c r="K210" s="8"/>
    </row>
    <row r="211" spans="2:11" x14ac:dyDescent="0.25">
      <c r="B211" s="131">
        <f t="shared" si="5"/>
        <v>189</v>
      </c>
      <c r="C211" s="132"/>
      <c r="D211" s="198"/>
      <c r="E211" s="132"/>
      <c r="F211" s="132"/>
      <c r="G211" s="111" t="str">
        <f t="shared" si="4"/>
        <v/>
      </c>
      <c r="H211" s="132"/>
      <c r="I211" s="133"/>
      <c r="J211" s="195"/>
      <c r="K211" s="8"/>
    </row>
    <row r="212" spans="2:11" x14ac:dyDescent="0.25">
      <c r="B212" s="131">
        <f t="shared" si="5"/>
        <v>190</v>
      </c>
      <c r="C212" s="132"/>
      <c r="D212" s="198"/>
      <c r="E212" s="132"/>
      <c r="F212" s="132"/>
      <c r="G212" s="111" t="str">
        <f t="shared" si="4"/>
        <v/>
      </c>
      <c r="H212" s="132"/>
      <c r="I212" s="133"/>
      <c r="J212" s="195"/>
      <c r="K212" s="8"/>
    </row>
    <row r="213" spans="2:11" x14ac:dyDescent="0.25">
      <c r="B213" s="131">
        <f t="shared" si="5"/>
        <v>191</v>
      </c>
      <c r="C213" s="132"/>
      <c r="D213" s="198"/>
      <c r="E213" s="132"/>
      <c r="F213" s="132"/>
      <c r="G213" s="111" t="str">
        <f t="shared" si="4"/>
        <v/>
      </c>
      <c r="H213" s="132"/>
      <c r="I213" s="133"/>
      <c r="J213" s="195"/>
      <c r="K213" s="8"/>
    </row>
    <row r="214" spans="2:11" x14ac:dyDescent="0.25">
      <c r="B214" s="131">
        <f t="shared" si="5"/>
        <v>192</v>
      </c>
      <c r="C214" s="132"/>
      <c r="D214" s="198"/>
      <c r="E214" s="132"/>
      <c r="F214" s="132"/>
      <c r="G214" s="111" t="str">
        <f t="shared" si="4"/>
        <v/>
      </c>
      <c r="H214" s="132"/>
      <c r="I214" s="133"/>
      <c r="J214" s="195"/>
      <c r="K214" s="8"/>
    </row>
    <row r="215" spans="2:11" x14ac:dyDescent="0.25">
      <c r="B215" s="131">
        <f t="shared" si="5"/>
        <v>193</v>
      </c>
      <c r="C215" s="132"/>
      <c r="D215" s="198"/>
      <c r="E215" s="132"/>
      <c r="F215" s="132"/>
      <c r="G215" s="111" t="str">
        <f t="shared" ref="G215:G278" si="6">IF($F215 &lt;&gt; "",VLOOKUP($F215,Defect_severity,2,FALSE),"")</f>
        <v/>
      </c>
      <c r="H215" s="132"/>
      <c r="I215" s="133"/>
      <c r="J215" s="195"/>
      <c r="K215" s="8"/>
    </row>
    <row r="216" spans="2:11" x14ac:dyDescent="0.25">
      <c r="B216" s="131">
        <f t="shared" si="5"/>
        <v>194</v>
      </c>
      <c r="C216" s="132"/>
      <c r="D216" s="198"/>
      <c r="E216" s="132"/>
      <c r="F216" s="132"/>
      <c r="G216" s="111" t="str">
        <f t="shared" si="6"/>
        <v/>
      </c>
      <c r="H216" s="132"/>
      <c r="I216" s="133"/>
      <c r="J216" s="195"/>
      <c r="K216" s="8"/>
    </row>
    <row r="217" spans="2:11" x14ac:dyDescent="0.25">
      <c r="B217" s="131">
        <f t="shared" ref="B217:B280" si="7">B216+1</f>
        <v>195</v>
      </c>
      <c r="C217" s="132"/>
      <c r="D217" s="198"/>
      <c r="E217" s="132"/>
      <c r="F217" s="132"/>
      <c r="G217" s="111" t="str">
        <f t="shared" si="6"/>
        <v/>
      </c>
      <c r="H217" s="132"/>
      <c r="I217" s="133"/>
      <c r="J217" s="195"/>
      <c r="K217" s="8"/>
    </row>
    <row r="218" spans="2:11" x14ac:dyDescent="0.25">
      <c r="B218" s="131">
        <f t="shared" si="7"/>
        <v>196</v>
      </c>
      <c r="C218" s="132"/>
      <c r="D218" s="198"/>
      <c r="E218" s="132"/>
      <c r="F218" s="132"/>
      <c r="G218" s="111" t="str">
        <f t="shared" si="6"/>
        <v/>
      </c>
      <c r="H218" s="132"/>
      <c r="I218" s="133"/>
      <c r="J218" s="195"/>
      <c r="K218" s="8"/>
    </row>
    <row r="219" spans="2:11" x14ac:dyDescent="0.25">
      <c r="B219" s="131">
        <f t="shared" si="7"/>
        <v>197</v>
      </c>
      <c r="C219" s="132"/>
      <c r="D219" s="198"/>
      <c r="E219" s="132"/>
      <c r="F219" s="132"/>
      <c r="G219" s="111" t="str">
        <f t="shared" si="6"/>
        <v/>
      </c>
      <c r="H219" s="132"/>
      <c r="I219" s="133"/>
      <c r="J219" s="195"/>
      <c r="K219" s="8"/>
    </row>
    <row r="220" spans="2:11" x14ac:dyDescent="0.25">
      <c r="B220" s="131">
        <f t="shared" si="7"/>
        <v>198</v>
      </c>
      <c r="C220" s="132"/>
      <c r="D220" s="198"/>
      <c r="E220" s="132"/>
      <c r="F220" s="132"/>
      <c r="G220" s="111" t="str">
        <f t="shared" si="6"/>
        <v/>
      </c>
      <c r="H220" s="132"/>
      <c r="I220" s="133"/>
      <c r="J220" s="195"/>
      <c r="K220" s="8"/>
    </row>
    <row r="221" spans="2:11" x14ac:dyDescent="0.25">
      <c r="B221" s="131">
        <f t="shared" si="7"/>
        <v>199</v>
      </c>
      <c r="C221" s="132"/>
      <c r="D221" s="198"/>
      <c r="E221" s="132"/>
      <c r="F221" s="132"/>
      <c r="G221" s="111" t="str">
        <f t="shared" si="6"/>
        <v/>
      </c>
      <c r="H221" s="132"/>
      <c r="I221" s="133"/>
      <c r="J221" s="195"/>
      <c r="K221" s="8"/>
    </row>
    <row r="222" spans="2:11" x14ac:dyDescent="0.25">
      <c r="B222" s="131">
        <f t="shared" si="7"/>
        <v>200</v>
      </c>
      <c r="C222" s="132"/>
      <c r="D222" s="198"/>
      <c r="E222" s="132"/>
      <c r="F222" s="132"/>
      <c r="G222" s="111" t="str">
        <f t="shared" si="6"/>
        <v/>
      </c>
      <c r="H222" s="132"/>
      <c r="I222" s="133"/>
      <c r="J222" s="195"/>
      <c r="K222" s="8"/>
    </row>
    <row r="223" spans="2:11" x14ac:dyDescent="0.25">
      <c r="B223" s="131">
        <f t="shared" si="7"/>
        <v>201</v>
      </c>
      <c r="C223" s="132"/>
      <c r="D223" s="198"/>
      <c r="E223" s="132"/>
      <c r="F223" s="132"/>
      <c r="G223" s="111" t="str">
        <f t="shared" si="6"/>
        <v/>
      </c>
      <c r="H223" s="132"/>
      <c r="I223" s="133"/>
      <c r="J223" s="195"/>
      <c r="K223" s="8"/>
    </row>
    <row r="224" spans="2:11" x14ac:dyDescent="0.25">
      <c r="B224" s="131">
        <f t="shared" si="7"/>
        <v>202</v>
      </c>
      <c r="C224" s="132"/>
      <c r="D224" s="198"/>
      <c r="E224" s="132"/>
      <c r="F224" s="132"/>
      <c r="G224" s="111" t="str">
        <f t="shared" si="6"/>
        <v/>
      </c>
      <c r="H224" s="132"/>
      <c r="I224" s="133"/>
      <c r="J224" s="195"/>
      <c r="K224" s="8"/>
    </row>
    <row r="225" spans="2:11" x14ac:dyDescent="0.25">
      <c r="B225" s="131">
        <f t="shared" si="7"/>
        <v>203</v>
      </c>
      <c r="C225" s="132"/>
      <c r="D225" s="198"/>
      <c r="E225" s="132"/>
      <c r="F225" s="132"/>
      <c r="G225" s="111" t="str">
        <f t="shared" si="6"/>
        <v/>
      </c>
      <c r="H225" s="132"/>
      <c r="I225" s="133"/>
      <c r="J225" s="195"/>
      <c r="K225" s="8"/>
    </row>
    <row r="226" spans="2:11" x14ac:dyDescent="0.25">
      <c r="B226" s="131">
        <f t="shared" si="7"/>
        <v>204</v>
      </c>
      <c r="C226" s="132"/>
      <c r="D226" s="198"/>
      <c r="E226" s="132"/>
      <c r="F226" s="132"/>
      <c r="G226" s="111" t="str">
        <f t="shared" si="6"/>
        <v/>
      </c>
      <c r="H226" s="132"/>
      <c r="I226" s="133"/>
      <c r="J226" s="195"/>
      <c r="K226" s="8"/>
    </row>
    <row r="227" spans="2:11" x14ac:dyDescent="0.25">
      <c r="B227" s="131">
        <f t="shared" si="7"/>
        <v>205</v>
      </c>
      <c r="C227" s="132"/>
      <c r="D227" s="198"/>
      <c r="E227" s="132"/>
      <c r="F227" s="132"/>
      <c r="G227" s="111" t="str">
        <f t="shared" si="6"/>
        <v/>
      </c>
      <c r="H227" s="132"/>
      <c r="I227" s="133"/>
      <c r="J227" s="195"/>
      <c r="K227" s="8"/>
    </row>
    <row r="228" spans="2:11" x14ac:dyDescent="0.25">
      <c r="B228" s="131">
        <f t="shared" si="7"/>
        <v>206</v>
      </c>
      <c r="C228" s="132"/>
      <c r="D228" s="198"/>
      <c r="E228" s="132"/>
      <c r="F228" s="132"/>
      <c r="G228" s="111" t="str">
        <f t="shared" si="6"/>
        <v/>
      </c>
      <c r="H228" s="132"/>
      <c r="I228" s="133"/>
      <c r="J228" s="195"/>
      <c r="K228" s="8"/>
    </row>
    <row r="229" spans="2:11" x14ac:dyDescent="0.25">
      <c r="B229" s="131">
        <f t="shared" si="7"/>
        <v>207</v>
      </c>
      <c r="C229" s="132"/>
      <c r="D229" s="198"/>
      <c r="E229" s="132"/>
      <c r="F229" s="132"/>
      <c r="G229" s="111" t="str">
        <f t="shared" si="6"/>
        <v/>
      </c>
      <c r="H229" s="132"/>
      <c r="I229" s="133"/>
      <c r="J229" s="195"/>
      <c r="K229" s="8"/>
    </row>
    <row r="230" spans="2:11" x14ac:dyDescent="0.25">
      <c r="B230" s="131">
        <f t="shared" si="7"/>
        <v>208</v>
      </c>
      <c r="C230" s="132"/>
      <c r="D230" s="198"/>
      <c r="E230" s="132"/>
      <c r="F230" s="132"/>
      <c r="G230" s="111" t="str">
        <f t="shared" si="6"/>
        <v/>
      </c>
      <c r="H230" s="132"/>
      <c r="I230" s="133"/>
      <c r="J230" s="195"/>
      <c r="K230" s="8"/>
    </row>
    <row r="231" spans="2:11" x14ac:dyDescent="0.25">
      <c r="B231" s="131">
        <f t="shared" si="7"/>
        <v>209</v>
      </c>
      <c r="C231" s="132"/>
      <c r="D231" s="198"/>
      <c r="E231" s="132"/>
      <c r="F231" s="132"/>
      <c r="G231" s="111" t="str">
        <f t="shared" si="6"/>
        <v/>
      </c>
      <c r="H231" s="132"/>
      <c r="I231" s="133"/>
      <c r="J231" s="195"/>
      <c r="K231" s="8"/>
    </row>
    <row r="232" spans="2:11" x14ac:dyDescent="0.25">
      <c r="B232" s="131">
        <f t="shared" si="7"/>
        <v>210</v>
      </c>
      <c r="C232" s="132"/>
      <c r="D232" s="198"/>
      <c r="E232" s="132"/>
      <c r="F232" s="132"/>
      <c r="G232" s="111" t="str">
        <f t="shared" si="6"/>
        <v/>
      </c>
      <c r="H232" s="132"/>
      <c r="I232" s="133"/>
      <c r="J232" s="195"/>
      <c r="K232" s="8"/>
    </row>
    <row r="233" spans="2:11" x14ac:dyDescent="0.25">
      <c r="B233" s="131">
        <f t="shared" si="7"/>
        <v>211</v>
      </c>
      <c r="C233" s="132"/>
      <c r="D233" s="198"/>
      <c r="E233" s="132"/>
      <c r="F233" s="132"/>
      <c r="G233" s="111" t="str">
        <f t="shared" si="6"/>
        <v/>
      </c>
      <c r="H233" s="132"/>
      <c r="I233" s="133"/>
      <c r="J233" s="195"/>
      <c r="K233" s="8"/>
    </row>
    <row r="234" spans="2:11" x14ac:dyDescent="0.25">
      <c r="B234" s="131">
        <f t="shared" si="7"/>
        <v>212</v>
      </c>
      <c r="C234" s="132"/>
      <c r="D234" s="198"/>
      <c r="E234" s="132"/>
      <c r="F234" s="132"/>
      <c r="G234" s="111" t="str">
        <f t="shared" si="6"/>
        <v/>
      </c>
      <c r="H234" s="132"/>
      <c r="I234" s="133"/>
      <c r="J234" s="195"/>
      <c r="K234" s="8"/>
    </row>
    <row r="235" spans="2:11" x14ac:dyDescent="0.25">
      <c r="B235" s="131">
        <f t="shared" si="7"/>
        <v>213</v>
      </c>
      <c r="C235" s="132"/>
      <c r="D235" s="198"/>
      <c r="E235" s="132"/>
      <c r="F235" s="132"/>
      <c r="G235" s="111" t="str">
        <f t="shared" si="6"/>
        <v/>
      </c>
      <c r="H235" s="132"/>
      <c r="I235" s="133"/>
      <c r="J235" s="195"/>
      <c r="K235" s="8"/>
    </row>
    <row r="236" spans="2:11" x14ac:dyDescent="0.25">
      <c r="B236" s="131">
        <f t="shared" si="7"/>
        <v>214</v>
      </c>
      <c r="C236" s="132"/>
      <c r="D236" s="198"/>
      <c r="E236" s="132"/>
      <c r="F236" s="132"/>
      <c r="G236" s="111" t="str">
        <f t="shared" si="6"/>
        <v/>
      </c>
      <c r="H236" s="132"/>
      <c r="I236" s="133"/>
      <c r="J236" s="195"/>
      <c r="K236" s="8"/>
    </row>
    <row r="237" spans="2:11" x14ac:dyDescent="0.25">
      <c r="B237" s="131">
        <f t="shared" si="7"/>
        <v>215</v>
      </c>
      <c r="C237" s="132"/>
      <c r="D237" s="198"/>
      <c r="E237" s="132"/>
      <c r="F237" s="132"/>
      <c r="G237" s="111" t="str">
        <f t="shared" si="6"/>
        <v/>
      </c>
      <c r="H237" s="132"/>
      <c r="I237" s="133"/>
      <c r="J237" s="195"/>
      <c r="K237" s="8"/>
    </row>
    <row r="238" spans="2:11" x14ac:dyDescent="0.25">
      <c r="B238" s="131">
        <f t="shared" si="7"/>
        <v>216</v>
      </c>
      <c r="C238" s="132"/>
      <c r="D238" s="198"/>
      <c r="E238" s="132"/>
      <c r="F238" s="132"/>
      <c r="G238" s="111" t="str">
        <f t="shared" si="6"/>
        <v/>
      </c>
      <c r="H238" s="132"/>
      <c r="I238" s="133"/>
      <c r="J238" s="195"/>
      <c r="K238" s="8"/>
    </row>
    <row r="239" spans="2:11" x14ac:dyDescent="0.25">
      <c r="B239" s="131">
        <f t="shared" si="7"/>
        <v>217</v>
      </c>
      <c r="C239" s="132"/>
      <c r="D239" s="198"/>
      <c r="E239" s="132"/>
      <c r="F239" s="132"/>
      <c r="G239" s="111" t="str">
        <f t="shared" si="6"/>
        <v/>
      </c>
      <c r="H239" s="132"/>
      <c r="I239" s="133"/>
      <c r="J239" s="195"/>
      <c r="K239" s="8"/>
    </row>
    <row r="240" spans="2:11" x14ac:dyDescent="0.25">
      <c r="B240" s="131">
        <f t="shared" si="7"/>
        <v>218</v>
      </c>
      <c r="C240" s="132"/>
      <c r="D240" s="198"/>
      <c r="E240" s="132"/>
      <c r="F240" s="132"/>
      <c r="G240" s="111" t="str">
        <f t="shared" si="6"/>
        <v/>
      </c>
      <c r="H240" s="132"/>
      <c r="I240" s="133"/>
      <c r="J240" s="195"/>
      <c r="K240" s="8"/>
    </row>
    <row r="241" spans="2:11" x14ac:dyDescent="0.25">
      <c r="B241" s="131">
        <f t="shared" si="7"/>
        <v>219</v>
      </c>
      <c r="C241" s="132"/>
      <c r="D241" s="198"/>
      <c r="E241" s="132"/>
      <c r="F241" s="132"/>
      <c r="G241" s="111" t="str">
        <f t="shared" si="6"/>
        <v/>
      </c>
      <c r="H241" s="132"/>
      <c r="I241" s="133"/>
      <c r="J241" s="195"/>
      <c r="K241" s="8"/>
    </row>
    <row r="242" spans="2:11" x14ac:dyDescent="0.25">
      <c r="B242" s="131">
        <f t="shared" si="7"/>
        <v>220</v>
      </c>
      <c r="C242" s="132"/>
      <c r="D242" s="198"/>
      <c r="E242" s="132"/>
      <c r="F242" s="132"/>
      <c r="G242" s="111" t="str">
        <f t="shared" si="6"/>
        <v/>
      </c>
      <c r="H242" s="132"/>
      <c r="I242" s="133"/>
      <c r="J242" s="195"/>
      <c r="K242" s="8"/>
    </row>
    <row r="243" spans="2:11" x14ac:dyDescent="0.25">
      <c r="B243" s="131">
        <f t="shared" si="7"/>
        <v>221</v>
      </c>
      <c r="C243" s="132"/>
      <c r="D243" s="198"/>
      <c r="E243" s="132"/>
      <c r="F243" s="132"/>
      <c r="G243" s="111" t="str">
        <f t="shared" si="6"/>
        <v/>
      </c>
      <c r="H243" s="132"/>
      <c r="I243" s="133"/>
      <c r="J243" s="195"/>
      <c r="K243" s="8"/>
    </row>
    <row r="244" spans="2:11" x14ac:dyDescent="0.25">
      <c r="B244" s="131">
        <f t="shared" si="7"/>
        <v>222</v>
      </c>
      <c r="C244" s="132"/>
      <c r="D244" s="198"/>
      <c r="E244" s="132"/>
      <c r="F244" s="132"/>
      <c r="G244" s="111" t="str">
        <f t="shared" si="6"/>
        <v/>
      </c>
      <c r="H244" s="132"/>
      <c r="I244" s="133"/>
      <c r="J244" s="195"/>
      <c r="K244" s="8"/>
    </row>
    <row r="245" spans="2:11" x14ac:dyDescent="0.25">
      <c r="B245" s="131">
        <f t="shared" si="7"/>
        <v>223</v>
      </c>
      <c r="C245" s="132"/>
      <c r="D245" s="198"/>
      <c r="E245" s="132"/>
      <c r="F245" s="132"/>
      <c r="G245" s="111" t="str">
        <f t="shared" si="6"/>
        <v/>
      </c>
      <c r="H245" s="132"/>
      <c r="I245" s="133"/>
      <c r="J245" s="195"/>
      <c r="K245" s="8"/>
    </row>
    <row r="246" spans="2:11" x14ac:dyDescent="0.25">
      <c r="B246" s="131">
        <f t="shared" si="7"/>
        <v>224</v>
      </c>
      <c r="C246" s="132"/>
      <c r="D246" s="198"/>
      <c r="E246" s="132"/>
      <c r="F246" s="132"/>
      <c r="G246" s="111" t="str">
        <f t="shared" si="6"/>
        <v/>
      </c>
      <c r="H246" s="132"/>
      <c r="I246" s="133"/>
      <c r="J246" s="195"/>
      <c r="K246" s="8"/>
    </row>
    <row r="247" spans="2:11" x14ac:dyDescent="0.25">
      <c r="B247" s="131">
        <f t="shared" si="7"/>
        <v>225</v>
      </c>
      <c r="C247" s="132"/>
      <c r="D247" s="198"/>
      <c r="E247" s="132"/>
      <c r="F247" s="132"/>
      <c r="G247" s="111" t="str">
        <f t="shared" si="6"/>
        <v/>
      </c>
      <c r="H247" s="132"/>
      <c r="I247" s="133"/>
      <c r="J247" s="195"/>
      <c r="K247" s="8"/>
    </row>
    <row r="248" spans="2:11" x14ac:dyDescent="0.25">
      <c r="B248" s="131">
        <f t="shared" si="7"/>
        <v>226</v>
      </c>
      <c r="C248" s="132"/>
      <c r="D248" s="198"/>
      <c r="E248" s="132"/>
      <c r="F248" s="132"/>
      <c r="G248" s="111" t="str">
        <f t="shared" si="6"/>
        <v/>
      </c>
      <c r="H248" s="132"/>
      <c r="I248" s="133"/>
      <c r="J248" s="195"/>
      <c r="K248" s="8"/>
    </row>
    <row r="249" spans="2:11" x14ac:dyDescent="0.25">
      <c r="B249" s="131">
        <f t="shared" si="7"/>
        <v>227</v>
      </c>
      <c r="C249" s="132"/>
      <c r="D249" s="198"/>
      <c r="E249" s="132"/>
      <c r="F249" s="132"/>
      <c r="G249" s="111" t="str">
        <f t="shared" si="6"/>
        <v/>
      </c>
      <c r="H249" s="132"/>
      <c r="I249" s="133"/>
      <c r="J249" s="195"/>
      <c r="K249" s="8"/>
    </row>
    <row r="250" spans="2:11" x14ac:dyDescent="0.25">
      <c r="B250" s="131">
        <f t="shared" si="7"/>
        <v>228</v>
      </c>
      <c r="C250" s="132"/>
      <c r="D250" s="198"/>
      <c r="E250" s="132"/>
      <c r="F250" s="132"/>
      <c r="G250" s="111" t="str">
        <f t="shared" si="6"/>
        <v/>
      </c>
      <c r="H250" s="132"/>
      <c r="I250" s="133"/>
      <c r="J250" s="195"/>
      <c r="K250" s="8"/>
    </row>
    <row r="251" spans="2:11" x14ac:dyDescent="0.25">
      <c r="B251" s="131">
        <f t="shared" si="7"/>
        <v>229</v>
      </c>
      <c r="C251" s="132"/>
      <c r="D251" s="198"/>
      <c r="E251" s="132"/>
      <c r="F251" s="132"/>
      <c r="G251" s="111" t="str">
        <f t="shared" si="6"/>
        <v/>
      </c>
      <c r="H251" s="132"/>
      <c r="I251" s="133"/>
      <c r="J251" s="195"/>
      <c r="K251" s="8"/>
    </row>
    <row r="252" spans="2:11" x14ac:dyDescent="0.25">
      <c r="B252" s="131">
        <f t="shared" si="7"/>
        <v>230</v>
      </c>
      <c r="C252" s="132"/>
      <c r="D252" s="198"/>
      <c r="E252" s="132"/>
      <c r="F252" s="132"/>
      <c r="G252" s="111" t="str">
        <f t="shared" si="6"/>
        <v/>
      </c>
      <c r="H252" s="132"/>
      <c r="I252" s="133"/>
      <c r="J252" s="195"/>
      <c r="K252" s="8"/>
    </row>
    <row r="253" spans="2:11" x14ac:dyDescent="0.25">
      <c r="B253" s="131">
        <f t="shared" si="7"/>
        <v>231</v>
      </c>
      <c r="C253" s="132"/>
      <c r="D253" s="198"/>
      <c r="E253" s="132"/>
      <c r="F253" s="132"/>
      <c r="G253" s="111" t="str">
        <f t="shared" si="6"/>
        <v/>
      </c>
      <c r="H253" s="132"/>
      <c r="I253" s="133"/>
      <c r="J253" s="195"/>
      <c r="K253" s="8"/>
    </row>
    <row r="254" spans="2:11" x14ac:dyDescent="0.25">
      <c r="B254" s="131">
        <f t="shared" si="7"/>
        <v>232</v>
      </c>
      <c r="C254" s="132"/>
      <c r="D254" s="198"/>
      <c r="E254" s="132"/>
      <c r="F254" s="132"/>
      <c r="G254" s="111" t="str">
        <f t="shared" si="6"/>
        <v/>
      </c>
      <c r="H254" s="132"/>
      <c r="I254" s="133"/>
      <c r="J254" s="195"/>
      <c r="K254" s="8"/>
    </row>
    <row r="255" spans="2:11" x14ac:dyDescent="0.25">
      <c r="B255" s="131">
        <f t="shared" si="7"/>
        <v>233</v>
      </c>
      <c r="C255" s="132"/>
      <c r="D255" s="198"/>
      <c r="E255" s="132"/>
      <c r="F255" s="132"/>
      <c r="G255" s="111" t="str">
        <f t="shared" si="6"/>
        <v/>
      </c>
      <c r="H255" s="132"/>
      <c r="I255" s="133"/>
      <c r="J255" s="195"/>
      <c r="K255" s="8"/>
    </row>
    <row r="256" spans="2:11" x14ac:dyDescent="0.25">
      <c r="B256" s="131">
        <f t="shared" si="7"/>
        <v>234</v>
      </c>
      <c r="C256" s="132"/>
      <c r="D256" s="198"/>
      <c r="E256" s="132"/>
      <c r="F256" s="132"/>
      <c r="G256" s="111" t="str">
        <f t="shared" si="6"/>
        <v/>
      </c>
      <c r="H256" s="132"/>
      <c r="I256" s="133"/>
      <c r="J256" s="195"/>
      <c r="K256" s="8"/>
    </row>
    <row r="257" spans="2:11" x14ac:dyDescent="0.25">
      <c r="B257" s="131">
        <f t="shared" si="7"/>
        <v>235</v>
      </c>
      <c r="C257" s="132"/>
      <c r="D257" s="198"/>
      <c r="E257" s="132"/>
      <c r="F257" s="132"/>
      <c r="G257" s="111" t="str">
        <f t="shared" si="6"/>
        <v/>
      </c>
      <c r="H257" s="132"/>
      <c r="I257" s="133"/>
      <c r="J257" s="195"/>
      <c r="K257" s="8"/>
    </row>
    <row r="258" spans="2:11" x14ac:dyDescent="0.25">
      <c r="B258" s="131">
        <f t="shared" si="7"/>
        <v>236</v>
      </c>
      <c r="C258" s="132"/>
      <c r="D258" s="198"/>
      <c r="E258" s="132"/>
      <c r="F258" s="132"/>
      <c r="G258" s="111" t="str">
        <f t="shared" si="6"/>
        <v/>
      </c>
      <c r="H258" s="132"/>
      <c r="I258" s="133"/>
      <c r="J258" s="195"/>
      <c r="K258" s="8"/>
    </row>
    <row r="259" spans="2:11" x14ac:dyDescent="0.25">
      <c r="B259" s="131">
        <f t="shared" si="7"/>
        <v>237</v>
      </c>
      <c r="C259" s="132"/>
      <c r="D259" s="198"/>
      <c r="E259" s="132"/>
      <c r="F259" s="132"/>
      <c r="G259" s="111" t="str">
        <f t="shared" si="6"/>
        <v/>
      </c>
      <c r="H259" s="132"/>
      <c r="I259" s="133"/>
      <c r="J259" s="195"/>
      <c r="K259" s="8"/>
    </row>
    <row r="260" spans="2:11" x14ac:dyDescent="0.25">
      <c r="B260" s="131">
        <f t="shared" si="7"/>
        <v>238</v>
      </c>
      <c r="C260" s="132"/>
      <c r="D260" s="198"/>
      <c r="E260" s="132"/>
      <c r="F260" s="132"/>
      <c r="G260" s="111" t="str">
        <f t="shared" si="6"/>
        <v/>
      </c>
      <c r="H260" s="132"/>
      <c r="I260" s="133"/>
      <c r="J260" s="195"/>
      <c r="K260" s="8"/>
    </row>
    <row r="261" spans="2:11" x14ac:dyDescent="0.25">
      <c r="B261" s="131">
        <f t="shared" si="7"/>
        <v>239</v>
      </c>
      <c r="C261" s="132"/>
      <c r="D261" s="198"/>
      <c r="E261" s="132"/>
      <c r="F261" s="132"/>
      <c r="G261" s="111" t="str">
        <f t="shared" si="6"/>
        <v/>
      </c>
      <c r="H261" s="132"/>
      <c r="I261" s="133"/>
      <c r="J261" s="195"/>
      <c r="K261" s="8"/>
    </row>
    <row r="262" spans="2:11" x14ac:dyDescent="0.25">
      <c r="B262" s="131">
        <f t="shared" si="7"/>
        <v>240</v>
      </c>
      <c r="C262" s="132"/>
      <c r="D262" s="198"/>
      <c r="E262" s="132"/>
      <c r="F262" s="132"/>
      <c r="G262" s="111" t="str">
        <f t="shared" si="6"/>
        <v/>
      </c>
      <c r="H262" s="132"/>
      <c r="I262" s="133"/>
      <c r="J262" s="195"/>
      <c r="K262" s="8"/>
    </row>
    <row r="263" spans="2:11" x14ac:dyDescent="0.25">
      <c r="B263" s="131">
        <f t="shared" si="7"/>
        <v>241</v>
      </c>
      <c r="C263" s="132"/>
      <c r="D263" s="198"/>
      <c r="E263" s="132"/>
      <c r="F263" s="132"/>
      <c r="G263" s="111" t="str">
        <f t="shared" si="6"/>
        <v/>
      </c>
      <c r="H263" s="132"/>
      <c r="I263" s="133"/>
      <c r="J263" s="195"/>
      <c r="K263" s="8"/>
    </row>
    <row r="264" spans="2:11" x14ac:dyDescent="0.25">
      <c r="B264" s="131">
        <f t="shared" si="7"/>
        <v>242</v>
      </c>
      <c r="C264" s="132"/>
      <c r="D264" s="198"/>
      <c r="E264" s="132"/>
      <c r="F264" s="132"/>
      <c r="G264" s="111" t="str">
        <f t="shared" si="6"/>
        <v/>
      </c>
      <c r="H264" s="132"/>
      <c r="I264" s="133"/>
      <c r="J264" s="195"/>
      <c r="K264" s="8"/>
    </row>
    <row r="265" spans="2:11" x14ac:dyDescent="0.25">
      <c r="B265" s="131">
        <f t="shared" si="7"/>
        <v>243</v>
      </c>
      <c r="C265" s="132"/>
      <c r="D265" s="198"/>
      <c r="E265" s="132"/>
      <c r="F265" s="132"/>
      <c r="G265" s="111" t="str">
        <f t="shared" si="6"/>
        <v/>
      </c>
      <c r="H265" s="132"/>
      <c r="I265" s="133"/>
      <c r="J265" s="195"/>
      <c r="K265" s="8"/>
    </row>
    <row r="266" spans="2:11" x14ac:dyDescent="0.25">
      <c r="B266" s="131">
        <f t="shared" si="7"/>
        <v>244</v>
      </c>
      <c r="C266" s="132"/>
      <c r="D266" s="198"/>
      <c r="E266" s="132"/>
      <c r="F266" s="132"/>
      <c r="G266" s="111" t="str">
        <f t="shared" si="6"/>
        <v/>
      </c>
      <c r="H266" s="132"/>
      <c r="I266" s="133"/>
      <c r="J266" s="195"/>
      <c r="K266" s="8"/>
    </row>
    <row r="267" spans="2:11" x14ac:dyDescent="0.25">
      <c r="B267" s="131">
        <f t="shared" si="7"/>
        <v>245</v>
      </c>
      <c r="C267" s="132"/>
      <c r="D267" s="198"/>
      <c r="E267" s="132"/>
      <c r="F267" s="132"/>
      <c r="G267" s="111" t="str">
        <f t="shared" si="6"/>
        <v/>
      </c>
      <c r="H267" s="132"/>
      <c r="I267" s="133"/>
      <c r="J267" s="195"/>
      <c r="K267" s="8"/>
    </row>
    <row r="268" spans="2:11" x14ac:dyDescent="0.25">
      <c r="B268" s="131">
        <f t="shared" si="7"/>
        <v>246</v>
      </c>
      <c r="C268" s="132"/>
      <c r="D268" s="198"/>
      <c r="E268" s="132"/>
      <c r="F268" s="132"/>
      <c r="G268" s="111" t="str">
        <f t="shared" si="6"/>
        <v/>
      </c>
      <c r="H268" s="132"/>
      <c r="I268" s="133"/>
      <c r="J268" s="195"/>
      <c r="K268" s="8"/>
    </row>
    <row r="269" spans="2:11" x14ac:dyDescent="0.25">
      <c r="B269" s="131">
        <f t="shared" si="7"/>
        <v>247</v>
      </c>
      <c r="C269" s="132"/>
      <c r="D269" s="198"/>
      <c r="E269" s="132"/>
      <c r="F269" s="132"/>
      <c r="G269" s="111" t="str">
        <f t="shared" si="6"/>
        <v/>
      </c>
      <c r="H269" s="132"/>
      <c r="I269" s="133"/>
      <c r="J269" s="195"/>
      <c r="K269" s="8"/>
    </row>
    <row r="270" spans="2:11" x14ac:dyDescent="0.25">
      <c r="B270" s="131">
        <f t="shared" si="7"/>
        <v>248</v>
      </c>
      <c r="C270" s="132"/>
      <c r="D270" s="198"/>
      <c r="E270" s="132"/>
      <c r="F270" s="132"/>
      <c r="G270" s="111" t="str">
        <f t="shared" si="6"/>
        <v/>
      </c>
      <c r="H270" s="132"/>
      <c r="I270" s="133"/>
      <c r="J270" s="195"/>
      <c r="K270" s="8"/>
    </row>
    <row r="271" spans="2:11" x14ac:dyDescent="0.25">
      <c r="B271" s="131">
        <f t="shared" si="7"/>
        <v>249</v>
      </c>
      <c r="C271" s="132"/>
      <c r="D271" s="198"/>
      <c r="E271" s="132"/>
      <c r="F271" s="132"/>
      <c r="G271" s="111" t="str">
        <f t="shared" si="6"/>
        <v/>
      </c>
      <c r="H271" s="132"/>
      <c r="I271" s="133"/>
      <c r="J271" s="195"/>
      <c r="K271" s="8"/>
    </row>
    <row r="272" spans="2:11" x14ac:dyDescent="0.25">
      <c r="B272" s="131">
        <f t="shared" si="7"/>
        <v>250</v>
      </c>
      <c r="C272" s="132"/>
      <c r="D272" s="198"/>
      <c r="E272" s="132"/>
      <c r="F272" s="132"/>
      <c r="G272" s="111" t="str">
        <f t="shared" si="6"/>
        <v/>
      </c>
      <c r="H272" s="132"/>
      <c r="I272" s="133"/>
      <c r="J272" s="195"/>
      <c r="K272" s="8"/>
    </row>
    <row r="273" spans="2:11" x14ac:dyDescent="0.25">
      <c r="B273" s="131">
        <f t="shared" si="7"/>
        <v>251</v>
      </c>
      <c r="C273" s="132"/>
      <c r="D273" s="198"/>
      <c r="E273" s="132"/>
      <c r="F273" s="132"/>
      <c r="G273" s="111" t="str">
        <f t="shared" si="6"/>
        <v/>
      </c>
      <c r="H273" s="132"/>
      <c r="I273" s="133"/>
      <c r="J273" s="195"/>
      <c r="K273" s="8"/>
    </row>
    <row r="274" spans="2:11" x14ac:dyDescent="0.25">
      <c r="B274" s="131">
        <f t="shared" si="7"/>
        <v>252</v>
      </c>
      <c r="C274" s="132"/>
      <c r="D274" s="198"/>
      <c r="E274" s="132"/>
      <c r="F274" s="132"/>
      <c r="G274" s="111" t="str">
        <f t="shared" si="6"/>
        <v/>
      </c>
      <c r="H274" s="132"/>
      <c r="I274" s="133"/>
      <c r="J274" s="195"/>
      <c r="K274" s="8"/>
    </row>
    <row r="275" spans="2:11" x14ac:dyDescent="0.25">
      <c r="B275" s="131">
        <f t="shared" si="7"/>
        <v>253</v>
      </c>
      <c r="C275" s="132"/>
      <c r="D275" s="198"/>
      <c r="E275" s="132"/>
      <c r="F275" s="132"/>
      <c r="G275" s="111" t="str">
        <f t="shared" si="6"/>
        <v/>
      </c>
      <c r="H275" s="132"/>
      <c r="I275" s="133"/>
      <c r="J275" s="195"/>
      <c r="K275" s="8"/>
    </row>
    <row r="276" spans="2:11" x14ac:dyDescent="0.25">
      <c r="B276" s="131">
        <f t="shared" si="7"/>
        <v>254</v>
      </c>
      <c r="C276" s="132"/>
      <c r="D276" s="198"/>
      <c r="E276" s="132"/>
      <c r="F276" s="132"/>
      <c r="G276" s="111" t="str">
        <f t="shared" si="6"/>
        <v/>
      </c>
      <c r="H276" s="132"/>
      <c r="I276" s="133"/>
      <c r="J276" s="195"/>
      <c r="K276" s="8"/>
    </row>
    <row r="277" spans="2:11" x14ac:dyDescent="0.25">
      <c r="B277" s="131">
        <f t="shared" si="7"/>
        <v>255</v>
      </c>
      <c r="C277" s="132"/>
      <c r="D277" s="198"/>
      <c r="E277" s="132"/>
      <c r="F277" s="132"/>
      <c r="G277" s="111" t="str">
        <f t="shared" si="6"/>
        <v/>
      </c>
      <c r="H277" s="132"/>
      <c r="I277" s="133"/>
      <c r="J277" s="195"/>
      <c r="K277" s="8"/>
    </row>
    <row r="278" spans="2:11" x14ac:dyDescent="0.25">
      <c r="B278" s="131">
        <f t="shared" si="7"/>
        <v>256</v>
      </c>
      <c r="C278" s="132"/>
      <c r="D278" s="198"/>
      <c r="E278" s="132"/>
      <c r="F278" s="132"/>
      <c r="G278" s="111" t="str">
        <f t="shared" si="6"/>
        <v/>
      </c>
      <c r="H278" s="132"/>
      <c r="I278" s="133"/>
      <c r="J278" s="195"/>
      <c r="K278" s="8"/>
    </row>
    <row r="279" spans="2:11" x14ac:dyDescent="0.25">
      <c r="B279" s="131">
        <f t="shared" si="7"/>
        <v>257</v>
      </c>
      <c r="C279" s="132"/>
      <c r="D279" s="198"/>
      <c r="E279" s="132"/>
      <c r="F279" s="132"/>
      <c r="G279" s="111" t="str">
        <f t="shared" ref="G279:G322" si="8">IF($F279 &lt;&gt; "",VLOOKUP($F279,Defect_severity,2,FALSE),"")</f>
        <v/>
      </c>
      <c r="H279" s="132"/>
      <c r="I279" s="133"/>
      <c r="J279" s="195"/>
      <c r="K279" s="8"/>
    </row>
    <row r="280" spans="2:11" x14ac:dyDescent="0.25">
      <c r="B280" s="131">
        <f t="shared" si="7"/>
        <v>258</v>
      </c>
      <c r="C280" s="132"/>
      <c r="D280" s="198"/>
      <c r="E280" s="132"/>
      <c r="F280" s="132"/>
      <c r="G280" s="111" t="str">
        <f t="shared" si="8"/>
        <v/>
      </c>
      <c r="H280" s="132"/>
      <c r="I280" s="133"/>
      <c r="J280" s="195"/>
      <c r="K280" s="8"/>
    </row>
    <row r="281" spans="2:11" x14ac:dyDescent="0.25">
      <c r="B281" s="131">
        <f t="shared" ref="B281:B322" si="9">B280+1</f>
        <v>259</v>
      </c>
      <c r="C281" s="132"/>
      <c r="D281" s="198"/>
      <c r="E281" s="132"/>
      <c r="F281" s="132"/>
      <c r="G281" s="111" t="str">
        <f t="shared" si="8"/>
        <v/>
      </c>
      <c r="H281" s="132"/>
      <c r="I281" s="133"/>
      <c r="J281" s="195"/>
      <c r="K281" s="8"/>
    </row>
    <row r="282" spans="2:11" x14ac:dyDescent="0.25">
      <c r="B282" s="131">
        <f t="shared" si="9"/>
        <v>260</v>
      </c>
      <c r="C282" s="132"/>
      <c r="D282" s="198"/>
      <c r="E282" s="132"/>
      <c r="F282" s="132"/>
      <c r="G282" s="111" t="str">
        <f t="shared" si="8"/>
        <v/>
      </c>
      <c r="H282" s="132"/>
      <c r="I282" s="133"/>
      <c r="J282" s="195"/>
      <c r="K282" s="8"/>
    </row>
    <row r="283" spans="2:11" x14ac:dyDescent="0.25">
      <c r="B283" s="131">
        <f t="shared" si="9"/>
        <v>261</v>
      </c>
      <c r="C283" s="132"/>
      <c r="D283" s="198"/>
      <c r="E283" s="132"/>
      <c r="F283" s="132"/>
      <c r="G283" s="111" t="str">
        <f t="shared" si="8"/>
        <v/>
      </c>
      <c r="H283" s="132"/>
      <c r="I283" s="133"/>
      <c r="J283" s="195"/>
      <c r="K283" s="8"/>
    </row>
    <row r="284" spans="2:11" x14ac:dyDescent="0.25">
      <c r="B284" s="131">
        <f t="shared" si="9"/>
        <v>262</v>
      </c>
      <c r="C284" s="132"/>
      <c r="D284" s="198"/>
      <c r="E284" s="132"/>
      <c r="F284" s="132"/>
      <c r="G284" s="111" t="str">
        <f t="shared" si="8"/>
        <v/>
      </c>
      <c r="H284" s="132"/>
      <c r="I284" s="133"/>
      <c r="J284" s="195"/>
      <c r="K284" s="8"/>
    </row>
    <row r="285" spans="2:11" x14ac:dyDescent="0.25">
      <c r="B285" s="131">
        <f t="shared" si="9"/>
        <v>263</v>
      </c>
      <c r="C285" s="132"/>
      <c r="D285" s="198"/>
      <c r="E285" s="132"/>
      <c r="F285" s="132"/>
      <c r="G285" s="111" t="str">
        <f t="shared" si="8"/>
        <v/>
      </c>
      <c r="H285" s="132"/>
      <c r="I285" s="133"/>
      <c r="J285" s="195"/>
      <c r="K285" s="8"/>
    </row>
    <row r="286" spans="2:11" x14ac:dyDescent="0.25">
      <c r="B286" s="131">
        <f t="shared" si="9"/>
        <v>264</v>
      </c>
      <c r="C286" s="132"/>
      <c r="D286" s="198"/>
      <c r="E286" s="132"/>
      <c r="F286" s="132"/>
      <c r="G286" s="111" t="str">
        <f t="shared" si="8"/>
        <v/>
      </c>
      <c r="H286" s="132"/>
      <c r="I286" s="133"/>
      <c r="J286" s="195"/>
      <c r="K286" s="8"/>
    </row>
    <row r="287" spans="2:11" x14ac:dyDescent="0.25">
      <c r="B287" s="131">
        <f t="shared" si="9"/>
        <v>265</v>
      </c>
      <c r="C287" s="132"/>
      <c r="D287" s="198"/>
      <c r="E287" s="132"/>
      <c r="F287" s="132"/>
      <c r="G287" s="111" t="str">
        <f t="shared" si="8"/>
        <v/>
      </c>
      <c r="H287" s="132"/>
      <c r="I287" s="133"/>
      <c r="J287" s="195"/>
      <c r="K287" s="8"/>
    </row>
    <row r="288" spans="2:11" x14ac:dyDescent="0.25">
      <c r="B288" s="131">
        <f t="shared" si="9"/>
        <v>266</v>
      </c>
      <c r="C288" s="132"/>
      <c r="D288" s="198"/>
      <c r="E288" s="132"/>
      <c r="F288" s="132"/>
      <c r="G288" s="111" t="str">
        <f t="shared" si="8"/>
        <v/>
      </c>
      <c r="H288" s="132"/>
      <c r="I288" s="133"/>
      <c r="J288" s="195"/>
      <c r="K288" s="8"/>
    </row>
    <row r="289" spans="2:11" x14ac:dyDescent="0.25">
      <c r="B289" s="131">
        <f t="shared" si="9"/>
        <v>267</v>
      </c>
      <c r="C289" s="132"/>
      <c r="D289" s="198"/>
      <c r="E289" s="132"/>
      <c r="F289" s="132"/>
      <c r="G289" s="111" t="str">
        <f t="shared" si="8"/>
        <v/>
      </c>
      <c r="H289" s="132"/>
      <c r="I289" s="133"/>
      <c r="J289" s="195"/>
      <c r="K289" s="8"/>
    </row>
    <row r="290" spans="2:11" x14ac:dyDescent="0.25">
      <c r="B290" s="131">
        <f t="shared" si="9"/>
        <v>268</v>
      </c>
      <c r="C290" s="132"/>
      <c r="D290" s="198"/>
      <c r="E290" s="132"/>
      <c r="F290" s="132"/>
      <c r="G290" s="111" t="str">
        <f t="shared" si="8"/>
        <v/>
      </c>
      <c r="H290" s="132"/>
      <c r="I290" s="133"/>
      <c r="J290" s="195"/>
      <c r="K290" s="8"/>
    </row>
    <row r="291" spans="2:11" x14ac:dyDescent="0.25">
      <c r="B291" s="131">
        <f t="shared" si="9"/>
        <v>269</v>
      </c>
      <c r="C291" s="132"/>
      <c r="D291" s="198"/>
      <c r="E291" s="132"/>
      <c r="F291" s="132"/>
      <c r="G291" s="111" t="str">
        <f t="shared" si="8"/>
        <v/>
      </c>
      <c r="H291" s="132"/>
      <c r="I291" s="133"/>
      <c r="J291" s="195"/>
      <c r="K291" s="8"/>
    </row>
    <row r="292" spans="2:11" x14ac:dyDescent="0.25">
      <c r="B292" s="131">
        <f t="shared" si="9"/>
        <v>270</v>
      </c>
      <c r="C292" s="132"/>
      <c r="D292" s="198"/>
      <c r="E292" s="132"/>
      <c r="F292" s="132"/>
      <c r="G292" s="111" t="str">
        <f t="shared" si="8"/>
        <v/>
      </c>
      <c r="H292" s="132"/>
      <c r="I292" s="133"/>
      <c r="J292" s="195"/>
      <c r="K292" s="8"/>
    </row>
    <row r="293" spans="2:11" x14ac:dyDescent="0.25">
      <c r="B293" s="131">
        <f t="shared" si="9"/>
        <v>271</v>
      </c>
      <c r="C293" s="132"/>
      <c r="D293" s="198"/>
      <c r="E293" s="132"/>
      <c r="F293" s="132"/>
      <c r="G293" s="111" t="str">
        <f t="shared" si="8"/>
        <v/>
      </c>
      <c r="H293" s="132"/>
      <c r="I293" s="133"/>
      <c r="J293" s="195"/>
      <c r="K293" s="8"/>
    </row>
    <row r="294" spans="2:11" x14ac:dyDescent="0.25">
      <c r="B294" s="131">
        <f t="shared" si="9"/>
        <v>272</v>
      </c>
      <c r="C294" s="132"/>
      <c r="D294" s="198"/>
      <c r="E294" s="132"/>
      <c r="F294" s="132"/>
      <c r="G294" s="111" t="str">
        <f t="shared" si="8"/>
        <v/>
      </c>
      <c r="H294" s="132"/>
      <c r="I294" s="133"/>
      <c r="J294" s="195"/>
      <c r="K294" s="8"/>
    </row>
    <row r="295" spans="2:11" x14ac:dyDescent="0.25">
      <c r="B295" s="131">
        <f t="shared" si="9"/>
        <v>273</v>
      </c>
      <c r="C295" s="132"/>
      <c r="D295" s="198"/>
      <c r="E295" s="132"/>
      <c r="F295" s="132"/>
      <c r="G295" s="111" t="str">
        <f t="shared" si="8"/>
        <v/>
      </c>
      <c r="H295" s="132"/>
      <c r="I295" s="133"/>
      <c r="J295" s="195"/>
      <c r="K295" s="8"/>
    </row>
    <row r="296" spans="2:11" x14ac:dyDescent="0.25">
      <c r="B296" s="131">
        <f t="shared" si="9"/>
        <v>274</v>
      </c>
      <c r="C296" s="132"/>
      <c r="D296" s="198"/>
      <c r="E296" s="132"/>
      <c r="F296" s="132"/>
      <c r="G296" s="111" t="str">
        <f t="shared" si="8"/>
        <v/>
      </c>
      <c r="H296" s="132"/>
      <c r="I296" s="133"/>
      <c r="J296" s="195"/>
      <c r="K296" s="8"/>
    </row>
    <row r="297" spans="2:11" x14ac:dyDescent="0.25">
      <c r="B297" s="131">
        <f t="shared" si="9"/>
        <v>275</v>
      </c>
      <c r="C297" s="132"/>
      <c r="D297" s="198"/>
      <c r="E297" s="132"/>
      <c r="F297" s="132"/>
      <c r="G297" s="111" t="str">
        <f t="shared" si="8"/>
        <v/>
      </c>
      <c r="H297" s="132"/>
      <c r="I297" s="133"/>
      <c r="J297" s="195"/>
      <c r="K297" s="8"/>
    </row>
    <row r="298" spans="2:11" x14ac:dyDescent="0.25">
      <c r="B298" s="131">
        <f t="shared" si="9"/>
        <v>276</v>
      </c>
      <c r="C298" s="132"/>
      <c r="D298" s="198"/>
      <c r="E298" s="132"/>
      <c r="F298" s="132"/>
      <c r="G298" s="111" t="str">
        <f t="shared" si="8"/>
        <v/>
      </c>
      <c r="H298" s="132"/>
      <c r="I298" s="133"/>
      <c r="J298" s="195"/>
      <c r="K298" s="8"/>
    </row>
    <row r="299" spans="2:11" x14ac:dyDescent="0.25">
      <c r="B299" s="131">
        <f t="shared" si="9"/>
        <v>277</v>
      </c>
      <c r="C299" s="132"/>
      <c r="D299" s="198"/>
      <c r="E299" s="132"/>
      <c r="F299" s="132"/>
      <c r="G299" s="111" t="str">
        <f t="shared" si="8"/>
        <v/>
      </c>
      <c r="H299" s="132"/>
      <c r="I299" s="133"/>
      <c r="J299" s="195"/>
      <c r="K299" s="8"/>
    </row>
    <row r="300" spans="2:11" x14ac:dyDescent="0.25">
      <c r="B300" s="131">
        <f t="shared" si="9"/>
        <v>278</v>
      </c>
      <c r="C300" s="132"/>
      <c r="D300" s="198"/>
      <c r="E300" s="132"/>
      <c r="F300" s="132"/>
      <c r="G300" s="111" t="str">
        <f t="shared" si="8"/>
        <v/>
      </c>
      <c r="H300" s="132"/>
      <c r="I300" s="133"/>
      <c r="J300" s="195"/>
      <c r="K300" s="8"/>
    </row>
    <row r="301" spans="2:11" x14ac:dyDescent="0.25">
      <c r="B301" s="131">
        <f t="shared" si="9"/>
        <v>279</v>
      </c>
      <c r="C301" s="132"/>
      <c r="D301" s="198"/>
      <c r="E301" s="132"/>
      <c r="F301" s="132"/>
      <c r="G301" s="111" t="str">
        <f t="shared" si="8"/>
        <v/>
      </c>
      <c r="H301" s="132"/>
      <c r="I301" s="133"/>
      <c r="J301" s="195"/>
      <c r="K301" s="8"/>
    </row>
    <row r="302" spans="2:11" x14ac:dyDescent="0.25">
      <c r="B302" s="131">
        <f t="shared" si="9"/>
        <v>280</v>
      </c>
      <c r="C302" s="132"/>
      <c r="D302" s="198"/>
      <c r="E302" s="132"/>
      <c r="F302" s="132"/>
      <c r="G302" s="111" t="str">
        <f t="shared" si="8"/>
        <v/>
      </c>
      <c r="H302" s="132"/>
      <c r="I302" s="133"/>
      <c r="J302" s="195"/>
      <c r="K302" s="8"/>
    </row>
    <row r="303" spans="2:11" x14ac:dyDescent="0.25">
      <c r="B303" s="131">
        <f t="shared" si="9"/>
        <v>281</v>
      </c>
      <c r="C303" s="132"/>
      <c r="D303" s="198"/>
      <c r="E303" s="132"/>
      <c r="F303" s="132"/>
      <c r="G303" s="111" t="str">
        <f t="shared" si="8"/>
        <v/>
      </c>
      <c r="H303" s="132"/>
      <c r="I303" s="133"/>
      <c r="J303" s="195"/>
      <c r="K303" s="8"/>
    </row>
    <row r="304" spans="2:11" x14ac:dyDescent="0.25">
      <c r="B304" s="131">
        <f t="shared" si="9"/>
        <v>282</v>
      </c>
      <c r="C304" s="132"/>
      <c r="D304" s="198"/>
      <c r="E304" s="132"/>
      <c r="F304" s="132"/>
      <c r="G304" s="111" t="str">
        <f t="shared" si="8"/>
        <v/>
      </c>
      <c r="H304" s="132"/>
      <c r="I304" s="133"/>
      <c r="J304" s="195"/>
      <c r="K304" s="8"/>
    </row>
    <row r="305" spans="2:11" x14ac:dyDescent="0.25">
      <c r="B305" s="131">
        <f t="shared" si="9"/>
        <v>283</v>
      </c>
      <c r="C305" s="132"/>
      <c r="D305" s="198"/>
      <c r="E305" s="132"/>
      <c r="F305" s="132"/>
      <c r="G305" s="111" t="str">
        <f t="shared" si="8"/>
        <v/>
      </c>
      <c r="H305" s="132"/>
      <c r="I305" s="133"/>
      <c r="J305" s="195"/>
      <c r="K305" s="8"/>
    </row>
    <row r="306" spans="2:11" x14ac:dyDescent="0.25">
      <c r="B306" s="131">
        <f t="shared" si="9"/>
        <v>284</v>
      </c>
      <c r="C306" s="132"/>
      <c r="D306" s="198"/>
      <c r="E306" s="132"/>
      <c r="F306" s="132"/>
      <c r="G306" s="111" t="str">
        <f t="shared" si="8"/>
        <v/>
      </c>
      <c r="H306" s="132"/>
      <c r="I306" s="133"/>
      <c r="J306" s="195"/>
      <c r="K306" s="8"/>
    </row>
    <row r="307" spans="2:11" x14ac:dyDescent="0.25">
      <c r="B307" s="131">
        <f t="shared" si="9"/>
        <v>285</v>
      </c>
      <c r="C307" s="132"/>
      <c r="D307" s="198"/>
      <c r="E307" s="132"/>
      <c r="F307" s="132"/>
      <c r="G307" s="111" t="str">
        <f t="shared" si="8"/>
        <v/>
      </c>
      <c r="H307" s="132"/>
      <c r="I307" s="133"/>
      <c r="J307" s="195"/>
      <c r="K307" s="8"/>
    </row>
    <row r="308" spans="2:11" x14ac:dyDescent="0.25">
      <c r="B308" s="131">
        <f t="shared" si="9"/>
        <v>286</v>
      </c>
      <c r="C308" s="132"/>
      <c r="D308" s="198"/>
      <c r="E308" s="132"/>
      <c r="F308" s="132"/>
      <c r="G308" s="111" t="str">
        <f t="shared" si="8"/>
        <v/>
      </c>
      <c r="H308" s="132"/>
      <c r="I308" s="133"/>
      <c r="J308" s="195"/>
      <c r="K308" s="8"/>
    </row>
    <row r="309" spans="2:11" x14ac:dyDescent="0.25">
      <c r="B309" s="131">
        <f t="shared" si="9"/>
        <v>287</v>
      </c>
      <c r="C309" s="132"/>
      <c r="D309" s="198"/>
      <c r="E309" s="132"/>
      <c r="F309" s="132"/>
      <c r="G309" s="111" t="str">
        <f t="shared" si="8"/>
        <v/>
      </c>
      <c r="H309" s="132"/>
      <c r="I309" s="133"/>
      <c r="J309" s="195"/>
      <c r="K309" s="8"/>
    </row>
    <row r="310" spans="2:11" x14ac:dyDescent="0.25">
      <c r="B310" s="131">
        <f t="shared" si="9"/>
        <v>288</v>
      </c>
      <c r="C310" s="132"/>
      <c r="D310" s="198"/>
      <c r="E310" s="132"/>
      <c r="F310" s="132"/>
      <c r="G310" s="111" t="str">
        <f t="shared" si="8"/>
        <v/>
      </c>
      <c r="H310" s="132"/>
      <c r="I310" s="133"/>
      <c r="J310" s="195"/>
      <c r="K310" s="8"/>
    </row>
    <row r="311" spans="2:11" x14ac:dyDescent="0.25">
      <c r="B311" s="131">
        <f t="shared" si="9"/>
        <v>289</v>
      </c>
      <c r="C311" s="132"/>
      <c r="D311" s="198"/>
      <c r="E311" s="132"/>
      <c r="F311" s="132"/>
      <c r="G311" s="111" t="str">
        <f t="shared" si="8"/>
        <v/>
      </c>
      <c r="H311" s="132"/>
      <c r="I311" s="133"/>
      <c r="J311" s="195"/>
      <c r="K311" s="8"/>
    </row>
    <row r="312" spans="2:11" x14ac:dyDescent="0.25">
      <c r="B312" s="131">
        <f t="shared" si="9"/>
        <v>290</v>
      </c>
      <c r="C312" s="132"/>
      <c r="D312" s="198"/>
      <c r="E312" s="132"/>
      <c r="F312" s="132"/>
      <c r="G312" s="111" t="str">
        <f t="shared" si="8"/>
        <v/>
      </c>
      <c r="H312" s="132"/>
      <c r="I312" s="133"/>
      <c r="J312" s="195"/>
      <c r="K312" s="8"/>
    </row>
    <row r="313" spans="2:11" x14ac:dyDescent="0.25">
      <c r="B313" s="131">
        <f t="shared" si="9"/>
        <v>291</v>
      </c>
      <c r="C313" s="132"/>
      <c r="D313" s="198"/>
      <c r="E313" s="132"/>
      <c r="F313" s="132"/>
      <c r="G313" s="111" t="str">
        <f t="shared" si="8"/>
        <v/>
      </c>
      <c r="H313" s="132"/>
      <c r="I313" s="133"/>
      <c r="J313" s="195"/>
      <c r="K313" s="8"/>
    </row>
    <row r="314" spans="2:11" x14ac:dyDescent="0.25">
      <c r="B314" s="131">
        <f t="shared" si="9"/>
        <v>292</v>
      </c>
      <c r="C314" s="132"/>
      <c r="D314" s="198"/>
      <c r="E314" s="132"/>
      <c r="F314" s="132"/>
      <c r="G314" s="111" t="str">
        <f t="shared" si="8"/>
        <v/>
      </c>
      <c r="H314" s="132"/>
      <c r="I314" s="133"/>
      <c r="J314" s="195"/>
      <c r="K314" s="8"/>
    </row>
    <row r="315" spans="2:11" x14ac:dyDescent="0.25">
      <c r="B315" s="131">
        <f t="shared" si="9"/>
        <v>293</v>
      </c>
      <c r="C315" s="132"/>
      <c r="D315" s="198"/>
      <c r="E315" s="132"/>
      <c r="F315" s="132"/>
      <c r="G315" s="111" t="str">
        <f t="shared" si="8"/>
        <v/>
      </c>
      <c r="H315" s="132"/>
      <c r="I315" s="133"/>
      <c r="J315" s="195"/>
      <c r="K315" s="8"/>
    </row>
    <row r="316" spans="2:11" x14ac:dyDescent="0.25">
      <c r="B316" s="131">
        <f t="shared" si="9"/>
        <v>294</v>
      </c>
      <c r="C316" s="132"/>
      <c r="D316" s="198"/>
      <c r="E316" s="132"/>
      <c r="F316" s="132"/>
      <c r="G316" s="111" t="str">
        <f t="shared" si="8"/>
        <v/>
      </c>
      <c r="H316" s="132"/>
      <c r="I316" s="133"/>
      <c r="J316" s="195"/>
      <c r="K316" s="8"/>
    </row>
    <row r="317" spans="2:11" x14ac:dyDescent="0.25">
      <c r="B317" s="131">
        <f t="shared" si="9"/>
        <v>295</v>
      </c>
      <c r="C317" s="132"/>
      <c r="D317" s="198"/>
      <c r="E317" s="132"/>
      <c r="F317" s="132"/>
      <c r="G317" s="111" t="str">
        <f t="shared" si="8"/>
        <v/>
      </c>
      <c r="H317" s="132"/>
      <c r="I317" s="133"/>
      <c r="J317" s="195"/>
      <c r="K317" s="8"/>
    </row>
    <row r="318" spans="2:11" x14ac:dyDescent="0.25">
      <c r="B318" s="131">
        <f t="shared" si="9"/>
        <v>296</v>
      </c>
      <c r="C318" s="132"/>
      <c r="D318" s="198"/>
      <c r="E318" s="132"/>
      <c r="F318" s="132"/>
      <c r="G318" s="111" t="str">
        <f t="shared" si="8"/>
        <v/>
      </c>
      <c r="H318" s="132"/>
      <c r="I318" s="133"/>
      <c r="J318" s="195"/>
      <c r="K318" s="8"/>
    </row>
    <row r="319" spans="2:11" x14ac:dyDescent="0.25">
      <c r="B319" s="131">
        <f t="shared" si="9"/>
        <v>297</v>
      </c>
      <c r="C319" s="132"/>
      <c r="D319" s="198"/>
      <c r="E319" s="132"/>
      <c r="F319" s="132"/>
      <c r="G319" s="111" t="str">
        <f t="shared" si="8"/>
        <v/>
      </c>
      <c r="H319" s="132"/>
      <c r="I319" s="133"/>
      <c r="J319" s="195"/>
      <c r="K319" s="8"/>
    </row>
    <row r="320" spans="2:11" x14ac:dyDescent="0.25">
      <c r="B320" s="131">
        <f t="shared" si="9"/>
        <v>298</v>
      </c>
      <c r="C320" s="132"/>
      <c r="D320" s="198"/>
      <c r="E320" s="132"/>
      <c r="F320" s="132"/>
      <c r="G320" s="111" t="str">
        <f t="shared" si="8"/>
        <v/>
      </c>
      <c r="H320" s="132"/>
      <c r="I320" s="133"/>
      <c r="J320" s="195"/>
      <c r="K320" s="8"/>
    </row>
    <row r="321" spans="2:11" x14ac:dyDescent="0.25">
      <c r="B321" s="131">
        <f t="shared" si="9"/>
        <v>299</v>
      </c>
      <c r="C321" s="132"/>
      <c r="D321" s="198"/>
      <c r="E321" s="132"/>
      <c r="F321" s="132"/>
      <c r="G321" s="111" t="str">
        <f t="shared" si="8"/>
        <v/>
      </c>
      <c r="H321" s="132"/>
      <c r="I321" s="133"/>
      <c r="J321" s="195"/>
      <c r="K321" s="8"/>
    </row>
    <row r="322" spans="2:11" ht="15.75" thickBot="1" x14ac:dyDescent="0.3">
      <c r="B322" s="134">
        <f t="shared" si="9"/>
        <v>300</v>
      </c>
      <c r="C322" s="135"/>
      <c r="D322" s="199"/>
      <c r="E322" s="135"/>
      <c r="F322" s="132"/>
      <c r="G322" s="111" t="str">
        <f t="shared" si="8"/>
        <v/>
      </c>
      <c r="H322" s="132"/>
      <c r="I322" s="136"/>
      <c r="J322" s="196"/>
      <c r="K322" s="8"/>
    </row>
    <row r="323" spans="2:11" x14ac:dyDescent="0.25">
      <c r="B323" s="137"/>
    </row>
    <row r="324" spans="2:11" x14ac:dyDescent="0.25">
      <c r="B324" s="137"/>
    </row>
    <row r="325" spans="2:11" x14ac:dyDescent="0.25">
      <c r="B325" s="137"/>
    </row>
    <row r="326" spans="2:11" x14ac:dyDescent="0.25">
      <c r="B326" s="137"/>
    </row>
    <row r="327" spans="2:11" x14ac:dyDescent="0.25">
      <c r="B327" s="137"/>
    </row>
    <row r="328" spans="2:11" x14ac:dyDescent="0.25">
      <c r="B328" s="137"/>
    </row>
    <row r="329" spans="2:11" x14ac:dyDescent="0.25">
      <c r="B329" s="137"/>
    </row>
    <row r="330" spans="2:11" x14ac:dyDescent="0.25">
      <c r="B330" s="137"/>
    </row>
    <row r="331" spans="2:11" x14ac:dyDescent="0.25">
      <c r="B331" s="137"/>
    </row>
    <row r="332" spans="2:11" x14ac:dyDescent="0.25">
      <c r="B332" s="137"/>
    </row>
    <row r="333" spans="2:11" x14ac:dyDescent="0.25">
      <c r="B333" s="137"/>
    </row>
    <row r="334" spans="2:11" x14ac:dyDescent="0.25">
      <c r="B334" s="137"/>
    </row>
    <row r="335" spans="2:11" x14ac:dyDescent="0.25">
      <c r="B335" s="137"/>
    </row>
    <row r="336" spans="2:11" x14ac:dyDescent="0.25">
      <c r="B336" s="137"/>
    </row>
    <row r="337" spans="2:2" x14ac:dyDescent="0.25">
      <c r="B337" s="137"/>
    </row>
    <row r="338" spans="2:2" x14ac:dyDescent="0.25">
      <c r="B338" s="137"/>
    </row>
    <row r="339" spans="2:2" x14ac:dyDescent="0.25">
      <c r="B339" s="137"/>
    </row>
    <row r="340" spans="2:2" x14ac:dyDescent="0.25">
      <c r="B340" s="137"/>
    </row>
    <row r="341" spans="2:2" x14ac:dyDescent="0.25">
      <c r="B341" s="137"/>
    </row>
    <row r="342" spans="2:2" x14ac:dyDescent="0.25">
      <c r="B342" s="137"/>
    </row>
    <row r="343" spans="2:2" x14ac:dyDescent="0.25">
      <c r="B343" s="137"/>
    </row>
    <row r="344" spans="2:2" x14ac:dyDescent="0.25">
      <c r="B344" s="137"/>
    </row>
    <row r="345" spans="2:2" x14ac:dyDescent="0.25">
      <c r="B345" s="137"/>
    </row>
    <row r="346" spans="2:2" x14ac:dyDescent="0.25">
      <c r="B346" s="137"/>
    </row>
    <row r="347" spans="2:2" x14ac:dyDescent="0.25">
      <c r="B347" s="137"/>
    </row>
    <row r="348" spans="2:2" x14ac:dyDescent="0.25">
      <c r="B348" s="137"/>
    </row>
    <row r="349" spans="2:2" x14ac:dyDescent="0.25">
      <c r="B349" s="137"/>
    </row>
    <row r="350" spans="2:2" x14ac:dyDescent="0.25">
      <c r="B350" s="137"/>
    </row>
    <row r="351" spans="2:2" x14ac:dyDescent="0.25">
      <c r="B351" s="137"/>
    </row>
    <row r="352" spans="2:2" x14ac:dyDescent="0.25">
      <c r="B352" s="137"/>
    </row>
    <row r="353" spans="2:2" x14ac:dyDescent="0.25">
      <c r="B353" s="137"/>
    </row>
    <row r="354" spans="2:2" x14ac:dyDescent="0.25">
      <c r="B354" s="137"/>
    </row>
    <row r="355" spans="2:2" x14ac:dyDescent="0.25">
      <c r="B355" s="137"/>
    </row>
    <row r="356" spans="2:2" x14ac:dyDescent="0.25">
      <c r="B356" s="137"/>
    </row>
    <row r="357" spans="2:2" x14ac:dyDescent="0.25">
      <c r="B357" s="137"/>
    </row>
    <row r="358" spans="2:2" x14ac:dyDescent="0.25">
      <c r="B358" s="137"/>
    </row>
    <row r="359" spans="2:2" x14ac:dyDescent="0.25">
      <c r="B359" s="137"/>
    </row>
    <row r="360" spans="2:2" x14ac:dyDescent="0.25">
      <c r="B360" s="137"/>
    </row>
    <row r="361" spans="2:2" x14ac:dyDescent="0.25">
      <c r="B361" s="137"/>
    </row>
    <row r="362" spans="2:2" x14ac:dyDescent="0.25">
      <c r="B362" s="137"/>
    </row>
    <row r="363" spans="2:2" x14ac:dyDescent="0.25">
      <c r="B363" s="137"/>
    </row>
    <row r="364" spans="2:2" x14ac:dyDescent="0.25">
      <c r="B364" s="137"/>
    </row>
    <row r="365" spans="2:2" x14ac:dyDescent="0.25">
      <c r="B365" s="137"/>
    </row>
    <row r="366" spans="2:2" x14ac:dyDescent="0.25">
      <c r="B366" s="137"/>
    </row>
    <row r="367" spans="2:2" x14ac:dyDescent="0.25">
      <c r="B367" s="137"/>
    </row>
    <row r="368" spans="2:2" x14ac:dyDescent="0.25">
      <c r="B368" s="137"/>
    </row>
    <row r="369" spans="2:2" x14ac:dyDescent="0.25">
      <c r="B369" s="137"/>
    </row>
    <row r="370" spans="2:2" x14ac:dyDescent="0.25">
      <c r="B370" s="137"/>
    </row>
    <row r="371" spans="2:2" x14ac:dyDescent="0.25">
      <c r="B371" s="137"/>
    </row>
    <row r="372" spans="2:2" x14ac:dyDescent="0.25">
      <c r="B372" s="137"/>
    </row>
    <row r="373" spans="2:2" x14ac:dyDescent="0.25">
      <c r="B373" s="137"/>
    </row>
    <row r="374" spans="2:2" x14ac:dyDescent="0.25">
      <c r="B374" s="137"/>
    </row>
    <row r="375" spans="2:2" x14ac:dyDescent="0.25">
      <c r="B375" s="137"/>
    </row>
    <row r="376" spans="2:2" x14ac:dyDescent="0.25">
      <c r="B376" s="137"/>
    </row>
    <row r="377" spans="2:2" x14ac:dyDescent="0.25">
      <c r="B377" s="137"/>
    </row>
    <row r="378" spans="2:2" x14ac:dyDescent="0.25">
      <c r="B378" s="137"/>
    </row>
    <row r="379" spans="2:2" x14ac:dyDescent="0.25">
      <c r="B379" s="137"/>
    </row>
    <row r="380" spans="2:2" x14ac:dyDescent="0.25">
      <c r="B380" s="137"/>
    </row>
    <row r="381" spans="2:2" x14ac:dyDescent="0.25">
      <c r="B381" s="137"/>
    </row>
    <row r="382" spans="2:2" x14ac:dyDescent="0.25">
      <c r="B382" s="137"/>
    </row>
    <row r="383" spans="2:2" x14ac:dyDescent="0.25">
      <c r="B383" s="137"/>
    </row>
    <row r="384" spans="2:2" x14ac:dyDescent="0.25">
      <c r="B384" s="137"/>
    </row>
    <row r="385" spans="2:2" x14ac:dyDescent="0.25">
      <c r="B385" s="137"/>
    </row>
    <row r="386" spans="2:2" x14ac:dyDescent="0.25">
      <c r="B386" s="137"/>
    </row>
    <row r="387" spans="2:2" x14ac:dyDescent="0.25">
      <c r="B387" s="137"/>
    </row>
    <row r="388" spans="2:2" x14ac:dyDescent="0.25">
      <c r="B388" s="137"/>
    </row>
    <row r="389" spans="2:2" x14ac:dyDescent="0.25">
      <c r="B389" s="137"/>
    </row>
    <row r="390" spans="2:2" x14ac:dyDescent="0.25">
      <c r="B390" s="137"/>
    </row>
    <row r="391" spans="2:2" x14ac:dyDescent="0.25">
      <c r="B391" s="137"/>
    </row>
    <row r="392" spans="2:2" x14ac:dyDescent="0.25">
      <c r="B392" s="137"/>
    </row>
    <row r="393" spans="2:2" x14ac:dyDescent="0.25">
      <c r="B393" s="137"/>
    </row>
    <row r="394" spans="2:2" x14ac:dyDescent="0.25">
      <c r="B394" s="137"/>
    </row>
    <row r="395" spans="2:2" x14ac:dyDescent="0.25">
      <c r="B395" s="137"/>
    </row>
    <row r="396" spans="2:2" x14ac:dyDescent="0.25">
      <c r="B396" s="137"/>
    </row>
    <row r="397" spans="2:2" x14ac:dyDescent="0.25">
      <c r="B397" s="137"/>
    </row>
    <row r="398" spans="2:2" x14ac:dyDescent="0.25">
      <c r="B398" s="137"/>
    </row>
    <row r="399" spans="2:2" x14ac:dyDescent="0.25">
      <c r="B399" s="137"/>
    </row>
    <row r="400" spans="2:2" x14ac:dyDescent="0.25">
      <c r="B400" s="137"/>
    </row>
    <row r="401" spans="2:2" x14ac:dyDescent="0.25">
      <c r="B401" s="137"/>
    </row>
    <row r="402" spans="2:2" x14ac:dyDescent="0.25">
      <c r="B402" s="137"/>
    </row>
    <row r="403" spans="2:2" x14ac:dyDescent="0.25">
      <c r="B403" s="137"/>
    </row>
    <row r="404" spans="2:2" x14ac:dyDescent="0.25">
      <c r="B404" s="137"/>
    </row>
    <row r="405" spans="2:2" x14ac:dyDescent="0.25">
      <c r="B405" s="137"/>
    </row>
    <row r="406" spans="2:2" x14ac:dyDescent="0.25">
      <c r="B406" s="137"/>
    </row>
    <row r="407" spans="2:2" x14ac:dyDescent="0.25">
      <c r="B407" s="137"/>
    </row>
    <row r="408" spans="2:2" x14ac:dyDescent="0.25">
      <c r="B408" s="137"/>
    </row>
    <row r="409" spans="2:2" x14ac:dyDescent="0.25">
      <c r="B409" s="137"/>
    </row>
    <row r="410" spans="2:2" x14ac:dyDescent="0.25">
      <c r="B410" s="137"/>
    </row>
    <row r="411" spans="2:2" x14ac:dyDescent="0.25">
      <c r="B411" s="137"/>
    </row>
    <row r="412" spans="2:2" x14ac:dyDescent="0.25">
      <c r="B412" s="90"/>
    </row>
  </sheetData>
  <sheetProtection algorithmName="SHA-512" hashValue="Zh6P1OPuicE8yJq8GeCwNXmq/9j+RdcPlXgwXXBeP38UiiXnK1hHxG7ox/bQ2qIsZaLpmX5rXnVC2a9I+t3Ldw==" saltValue="wtj4Wa3LXnpcKHkDxNupOw==" spinCount="100000" sheet="1" objects="1" scenarios="1" formatCells="0" formatColumns="0" formatRows="0" insertHyperlinks="0"/>
  <dataConsolidate link="1"/>
  <customSheetViews>
    <customSheetView guid="{2B5A4363-8C1E-485A-BECE-33C1A7275D14}" scale="85" showGridLines="0" hiddenRows="1">
      <selection activeCell="C3" sqref="C3:D3"/>
      <pageMargins left="0.7" right="0.7" top="0.75" bottom="0.75" header="0.3" footer="0.3"/>
      <pageSetup paperSize="9" orientation="portrait" r:id="rId1"/>
    </customSheetView>
  </customSheetViews>
  <mergeCells count="5">
    <mergeCell ref="B8:B11"/>
    <mergeCell ref="C13:D13"/>
    <mergeCell ref="C8:D11"/>
    <mergeCell ref="B2:B3"/>
    <mergeCell ref="C2:C3"/>
  </mergeCells>
  <dataValidations xWindow="1100" yWindow="442" count="6">
    <dataValidation operator="equal" showInputMessage="1" showErrorMessage="1" prompt="Use &quot;MM-DD-YY Format only._x000a__x000a_Example 01/13/16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E23:E322">
      <formula1>Scripts_Review_dt</formula1>
    </dataValidation>
    <dataValidation type="list" allowBlank="1" showInputMessage="1" showErrorMessage="1" promptTitle="Note" prompt="Please select an item from the  drop down list  in column E for a list to be populated here." sqref="F23:F322">
      <formula1>INDIRECT($E23)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paperSize="9" orientation="portrait" r:id="rId2"/>
  <ignoredErrors>
    <ignoredError sqref="B24:B122" unlockedFormula="1"/>
  </ignoredErrors>
  <drawing r:id="rId3"/>
  <legacyDrawing r:id="rId4"/>
  <controls>
    <mc:AlternateContent xmlns:mc="http://schemas.openxmlformats.org/markup-compatibility/2006">
      <mc:Choice Requires="x14">
        <control shapeId="2051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2051" r:id="rId5" name="TempComb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J412"/>
  <sheetViews>
    <sheetView topLeftCell="H11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1" customWidth="1"/>
    <col min="2" max="2" width="20.285156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7.7109375" style="32" customWidth="1"/>
    <col min="9" max="9" width="13.7109375" style="32" bestFit="1" customWidth="1"/>
    <col min="10" max="10" width="31.28515625" style="1" customWidth="1"/>
    <col min="11" max="11" width="11.140625" style="1" customWidth="1"/>
    <col min="12" max="35" width="9.140625" style="1"/>
    <col min="36" max="36" width="22.5703125" style="1" bestFit="1" customWidth="1"/>
    <col min="37" max="16384" width="9.140625" style="1"/>
  </cols>
  <sheetData>
    <row r="1" spans="1:36" ht="15.75" thickBot="1" x14ac:dyDescent="0.3">
      <c r="B1" s="4"/>
      <c r="C1" s="4"/>
      <c r="D1" s="4"/>
      <c r="G1" s="2"/>
      <c r="AJ1" s="1" t="s">
        <v>10</v>
      </c>
    </row>
    <row r="2" spans="1:36" ht="15" customHeight="1" x14ac:dyDescent="0.25">
      <c r="B2" s="249" t="s">
        <v>181</v>
      </c>
      <c r="C2" s="251"/>
      <c r="D2" s="6"/>
      <c r="G2" s="2"/>
    </row>
    <row r="3" spans="1:36" ht="15.75" thickBot="1" x14ac:dyDescent="0.3">
      <c r="B3" s="250"/>
      <c r="C3" s="252"/>
      <c r="D3" s="4"/>
      <c r="G3" s="2"/>
    </row>
    <row r="4" spans="1:36" ht="15.75" thickBot="1" x14ac:dyDescent="0.3">
      <c r="B4" s="181" t="s">
        <v>242</v>
      </c>
      <c r="C4" s="182"/>
      <c r="D4" s="4"/>
      <c r="G4" s="2"/>
      <c r="AJ4" s="1" t="s">
        <v>11</v>
      </c>
    </row>
    <row r="5" spans="1:36" ht="15.75" thickBot="1" x14ac:dyDescent="0.3">
      <c r="A5" s="2"/>
      <c r="B5" s="181" t="s">
        <v>101</v>
      </c>
      <c r="C5" s="182"/>
      <c r="D5" s="70"/>
      <c r="G5" s="2"/>
    </row>
    <row r="6" spans="1:36" ht="15.75" thickBot="1" x14ac:dyDescent="0.3">
      <c r="B6" s="181" t="s">
        <v>3</v>
      </c>
      <c r="C6" s="182"/>
      <c r="D6" s="4"/>
      <c r="G6" s="3"/>
    </row>
    <row r="7" spans="1:36" ht="15.75" thickBot="1" x14ac:dyDescent="0.3">
      <c r="B7" s="67"/>
      <c r="C7" s="68"/>
      <c r="D7" s="4"/>
      <c r="G7" s="2"/>
    </row>
    <row r="8" spans="1:36" x14ac:dyDescent="0.25">
      <c r="A8" s="2"/>
      <c r="B8" s="253" t="s">
        <v>6</v>
      </c>
      <c r="C8" s="256"/>
      <c r="D8" s="257"/>
      <c r="E8" s="1" t="s">
        <v>49</v>
      </c>
      <c r="G8" s="5"/>
    </row>
    <row r="9" spans="1:36" x14ac:dyDescent="0.25">
      <c r="B9" s="254"/>
      <c r="C9" s="258"/>
      <c r="D9" s="259"/>
      <c r="E9" s="2"/>
      <c r="G9" s="5"/>
    </row>
    <row r="10" spans="1:36" x14ac:dyDescent="0.25">
      <c r="B10" s="254"/>
      <c r="C10" s="258"/>
      <c r="D10" s="259"/>
      <c r="G10" s="5"/>
    </row>
    <row r="11" spans="1:36" ht="15.75" thickBot="1" x14ac:dyDescent="0.3">
      <c r="B11" s="255"/>
      <c r="C11" s="260"/>
      <c r="D11" s="261"/>
      <c r="G11" s="5"/>
    </row>
    <row r="12" spans="1:36" ht="15.75" thickBot="1" x14ac:dyDescent="0.3">
      <c r="B12" s="6"/>
      <c r="C12" s="2"/>
      <c r="G12" s="2"/>
    </row>
    <row r="13" spans="1:36" ht="15.75" thickBot="1" x14ac:dyDescent="0.3">
      <c r="B13" s="73" t="s">
        <v>14</v>
      </c>
      <c r="C13" s="262"/>
      <c r="D13" s="263"/>
      <c r="E13" s="69"/>
      <c r="G13" s="3"/>
    </row>
    <row r="14" spans="1:36" ht="15.75" thickBot="1" x14ac:dyDescent="0.3">
      <c r="B14" s="71"/>
      <c r="C14" s="7"/>
      <c r="D14" s="39" t="s">
        <v>49</v>
      </c>
      <c r="F14" s="3"/>
      <c r="G14" s="3"/>
    </row>
    <row r="15" spans="1:36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36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30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RnWla1qayeQ5t+TNJfUymy61S12BaYCc4Mju5LtKFjmKRrzoKiRC7QVDQb1GBuDGZAEtid3GzWt0NcmMbcBExA==" saltValue="iPyGN421vj5PtjQ7P/J4oA==" spinCount="100000" sheet="1" objects="1" scenarios="1" formatCells="0" formatColumns="0" formatRows="0" insertHyperlinks="0"/>
  <dataConsolidate link="1"/>
  <customSheetViews>
    <customSheetView guid="{2B5A4363-8C1E-485A-BECE-33C1A7275D14}" scale="85" hiddenRows="1">
      <selection activeCell="D15" sqref="D15"/>
      <pageMargins left="0.7" right="0.7" top="0.75" bottom="0.75" header="0.3" footer="0.3"/>
      <pageSetup paperSize="9" orientation="portrait" verticalDpi="0" r:id="rId1"/>
    </customSheetView>
  </customSheetViews>
  <mergeCells count="5">
    <mergeCell ref="B2:B3"/>
    <mergeCell ref="C2:C3"/>
    <mergeCell ref="B8:B11"/>
    <mergeCell ref="C8:D11"/>
    <mergeCell ref="C13:D13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E23:E322">
      <formula1>Copyedit_dt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controls>
    <mc:AlternateContent xmlns:mc="http://schemas.openxmlformats.org/markup-compatibility/2006">
      <mc:Choice Requires="x14">
        <control shapeId="3074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3074" r:id="rId5" name="TempCombo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412"/>
  <sheetViews>
    <sheetView topLeftCell="E12" zoomScale="85" zoomScaleNormal="85" workbookViewId="0">
      <selection activeCell="I37" sqref="I37"/>
    </sheetView>
  </sheetViews>
  <sheetFormatPr defaultColWidth="9.140625" defaultRowHeight="15" x14ac:dyDescent="0.25"/>
  <cols>
    <col min="1" max="1" width="3.7109375" style="1" customWidth="1"/>
    <col min="2" max="2" width="20.285156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5.85546875" style="32" customWidth="1"/>
    <col min="9" max="9" width="13.7109375" style="32" bestFit="1" customWidth="1"/>
    <col min="10" max="10" width="35.570312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7" ht="15.75" thickBot="1" x14ac:dyDescent="0.3">
      <c r="B1" s="4"/>
      <c r="C1" s="4"/>
      <c r="D1" s="4"/>
      <c r="G1" s="2"/>
    </row>
    <row r="2" spans="1:7" ht="15" customHeight="1" x14ac:dyDescent="0.25">
      <c r="A2" s="2"/>
      <c r="B2" s="249" t="s">
        <v>181</v>
      </c>
      <c r="C2" s="251"/>
      <c r="D2" s="6"/>
      <c r="G2" s="2"/>
    </row>
    <row r="3" spans="1:7" ht="15.75" thickBot="1" x14ac:dyDescent="0.3">
      <c r="B3" s="250"/>
      <c r="C3" s="252"/>
      <c r="D3" s="4"/>
      <c r="G3" s="2"/>
    </row>
    <row r="4" spans="1:7" ht="15.75" thickBot="1" x14ac:dyDescent="0.3">
      <c r="B4" s="181" t="s">
        <v>242</v>
      </c>
      <c r="C4" s="182"/>
      <c r="D4" s="4"/>
      <c r="G4" s="2"/>
    </row>
    <row r="5" spans="1:7" ht="15.75" thickBot="1" x14ac:dyDescent="0.3">
      <c r="A5" s="2"/>
      <c r="B5" s="181" t="s">
        <v>192</v>
      </c>
      <c r="C5" s="182"/>
      <c r="D5" s="70"/>
      <c r="G5" s="2"/>
    </row>
    <row r="6" spans="1:7" ht="15.75" thickBot="1" x14ac:dyDescent="0.3">
      <c r="B6" s="181" t="s">
        <v>3</v>
      </c>
      <c r="C6" s="182"/>
      <c r="D6" s="4"/>
      <c r="G6" s="3"/>
    </row>
    <row r="7" spans="1:7" ht="15.75" thickBot="1" x14ac:dyDescent="0.3">
      <c r="B7" s="67"/>
      <c r="C7" s="68"/>
      <c r="D7" s="4"/>
      <c r="G7" s="2"/>
    </row>
    <row r="8" spans="1:7" x14ac:dyDescent="0.25">
      <c r="A8" s="2"/>
      <c r="B8" s="253" t="s">
        <v>6</v>
      </c>
      <c r="C8" s="256"/>
      <c r="D8" s="257"/>
      <c r="E8" s="1" t="s">
        <v>49</v>
      </c>
      <c r="G8" s="5"/>
    </row>
    <row r="9" spans="1:7" x14ac:dyDescent="0.25">
      <c r="B9" s="254"/>
      <c r="C9" s="258"/>
      <c r="D9" s="259"/>
      <c r="E9" s="2"/>
      <c r="G9" s="5"/>
    </row>
    <row r="10" spans="1:7" x14ac:dyDescent="0.25">
      <c r="B10" s="254"/>
      <c r="C10" s="258"/>
      <c r="D10" s="259"/>
      <c r="G10" s="5"/>
    </row>
    <row r="11" spans="1:7" ht="15.75" thickBot="1" x14ac:dyDescent="0.3">
      <c r="B11" s="255"/>
      <c r="C11" s="260"/>
      <c r="D11" s="261"/>
      <c r="G11" s="5"/>
    </row>
    <row r="12" spans="1:7" ht="15.75" thickBot="1" x14ac:dyDescent="0.3">
      <c r="B12" s="6"/>
      <c r="C12" s="2"/>
      <c r="G12" s="2"/>
    </row>
    <row r="13" spans="1:7" ht="15.75" thickBot="1" x14ac:dyDescent="0.3">
      <c r="B13" s="73" t="s">
        <v>14</v>
      </c>
      <c r="C13" s="262"/>
      <c r="D13" s="263"/>
      <c r="E13" s="69"/>
      <c r="G13" s="3"/>
    </row>
    <row r="14" spans="1:7" ht="15.75" thickBot="1" x14ac:dyDescent="0.3">
      <c r="B14" s="71"/>
      <c r="C14" s="7"/>
      <c r="D14" s="39" t="s">
        <v>49</v>
      </c>
      <c r="F14" s="3"/>
      <c r="G14" s="3"/>
    </row>
    <row r="15" spans="1:7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7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aXDOt8/P05WfTPLJBrMY8evTjubpY4wE3q0D2igkiFqFc0NZRo+fYsEPsetnNwtCmtBTnajKOeOzuMq9iiIZ1Q==" saltValue="MgUlCckoTL7+KpSmM/tgRQ==" spinCount="100000" sheet="1" objects="1" scenarios="1" formatCells="0" formatColumns="0" formatRows="0" insertHyperlinks="0"/>
  <dataConsolidate/>
  <customSheetViews>
    <customSheetView guid="{2B5A4363-8C1E-485A-BECE-33C1A7275D14}" scale="85" hiddenRows="1" topLeftCell="A10">
      <selection activeCell="E54" sqref="E54"/>
      <pageMargins left="0.7" right="0.7" top="0.75" bottom="0.75" header="0.3" footer="0.3"/>
      <pageSetup paperSize="9" orientation="portrait" verticalDpi="0" r:id="rId1"/>
    </customSheetView>
  </customSheetViews>
  <mergeCells count="5">
    <mergeCell ref="B2:B3"/>
    <mergeCell ref="C2:C3"/>
    <mergeCell ref="B8:B11"/>
    <mergeCell ref="C8:D11"/>
    <mergeCell ref="C13:D13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Copyedit_dt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controls>
    <mc:AlternateContent xmlns:mc="http://schemas.openxmlformats.org/markup-compatibility/2006">
      <mc:Choice Requires="x14">
        <control shapeId="4097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85725</xdr:rowOff>
              </to>
            </anchor>
          </controlPr>
        </control>
      </mc:Choice>
      <mc:Fallback>
        <control shapeId="4097" r:id="rId5" name="TempCombo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J412"/>
  <sheetViews>
    <sheetView topLeftCell="G12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6.42578125" style="32" bestFit="1" customWidth="1"/>
    <col min="9" max="9" width="13.7109375" style="32" bestFit="1" customWidth="1"/>
    <col min="10" max="10" width="24.710937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36" ht="15.75" thickBot="1" x14ac:dyDescent="0.3">
      <c r="B1" s="4"/>
      <c r="C1" s="4"/>
      <c r="D1" s="4"/>
      <c r="G1" s="2"/>
      <c r="AJ1" s="1" t="s">
        <v>10</v>
      </c>
    </row>
    <row r="2" spans="1:36" ht="15" customHeight="1" x14ac:dyDescent="0.25">
      <c r="A2" s="2"/>
      <c r="B2" s="249" t="s">
        <v>182</v>
      </c>
      <c r="C2" s="264"/>
      <c r="D2" s="6"/>
      <c r="G2" s="2"/>
    </row>
    <row r="3" spans="1:36" ht="15.75" thickBot="1" x14ac:dyDescent="0.3">
      <c r="B3" s="250"/>
      <c r="C3" s="265"/>
      <c r="D3" s="4"/>
      <c r="G3" s="2"/>
    </row>
    <row r="4" spans="1:36" ht="15.75" thickBot="1" x14ac:dyDescent="0.3">
      <c r="B4" s="181" t="s">
        <v>247</v>
      </c>
      <c r="C4" s="182"/>
      <c r="D4" s="4"/>
      <c r="G4" s="2"/>
      <c r="AJ4" s="1" t="s">
        <v>11</v>
      </c>
    </row>
    <row r="5" spans="1:36" ht="15.75" thickBot="1" x14ac:dyDescent="0.3">
      <c r="A5" s="2"/>
      <c r="B5" s="163" t="s">
        <v>191</v>
      </c>
      <c r="C5" s="72"/>
      <c r="D5" s="70"/>
      <c r="G5" s="2"/>
    </row>
    <row r="6" spans="1:36" ht="15.75" thickBot="1" x14ac:dyDescent="0.3">
      <c r="B6" s="95" t="s">
        <v>3</v>
      </c>
      <c r="C6" s="77"/>
      <c r="D6" s="4"/>
      <c r="G6" s="3"/>
    </row>
    <row r="7" spans="1:36" ht="15.75" thickBot="1" x14ac:dyDescent="0.3">
      <c r="B7" s="67"/>
      <c r="C7" s="68"/>
      <c r="D7" s="4"/>
      <c r="G7" s="2"/>
    </row>
    <row r="8" spans="1:36" x14ac:dyDescent="0.25">
      <c r="A8" s="2"/>
      <c r="B8" s="253" t="s">
        <v>6</v>
      </c>
      <c r="C8" s="256"/>
      <c r="D8" s="257"/>
      <c r="E8" s="1" t="s">
        <v>49</v>
      </c>
      <c r="G8" s="5"/>
    </row>
    <row r="9" spans="1:36" x14ac:dyDescent="0.25">
      <c r="B9" s="254"/>
      <c r="C9" s="258"/>
      <c r="D9" s="259"/>
      <c r="E9" s="2"/>
      <c r="G9" s="5"/>
    </row>
    <row r="10" spans="1:36" x14ac:dyDescent="0.25">
      <c r="B10" s="254"/>
      <c r="C10" s="258"/>
      <c r="D10" s="259"/>
      <c r="G10" s="5"/>
    </row>
    <row r="11" spans="1:36" ht="15.75" thickBot="1" x14ac:dyDescent="0.3">
      <c r="B11" s="255"/>
      <c r="C11" s="260"/>
      <c r="D11" s="261"/>
      <c r="G11" s="5"/>
    </row>
    <row r="12" spans="1:36" ht="15.75" thickBot="1" x14ac:dyDescent="0.3">
      <c r="B12" s="6"/>
      <c r="C12" s="2"/>
      <c r="G12" s="2"/>
    </row>
    <row r="13" spans="1:36" ht="15.75" thickBot="1" x14ac:dyDescent="0.3">
      <c r="B13" s="73" t="s">
        <v>14</v>
      </c>
      <c r="C13" s="262"/>
      <c r="D13" s="263"/>
      <c r="E13" s="69"/>
      <c r="G13" s="3"/>
    </row>
    <row r="14" spans="1:36" ht="15.75" thickBot="1" x14ac:dyDescent="0.3">
      <c r="B14" s="71"/>
      <c r="C14" s="7"/>
      <c r="D14" s="39" t="s">
        <v>49</v>
      </c>
      <c r="F14" s="3"/>
      <c r="G14" s="3"/>
    </row>
    <row r="15" spans="1:36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36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44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44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44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44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44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44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44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44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44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44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44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44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44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44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44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44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44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44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44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44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44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44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44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44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44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44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44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44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44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44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44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44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44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44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44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44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44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44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44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44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44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44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44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44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44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44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44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44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44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44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44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44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44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44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44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44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44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44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44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44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44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44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44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44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44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44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44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44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44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44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44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44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44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44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44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44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44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44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44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44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44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44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44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44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44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44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44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44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44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44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44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44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44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44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44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44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44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44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44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44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44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44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44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44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44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44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44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44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44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44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44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44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44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44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44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44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44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44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44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44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44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44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44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44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44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44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44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44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44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44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44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44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44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44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44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44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44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44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44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44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44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44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44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44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44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44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44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44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44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44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44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44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44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44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44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44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44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44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44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44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44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44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44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44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44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44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44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44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44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44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44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44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44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44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44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44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44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44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44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44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44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44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44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44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44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44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44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44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44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44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44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44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44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44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44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44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44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44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44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44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44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44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44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44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44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44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44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44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44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44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44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44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44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44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44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44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44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44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44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44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44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44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44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44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44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44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44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44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44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44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44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44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44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44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44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44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44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44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44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44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44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44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44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44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44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44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44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44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44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44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44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44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44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44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44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44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44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44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44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44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44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44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44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44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44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44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44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44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44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44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44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44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44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44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44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44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44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44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44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44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44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44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44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44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44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44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44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44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44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44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44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44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44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44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44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44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44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44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44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44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tin1D+iI2r2TMigA6zyFXZ+AsNL52TC3UvoCnuVxvblvOd6IscGBONSp1nkS7M0+1bxZ3CVxCo0aiIeOIcn3ew==" saltValue="y+yGEG3wQgG4+eV0w6/1Pg==" spinCount="100000" sheet="1" objects="1" scenarios="1" formatCells="0" formatColumns="0" formatRows="0" insertHyperlinks="0"/>
  <customSheetViews>
    <customSheetView guid="{2B5A4363-8C1E-485A-BECE-33C1A7275D14}" scale="85" hiddenRows="1">
      <selection activeCell="C17" sqref="C17:D20"/>
      <pageMargins left="0.7" right="0.7" top="0.75" bottom="0.75" header="0.3" footer="0.3"/>
    </customSheetView>
  </customSheetViews>
  <mergeCells count="5">
    <mergeCell ref="C13:D13"/>
    <mergeCell ref="C8:D11"/>
    <mergeCell ref="B2:B3"/>
    <mergeCell ref="C2:C3"/>
    <mergeCell ref="B8:B11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Beta_Round_1_dt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6145" r:id="rId3" name="TempCombo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J412"/>
  <sheetViews>
    <sheetView topLeftCell="F12" zoomScale="85" zoomScaleNormal="85" workbookViewId="0">
      <selection activeCell="N29" sqref="N29"/>
    </sheetView>
  </sheetViews>
  <sheetFormatPr defaultColWidth="9.140625" defaultRowHeight="15" x14ac:dyDescent="0.25"/>
  <cols>
    <col min="1" max="1" width="3.7109375" style="1" customWidth="1"/>
    <col min="2" max="2" width="24.425781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6.42578125" style="32" bestFit="1" customWidth="1"/>
    <col min="9" max="9" width="13.7109375" style="32" bestFit="1" customWidth="1"/>
    <col min="10" max="10" width="30.2851562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36" ht="15.75" thickBot="1" x14ac:dyDescent="0.3">
      <c r="B1" s="4"/>
      <c r="C1" s="4"/>
      <c r="D1" s="4"/>
      <c r="G1" s="2"/>
      <c r="AJ1" s="1" t="s">
        <v>10</v>
      </c>
    </row>
    <row r="2" spans="1:36" ht="15" customHeight="1" x14ac:dyDescent="0.25">
      <c r="A2" s="2"/>
      <c r="B2" s="266" t="s">
        <v>182</v>
      </c>
      <c r="C2" s="251"/>
      <c r="D2" s="6"/>
      <c r="G2" s="2"/>
    </row>
    <row r="3" spans="1:36" ht="15.75" thickBot="1" x14ac:dyDescent="0.3">
      <c r="B3" s="267"/>
      <c r="C3" s="252"/>
      <c r="D3" s="4"/>
      <c r="G3" s="2"/>
    </row>
    <row r="4" spans="1:36" ht="15.75" thickBot="1" x14ac:dyDescent="0.3">
      <c r="B4" s="181" t="s">
        <v>242</v>
      </c>
      <c r="C4" s="182"/>
      <c r="D4" s="4"/>
      <c r="G4" s="2"/>
      <c r="AJ4" s="1" t="s">
        <v>11</v>
      </c>
    </row>
    <row r="5" spans="1:36" ht="15.75" thickBot="1" x14ac:dyDescent="0.3">
      <c r="A5" s="2"/>
      <c r="B5" s="181" t="s">
        <v>192</v>
      </c>
      <c r="C5" s="72"/>
      <c r="D5" s="70"/>
      <c r="G5" s="2"/>
    </row>
    <row r="6" spans="1:36" ht="15.75" thickBot="1" x14ac:dyDescent="0.3">
      <c r="B6" s="181" t="s">
        <v>3</v>
      </c>
      <c r="C6" s="77"/>
      <c r="D6" s="4"/>
      <c r="G6" s="3"/>
    </row>
    <row r="7" spans="1:36" ht="15.75" thickBot="1" x14ac:dyDescent="0.3">
      <c r="B7" s="67"/>
      <c r="C7" s="68"/>
      <c r="D7" s="4"/>
      <c r="G7" s="2"/>
    </row>
    <row r="8" spans="1:36" x14ac:dyDescent="0.25">
      <c r="A8" s="2"/>
      <c r="B8" s="253" t="s">
        <v>6</v>
      </c>
      <c r="C8" s="256"/>
      <c r="D8" s="257"/>
      <c r="E8" s="1" t="s">
        <v>49</v>
      </c>
      <c r="G8" s="5"/>
    </row>
    <row r="9" spans="1:36" x14ac:dyDescent="0.25">
      <c r="B9" s="254"/>
      <c r="C9" s="258"/>
      <c r="D9" s="259"/>
      <c r="E9" s="2"/>
      <c r="G9" s="5"/>
    </row>
    <row r="10" spans="1:36" x14ac:dyDescent="0.25">
      <c r="B10" s="254"/>
      <c r="C10" s="258"/>
      <c r="D10" s="259"/>
      <c r="G10" s="5"/>
    </row>
    <row r="11" spans="1:36" ht="15.75" thickBot="1" x14ac:dyDescent="0.3">
      <c r="B11" s="255"/>
      <c r="C11" s="260"/>
      <c r="D11" s="261"/>
      <c r="G11" s="5"/>
    </row>
    <row r="12" spans="1:36" ht="15.75" thickBot="1" x14ac:dyDescent="0.3">
      <c r="B12" s="6"/>
      <c r="C12" s="2"/>
      <c r="G12" s="2"/>
    </row>
    <row r="13" spans="1:36" ht="15.75" thickBot="1" x14ac:dyDescent="0.3">
      <c r="B13" s="73" t="s">
        <v>14</v>
      </c>
      <c r="C13" s="262"/>
      <c r="D13" s="263"/>
      <c r="E13" s="69"/>
      <c r="G13" s="3"/>
    </row>
    <row r="14" spans="1:36" ht="15.75" thickBot="1" x14ac:dyDescent="0.3">
      <c r="B14" s="71"/>
      <c r="C14" s="7"/>
      <c r="D14" s="39" t="s">
        <v>49</v>
      </c>
      <c r="F14" s="3"/>
      <c r="G14" s="3"/>
    </row>
    <row r="15" spans="1:36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36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N2uNhGIo36qKSU6pj7UaELzJEUtk78FaVTOj49HIuMQeSkFrlEbZOKNB4Dg4xdp9q2gFHueSrST9MTa57vQwyA==" saltValue="o6GuRR2hano2SDWqszAheA==" spinCount="100000" sheet="1" objects="1" scenarios="1" formatCells="0" formatColumns="0" formatRows="0" insertHyperlinks="0"/>
  <customSheetViews>
    <customSheetView guid="{2B5A4363-8C1E-485A-BECE-33C1A7275D14}" scale="85" hiddenRows="1">
      <selection activeCell="C8" sqref="C8:C9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Beta_Round_2_dt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7169" r:id="rId3" name="TempCombo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Legend</vt:lpstr>
      <vt:lpstr>Summary</vt:lpstr>
      <vt:lpstr>Project Details</vt:lpstr>
      <vt:lpstr>Scripts Review</vt:lpstr>
      <vt:lpstr>Scripts Copyedit</vt:lpstr>
      <vt:lpstr>Client Feedback 1</vt:lpstr>
      <vt:lpstr>Video Review </vt:lpstr>
      <vt:lpstr>Screenshots</vt:lpstr>
      <vt:lpstr>QA Spot Check</vt:lpstr>
      <vt:lpstr>Client Feedback 2</vt:lpstr>
      <vt:lpstr>Data validation new</vt:lpstr>
      <vt:lpstr>R1</vt:lpstr>
      <vt:lpstr>Accessibility</vt:lpstr>
      <vt:lpstr>Audio</vt:lpstr>
      <vt:lpstr>Concept_and_Calculation</vt:lpstr>
      <vt:lpstr>Formatting_and_Design</vt:lpstr>
      <vt:lpstr>Functionality_and_User_Interface</vt:lpstr>
      <vt:lpstr>Language_and_Grammar</vt:lpstr>
      <vt:lpstr>Passed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Julia Paul</cp:lastModifiedBy>
  <dcterms:created xsi:type="dcterms:W3CDTF">2015-03-27T08:20:49Z</dcterms:created>
  <dcterms:modified xsi:type="dcterms:W3CDTF">2016-07-21T08:44:51Z</dcterms:modified>
</cp:coreProperties>
</file>