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460" windowWidth="29900" windowHeight="21140" tabRatio="500"/>
  </bookViews>
  <sheets>
    <sheet name="criteria1_clean_weigh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E3" i="1"/>
  <c r="J3" i="1"/>
  <c r="G3" i="1"/>
  <c r="K3" i="1"/>
  <c r="I3" i="1"/>
  <c r="L3" i="1"/>
  <c r="E4" i="1"/>
  <c r="J4" i="1"/>
  <c r="G4" i="1"/>
  <c r="K4" i="1"/>
  <c r="I4" i="1"/>
  <c r="L4" i="1"/>
  <c r="E5" i="1"/>
  <c r="J5" i="1"/>
  <c r="G5" i="1"/>
  <c r="K5" i="1"/>
  <c r="I5" i="1"/>
  <c r="L5" i="1"/>
  <c r="E2" i="1"/>
  <c r="J2" i="1"/>
  <c r="G2" i="1"/>
  <c r="K2" i="1"/>
  <c r="I2" i="1"/>
  <c r="L2" i="1"/>
  <c r="C10" i="1"/>
  <c r="C9" i="1"/>
  <c r="C8" i="1"/>
</calcChain>
</file>

<file path=xl/sharedStrings.xml><?xml version="1.0" encoding="utf-8"?>
<sst xmlns="http://schemas.openxmlformats.org/spreadsheetml/2006/main" count="26" uniqueCount="26">
  <si>
    <t>make</t>
  </si>
  <si>
    <t>model</t>
  </si>
  <si>
    <t>year</t>
  </si>
  <si>
    <t>safety_rating</t>
  </si>
  <si>
    <t>maintenance</t>
  </si>
  <si>
    <t>price_point</t>
  </si>
  <si>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</si>
  <si>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</si>
  <si>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</si>
  <si>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</si>
  <si>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</si>
  <si>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</si>
  <si>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</si>
  <si>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</si>
  <si>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price_index</t>
  </si>
  <si>
    <t>Weighted score</t>
  </si>
  <si>
    <t>Safety</t>
  </si>
  <si>
    <t>Maintainnence</t>
  </si>
  <si>
    <t>Price</t>
  </si>
  <si>
    <t>Weight</t>
  </si>
  <si>
    <t>Weighing Factor</t>
  </si>
  <si>
    <t>main_cost_index</t>
  </si>
  <si>
    <t>Safety score</t>
  </si>
  <si>
    <t>Maintainence Score</t>
  </si>
  <si>
    <t>Pricing Score</t>
  </si>
  <si>
    <t>Safety Score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</si>
</sst>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criteria1_clean_weighted!$A$2:$A$5</c:f>
              <c:strCache>
                <c:ptCount val="4"/>
                <c:pt idx="0">
                  <c:v>Honda</c:v>
                </c:pt>
                <c:pt idx="1">
                  <c:v>Hyundai</c:v>
                </c:pt>
                <c:pt idx="2">
                  <c:v>Ford</c:v>
                </c:pt>
                <c:pt idx="3">
                  <c:v>Toyota</c:v>
                </c:pt>
              </c:strCache>
            </c:strRef>
          </c:cat>
          <c:val>
            <c:numRef>
              <c:f>criteria1_clean_weighted!$M$2:$M$5</c:f>
              <c:numCache>
                <c:formatCode>General</c:formatCode>
                <c:ptCount val="4"/>
                <c:pt idx="0">
                  <c:v>0.972108014779744</c:v>
                </c:pt>
                <c:pt idx="1">
                  <c:v>0.980602365818597</c:v>
                </c:pt>
                <c:pt idx="2">
                  <c:v>0.973472899340407</c:v>
                </c:pt>
                <c:pt idx="3">
                  <c:v>0.959783645266895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6183408"/>
        <c:axId val="-1546117680"/>
      </c:barChart>
      <c:catAx>
        <c:axId val="-15861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117680"/>
        <c:crosses val="autoZero"/>
        <c:auto val="1"/>
        <c:lblAlgn val="ctr"/>
        <c:lblOffset val="100"/>
        <c:noMultiLvlLbl val="0"/>
      </c:catAx>
      <c:valAx>
        <c:axId val="-15461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1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88900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5" totalsRowShown="0">
  <autoFilter ref="A1:M5"/>
  <sortState ref="A2:M5">
    <sortCondition ref="M1:M5"/>
  </sortState>
  <tableColumns count="13">
    <tableColumn id="1" name="make"/>
    <tableColumn id="2" name="model"/>
    <tableColumn id="3" name="year"/>
    <tableColumn id="4" name="safety_rating"/>
    <tableColumn id="13" name="Safety Score Index">
      <calculatedColumnFormula>Table1[[#This Row],[safety_rating]]/MAX(Table1[safety_rating])</calculatedColumnFormula>
    </tableColumn>
    <tableColumn id="5" name="maintenance"/>
    <tableColumn id="6" name="main_cost_index" dataDxfId="1">
      <calculatedColumnFormula>MIN(Table1[maintenance])/Table1[[#This Row],[maintenance]]</calculatedColumnFormula>
    </tableColumn>
    <tableColumn id="7" name="price_point"/>
    <tableColumn id="8" name="price_index">
      <calculatedColumnFormula>MIN(Table1[price_point])/Table1[[#This Row],[price_point]]</calculatedColumnFormula>
    </tableColumn>
    <tableColumn id="9" name="Safety score" dataDxfId="0">
      <calculatedColumnFormula>Table1[[#This Row],[Safety Score Index]]*C8</calculatedColumnFormula>
    </tableColumn>
    <tableColumn id="10" name="Maintainence Score">
      <calculatedColumnFormula>Table1[[#This Row],[main_cost_index]]*C9</calculatedColumnFormula>
    </tableColumn>
    <tableColumn id="11" name="Pricing Score">
      <calculatedColumnFormula>Table1[[#This Row],[price_index]]*C10</calculatedColumnFormula>
    </tableColumn>
    <tableColumn id="12" name="Weighted score">
      <calculatedColumnFormula>SUM(Table1[[#This Row],[Safety score]],Table1[[#This Row],[Maintainence Score]],Table1[[#This Row],[Pricing Score]])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L18" sqref="L18"/>
    </sheetView>
  </sheetViews>
  <sheetFormatPr baseColWidth="10" defaultRowHeight="16" x14ac:dyDescent="0.2"/>
  <cols>
    <col min="4" max="4" width="14.6640625" customWidth="1"/>
    <col min="5" max="5" width="19" bestFit="1" customWidth="1"/>
    <col min="6" max="6" width="14.5" customWidth="1"/>
    <col min="7" max="7" width="17.83203125" customWidth="1"/>
    <col min="8" max="8" width="13.1640625" customWidth="1"/>
    <col min="9" max="9" width="13.33203125" customWidth="1"/>
    <col min="10" max="10" width="13.83203125" customWidth="1"/>
    <col min="11" max="11" width="20.1640625" customWidth="1"/>
    <col min="12" max="12" width="14.33203125" customWidth="1"/>
    <col min="13" max="13" width="16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21</v>
      </c>
      <c r="H1" t="s">
        <v>5</v>
      </c>
      <c r="I1" t="s">
        <v>14</v>
      </c>
      <c r="J1" t="s">
        <v>22</v>
      </c>
      <c r="K1" t="s">
        <v>23</v>
      </c>
      <c r="L1" t="s">
        <v>24</v>
      </c>
      <c r="M1" t="s">
        <v>15</v>
      </c>
    </row>
    <row r="2" spans="1:13" x14ac:dyDescent="0.2">
      <c r="A2" t="s">
        <v>6</v>
      </c>
      <c r="B2" t="s">
        <v>7</v>
      </c>
      <c r="C2">
        <v>2017</v>
      </c>
      <c r="D2">
        <v>5</v>
      </c>
      <c r="E2">
        <f>Table1[[#This Row],[safety_rating]]/MAX(Table1[safety_rating])</f>
        <v>1</v>
      </c>
      <c r="F2">
        <v>2182</v>
      </c>
      <c r="G2">
        <f>MIN(Table1[maintenance])/Table1[[#This Row],[maintenance]]</f>
        <v>0.8982584784601283</v>
      </c>
      <c r="H2">
        <v>25020</v>
      </c>
      <c r="I2">
        <f>MIN(Table1[price_point])/Table1[[#This Row],[price_point]]</f>
        <v>0.98501199040767384</v>
      </c>
      <c r="J2">
        <f>Table1[[#This Row],[Safety Score Index]]*C8</f>
        <v>0.45454545454545453</v>
      </c>
      <c r="K2">
        <f>Table1[[#This Row],[main_cost_index]]*C9</f>
        <v>0.2041496541954837</v>
      </c>
      <c r="L2">
        <f>Table1[[#This Row],[price_index]]*C10</f>
        <v>0.31341290603880528</v>
      </c>
      <c r="M2">
        <f>SUM(Table1[[#This Row],[Safety score]],Table1[[#This Row],[Maintainence Score]],Table1[[#This Row],[Pricing Score]])</f>
        <v>0.97210801477974362</v>
      </c>
    </row>
    <row r="3" spans="1:13" x14ac:dyDescent="0.2">
      <c r="A3" t="s">
        <v>10</v>
      </c>
      <c r="B3" t="s">
        <v>11</v>
      </c>
      <c r="C3">
        <v>2017</v>
      </c>
      <c r="D3">
        <v>5</v>
      </c>
      <c r="E3">
        <f>Table1[[#This Row],[safety_rating]]/MAX(Table1[safety_rating])</f>
        <v>1</v>
      </c>
      <c r="F3">
        <v>1960</v>
      </c>
      <c r="G3">
        <f>MIN(Table1[maintenance])/Table1[[#This Row],[maintenance]]</f>
        <v>1</v>
      </c>
      <c r="H3">
        <v>26245</v>
      </c>
      <c r="I3">
        <f>MIN(Table1[price_point])/Table1[[#This Row],[price_point]]</f>
        <v>0.93903600685844923</v>
      </c>
      <c r="J3">
        <f>Table1[[#This Row],[Safety Score Index]]*C8</f>
        <v>0.45454545454545453</v>
      </c>
      <c r="K3">
        <f>Table1[[#This Row],[main_cost_index]]*C9</f>
        <v>0.22727272727272727</v>
      </c>
      <c r="L3">
        <f>Table1[[#This Row],[price_index]]*C10</f>
        <v>0.29878418400041568</v>
      </c>
      <c r="M3">
        <f>SUM(Table1[[#This Row],[Safety score]],Table1[[#This Row],[Maintainence Score]],Table1[[#This Row],[Pricing Score]])</f>
        <v>0.98060236581859739</v>
      </c>
    </row>
    <row r="4" spans="1:13" x14ac:dyDescent="0.2">
      <c r="A4" t="s">
        <v>8</v>
      </c>
      <c r="B4" t="s">
        <v>9</v>
      </c>
      <c r="C4">
        <v>2017</v>
      </c>
      <c r="D4">
        <v>5</v>
      </c>
      <c r="E4">
        <f>Table1[[#This Row],[safety_rating]]/MAX(Table1[safety_rating])</f>
        <v>1</v>
      </c>
      <c r="F4">
        <v>2219</v>
      </c>
      <c r="G4">
        <f>MIN(Table1[maintenance])/Table1[[#This Row],[maintenance]]</f>
        <v>0.88328075709779175</v>
      </c>
      <c r="H4">
        <v>24645</v>
      </c>
      <c r="I4">
        <f>MIN(Table1[price_point])/Table1[[#This Row],[price_point]]</f>
        <v>1</v>
      </c>
      <c r="J4">
        <f>Table1[[#This Row],[Safety Score Index]]*C8</f>
        <v>0.45454545454545453</v>
      </c>
      <c r="K4">
        <f>Table1[[#This Row],[main_cost_index]]*C9</f>
        <v>0.20074562661313447</v>
      </c>
      <c r="L4">
        <f>Table1[[#This Row],[price_index]]*C10</f>
        <v>0.31818181818181818</v>
      </c>
      <c r="M4">
        <f>SUM(Table1[[#This Row],[Safety score]],Table1[[#This Row],[Maintainence Score]],Table1[[#This Row],[Pricing Score]])</f>
        <v>0.97347289934040715</v>
      </c>
    </row>
    <row r="5" spans="1:13" x14ac:dyDescent="0.2">
      <c r="A5" t="s">
        <v>12</v>
      </c>
      <c r="B5" t="s">
        <v>13</v>
      </c>
      <c r="C5">
        <v>2017</v>
      </c>
      <c r="D5">
        <v>5</v>
      </c>
      <c r="E5">
        <f>Table1[[#This Row],[safety_rating]]/MAX(Table1[safety_rating])</f>
        <v>1</v>
      </c>
      <c r="F5">
        <v>2271</v>
      </c>
      <c r="G5">
        <f>MIN(Table1[maintenance])/Table1[[#This Row],[maintenance]]</f>
        <v>0.86305592250110086</v>
      </c>
      <c r="H5">
        <v>25370</v>
      </c>
      <c r="I5">
        <f>MIN(Table1[price_point])/Table1[[#This Row],[price_point]]</f>
        <v>0.97142294048088296</v>
      </c>
      <c r="J5">
        <f>Table1[[#This Row],[Safety Score Index]]*C8</f>
        <v>0.45454545454545453</v>
      </c>
      <c r="K5">
        <f>Table1[[#This Row],[main_cost_index]]*C9</f>
        <v>0.19614907329570475</v>
      </c>
      <c r="L5">
        <f>Table1[[#This Row],[price_index]]*C10</f>
        <v>0.30908911742573547</v>
      </c>
      <c r="M5">
        <f>SUM(Table1[[#This Row],[Safety score]],Table1[[#This Row],[Maintainence Score]],Table1[[#This Row],[Pricing Score]])</f>
        <v>0.95978364526689486</v>
      </c>
    </row>
    <row r="7" spans="1:13" x14ac:dyDescent="0.2">
      <c r="B7" t="s">
        <v>19</v>
      </c>
      <c r="C7" t="s">
        <v>20</v>
      </c>
    </row>
    <row r="8" spans="1:13" x14ac:dyDescent="0.2">
      <c r="A8" t="s">
        <v>16</v>
      </c>
      <c r="B8">
        <v>10</v>
      </c>
      <c r="C8">
        <f>B8/SUM(B8:B10)</f>
        <v>0.45454545454545453</v>
      </c>
    </row>
    <row r="9" spans="1:13" x14ac:dyDescent="0.2">
      <c r="A9" t="s">
        <v>17</v>
      </c>
      <c r="B9">
        <v>5</v>
      </c>
      <c r="C9">
        <f>B9/SUM(B8:B11)</f>
        <v>0.22727272727272727</v>
      </c>
    </row>
    <row r="10" spans="1:13" x14ac:dyDescent="0.2">
      <c r="A10" t="s">
        <v>18</v>
      </c>
      <c r="B10">
        <v>7</v>
      </c>
      <c r="C10">
        <f>B10/SUM(B8:B12)</f>
        <v>0.31818181818181818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criteria1_clean_weighted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2018-10-24T23:10:20Z</dcterms:created>
  <dcterms:modified xsi:type="dcterms:W3CDTF">2018-10-25T23:14:00Z</dcterms:modified>
</cp:coreProperties>
</file>