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S U S\Documents\Study\Lake Ice phenology\Results\Results-LowerBarun\"/>
    </mc:Choice>
  </mc:AlternateContent>
  <xr:revisionPtr revIDLastSave="0" documentId="13_ncr:1_{9C3EC496-7244-458D-9664-9FA14FEF4767}" xr6:coauthVersionLast="47" xr6:coauthVersionMax="47" xr10:uidLastSave="{00000000-0000-0000-0000-000000000000}"/>
  <bookViews>
    <workbookView xWindow="-120" yWindow="-120" windowWidth="29040" windowHeight="15720" xr2:uid="{EAEEA168-B378-482B-8ED5-754F0CF7D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E23" i="1"/>
  <c r="E22" i="1"/>
  <c r="I22" i="1"/>
  <c r="E20" i="1"/>
  <c r="E19" i="1"/>
  <c r="I19" i="1"/>
  <c r="E16" i="1"/>
  <c r="E10" i="1"/>
  <c r="E8" i="1"/>
  <c r="B16" i="1" l="1"/>
  <c r="F28" i="1"/>
  <c r="B28" i="1"/>
  <c r="E28" i="1" l="1"/>
  <c r="D28" i="1"/>
  <c r="C28" i="1"/>
  <c r="G28" i="1"/>
</calcChain>
</file>

<file path=xl/sharedStrings.xml><?xml version="1.0" encoding="utf-8"?>
<sst xmlns="http://schemas.openxmlformats.org/spreadsheetml/2006/main" count="15" uniqueCount="15">
  <si>
    <t xml:space="preserve">year </t>
  </si>
  <si>
    <t>fue</t>
  </si>
  <si>
    <t>fus</t>
  </si>
  <si>
    <t>bus</t>
  </si>
  <si>
    <t>bue</t>
  </si>
  <si>
    <t>ice-off</t>
  </si>
  <si>
    <t>ice-on</t>
  </si>
  <si>
    <t>Kendall's tau</t>
  </si>
  <si>
    <t>Average</t>
  </si>
  <si>
    <t>p value</t>
  </si>
  <si>
    <t>Linear Trend</t>
  </si>
  <si>
    <t>P value</t>
  </si>
  <si>
    <t>"= trends filled by gap filling approaches"</t>
  </si>
  <si>
    <t>Sen's slope</t>
  </si>
  <si>
    <t>Z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</si>
</sst>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6" borderId="0" xfId="0" applyFont="1" applyFill="1"/>
    <xf numFmtId="0" fontId="1" fillId="7" borderId="0" xfId="0" applyFont="1" applyFill="1"/>
    <xf numFmtId="0" fontId="2" fillId="9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975E-4366-4865-8DFA-49198583C6FE}">
  <dimension ref="A1:J36"/>
  <sheetViews>
    <sheetView tabSelected="1" topLeftCell="A5" zoomScaleNormal="100" workbookViewId="0">
      <selection activeCell="H38" sqref="A37:H38"/>
    </sheetView>
  </sheetViews>
  <sheetFormatPr defaultRowHeight="15" x14ac:dyDescent="0.25"/>
  <cols>
    <col min="1" max="1" width="10.7109375" bestFit="1" customWidth="1"/>
    <col min="8" max="8" width="12.85546875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7" t="s">
        <v>4</v>
      </c>
      <c r="F1" s="1" t="s">
        <v>5</v>
      </c>
      <c r="G1" s="2" t="s">
        <v>6</v>
      </c>
    </row>
    <row r="2" spans="1:10" x14ac:dyDescent="0.25">
      <c r="A2">
        <v>2000</v>
      </c>
      <c r="B2" s="3"/>
      <c r="C2" s="3"/>
      <c r="D2" s="5">
        <v>108</v>
      </c>
      <c r="E2" s="3"/>
    </row>
    <row r="3" spans="1:10" x14ac:dyDescent="0.25">
      <c r="A3">
        <v>2001</v>
      </c>
      <c r="B3" s="5">
        <v>-38.619999999999997</v>
      </c>
      <c r="C3" s="5">
        <v>-14</v>
      </c>
      <c r="D3" s="5">
        <v>107.19</v>
      </c>
      <c r="E3" s="3"/>
      <c r="F3" s="5"/>
      <c r="G3" s="5">
        <f>D3-C3</f>
        <v>121.19</v>
      </c>
    </row>
    <row r="4" spans="1:10" x14ac:dyDescent="0.25">
      <c r="A4">
        <v>2002</v>
      </c>
      <c r="B4" s="5">
        <v>-28.91</v>
      </c>
      <c r="C4" s="5">
        <v>-18.16</v>
      </c>
      <c r="D4" s="5">
        <v>101.45</v>
      </c>
      <c r="E4" s="5">
        <v>117.39</v>
      </c>
      <c r="F4" s="5"/>
      <c r="G4" s="5">
        <f t="shared" ref="G4:G26" si="0">D4-C4</f>
        <v>119.61</v>
      </c>
    </row>
    <row r="5" spans="1:10" x14ac:dyDescent="0.25">
      <c r="A5">
        <v>2003</v>
      </c>
      <c r="B5" s="5">
        <v>-51.7</v>
      </c>
      <c r="C5" s="5">
        <v>-8.0500000000000007</v>
      </c>
      <c r="D5" s="5">
        <v>96.54</v>
      </c>
      <c r="E5" s="5">
        <v>122.86</v>
      </c>
      <c r="F5" s="5">
        <f>(365-E4)+B5</f>
        <v>195.91000000000003</v>
      </c>
      <c r="G5" s="5">
        <f t="shared" si="0"/>
        <v>104.59</v>
      </c>
      <c r="I5" s="3"/>
      <c r="J5" t="s">
        <v>12</v>
      </c>
    </row>
    <row r="6" spans="1:10" x14ac:dyDescent="0.25">
      <c r="A6">
        <v>2004</v>
      </c>
      <c r="B6" s="5">
        <v>-30.02</v>
      </c>
      <c r="C6" s="5">
        <v>-5.45</v>
      </c>
      <c r="D6" s="5">
        <v>66.03</v>
      </c>
      <c r="E6" s="5">
        <v>115.68</v>
      </c>
      <c r="F6" s="5">
        <f t="shared" ref="F6:F26" si="1">(365-E5)+B6</f>
        <v>212.11999999999998</v>
      </c>
      <c r="G6" s="5">
        <f t="shared" si="0"/>
        <v>71.48</v>
      </c>
    </row>
    <row r="7" spans="1:10" x14ac:dyDescent="0.25">
      <c r="A7">
        <v>2005</v>
      </c>
      <c r="B7" s="5">
        <v>-44.31</v>
      </c>
      <c r="C7" s="5">
        <v>-19.39</v>
      </c>
      <c r="D7" s="5">
        <v>110.65</v>
      </c>
      <c r="E7" s="5">
        <v>140.82</v>
      </c>
      <c r="F7" s="5">
        <f t="shared" si="1"/>
        <v>205.01</v>
      </c>
      <c r="G7" s="5">
        <f t="shared" si="0"/>
        <v>130.04000000000002</v>
      </c>
    </row>
    <row r="8" spans="1:10" x14ac:dyDescent="0.25">
      <c r="A8">
        <v>2006</v>
      </c>
      <c r="B8" s="5">
        <v>-14.05</v>
      </c>
      <c r="C8" s="5">
        <v>0.91</v>
      </c>
      <c r="D8" s="5">
        <v>107.17</v>
      </c>
      <c r="E8" s="6">
        <f>AVERAGE(E7,E9)</f>
        <v>134.595</v>
      </c>
      <c r="F8" s="5">
        <f t="shared" si="1"/>
        <v>210.13</v>
      </c>
      <c r="G8" s="5">
        <f t="shared" si="0"/>
        <v>106.26</v>
      </c>
    </row>
    <row r="9" spans="1:10" x14ac:dyDescent="0.25">
      <c r="A9">
        <v>2007</v>
      </c>
      <c r="B9" s="5">
        <v>-30.41</v>
      </c>
      <c r="C9" s="5">
        <v>-15.43</v>
      </c>
      <c r="D9" s="5">
        <v>90.77</v>
      </c>
      <c r="E9" s="5">
        <v>128.37</v>
      </c>
      <c r="F9" s="5">
        <f t="shared" si="1"/>
        <v>199.995</v>
      </c>
      <c r="G9" s="5">
        <f t="shared" si="0"/>
        <v>106.19999999999999</v>
      </c>
    </row>
    <row r="10" spans="1:10" x14ac:dyDescent="0.25">
      <c r="A10">
        <v>2008</v>
      </c>
      <c r="B10" s="5">
        <v>-35.65</v>
      </c>
      <c r="C10" s="5">
        <v>-22.61</v>
      </c>
      <c r="D10" s="5">
        <v>99.06</v>
      </c>
      <c r="E10" s="6">
        <f>AVERAGE(E9,E11)</f>
        <v>117.325</v>
      </c>
      <c r="F10" s="5">
        <f t="shared" si="1"/>
        <v>200.98</v>
      </c>
      <c r="G10" s="5">
        <f t="shared" si="0"/>
        <v>121.67</v>
      </c>
    </row>
    <row r="11" spans="1:10" x14ac:dyDescent="0.25">
      <c r="A11">
        <v>2009</v>
      </c>
      <c r="B11" s="5">
        <v>-11.41</v>
      </c>
      <c r="C11" s="5">
        <v>-0.65</v>
      </c>
      <c r="D11" s="5">
        <v>95.06</v>
      </c>
      <c r="E11" s="5">
        <v>106.28</v>
      </c>
      <c r="F11" s="5">
        <f t="shared" si="1"/>
        <v>236.26500000000001</v>
      </c>
      <c r="G11" s="5">
        <f t="shared" si="0"/>
        <v>95.710000000000008</v>
      </c>
    </row>
    <row r="12" spans="1:10" x14ac:dyDescent="0.25">
      <c r="A12">
        <v>2010</v>
      </c>
      <c r="B12" s="5">
        <v>-37.47</v>
      </c>
      <c r="C12" s="5">
        <v>-12.13</v>
      </c>
      <c r="D12" s="5">
        <v>75.95</v>
      </c>
      <c r="E12" s="5">
        <v>89.86</v>
      </c>
      <c r="F12" s="5">
        <f t="shared" si="1"/>
        <v>221.25000000000003</v>
      </c>
      <c r="G12" s="5">
        <f t="shared" si="0"/>
        <v>88.08</v>
      </c>
    </row>
    <row r="13" spans="1:10" x14ac:dyDescent="0.25">
      <c r="A13">
        <v>2011</v>
      </c>
      <c r="B13" s="5">
        <v>-19.739999999999998</v>
      </c>
      <c r="C13" s="5">
        <v>-9.24</v>
      </c>
      <c r="D13" s="5">
        <v>114.28</v>
      </c>
      <c r="E13" s="5">
        <v>141.05000000000001</v>
      </c>
      <c r="F13" s="5">
        <f t="shared" si="1"/>
        <v>255.39999999999998</v>
      </c>
      <c r="G13" s="5">
        <f t="shared" si="0"/>
        <v>123.52</v>
      </c>
    </row>
    <row r="14" spans="1:10" x14ac:dyDescent="0.25">
      <c r="A14">
        <v>2012</v>
      </c>
      <c r="B14" s="5">
        <v>-10.58</v>
      </c>
      <c r="C14" s="5">
        <v>-0.48</v>
      </c>
      <c r="D14" s="5">
        <v>99.77</v>
      </c>
      <c r="E14" s="5">
        <v>121.15</v>
      </c>
      <c r="F14" s="5">
        <f t="shared" si="1"/>
        <v>213.36999999999998</v>
      </c>
      <c r="G14" s="5">
        <f t="shared" si="0"/>
        <v>100.25</v>
      </c>
    </row>
    <row r="15" spans="1:10" x14ac:dyDescent="0.25">
      <c r="A15">
        <v>2013</v>
      </c>
      <c r="B15" s="5">
        <v>-30.14</v>
      </c>
      <c r="C15" s="5">
        <v>-14.29</v>
      </c>
      <c r="D15" s="5">
        <v>99.35</v>
      </c>
      <c r="E15" s="5">
        <v>115.98</v>
      </c>
      <c r="F15" s="5">
        <f t="shared" si="1"/>
        <v>213.70999999999998</v>
      </c>
      <c r="G15" s="5">
        <f t="shared" si="0"/>
        <v>113.63999999999999</v>
      </c>
    </row>
    <row r="16" spans="1:10" x14ac:dyDescent="0.25">
      <c r="A16">
        <v>2014</v>
      </c>
      <c r="B16" s="6">
        <f>AVERAGE(B15,B17)</f>
        <v>-27.134999999999998</v>
      </c>
      <c r="C16" s="5">
        <v>-16.78</v>
      </c>
      <c r="D16" s="5">
        <v>112.92</v>
      </c>
      <c r="E16" s="6">
        <f>AVERAGE(E15,E17)</f>
        <v>124.41499999999999</v>
      </c>
      <c r="F16" s="5">
        <f t="shared" si="1"/>
        <v>221.88499999999999</v>
      </c>
      <c r="G16" s="5">
        <f t="shared" si="0"/>
        <v>129.69999999999999</v>
      </c>
    </row>
    <row r="17" spans="1:9" x14ac:dyDescent="0.25">
      <c r="A17">
        <v>2015</v>
      </c>
      <c r="B17" s="5">
        <v>-24.13</v>
      </c>
      <c r="C17" s="5">
        <v>-14.77</v>
      </c>
      <c r="D17" s="5">
        <v>111.82</v>
      </c>
      <c r="E17" s="5">
        <v>132.85</v>
      </c>
      <c r="F17" s="5">
        <f t="shared" si="1"/>
        <v>216.45500000000001</v>
      </c>
      <c r="G17" s="5">
        <f t="shared" si="0"/>
        <v>126.58999999999999</v>
      </c>
    </row>
    <row r="18" spans="1:9" x14ac:dyDescent="0.25">
      <c r="A18">
        <v>2016</v>
      </c>
      <c r="B18" s="5">
        <v>-27.05</v>
      </c>
      <c r="C18" s="5">
        <v>-9.66</v>
      </c>
      <c r="D18" s="5">
        <v>85.07</v>
      </c>
      <c r="E18" s="5">
        <v>95.33</v>
      </c>
      <c r="F18" s="5">
        <f t="shared" si="1"/>
        <v>205.1</v>
      </c>
      <c r="G18" s="5">
        <f t="shared" si="0"/>
        <v>94.72999999999999</v>
      </c>
    </row>
    <row r="19" spans="1:9" x14ac:dyDescent="0.25">
      <c r="A19">
        <v>2017</v>
      </c>
      <c r="B19" s="5">
        <v>-11.23</v>
      </c>
      <c r="C19" s="5">
        <v>0.7</v>
      </c>
      <c r="D19" s="5">
        <v>91.22</v>
      </c>
      <c r="E19" s="6">
        <f>AVERAGE(E18,I19)</f>
        <v>102.38499999999999</v>
      </c>
      <c r="F19" s="5">
        <f t="shared" si="1"/>
        <v>258.44</v>
      </c>
      <c r="G19" s="5">
        <f t="shared" si="0"/>
        <v>90.52</v>
      </c>
      <c r="I19">
        <f>AVERAGE(E18,E21)</f>
        <v>109.44</v>
      </c>
    </row>
    <row r="20" spans="1:9" x14ac:dyDescent="0.25">
      <c r="A20">
        <v>2018</v>
      </c>
      <c r="B20" s="5">
        <v>1.94</v>
      </c>
      <c r="C20" s="5">
        <v>22.08</v>
      </c>
      <c r="D20" s="5">
        <v>96.72</v>
      </c>
      <c r="E20" s="6">
        <f>AVERAGE(E21,I19)</f>
        <v>116.495</v>
      </c>
      <c r="F20" s="5">
        <f t="shared" si="1"/>
        <v>264.55500000000001</v>
      </c>
      <c r="G20" s="5">
        <f t="shared" si="0"/>
        <v>74.64</v>
      </c>
    </row>
    <row r="21" spans="1:9" x14ac:dyDescent="0.25">
      <c r="A21">
        <v>2019</v>
      </c>
      <c r="B21" s="5">
        <v>-31.96</v>
      </c>
      <c r="C21" s="5">
        <v>-15.1</v>
      </c>
      <c r="D21" s="5">
        <v>104.03</v>
      </c>
      <c r="E21" s="5">
        <v>123.55</v>
      </c>
      <c r="F21" s="5">
        <f t="shared" si="1"/>
        <v>216.54499999999999</v>
      </c>
      <c r="G21" s="5">
        <f t="shared" si="0"/>
        <v>119.13</v>
      </c>
    </row>
    <row r="22" spans="1:9" x14ac:dyDescent="0.25">
      <c r="A22">
        <v>2020</v>
      </c>
      <c r="B22" s="5">
        <v>-32.81</v>
      </c>
      <c r="C22" s="5">
        <v>-21.14</v>
      </c>
      <c r="D22" s="5">
        <v>122.58</v>
      </c>
      <c r="E22" s="6">
        <f>AVERAGE(E21,I22)</f>
        <v>115.13999999999999</v>
      </c>
      <c r="F22" s="5">
        <f t="shared" si="1"/>
        <v>208.64</v>
      </c>
      <c r="G22" s="5">
        <f t="shared" si="0"/>
        <v>143.72</v>
      </c>
      <c r="I22">
        <f>AVERAGE(E21,E24)</f>
        <v>106.72999999999999</v>
      </c>
    </row>
    <row r="23" spans="1:9" x14ac:dyDescent="0.25">
      <c r="A23">
        <v>2021</v>
      </c>
      <c r="B23" s="8">
        <v>-34.020000000000003</v>
      </c>
      <c r="C23" s="8">
        <v>16.12</v>
      </c>
      <c r="D23" s="8">
        <v>118.33</v>
      </c>
      <c r="E23" s="9">
        <f>AVERAGE(I22,E24)</f>
        <v>98.32</v>
      </c>
      <c r="F23" s="5">
        <f t="shared" si="1"/>
        <v>215.84</v>
      </c>
      <c r="G23" s="5">
        <f t="shared" si="0"/>
        <v>102.21</v>
      </c>
    </row>
    <row r="24" spans="1:9" x14ac:dyDescent="0.25">
      <c r="A24">
        <v>2022</v>
      </c>
      <c r="B24" s="8">
        <v>-23.66</v>
      </c>
      <c r="C24" s="8">
        <v>-12.42</v>
      </c>
      <c r="D24" s="8">
        <v>78.67</v>
      </c>
      <c r="E24" s="8">
        <v>89.91</v>
      </c>
      <c r="F24" s="5">
        <f t="shared" si="1"/>
        <v>243.02</v>
      </c>
      <c r="G24" s="5">
        <f t="shared" si="0"/>
        <v>91.09</v>
      </c>
    </row>
    <row r="25" spans="1:9" x14ac:dyDescent="0.25">
      <c r="A25">
        <v>2023</v>
      </c>
      <c r="B25" s="8">
        <v>-11.66</v>
      </c>
      <c r="C25" s="8">
        <v>-0.7</v>
      </c>
      <c r="D25" s="5">
        <v>120</v>
      </c>
      <c r="E25" s="8">
        <v>143.30000000000001</v>
      </c>
      <c r="F25" s="5">
        <f t="shared" si="1"/>
        <v>263.43</v>
      </c>
      <c r="G25" s="5">
        <f t="shared" si="0"/>
        <v>120.7</v>
      </c>
    </row>
    <row r="26" spans="1:9" x14ac:dyDescent="0.25">
      <c r="A26">
        <v>2024</v>
      </c>
      <c r="B26" s="5">
        <v>-32.97</v>
      </c>
      <c r="C26" s="5">
        <v>-15.45</v>
      </c>
      <c r="D26" s="5">
        <v>102</v>
      </c>
      <c r="E26" s="5">
        <v>131.84</v>
      </c>
      <c r="F26" s="5">
        <f t="shared" si="1"/>
        <v>188.73</v>
      </c>
      <c r="G26" s="5">
        <f t="shared" si="0"/>
        <v>117.45</v>
      </c>
    </row>
    <row r="27" spans="1:9" x14ac:dyDescent="0.25">
      <c r="B27" s="5"/>
      <c r="C27" s="5"/>
      <c r="D27" s="5"/>
      <c r="E27" s="5"/>
      <c r="F27" s="5"/>
      <c r="G27" s="5"/>
    </row>
    <row r="28" spans="1:9" x14ac:dyDescent="0.25">
      <c r="A28" s="4" t="s">
        <v>8</v>
      </c>
      <c r="B28">
        <f>AVERAGE(B3:B26)</f>
        <v>-26.570624999999996</v>
      </c>
      <c r="C28">
        <f>AVERAGE(C3:C26)</f>
        <v>-8.5870833333333341</v>
      </c>
      <c r="D28">
        <f>AVERAGE(D2:D26)</f>
        <v>100.58519999999999</v>
      </c>
      <c r="E28">
        <f>AVERAGE(E2:E26)</f>
        <v>118.47369565217393</v>
      </c>
      <c r="F28">
        <f>AVERAGE(F3:F26)</f>
        <v>221.21727272727273</v>
      </c>
      <c r="G28">
        <f>AVERAGE(G3:G26)</f>
        <v>108.86333333333333</v>
      </c>
    </row>
    <row r="29" spans="1:9" x14ac:dyDescent="0.25">
      <c r="A29" s="4" t="s">
        <v>7</v>
      </c>
      <c r="B29" s="5">
        <v>0.20300000000000001</v>
      </c>
      <c r="C29" s="5">
        <v>0.08</v>
      </c>
      <c r="D29" s="5">
        <v>0.107</v>
      </c>
      <c r="E29" s="5">
        <v>-0.123</v>
      </c>
      <c r="F29" s="5">
        <v>0.29899999999999999</v>
      </c>
      <c r="G29" s="5">
        <v>-3.5999999999999997E-2</v>
      </c>
    </row>
    <row r="30" spans="1:9" x14ac:dyDescent="0.25">
      <c r="A30" s="4" t="s">
        <v>9</v>
      </c>
      <c r="B30" s="5">
        <v>0.17299999999999999</v>
      </c>
      <c r="C30" s="5">
        <v>0.60240000000000005</v>
      </c>
      <c r="D30" s="5">
        <v>0.46899999999999997</v>
      </c>
      <c r="E30" s="5">
        <v>0.42799999999999999</v>
      </c>
      <c r="F30" s="5">
        <v>5.5E-2</v>
      </c>
      <c r="G30" s="5">
        <v>0.82299999999999995</v>
      </c>
    </row>
    <row r="31" spans="1:9" x14ac:dyDescent="0.25">
      <c r="A31" s="4" t="s">
        <v>13</v>
      </c>
      <c r="B31" s="5">
        <v>0.42899999999999999</v>
      </c>
      <c r="C31" s="5">
        <v>0.19500000000000001</v>
      </c>
      <c r="D31" s="5">
        <v>0.30599999999999999</v>
      </c>
      <c r="E31" s="5">
        <v>-0.42399999999999999</v>
      </c>
      <c r="F31" s="5">
        <v>1.014</v>
      </c>
      <c r="G31" s="5">
        <v>-8.1000000000000003E-2</v>
      </c>
    </row>
    <row r="32" spans="1:9" x14ac:dyDescent="0.25">
      <c r="A32" s="4" t="s">
        <v>14</v>
      </c>
      <c r="B32" s="5">
        <v>1.3642000000000001</v>
      </c>
      <c r="C32" s="5">
        <v>0.52100000000000002</v>
      </c>
      <c r="D32" s="5">
        <v>0.72399999999999998</v>
      </c>
      <c r="E32" s="5">
        <v>-0.79200000000000004</v>
      </c>
      <c r="F32" s="5">
        <v>1.9175</v>
      </c>
      <c r="G32" s="5">
        <v>0.82299999999999995</v>
      </c>
    </row>
    <row r="33" spans="1:7" x14ac:dyDescent="0.25">
      <c r="A33" s="4" t="s">
        <v>10</v>
      </c>
      <c r="B33" s="5">
        <v>0.60299999999999998</v>
      </c>
      <c r="C33" s="5">
        <v>0.38800000000000001</v>
      </c>
      <c r="D33" s="5">
        <v>0.33600000000000002</v>
      </c>
      <c r="E33" s="5">
        <v>-0.38600000000000001</v>
      </c>
      <c r="F33" s="5">
        <v>1.1973</v>
      </c>
      <c r="G33" s="5">
        <v>7.1999999999999995E-2</v>
      </c>
    </row>
    <row r="34" spans="1:7" x14ac:dyDescent="0.25">
      <c r="A34" s="4" t="s">
        <v>11</v>
      </c>
      <c r="B34" s="10">
        <v>9.7000000000000003E-2</v>
      </c>
      <c r="C34" s="5">
        <v>0.24340000000000001</v>
      </c>
      <c r="D34" s="5">
        <v>0.39700000000000002</v>
      </c>
      <c r="E34" s="5">
        <v>0.45</v>
      </c>
      <c r="F34" s="5">
        <v>0.114</v>
      </c>
      <c r="G34" s="5">
        <v>0.89700000000000002</v>
      </c>
    </row>
    <row r="36" spans="1:7" x14ac:dyDescent="0.25">
      <c r="E36" s="5"/>
      <c r="F36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Katel</dc:creator>
  <cp:lastModifiedBy>Jeevan Katel</cp:lastModifiedBy>
  <dcterms:created xsi:type="dcterms:W3CDTF">2025-06-06T16:12:52Z</dcterms:created>
  <dcterms:modified xsi:type="dcterms:W3CDTF">2025-09-24T05:33:45Z</dcterms:modified>
</cp:coreProperties>
</file>