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 U S\Documents\Study\Lake Ice phenology\Results\Results-Tilicho\"/>
    </mc:Choice>
  </mc:AlternateContent>
  <xr:revisionPtr revIDLastSave="0" documentId="13_ncr:1_{BE2880EC-2DB8-4836-BDD5-CA87F845B75F}" xr6:coauthVersionLast="47" xr6:coauthVersionMax="47" xr10:uidLastSave="{00000000-0000-0000-0000-000000000000}"/>
  <bookViews>
    <workbookView xWindow="-120" yWindow="-120" windowWidth="29040" windowHeight="15720" xr2:uid="{EAEEA168-B378-482B-8ED5-754F0CF7D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F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8" i="1" l="1"/>
  <c r="E23" i="1"/>
  <c r="E22" i="1"/>
  <c r="I24" i="1"/>
  <c r="E17" i="1"/>
  <c r="E15" i="1"/>
  <c r="E13" i="1"/>
  <c r="E10" i="1"/>
  <c r="E5" i="1"/>
  <c r="I18" i="1"/>
  <c r="I7" i="1"/>
  <c r="B28" i="1"/>
  <c r="E28" i="1" l="1"/>
  <c r="D28" i="1"/>
  <c r="C28" i="1"/>
  <c r="G28" i="1"/>
</calcChain>
</file>

<file path=xl/sharedStrings.xml><?xml version="1.0" encoding="utf-8"?>
<sst xmlns="http://schemas.openxmlformats.org/spreadsheetml/2006/main" count="18" uniqueCount="18">
  <si>
    <t xml:space="preserve">year </t>
  </si>
  <si>
    <t>fue</t>
  </si>
  <si>
    <t>fus</t>
  </si>
  <si>
    <t>bus</t>
  </si>
  <si>
    <t>bue</t>
  </si>
  <si>
    <t>ice-off</t>
  </si>
  <si>
    <t>ice-on</t>
  </si>
  <si>
    <t>re:essentially an ice free year; lake never reached freeze threshold for the season</t>
  </si>
  <si>
    <t>Kendall's tau</t>
  </si>
  <si>
    <t>Average</t>
  </si>
  <si>
    <t>p value</t>
  </si>
  <si>
    <t>Linear Trend</t>
  </si>
  <si>
    <t>P value</t>
  </si>
  <si>
    <t>"= trends filled by gap filling approaches"</t>
  </si>
  <si>
    <t>ice free year</t>
  </si>
  <si>
    <t>Sen's slope</t>
  </si>
  <si>
    <t>Z value</t>
  </si>
  <si>
    <t>accurate phenology retreival was not successful due to early snowfall and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</si>
</sst>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975E-4366-4865-8DFA-49198583C6FE}">
  <dimension ref="A1:O36"/>
  <sheetViews>
    <sheetView tabSelected="1" zoomScale="130" zoomScaleNormal="130" workbookViewId="0">
      <selection activeCell="F9" sqref="F9"/>
    </sheetView>
  </sheetViews>
  <sheetFormatPr defaultRowHeight="15" x14ac:dyDescent="0.25"/>
  <cols>
    <col min="1" max="1" width="10.7109375" bestFit="1" customWidth="1"/>
    <col min="8" max="8" width="12.85546875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3</v>
      </c>
      <c r="E1" s="7" t="s">
        <v>4</v>
      </c>
      <c r="F1" s="1" t="s">
        <v>5</v>
      </c>
      <c r="G1" s="2" t="s">
        <v>6</v>
      </c>
    </row>
    <row r="2" spans="1:15" x14ac:dyDescent="0.25">
      <c r="A2">
        <v>2000</v>
      </c>
      <c r="B2" s="3"/>
      <c r="C2" s="3"/>
      <c r="D2" s="3">
        <v>116.31</v>
      </c>
      <c r="E2" s="3"/>
    </row>
    <row r="3" spans="1:15" x14ac:dyDescent="0.25">
      <c r="A3">
        <v>2001</v>
      </c>
      <c r="B3" s="5">
        <v>5.41</v>
      </c>
      <c r="C3" s="5">
        <v>1.42</v>
      </c>
      <c r="D3" s="5">
        <v>135.96</v>
      </c>
      <c r="E3" s="3"/>
      <c r="F3" s="5"/>
      <c r="G3" s="5">
        <f>D3-C3</f>
        <v>134.54000000000002</v>
      </c>
      <c r="I3" s="8"/>
      <c r="J3" s="8"/>
      <c r="K3" s="8"/>
      <c r="L3" s="8"/>
      <c r="M3" s="8"/>
      <c r="N3" s="8"/>
      <c r="O3" s="8"/>
    </row>
    <row r="4" spans="1:15" x14ac:dyDescent="0.25">
      <c r="A4">
        <v>2002</v>
      </c>
      <c r="B4" s="5">
        <v>-17.170000000000002</v>
      </c>
      <c r="C4" s="5">
        <v>3.79</v>
      </c>
      <c r="D4" s="5">
        <v>118.85</v>
      </c>
      <c r="E4" s="5">
        <v>164.53</v>
      </c>
      <c r="F4" s="5"/>
      <c r="G4" s="5">
        <f t="shared" ref="G4:G25" si="0">D4-C4</f>
        <v>115.05999999999999</v>
      </c>
      <c r="I4" s="8"/>
      <c r="J4" s="8"/>
      <c r="K4" s="8"/>
      <c r="L4" s="8"/>
      <c r="M4" s="8"/>
      <c r="N4" s="8"/>
      <c r="O4" s="8"/>
    </row>
    <row r="5" spans="1:15" x14ac:dyDescent="0.25">
      <c r="A5">
        <v>2003</v>
      </c>
      <c r="B5" s="5">
        <v>-8.56</v>
      </c>
      <c r="C5" s="5">
        <v>3.63</v>
      </c>
      <c r="D5" s="5">
        <v>136.22</v>
      </c>
      <c r="E5" s="3">
        <f>AVERAGE(E4,E6)</f>
        <v>158.17500000000001</v>
      </c>
      <c r="F5" s="5">
        <f t="shared" ref="F5:F25" si="1">(365-E4)+B5</f>
        <v>191.91</v>
      </c>
      <c r="G5" s="5">
        <f t="shared" si="0"/>
        <v>132.59</v>
      </c>
      <c r="I5" s="9"/>
      <c r="J5" s="8" t="s">
        <v>13</v>
      </c>
      <c r="K5" s="8"/>
      <c r="L5" s="8"/>
      <c r="M5" s="8"/>
      <c r="N5" s="8"/>
      <c r="O5" s="8"/>
    </row>
    <row r="6" spans="1:15" x14ac:dyDescent="0.25">
      <c r="A6">
        <v>2004</v>
      </c>
      <c r="B6" s="5">
        <v>-18.510000000000002</v>
      </c>
      <c r="C6" s="5">
        <v>-1.65</v>
      </c>
      <c r="D6" s="5">
        <v>68.900000000000006</v>
      </c>
      <c r="E6" s="5">
        <v>151.82</v>
      </c>
      <c r="F6" s="5">
        <f t="shared" si="1"/>
        <v>188.315</v>
      </c>
      <c r="G6" s="5">
        <f t="shared" si="0"/>
        <v>70.550000000000011</v>
      </c>
      <c r="I6" s="8"/>
      <c r="J6" s="8"/>
      <c r="K6" s="8"/>
      <c r="L6" s="8"/>
      <c r="M6" s="8"/>
      <c r="N6" s="8"/>
      <c r="O6" s="8"/>
    </row>
    <row r="7" spans="1:15" x14ac:dyDescent="0.25">
      <c r="A7">
        <v>2005</v>
      </c>
      <c r="B7" s="5">
        <v>-10.19</v>
      </c>
      <c r="C7" s="5">
        <v>0.6</v>
      </c>
      <c r="D7" s="5">
        <v>127.61</v>
      </c>
      <c r="E7" s="5">
        <v>154.19999999999999</v>
      </c>
      <c r="F7" s="5">
        <f t="shared" si="1"/>
        <v>202.99</v>
      </c>
      <c r="G7" s="5">
        <f t="shared" si="0"/>
        <v>127.01</v>
      </c>
      <c r="I7" s="8">
        <f>AVERAGE(E4,E7)</f>
        <v>159.36500000000001</v>
      </c>
      <c r="J7" s="8"/>
      <c r="K7" s="8"/>
      <c r="L7" s="8"/>
      <c r="M7" s="8"/>
      <c r="N7" s="8"/>
      <c r="O7" s="8"/>
    </row>
    <row r="8" spans="1:15" x14ac:dyDescent="0.25">
      <c r="A8">
        <v>2006</v>
      </c>
      <c r="B8" s="5">
        <v>-20.69</v>
      </c>
      <c r="C8" s="5">
        <v>-4.62</v>
      </c>
      <c r="D8" s="5">
        <v>132.30000000000001</v>
      </c>
      <c r="E8" s="5">
        <v>156.53</v>
      </c>
      <c r="F8" s="5">
        <f t="shared" si="1"/>
        <v>190.11</v>
      </c>
      <c r="G8" s="5">
        <f t="shared" si="0"/>
        <v>136.92000000000002</v>
      </c>
      <c r="I8" s="8"/>
      <c r="J8" s="8"/>
      <c r="K8" s="8"/>
      <c r="L8" s="8"/>
      <c r="M8" s="8"/>
      <c r="N8" s="8"/>
      <c r="O8" s="8"/>
    </row>
    <row r="9" spans="1:15" x14ac:dyDescent="0.25">
      <c r="A9">
        <v>2007</v>
      </c>
      <c r="B9" s="5">
        <v>24.87</v>
      </c>
      <c r="C9" s="5">
        <v>34.35</v>
      </c>
      <c r="D9" s="5">
        <v>127.71</v>
      </c>
      <c r="E9" s="5">
        <v>151.01</v>
      </c>
      <c r="F9" s="5">
        <f t="shared" si="1"/>
        <v>233.34</v>
      </c>
      <c r="G9" s="5">
        <f t="shared" si="0"/>
        <v>93.359999999999985</v>
      </c>
      <c r="I9" s="8"/>
      <c r="J9" s="8"/>
      <c r="K9" s="8"/>
      <c r="L9" s="8"/>
      <c r="M9" s="8"/>
      <c r="N9" s="8"/>
      <c r="O9" s="8"/>
    </row>
    <row r="10" spans="1:15" x14ac:dyDescent="0.25">
      <c r="A10">
        <v>2008</v>
      </c>
      <c r="B10" s="5">
        <v>-35.89</v>
      </c>
      <c r="C10" s="5">
        <v>-18.309999999999999</v>
      </c>
      <c r="D10" s="5">
        <v>290.01</v>
      </c>
      <c r="E10" s="6">
        <f>AVERAGE(E9,E11)</f>
        <v>152.61500000000001</v>
      </c>
      <c r="F10" s="5">
        <f t="shared" si="1"/>
        <v>178.10000000000002</v>
      </c>
      <c r="G10" s="5">
        <f t="shared" si="0"/>
        <v>308.32</v>
      </c>
      <c r="I10" s="8"/>
      <c r="J10" s="8"/>
      <c r="K10" s="8"/>
      <c r="L10" s="8"/>
      <c r="M10" s="8"/>
      <c r="N10" s="8"/>
      <c r="O10" s="8"/>
    </row>
    <row r="11" spans="1:15" x14ac:dyDescent="0.25">
      <c r="A11">
        <v>2009</v>
      </c>
      <c r="B11" s="5">
        <v>-12.18</v>
      </c>
      <c r="C11" s="5">
        <v>1.58</v>
      </c>
      <c r="D11" s="5">
        <v>138.47999999999999</v>
      </c>
      <c r="E11" s="5">
        <v>154.22</v>
      </c>
      <c r="F11" s="5">
        <f t="shared" si="1"/>
        <v>200.20499999999998</v>
      </c>
      <c r="G11" s="5">
        <f t="shared" si="0"/>
        <v>136.89999999999998</v>
      </c>
      <c r="I11" s="8" t="s">
        <v>7</v>
      </c>
      <c r="J11" s="8"/>
      <c r="K11" s="8"/>
      <c r="L11" s="8"/>
      <c r="M11" s="8"/>
      <c r="N11" s="8"/>
      <c r="O11" s="8"/>
    </row>
    <row r="12" spans="1:15" x14ac:dyDescent="0.25">
      <c r="A12">
        <v>2010</v>
      </c>
      <c r="B12" s="5">
        <v>-34.14</v>
      </c>
      <c r="C12" s="5">
        <v>-15.9</v>
      </c>
      <c r="D12" s="5">
        <v>92.61</v>
      </c>
      <c r="E12" s="5">
        <v>140.69</v>
      </c>
      <c r="F12" s="5">
        <f t="shared" si="1"/>
        <v>176.64</v>
      </c>
      <c r="G12" s="5">
        <f t="shared" si="0"/>
        <v>108.51</v>
      </c>
      <c r="I12" s="8"/>
      <c r="J12" s="8"/>
      <c r="K12" s="8"/>
      <c r="L12" s="8"/>
      <c r="M12" s="8"/>
      <c r="N12" s="8"/>
      <c r="O12" s="8"/>
    </row>
    <row r="13" spans="1:15" x14ac:dyDescent="0.25">
      <c r="A13">
        <v>2011</v>
      </c>
      <c r="B13" s="5">
        <v>-2.99</v>
      </c>
      <c r="C13" s="5">
        <v>23.76</v>
      </c>
      <c r="D13" s="5">
        <v>123.93</v>
      </c>
      <c r="E13" s="6">
        <f>AVERAGE(E12,E14)</f>
        <v>146.18</v>
      </c>
      <c r="F13" s="5">
        <f t="shared" si="1"/>
        <v>221.32</v>
      </c>
      <c r="G13" s="5">
        <f t="shared" si="0"/>
        <v>100.17</v>
      </c>
      <c r="I13" s="8"/>
      <c r="J13" s="8"/>
      <c r="K13" s="8"/>
      <c r="L13" s="8"/>
      <c r="M13" s="8"/>
      <c r="N13" s="8"/>
      <c r="O13" s="8"/>
    </row>
    <row r="14" spans="1:15" x14ac:dyDescent="0.25">
      <c r="A14">
        <v>2012</v>
      </c>
      <c r="B14" s="5">
        <v>-5.98</v>
      </c>
      <c r="C14" s="5">
        <v>2.4700000000000002</v>
      </c>
      <c r="D14" s="5">
        <v>135.78</v>
      </c>
      <c r="E14" s="5">
        <v>151.66999999999999</v>
      </c>
      <c r="F14" s="5">
        <f t="shared" si="1"/>
        <v>212.84</v>
      </c>
      <c r="G14" s="5">
        <f t="shared" si="0"/>
        <v>133.31</v>
      </c>
      <c r="I14" s="8"/>
      <c r="J14" s="8"/>
      <c r="K14" s="8"/>
      <c r="L14" s="8"/>
      <c r="M14" s="8"/>
      <c r="N14" s="8"/>
      <c r="O14" s="8"/>
    </row>
    <row r="15" spans="1:15" x14ac:dyDescent="0.25">
      <c r="A15">
        <v>2013</v>
      </c>
      <c r="B15" s="5">
        <v>-21.72</v>
      </c>
      <c r="C15" s="5">
        <v>20.54</v>
      </c>
      <c r="D15" s="5">
        <v>128.59</v>
      </c>
      <c r="E15" s="6">
        <f>AVERAGE(E14,E16)</f>
        <v>149.92500000000001</v>
      </c>
      <c r="F15" s="5">
        <f t="shared" si="1"/>
        <v>191.61</v>
      </c>
      <c r="G15" s="5">
        <f t="shared" si="0"/>
        <v>108.05000000000001</v>
      </c>
      <c r="I15" s="8"/>
      <c r="J15" s="8"/>
      <c r="K15" s="8"/>
      <c r="L15" s="8"/>
      <c r="M15" s="8"/>
      <c r="N15" s="8"/>
      <c r="O15" s="8"/>
    </row>
    <row r="16" spans="1:15" x14ac:dyDescent="0.25">
      <c r="A16">
        <v>2014</v>
      </c>
      <c r="B16" s="5">
        <v>-5.59</v>
      </c>
      <c r="C16" s="5">
        <v>7.63</v>
      </c>
      <c r="D16" s="5">
        <v>130.81</v>
      </c>
      <c r="E16" s="5">
        <v>148.18</v>
      </c>
      <c r="F16" s="5">
        <f t="shared" si="1"/>
        <v>209.48499999999999</v>
      </c>
      <c r="G16" s="5">
        <f t="shared" si="0"/>
        <v>123.18</v>
      </c>
      <c r="I16" s="8"/>
      <c r="J16" s="8"/>
      <c r="K16" s="8"/>
      <c r="L16" s="8"/>
      <c r="M16" s="8"/>
      <c r="N16" s="8"/>
      <c r="O16" s="8"/>
    </row>
    <row r="17" spans="1:15" x14ac:dyDescent="0.25">
      <c r="A17">
        <v>2015</v>
      </c>
      <c r="B17" s="5">
        <v>-26.29</v>
      </c>
      <c r="C17" s="5">
        <v>-15.54</v>
      </c>
      <c r="D17" s="5">
        <v>145.63</v>
      </c>
      <c r="E17" s="6">
        <f>AVERAGE(E16,E18)</f>
        <v>140.10000000000002</v>
      </c>
      <c r="F17" s="5">
        <f t="shared" si="1"/>
        <v>190.53</v>
      </c>
      <c r="G17" s="5">
        <f t="shared" si="0"/>
        <v>161.16999999999999</v>
      </c>
      <c r="I17" s="8"/>
      <c r="J17" s="8"/>
      <c r="K17" s="8"/>
      <c r="L17" s="8"/>
      <c r="M17" s="8"/>
      <c r="N17" s="8"/>
      <c r="O17" s="8"/>
    </row>
    <row r="18" spans="1:15" x14ac:dyDescent="0.25">
      <c r="A18">
        <v>2016</v>
      </c>
      <c r="B18" s="5">
        <v>10.51</v>
      </c>
      <c r="C18" s="5">
        <v>59.66</v>
      </c>
      <c r="D18" s="5">
        <v>100.19</v>
      </c>
      <c r="E18" s="5">
        <v>132.02000000000001</v>
      </c>
      <c r="F18" s="5">
        <f t="shared" si="1"/>
        <v>235.40999999999997</v>
      </c>
      <c r="G18" s="5">
        <f t="shared" si="0"/>
        <v>40.53</v>
      </c>
      <c r="I18" s="8">
        <f>AVERAGE(E21,E24)</f>
        <v>150.38499999999999</v>
      </c>
      <c r="J18" s="8"/>
      <c r="K18" s="8"/>
      <c r="L18" s="8"/>
      <c r="M18" s="8"/>
      <c r="N18" s="8"/>
      <c r="O18" s="8"/>
    </row>
    <row r="19" spans="1:15" x14ac:dyDescent="0.25">
      <c r="A19">
        <v>2017</v>
      </c>
      <c r="B19" s="5">
        <v>-2.1800000000000002</v>
      </c>
      <c r="C19" s="5">
        <v>10.62</v>
      </c>
      <c r="D19" s="5">
        <v>123.14</v>
      </c>
      <c r="E19" s="6">
        <v>147.44999999999999</v>
      </c>
      <c r="F19" s="5">
        <f t="shared" si="1"/>
        <v>230.79999999999998</v>
      </c>
      <c r="G19" s="5">
        <f t="shared" si="0"/>
        <v>112.52</v>
      </c>
      <c r="I19" s="8"/>
      <c r="J19" s="8"/>
      <c r="K19" s="8"/>
      <c r="L19" s="8"/>
      <c r="M19" s="8"/>
      <c r="N19" s="8"/>
      <c r="O19" s="8"/>
    </row>
    <row r="20" spans="1:15" x14ac:dyDescent="0.25">
      <c r="A20">
        <v>2018</v>
      </c>
      <c r="B20" s="5">
        <v>-23.5</v>
      </c>
      <c r="C20" s="5">
        <v>34.270000000000003</v>
      </c>
      <c r="D20" s="5">
        <v>126.82</v>
      </c>
      <c r="E20" s="5">
        <v>151.37</v>
      </c>
      <c r="F20" s="5">
        <f t="shared" si="1"/>
        <v>194.05</v>
      </c>
      <c r="G20" s="5">
        <f t="shared" si="0"/>
        <v>92.549999999999983</v>
      </c>
      <c r="I20" s="8" t="s">
        <v>14</v>
      </c>
      <c r="J20" s="8"/>
      <c r="K20" s="8"/>
      <c r="L20" s="8"/>
      <c r="M20" s="8"/>
      <c r="N20" s="8"/>
      <c r="O20" s="8"/>
    </row>
    <row r="21" spans="1:15" x14ac:dyDescent="0.25">
      <c r="A21">
        <v>2019</v>
      </c>
      <c r="B21" s="5">
        <v>-24.88</v>
      </c>
      <c r="C21" s="5">
        <v>-10.87</v>
      </c>
      <c r="D21" s="5">
        <v>133.69</v>
      </c>
      <c r="E21" s="5">
        <v>158.53</v>
      </c>
      <c r="F21" s="5">
        <f t="shared" si="1"/>
        <v>188.75</v>
      </c>
      <c r="G21" s="5">
        <f t="shared" si="0"/>
        <v>144.56</v>
      </c>
      <c r="I21" s="8"/>
      <c r="J21" s="8"/>
      <c r="K21" s="8"/>
      <c r="L21" s="8"/>
      <c r="M21" s="8"/>
      <c r="N21" s="8"/>
      <c r="O21" s="8"/>
    </row>
    <row r="22" spans="1:15" x14ac:dyDescent="0.25">
      <c r="A22">
        <v>2020</v>
      </c>
      <c r="B22" s="6">
        <v>-34.25</v>
      </c>
      <c r="C22" s="6">
        <v>-15.22</v>
      </c>
      <c r="D22" s="6">
        <v>171.35</v>
      </c>
      <c r="E22" s="6">
        <f>AVERAGE(E21,I24)</f>
        <v>154.45749999999998</v>
      </c>
      <c r="F22" s="5">
        <f t="shared" si="1"/>
        <v>172.22</v>
      </c>
      <c r="G22" s="5">
        <f t="shared" si="0"/>
        <v>186.57</v>
      </c>
      <c r="I22" s="8" t="s">
        <v>17</v>
      </c>
      <c r="J22" s="8"/>
      <c r="K22" s="8"/>
      <c r="L22" s="8"/>
      <c r="M22" s="8"/>
      <c r="N22" s="8"/>
      <c r="O22" s="8"/>
    </row>
    <row r="23" spans="1:15" x14ac:dyDescent="0.25">
      <c r="A23">
        <v>2021</v>
      </c>
      <c r="B23" s="5">
        <v>-7.75</v>
      </c>
      <c r="C23" s="5">
        <v>37</v>
      </c>
      <c r="D23" s="3">
        <v>185.06</v>
      </c>
      <c r="E23" s="3">
        <f>AVERAGE(E24,I24)</f>
        <v>146.3125</v>
      </c>
      <c r="F23" s="5">
        <f t="shared" si="1"/>
        <v>202.79250000000002</v>
      </c>
      <c r="G23" s="5">
        <f t="shared" si="0"/>
        <v>148.06</v>
      </c>
      <c r="I23" s="8"/>
      <c r="J23" s="8"/>
      <c r="K23" s="8"/>
      <c r="L23" s="8"/>
      <c r="M23" s="8"/>
      <c r="N23" s="8"/>
      <c r="O23" s="8"/>
    </row>
    <row r="24" spans="1:15" x14ac:dyDescent="0.25">
      <c r="A24">
        <v>2022</v>
      </c>
      <c r="B24" s="5">
        <v>-43.34</v>
      </c>
      <c r="C24" s="5">
        <v>-30.03</v>
      </c>
      <c r="D24" s="5">
        <v>113.91</v>
      </c>
      <c r="E24" s="5">
        <v>142.24</v>
      </c>
      <c r="F24" s="5">
        <f t="shared" si="1"/>
        <v>175.3475</v>
      </c>
      <c r="G24" s="5">
        <f t="shared" si="0"/>
        <v>143.94</v>
      </c>
      <c r="I24" s="8">
        <f>AVERAGE(E21,E24)</f>
        <v>150.38499999999999</v>
      </c>
      <c r="J24" s="8"/>
      <c r="K24" s="8"/>
      <c r="L24" s="8"/>
      <c r="M24" s="8"/>
      <c r="N24" s="8"/>
      <c r="O24" s="8"/>
    </row>
    <row r="25" spans="1:15" x14ac:dyDescent="0.25">
      <c r="A25">
        <v>2023</v>
      </c>
      <c r="B25" s="5">
        <v>9.0500000000000007</v>
      </c>
      <c r="C25" s="5">
        <v>20.95</v>
      </c>
      <c r="D25" s="5">
        <v>146.5</v>
      </c>
      <c r="E25" s="3">
        <v>167.22</v>
      </c>
      <c r="F25" s="5">
        <f t="shared" si="1"/>
        <v>231.81</v>
      </c>
      <c r="G25" s="5">
        <f t="shared" si="0"/>
        <v>125.55</v>
      </c>
      <c r="I25" s="8"/>
      <c r="J25" s="8"/>
      <c r="K25" s="8"/>
      <c r="L25" s="8"/>
      <c r="M25" s="8"/>
      <c r="N25" s="8"/>
      <c r="O25" s="8"/>
    </row>
    <row r="26" spans="1:15" x14ac:dyDescent="0.25">
      <c r="A26">
        <v>2024</v>
      </c>
      <c r="B26" s="5">
        <v>-41.31</v>
      </c>
      <c r="C26" s="5">
        <v>-27.31</v>
      </c>
      <c r="D26" s="3"/>
      <c r="E26" s="5">
        <v>142.07</v>
      </c>
      <c r="F26" s="5">
        <f>(365-E25)+B26</f>
        <v>156.47</v>
      </c>
      <c r="G26" s="5"/>
    </row>
    <row r="27" spans="1:15" x14ac:dyDescent="0.25">
      <c r="B27" s="5"/>
      <c r="C27" s="5"/>
      <c r="D27" s="5"/>
      <c r="E27" s="5"/>
      <c r="F27" s="5"/>
      <c r="G27" s="5"/>
    </row>
    <row r="28" spans="1:15" x14ac:dyDescent="0.25">
      <c r="A28" s="4" t="s">
        <v>9</v>
      </c>
      <c r="B28">
        <f>AVERAGE(B3:B26)</f>
        <v>-14.469583333333333</v>
      </c>
      <c r="C28">
        <f>AVERAGE(C3:C26)</f>
        <v>5.1174999999999997</v>
      </c>
      <c r="D28">
        <f>AVERAGE(D2:D26)</f>
        <v>135.43166666666664</v>
      </c>
      <c r="E28">
        <f>AVERAGE(E2:E26)</f>
        <v>150.50065217391307</v>
      </c>
      <c r="F28">
        <f>AVERAGE(F3:F26)</f>
        <v>198.86568181818186</v>
      </c>
      <c r="G28">
        <f>AVERAGE(G3:G26)</f>
        <v>129.73565217391305</v>
      </c>
    </row>
    <row r="29" spans="1:15" x14ac:dyDescent="0.25">
      <c r="A29" s="4" t="s">
        <v>8</v>
      </c>
      <c r="B29" s="5">
        <v>-0.188</v>
      </c>
      <c r="C29" s="5">
        <v>0</v>
      </c>
      <c r="D29" s="5">
        <v>0.18099999999999999</v>
      </c>
      <c r="E29" s="5">
        <v>-0.28899999999999998</v>
      </c>
      <c r="F29" s="5">
        <v>-8.2000000000000003E-2</v>
      </c>
      <c r="G29" s="5">
        <v>0.107</v>
      </c>
    </row>
    <row r="30" spans="1:15" x14ac:dyDescent="0.25">
      <c r="A30" s="4" t="s">
        <v>10</v>
      </c>
      <c r="B30" s="5">
        <v>0.20599999999999999</v>
      </c>
      <c r="C30" s="5">
        <v>1</v>
      </c>
      <c r="D30" s="5">
        <v>0.224</v>
      </c>
      <c r="E30" s="5">
        <v>0.06</v>
      </c>
      <c r="F30" s="5">
        <v>0.61199999999999999</v>
      </c>
      <c r="G30" s="5">
        <v>0.49199999999999999</v>
      </c>
    </row>
    <row r="31" spans="1:15" x14ac:dyDescent="0.25">
      <c r="A31" s="4" t="s">
        <v>15</v>
      </c>
      <c r="B31" s="5">
        <v>-0.70399999999999996</v>
      </c>
      <c r="C31" s="5">
        <v>6.0000000000000001E-3</v>
      </c>
      <c r="D31" s="5">
        <v>0.73799999999999999</v>
      </c>
      <c r="E31" s="5">
        <v>-0.53400000000000003</v>
      </c>
      <c r="F31" s="5">
        <v>-0.442</v>
      </c>
      <c r="G31" s="5">
        <v>0.67700000000000005</v>
      </c>
    </row>
    <row r="32" spans="1:15" x14ac:dyDescent="0.25">
      <c r="A32" s="4" t="s">
        <v>16</v>
      </c>
      <c r="B32" s="5">
        <v>-1.2649999999999999</v>
      </c>
      <c r="C32" s="5">
        <v>0</v>
      </c>
      <c r="D32" s="5">
        <v>1.2150000000000001</v>
      </c>
      <c r="E32" s="5">
        <v>-1.9016</v>
      </c>
      <c r="F32" s="5">
        <v>-0.50800000000000001</v>
      </c>
      <c r="G32" s="5">
        <v>0.68700000000000006</v>
      </c>
    </row>
    <row r="33" spans="1:7" x14ac:dyDescent="0.25">
      <c r="A33" s="4" t="s">
        <v>11</v>
      </c>
      <c r="B33" s="5">
        <v>-0.64</v>
      </c>
      <c r="C33" s="5">
        <v>1.6E-2</v>
      </c>
      <c r="D33" s="5">
        <v>0.77</v>
      </c>
      <c r="E33" s="5">
        <v>-0.34599999999999997</v>
      </c>
      <c r="F33" s="5">
        <v>-0.29920000000000002</v>
      </c>
      <c r="G33" s="5">
        <v>0.246</v>
      </c>
    </row>
    <row r="34" spans="1:7" x14ac:dyDescent="0.25">
      <c r="A34" s="4" t="s">
        <v>12</v>
      </c>
      <c r="B34" s="5">
        <v>0.218</v>
      </c>
      <c r="C34" s="5">
        <v>0.98140000000000005</v>
      </c>
      <c r="D34" s="5">
        <v>0.52800000000000002</v>
      </c>
      <c r="E34" s="5">
        <v>0.17699999999999999</v>
      </c>
      <c r="F34" s="5">
        <v>0.69279999999999997</v>
      </c>
      <c r="G34" s="5">
        <v>0.878</v>
      </c>
    </row>
    <row r="36" spans="1:7" x14ac:dyDescent="0.25">
      <c r="A36" s="4"/>
      <c r="E36" s="5"/>
      <c r="F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Katel</dc:creator>
  <cp:lastModifiedBy>Jeevan Katel</cp:lastModifiedBy>
  <dcterms:created xsi:type="dcterms:W3CDTF">2025-06-06T16:12:52Z</dcterms:created>
  <dcterms:modified xsi:type="dcterms:W3CDTF">2025-09-24T05:32:49Z</dcterms:modified>
</cp:coreProperties>
</file>