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4055" windowHeight="4050"/>
  </bookViews>
  <sheets>
    <sheet name="Data Import Template" sheetId="1" r:id="rId1"/>
  </sheets>
  <calcPr calcId="124519"/>
</workbook>
</file>

<file path=xl/calcChain.xml><?xml version="1.0" encoding="utf-8"?>
<calcChain xmlns="http://schemas.openxmlformats.org/spreadsheetml/2006/main">
  <c r="G368" i="1"/>
  <c r="G366"/>
  <c r="G365"/>
  <c r="G364"/>
  <c r="G363"/>
  <c r="G362"/>
  <c r="G361"/>
  <c r="G360"/>
  <c r="G359"/>
  <c r="G357"/>
  <c r="G354"/>
  <c r="G352"/>
  <c r="G351"/>
  <c r="G349"/>
  <c r="G348"/>
  <c r="G346"/>
  <c r="G342"/>
  <c r="G341"/>
  <c r="G340"/>
  <c r="G339"/>
  <c r="G338"/>
  <c r="G335"/>
  <c r="G334"/>
  <c r="G333"/>
  <c r="G332"/>
  <c r="G331"/>
  <c r="G330"/>
  <c r="G329"/>
  <c r="G328"/>
  <c r="G327"/>
  <c r="G326"/>
  <c r="G325"/>
  <c r="G324"/>
  <c r="G322"/>
  <c r="G321"/>
  <c r="G320"/>
  <c r="G317"/>
  <c r="G316"/>
  <c r="G315"/>
  <c r="G314"/>
  <c r="G313"/>
  <c r="G312"/>
  <c r="G311"/>
  <c r="G310"/>
  <c r="G309"/>
  <c r="G308"/>
  <c r="G307"/>
  <c r="G306"/>
  <c r="G305"/>
  <c r="G304"/>
  <c r="G303"/>
  <c r="G302"/>
  <c r="G299"/>
  <c r="G297"/>
  <c r="G296"/>
  <c r="G294"/>
  <c r="G290"/>
  <c r="G289"/>
  <c r="G288"/>
  <c r="G284"/>
  <c r="G281"/>
  <c r="G280"/>
  <c r="G279"/>
  <c r="G278"/>
  <c r="G275"/>
  <c r="G274"/>
  <c r="G273"/>
  <c r="G272"/>
  <c r="G271"/>
  <c r="G270"/>
  <c r="G269"/>
  <c r="G268"/>
  <c r="G267"/>
  <c r="G266"/>
  <c r="G264"/>
  <c r="G263"/>
  <c r="G253"/>
  <c r="G252"/>
  <c r="G251"/>
  <c r="G250"/>
  <c r="G249"/>
  <c r="G246"/>
  <c r="G245"/>
  <c r="G244"/>
  <c r="G243"/>
  <c r="G242"/>
  <c r="G241"/>
  <c r="G240"/>
  <c r="G239"/>
  <c r="G238"/>
  <c r="G237"/>
  <c r="G236"/>
  <c r="G235"/>
  <c r="G233"/>
  <c r="G234"/>
  <c r="G232"/>
  <c r="G231"/>
  <c r="G230"/>
  <c r="G229"/>
  <c r="G227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5"/>
  <c r="G173"/>
  <c r="G172"/>
  <c r="G171"/>
  <c r="G170"/>
  <c r="G169"/>
  <c r="G168"/>
  <c r="G167"/>
  <c r="G166"/>
  <c r="G165"/>
  <c r="G164"/>
  <c r="G163"/>
  <c r="G162"/>
  <c r="G161"/>
  <c r="G157"/>
  <c r="G156"/>
  <c r="G155"/>
  <c r="G154"/>
  <c r="G153"/>
  <c r="G152"/>
  <c r="G151"/>
  <c r="G15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5"/>
  <c r="G114"/>
  <c r="G113"/>
  <c r="G112"/>
  <c r="G111"/>
  <c r="G110"/>
  <c r="G109"/>
  <c r="G108"/>
  <c r="G107"/>
  <c r="G106"/>
  <c r="G105"/>
  <c r="G104"/>
  <c r="G103"/>
  <c r="G102"/>
  <c r="G101"/>
  <c r="G100"/>
  <c r="G97"/>
  <c r="G96"/>
  <c r="G95"/>
  <c r="G94"/>
  <c r="G92"/>
  <c r="G91"/>
  <c r="G90"/>
  <c r="G89"/>
  <c r="G88"/>
  <c r="G87"/>
  <c r="G85"/>
  <c r="G84"/>
  <c r="G86"/>
  <c r="G83"/>
  <c r="G82"/>
  <c r="G81"/>
  <c r="G80"/>
  <c r="G64"/>
  <c r="G63"/>
  <c r="G62"/>
  <c r="G58"/>
  <c r="G57"/>
  <c r="G56"/>
  <c r="G55"/>
  <c r="G52"/>
  <c r="G51"/>
  <c r="G50"/>
  <c r="G48"/>
  <c r="G46"/>
  <c r="G42"/>
  <c r="G41"/>
  <c r="G40"/>
  <c r="G39"/>
  <c r="G38"/>
  <c r="G37"/>
  <c r="G36"/>
  <c r="G34"/>
  <c r="G33"/>
  <c r="G27"/>
  <c r="G25"/>
  <c r="G24"/>
  <c r="G22"/>
  <c r="G21"/>
</calcChain>
</file>

<file path=xl/sharedStrings.xml><?xml version="1.0" encoding="utf-8"?>
<sst xmlns="http://schemas.openxmlformats.org/spreadsheetml/2006/main" count="1803" uniqueCount="1070">
  <si>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</si>
  <si>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</si>
  <si>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</si>
  <si>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</si>
  <si>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</si>
  <si>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</si>
  <si>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</si>
  <si>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</si>
  <si>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</si>
  <si>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</si>
  <si>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</si>
  <si>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</si>
  <si>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</si>
  <si>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Column Labels:</t>
  </si>
  <si>
    <t>ID</t>
  </si>
  <si>
    <t>Item Code</t>
  </si>
  <si>
    <t>Item Group</t>
  </si>
  <si>
    <t>Item Name</t>
  </si>
  <si>
    <t>Standard Selling Rate</t>
  </si>
  <si>
    <t>Column Name:</t>
  </si>
  <si>
    <t>name</t>
  </si>
  <si>
    <t>item_code</t>
  </si>
  <si>
    <t>item_group</t>
  </si>
  <si>
    <t>item_name</t>
  </si>
  <si>
    <t>standard_rate</t>
  </si>
  <si>
    <t>Mandatory:</t>
  </si>
  <si>
    <t>Yes</t>
  </si>
  <si>
    <t>No</t>
  </si>
  <si>
    <t>Type:</t>
  </si>
  <si>
    <t>Data</t>
  </si>
  <si>
    <t>Link</t>
  </si>
  <si>
    <t>Currency</t>
  </si>
  <si>
    <t>Info:</t>
  </si>
  <si>
    <t>Valid Item Group</t>
  </si>
  <si>
    <t>Start entering data below this line</t>
  </si>
  <si>
    <t>"AGG-102"</t>
  </si>
  <si>
    <t>AGG-102</t>
  </si>
  <si>
    <t>Argali Item</t>
  </si>
  <si>
    <t xml:space="preserve">Pachak </t>
  </si>
  <si>
    <t>"AGG-255"</t>
  </si>
  <si>
    <t>AGG-255</t>
  </si>
  <si>
    <t>Soap Express (Rs 40)</t>
  </si>
  <si>
    <t>"AGV-169"</t>
  </si>
  <si>
    <t>AGV-169</t>
  </si>
  <si>
    <t xml:space="preserve">Simi </t>
  </si>
  <si>
    <t>"AGG-103"</t>
  </si>
  <si>
    <t>AGG-103</t>
  </si>
  <si>
    <t>Centerfruit</t>
  </si>
  <si>
    <t>"AGG-123"</t>
  </si>
  <si>
    <t>AGG-123</t>
  </si>
  <si>
    <t>Odonil</t>
  </si>
  <si>
    <t>"AGV"</t>
  </si>
  <si>
    <t>AGV</t>
  </si>
  <si>
    <t xml:space="preserve">Khursani </t>
  </si>
  <si>
    <t>"AGG-254"</t>
  </si>
  <si>
    <t>AGG-254</t>
  </si>
  <si>
    <t>Darshan Soap (Rs 40)</t>
  </si>
  <si>
    <t>"AGV-259"</t>
  </si>
  <si>
    <t>AGV-259</t>
  </si>
  <si>
    <t xml:space="preserve">Aalu Rato </t>
  </si>
  <si>
    <t>"AGV-229"</t>
  </si>
  <si>
    <t>AGV-229</t>
  </si>
  <si>
    <t xml:space="preserve">Bodi </t>
  </si>
  <si>
    <t>"AGV-167"</t>
  </si>
  <si>
    <t>AGV-167</t>
  </si>
  <si>
    <t xml:space="preserve">Kakra </t>
  </si>
  <si>
    <t>"AGG-231"</t>
  </si>
  <si>
    <t>AGG-231</t>
  </si>
  <si>
    <t xml:space="preserve">Dal Rahar </t>
  </si>
  <si>
    <t>"AGG-67"</t>
  </si>
  <si>
    <t>AGG-67</t>
  </si>
  <si>
    <t xml:space="preserve">Dal Masur </t>
  </si>
  <si>
    <t>"AGG-13"</t>
  </si>
  <si>
    <t>AGG-13</t>
  </si>
  <si>
    <t>Saikrepa Chiya (100gm)</t>
  </si>
  <si>
    <t>"AGG-52"</t>
  </si>
  <si>
    <t>AGG-52</t>
  </si>
  <si>
    <t>Seto till (100gm)</t>
  </si>
  <si>
    <t>"AGG-74"</t>
  </si>
  <si>
    <t>AGG-74</t>
  </si>
  <si>
    <t>Chana Dana</t>
  </si>
  <si>
    <t>"AGG-104"</t>
  </si>
  <si>
    <t>AGG-104</t>
  </si>
  <si>
    <t>Fresho</t>
  </si>
  <si>
    <t>"AGG-105"</t>
  </si>
  <si>
    <t>AGG-105</t>
  </si>
  <si>
    <t>Chocoz</t>
  </si>
  <si>
    <t>"AGG-114"</t>
  </si>
  <si>
    <t>AGG-114</t>
  </si>
  <si>
    <t>Surf Tide (1kg)</t>
  </si>
  <si>
    <t>"AGG-119"</t>
  </si>
  <si>
    <t>AGG-119</t>
  </si>
  <si>
    <t>Soap Lux</t>
  </si>
  <si>
    <t>"AGG-124"</t>
  </si>
  <si>
    <t>AGG-124</t>
  </si>
  <si>
    <t>Still Jali</t>
  </si>
  <si>
    <t>"AGG-141"</t>
  </si>
  <si>
    <t>AGG-141</t>
  </si>
  <si>
    <t>Jeera</t>
  </si>
  <si>
    <t>"AGG-148"</t>
  </si>
  <si>
    <t>AGG-148</t>
  </si>
  <si>
    <t>Rara Noodles</t>
  </si>
  <si>
    <t>"AGV-158"</t>
  </si>
  <si>
    <t>AGV-158</t>
  </si>
  <si>
    <t xml:space="preserve">Karela </t>
  </si>
  <si>
    <t>"AGV-159"</t>
  </si>
  <si>
    <t>AGV-159</t>
  </si>
  <si>
    <t xml:space="preserve">Gajar </t>
  </si>
  <si>
    <t>"AGV-160"</t>
  </si>
  <si>
    <t>AGV-160</t>
  </si>
  <si>
    <t xml:space="preserve">Farsi </t>
  </si>
  <si>
    <t>"AGP-174"</t>
  </si>
  <si>
    <t>AGP-174</t>
  </si>
  <si>
    <t>Tomato Ketchup (200ml)</t>
  </si>
  <si>
    <t>"AGG-208"</t>
  </si>
  <si>
    <t>AGG-208</t>
  </si>
  <si>
    <t>Chamal Hmt Green</t>
  </si>
  <si>
    <t>"AGG-209"</t>
  </si>
  <si>
    <t>AGG-209</t>
  </si>
  <si>
    <t>Horpic</t>
  </si>
  <si>
    <t>"AGG-215"</t>
  </si>
  <si>
    <t>AGG-215</t>
  </si>
  <si>
    <t>Khulla Soyabodi</t>
  </si>
  <si>
    <t>"AGG-229"</t>
  </si>
  <si>
    <t>AGG-229</t>
  </si>
  <si>
    <t xml:space="preserve">Khulla Pasta </t>
  </si>
  <si>
    <t>"AGG-242"</t>
  </si>
  <si>
    <t>AGG-242</t>
  </si>
  <si>
    <t>Butter Cookies (Rs 20)</t>
  </si>
  <si>
    <t>"AGG-250"</t>
  </si>
  <si>
    <t>AGG-250</t>
  </si>
  <si>
    <t xml:space="preserve">Khulla Maida </t>
  </si>
  <si>
    <t>"AGV-261"</t>
  </si>
  <si>
    <t>AGV-261</t>
  </si>
  <si>
    <t xml:space="preserve">Pyaj </t>
  </si>
  <si>
    <t>"AGG-262"</t>
  </si>
  <si>
    <t>AGG-262</t>
  </si>
  <si>
    <t xml:space="preserve">Dal Seto Matar </t>
  </si>
  <si>
    <t>"AGG-263"</t>
  </si>
  <si>
    <t>AGG-263</t>
  </si>
  <si>
    <t>Noodles Yy</t>
  </si>
  <si>
    <t>"AGG-277"</t>
  </si>
  <si>
    <t>AGG-277</t>
  </si>
  <si>
    <t xml:space="preserve">Dhaniya </t>
  </si>
  <si>
    <t>"AGG-284"</t>
  </si>
  <si>
    <t>AGG-284</t>
  </si>
  <si>
    <t>Oil Soyabin  Divya</t>
  </si>
  <si>
    <t>"AGG-294"</t>
  </si>
  <si>
    <t>AGG-294</t>
  </si>
  <si>
    <t>Dettol soap</t>
  </si>
  <si>
    <t>"AGV-333"</t>
  </si>
  <si>
    <t>AGV-333</t>
  </si>
  <si>
    <t>Aarupokhara</t>
  </si>
  <si>
    <t>"AGV-230"</t>
  </si>
  <si>
    <t>AGV-230</t>
  </si>
  <si>
    <t>"AGV-232"</t>
  </si>
  <si>
    <t>AGV-232</t>
  </si>
  <si>
    <t>Ghiraula</t>
  </si>
  <si>
    <t>"AGG-205"</t>
  </si>
  <si>
    <t>AGG-205</t>
  </si>
  <si>
    <t xml:space="preserve">Aata Ghadi </t>
  </si>
  <si>
    <t>"AGG-196"</t>
  </si>
  <si>
    <t>AGG-196</t>
  </si>
  <si>
    <t xml:space="preserve">Oil Raunak </t>
  </si>
  <si>
    <t>"AGG-245"</t>
  </si>
  <si>
    <t>AGG-245</t>
  </si>
  <si>
    <t>Oil Sunflow</t>
  </si>
  <si>
    <t>"AGV-171"</t>
  </si>
  <si>
    <t>AGV-171</t>
  </si>
  <si>
    <t xml:space="preserve">Aalu Local </t>
  </si>
  <si>
    <t>"AGG-53"</t>
  </si>
  <si>
    <t>AGG-53</t>
  </si>
  <si>
    <t>Birenun Pkt</t>
  </si>
  <si>
    <t>"AGG-22"</t>
  </si>
  <si>
    <t>AGG-22</t>
  </si>
  <si>
    <t>Chamal Hulas (1kg)</t>
  </si>
  <si>
    <t>"AGG-02"</t>
  </si>
  <si>
    <t>AGG-02</t>
  </si>
  <si>
    <t>Aashirbad Besan</t>
  </si>
  <si>
    <t>"AGV-233"</t>
  </si>
  <si>
    <t>AGV-233</t>
  </si>
  <si>
    <t>Kakra Bhaktapure</t>
  </si>
  <si>
    <t>"AGV-344"</t>
  </si>
  <si>
    <t>AGV-344</t>
  </si>
  <si>
    <t>Bodi Xoto</t>
  </si>
  <si>
    <t>"AGV-231"</t>
  </si>
  <si>
    <t>AGV-231</t>
  </si>
  <si>
    <t>Bhindi</t>
  </si>
  <si>
    <t>"AGV-341"</t>
  </si>
  <si>
    <t>AGV-341</t>
  </si>
  <si>
    <t>Farsi Saag</t>
  </si>
  <si>
    <t>"AGV-339"</t>
  </si>
  <si>
    <t>AGV-339</t>
  </si>
  <si>
    <t>Saag</t>
  </si>
  <si>
    <t>"AGV-157"</t>
  </si>
  <si>
    <t>AGV-157</t>
  </si>
  <si>
    <t xml:space="preserve">Lauka </t>
  </si>
  <si>
    <t>"AGG-227"</t>
  </si>
  <si>
    <t>AGG-227</t>
  </si>
  <si>
    <t>Aayo Nun</t>
  </si>
  <si>
    <t>"AGG-230"</t>
  </si>
  <si>
    <t>AGG-230</t>
  </si>
  <si>
    <t>Dhika Nun</t>
  </si>
  <si>
    <t>"AGV-334"</t>
  </si>
  <si>
    <t>AGV-334</t>
  </si>
  <si>
    <t>Bhanta</t>
  </si>
  <si>
    <t>"AGV-287"</t>
  </si>
  <si>
    <t>AGV-287</t>
  </si>
  <si>
    <t>Carret</t>
  </si>
  <si>
    <t>"AGV-286"</t>
  </si>
  <si>
    <t>AGV-286</t>
  </si>
  <si>
    <t>Mango</t>
  </si>
  <si>
    <t>"AGG-228"</t>
  </si>
  <si>
    <t>AGG-228</t>
  </si>
  <si>
    <t>Aata(5kg)</t>
  </si>
  <si>
    <t>"AGP-234"</t>
  </si>
  <si>
    <t>AGP-234</t>
  </si>
  <si>
    <t>Aato (1kg)</t>
  </si>
  <si>
    <t>"AGG-03"</t>
  </si>
  <si>
    <t>AGG-03</t>
  </si>
  <si>
    <t>Suji (500gm)</t>
  </si>
  <si>
    <t>"AGG-04"</t>
  </si>
  <si>
    <t>AGG-04</t>
  </si>
  <si>
    <t>Till Ko Oil</t>
  </si>
  <si>
    <t>"AGG-05"</t>
  </si>
  <si>
    <t>AGG-05</t>
  </si>
  <si>
    <t>Parakram Chiya(200gm)</t>
  </si>
  <si>
    <t>"AGG-06"</t>
  </si>
  <si>
    <t>AGG-06</t>
  </si>
  <si>
    <t>Parakram Chiya (100gm)</t>
  </si>
  <si>
    <t>"AGG-07"</t>
  </si>
  <si>
    <t>AGG-07</t>
  </si>
  <si>
    <t>Parakram Chiya (50gm)</t>
  </si>
  <si>
    <t>"AGG-08"</t>
  </si>
  <si>
    <t>AGG-08</t>
  </si>
  <si>
    <t>Saikrepa Chiya (250gm)</t>
  </si>
  <si>
    <t>"AGG-09"</t>
  </si>
  <si>
    <t>AGG-09</t>
  </si>
  <si>
    <t>Saikrepa Chiya (500gm)</t>
  </si>
  <si>
    <t>"AGG-10"</t>
  </si>
  <si>
    <t>AGG-10</t>
  </si>
  <si>
    <t>Saikrepa Chiya (1kg)</t>
  </si>
  <si>
    <t>"AGG-11"</t>
  </si>
  <si>
    <t>AGG-11</t>
  </si>
  <si>
    <t>Tokala Masala (500gm)</t>
  </si>
  <si>
    <t>"AGG-12"</t>
  </si>
  <si>
    <t>AGG-12</t>
  </si>
  <si>
    <t>Parakaram Chiya (1kg)</t>
  </si>
  <si>
    <t>"AGG-14"</t>
  </si>
  <si>
    <t>AGG-14</t>
  </si>
  <si>
    <t>Mejan Oil</t>
  </si>
  <si>
    <t>"AGG-15"</t>
  </si>
  <si>
    <t>AGG-15</t>
  </si>
  <si>
    <t>Khulla Besar</t>
  </si>
  <si>
    <t>"AGG-16"</t>
  </si>
  <si>
    <t>AGG-16</t>
  </si>
  <si>
    <t>Khulla Kaju</t>
  </si>
  <si>
    <t>"AGG-17"</t>
  </si>
  <si>
    <t>AGG-17</t>
  </si>
  <si>
    <t>Kismis(100gm)</t>
  </si>
  <si>
    <t>"AGG-18"</t>
  </si>
  <si>
    <t>AGG-18</t>
  </si>
  <si>
    <t>Dabur Chewanparas (500gm)</t>
  </si>
  <si>
    <t>"AGG-19"</t>
  </si>
  <si>
    <t>AGG-19</t>
  </si>
  <si>
    <t>Lactogen (3no)</t>
  </si>
  <si>
    <t>"AGG-20"</t>
  </si>
  <si>
    <t>AGG-20</t>
  </si>
  <si>
    <t>Chamal India Gate (1kg)</t>
  </si>
  <si>
    <t>"AGG-21"</t>
  </si>
  <si>
    <t>AGG-21</t>
  </si>
  <si>
    <t>Chamal Newari (1kg)</t>
  </si>
  <si>
    <t>"AGG-23"</t>
  </si>
  <si>
    <t>AGG-23</t>
  </si>
  <si>
    <t xml:space="preserve">Almond </t>
  </si>
  <si>
    <t>"AGG-24"</t>
  </si>
  <si>
    <t>AGG-24</t>
  </si>
  <si>
    <t>Jowano(100gm)</t>
  </si>
  <si>
    <t>"AGG-25"</t>
  </si>
  <si>
    <t>AGG-25</t>
  </si>
  <si>
    <t>Jowano (50gm)</t>
  </si>
  <si>
    <t>"AGG-26"</t>
  </si>
  <si>
    <t>AGG-26</t>
  </si>
  <si>
    <t>Methi (50gm)</t>
  </si>
  <si>
    <t>"AGG-27"</t>
  </si>
  <si>
    <t>AGG-27</t>
  </si>
  <si>
    <t>Pista</t>
  </si>
  <si>
    <t>"AGG-28"</t>
  </si>
  <si>
    <t>AGG-28</t>
  </si>
  <si>
    <t>Soaf (100gm)</t>
  </si>
  <si>
    <t>"AGG-29"</t>
  </si>
  <si>
    <t>AGG-29</t>
  </si>
  <si>
    <t>Jeera Pouwder(500gm)</t>
  </si>
  <si>
    <t>"AGG-30"</t>
  </si>
  <si>
    <t>AGG-30</t>
  </si>
  <si>
    <t>Khursani Pouwder</t>
  </si>
  <si>
    <t>"AGG-31"</t>
  </si>
  <si>
    <t>AGG-31</t>
  </si>
  <si>
    <t>Aachar masala</t>
  </si>
  <si>
    <t>"AGG-32"</t>
  </si>
  <si>
    <t>AGG-32</t>
  </si>
  <si>
    <t xml:space="preserve">Chiken Masala </t>
  </si>
  <si>
    <t>"AGG-33"</t>
  </si>
  <si>
    <t>AGG-33</t>
  </si>
  <si>
    <t xml:space="preserve">Kasuri Methi </t>
  </si>
  <si>
    <t>"AGG-34"</t>
  </si>
  <si>
    <t>AGG-34</t>
  </si>
  <si>
    <t xml:space="preserve">Chat Masala </t>
  </si>
  <si>
    <t>"AGG-35"</t>
  </si>
  <si>
    <t>AGG-35</t>
  </si>
  <si>
    <t>Meat Masala (50gm)</t>
  </si>
  <si>
    <t>"AGG-36"</t>
  </si>
  <si>
    <t>AGG-36</t>
  </si>
  <si>
    <t>Meat Masala (25gm)</t>
  </si>
  <si>
    <t>"AGG-37"</t>
  </si>
  <si>
    <t>AGG-37</t>
  </si>
  <si>
    <t>Paneer Masala</t>
  </si>
  <si>
    <t>"AGG-38"</t>
  </si>
  <si>
    <t>AGG-38</t>
  </si>
  <si>
    <t>Chaumin Masala</t>
  </si>
  <si>
    <t>"AGG-39"</t>
  </si>
  <si>
    <t>AGG-39</t>
  </si>
  <si>
    <t xml:space="preserve">Garam masala </t>
  </si>
  <si>
    <t>"AGG-40"</t>
  </si>
  <si>
    <t>AGG-40</t>
  </si>
  <si>
    <t>Momo Masala</t>
  </si>
  <si>
    <t>"AGG-41"</t>
  </si>
  <si>
    <t>AGG-41</t>
  </si>
  <si>
    <t>Marich Pouwder</t>
  </si>
  <si>
    <t>"AGG-42"</t>
  </si>
  <si>
    <t>AGG-42</t>
  </si>
  <si>
    <t>Khulla Jowano</t>
  </si>
  <si>
    <t>"AGG-43"</t>
  </si>
  <si>
    <t>AGG-43</t>
  </si>
  <si>
    <t>Rara Besar</t>
  </si>
  <si>
    <t>"AGG-44"</t>
  </si>
  <si>
    <t>AGG-44</t>
  </si>
  <si>
    <t>Khulla Aajino</t>
  </si>
  <si>
    <t>"AGG-45"</t>
  </si>
  <si>
    <t>AGG-45</t>
  </si>
  <si>
    <t>Aajino Pkt</t>
  </si>
  <si>
    <t>"AGG-46"</t>
  </si>
  <si>
    <t>AGG-46</t>
  </si>
  <si>
    <t>Cut Misri</t>
  </si>
  <si>
    <t>"AGG-47"</t>
  </si>
  <si>
    <t>AGG-47</t>
  </si>
  <si>
    <t>Khulla Kalo Till</t>
  </si>
  <si>
    <t>"AGG-48"</t>
  </si>
  <si>
    <t>AGG-48</t>
  </si>
  <si>
    <t>Puja Kapoor</t>
  </si>
  <si>
    <t>"AGG-49"</t>
  </si>
  <si>
    <t>AGG-49</t>
  </si>
  <si>
    <t>Kapada Kapoor</t>
  </si>
  <si>
    <t>"AGG-50"</t>
  </si>
  <si>
    <t>AGG-50</t>
  </si>
  <si>
    <t>Salimar Dhup</t>
  </si>
  <si>
    <t>"AGG-51"</t>
  </si>
  <si>
    <t>AGG-51</t>
  </si>
  <si>
    <t>Mangaldip Dhup</t>
  </si>
  <si>
    <t>"AGG-54"</t>
  </si>
  <si>
    <t>AGG-54</t>
  </si>
  <si>
    <t>Chanasur</t>
  </si>
  <si>
    <t>"AGG-55"</t>
  </si>
  <si>
    <t>AGG-55</t>
  </si>
  <si>
    <t>Star Salai</t>
  </si>
  <si>
    <t>"AGG-56"</t>
  </si>
  <si>
    <t>AGG-56</t>
  </si>
  <si>
    <t>Top Ten Dhup</t>
  </si>
  <si>
    <t>"AGG-57"</t>
  </si>
  <si>
    <t>AGG-57</t>
  </si>
  <si>
    <t>Dhaniya Pouwder</t>
  </si>
  <si>
    <t>"AGG-58"</t>
  </si>
  <si>
    <t>AGG-58</t>
  </si>
  <si>
    <t>"AGG-59"</t>
  </si>
  <si>
    <t>AGG-59</t>
  </si>
  <si>
    <t>Kesari</t>
  </si>
  <si>
    <t>"AGG-60"</t>
  </si>
  <si>
    <t>AGG-60</t>
  </si>
  <si>
    <t>Gulcose (500gm)</t>
  </si>
  <si>
    <t>"AGG-61"</t>
  </si>
  <si>
    <t>AGG-61</t>
  </si>
  <si>
    <t>Good Night</t>
  </si>
  <si>
    <t>"AGG-62"</t>
  </si>
  <si>
    <t>AGG-62</t>
  </si>
  <si>
    <t>Gulcose (100gm)</t>
  </si>
  <si>
    <t>"AGG-63"</t>
  </si>
  <si>
    <t>AGG-63</t>
  </si>
  <si>
    <t>Prawn</t>
  </si>
  <si>
    <t>"AGG-64"</t>
  </si>
  <si>
    <t>AGG-64</t>
  </si>
  <si>
    <t>Papad</t>
  </si>
  <si>
    <t>"AGG-65"</t>
  </si>
  <si>
    <t>AGG-65</t>
  </si>
  <si>
    <t>Dal Mum Polish</t>
  </si>
  <si>
    <t>"AGG-66"</t>
  </si>
  <si>
    <t>AGG-66</t>
  </si>
  <si>
    <t>Dal Mum Khosta</t>
  </si>
  <si>
    <t>"AGG-68"</t>
  </si>
  <si>
    <t>AGG-68</t>
  </si>
  <si>
    <t>Dal Chana</t>
  </si>
  <si>
    <t>"AGG-69"</t>
  </si>
  <si>
    <t>AGG-69</t>
  </si>
  <si>
    <t xml:space="preserve">Kabeli Chana </t>
  </si>
  <si>
    <t>"AGG-70"</t>
  </si>
  <si>
    <t>AGG-70</t>
  </si>
  <si>
    <t xml:space="preserve">Dal Matar </t>
  </si>
  <si>
    <t>"AGG-71"</t>
  </si>
  <si>
    <t>AGG-71</t>
  </si>
  <si>
    <t xml:space="preserve">Dal Bodi </t>
  </si>
  <si>
    <t>"AGG-72"</t>
  </si>
  <si>
    <t>AGG-72</t>
  </si>
  <si>
    <t>"AGG-73"</t>
  </si>
  <si>
    <t>AGG-73</t>
  </si>
  <si>
    <t xml:space="preserve">Dal Hariyo Matar </t>
  </si>
  <si>
    <t>"AGG-75"</t>
  </si>
  <si>
    <t>AGG-75</t>
  </si>
  <si>
    <t xml:space="preserve">Gahat </t>
  </si>
  <si>
    <t>"AGG-76"</t>
  </si>
  <si>
    <t>AGG-76</t>
  </si>
  <si>
    <t>Pop Con</t>
  </si>
  <si>
    <t>"AGG-77"</t>
  </si>
  <si>
    <t>AGG-77</t>
  </si>
  <si>
    <t>Chaumin</t>
  </si>
  <si>
    <t>"AGG-78"</t>
  </si>
  <si>
    <t>AGG-78</t>
  </si>
  <si>
    <t>Sabdana</t>
  </si>
  <si>
    <t>"AGG-79"</t>
  </si>
  <si>
    <t>AGG-79</t>
  </si>
  <si>
    <t>Surf Nilam (3kg)</t>
  </si>
  <si>
    <t>"AGG-80"</t>
  </si>
  <si>
    <t>AGG-80</t>
  </si>
  <si>
    <t>Surf Nilam (1kg)</t>
  </si>
  <si>
    <t>"AGG-81"</t>
  </si>
  <si>
    <t>AGG-81</t>
  </si>
  <si>
    <t>Batti Katne Dhago</t>
  </si>
  <si>
    <t>"AGG-82"</t>
  </si>
  <si>
    <t>AGG-82</t>
  </si>
  <si>
    <t xml:space="preserve">Lowang </t>
  </si>
  <si>
    <t>"AGG-83"</t>
  </si>
  <si>
    <t>AGG-83</t>
  </si>
  <si>
    <t xml:space="preserve">Sukmel </t>
  </si>
  <si>
    <t>"AGG-85"</t>
  </si>
  <si>
    <t>AGG-85</t>
  </si>
  <si>
    <t>Jaifal</t>
  </si>
  <si>
    <t>"AGG-86"</t>
  </si>
  <si>
    <t>AGG-86</t>
  </si>
  <si>
    <t>Chiura (1kg)</t>
  </si>
  <si>
    <t>"AGG-87"</t>
  </si>
  <si>
    <t>AGG-87</t>
  </si>
  <si>
    <t>Kanchan Soyabodi</t>
  </si>
  <si>
    <t>"AGG-88"</t>
  </si>
  <si>
    <t>AGG-88</t>
  </si>
  <si>
    <t>Dfc Soyabodi</t>
  </si>
  <si>
    <t>"AGG-89"</t>
  </si>
  <si>
    <t>AGG-89</t>
  </si>
  <si>
    <t>Himchuli Surf (500gm)</t>
  </si>
  <si>
    <t>"AGG-90"</t>
  </si>
  <si>
    <t>AGG-90</t>
  </si>
  <si>
    <t>KhattaMitha (360gm)</t>
  </si>
  <si>
    <t>"AGG-91"</t>
  </si>
  <si>
    <t>AGG-91</t>
  </si>
  <si>
    <t>Khatta Mitha (180gm)</t>
  </si>
  <si>
    <t>"AGG-92"</t>
  </si>
  <si>
    <t>AGG-92</t>
  </si>
  <si>
    <t>Kasmiri Mix (400gm)</t>
  </si>
  <si>
    <t>"AGG-93"</t>
  </si>
  <si>
    <t>AGG-93</t>
  </si>
  <si>
    <t>Kasmiri Mix (200gm)</t>
  </si>
  <si>
    <t>"AGG-94"</t>
  </si>
  <si>
    <t>AGG-94</t>
  </si>
  <si>
    <t xml:space="preserve">Moong Dalmoth </t>
  </si>
  <si>
    <t>"AGG-95"</t>
  </si>
  <si>
    <t>AGG-95</t>
  </si>
  <si>
    <t>Kurmure</t>
  </si>
  <si>
    <t>"AGG-96"</t>
  </si>
  <si>
    <t>AGG-96</t>
  </si>
  <si>
    <t>Biscuit Digestive (Rs 50)</t>
  </si>
  <si>
    <t>"AGG-97"</t>
  </si>
  <si>
    <t>AGG-97</t>
  </si>
  <si>
    <t>Biscuit Digestive (Rs 150)</t>
  </si>
  <si>
    <t>"AGG-98"</t>
  </si>
  <si>
    <t>AGG-98</t>
  </si>
  <si>
    <t>Sunpapadi (200gm)</t>
  </si>
  <si>
    <t>"AGG-99"</t>
  </si>
  <si>
    <t>AGG-99</t>
  </si>
  <si>
    <t>Biscuit Digestive (Rs100)</t>
  </si>
  <si>
    <t>"AGG-100"</t>
  </si>
  <si>
    <t>AGG-100</t>
  </si>
  <si>
    <t>Sunpapadi</t>
  </si>
  <si>
    <t>"AGG-101"</t>
  </si>
  <si>
    <t>AGG-101</t>
  </si>
  <si>
    <t xml:space="preserve">Gulab Jamun </t>
  </si>
  <si>
    <t>"AGG-107"</t>
  </si>
  <si>
    <t>AGG-107</t>
  </si>
  <si>
    <t>Lolypop</t>
  </si>
  <si>
    <t>"AGG-108"</t>
  </si>
  <si>
    <t>AGG-108</t>
  </si>
  <si>
    <t xml:space="preserve">Pasta </t>
  </si>
  <si>
    <t>"AGG-109"</t>
  </si>
  <si>
    <t>AGG-109</t>
  </si>
  <si>
    <t xml:space="preserve">Besan </t>
  </si>
  <si>
    <t>"AGG-110"</t>
  </si>
  <si>
    <t>AGG-110</t>
  </si>
  <si>
    <t>Phenyl</t>
  </si>
  <si>
    <t>"AGG-111"</t>
  </si>
  <si>
    <t>AGG-111</t>
  </si>
  <si>
    <t>Ezee Surf</t>
  </si>
  <si>
    <t>"AGG-112"</t>
  </si>
  <si>
    <t>AGG-112</t>
  </si>
  <si>
    <t>Surf Ariyal (500gm)</t>
  </si>
  <si>
    <t>"AGG-113"</t>
  </si>
  <si>
    <t>AGG-113</t>
  </si>
  <si>
    <t>Surf Ariyal (1 kg)</t>
  </si>
  <si>
    <t>"AGG-115"</t>
  </si>
  <si>
    <t>AGG-115</t>
  </si>
  <si>
    <t>Surf Tide (500gm)</t>
  </si>
  <si>
    <t>"AGG-116"</t>
  </si>
  <si>
    <t>AGG-116</t>
  </si>
  <si>
    <t>Bhuja (Rs 80)</t>
  </si>
  <si>
    <t>"AGG-117"</t>
  </si>
  <si>
    <t>AGG-117</t>
  </si>
  <si>
    <t>Chips</t>
  </si>
  <si>
    <t>"AGG-118"</t>
  </si>
  <si>
    <t>AGG-118</t>
  </si>
  <si>
    <t>Rara Chesesball</t>
  </si>
  <si>
    <t>"AGG-120"</t>
  </si>
  <si>
    <t>AGG-120</t>
  </si>
  <si>
    <t>Soap Lifebouy</t>
  </si>
  <si>
    <t>"AGG-121"</t>
  </si>
  <si>
    <t>AGG-121</t>
  </si>
  <si>
    <t>Soap Richbatta</t>
  </si>
  <si>
    <t>"AGG-122"</t>
  </si>
  <si>
    <t>AGG-122</t>
  </si>
  <si>
    <t>V-Soap (100gm)</t>
  </si>
  <si>
    <t>"AGG-125"</t>
  </si>
  <si>
    <t>AGG-125</t>
  </si>
  <si>
    <t>Pin Battry</t>
  </si>
  <si>
    <t>"AGG-126"</t>
  </si>
  <si>
    <t>AGG-126</t>
  </si>
  <si>
    <t>Pathak Dalmoth (40gm)</t>
  </si>
  <si>
    <t>"AGG-127"</t>
  </si>
  <si>
    <t>AGG-127</t>
  </si>
  <si>
    <t>Kurmure (Rs20)</t>
  </si>
  <si>
    <t>"AGG-128"</t>
  </si>
  <si>
    <t>AGG-128</t>
  </si>
  <si>
    <t>Kala Hit</t>
  </si>
  <si>
    <t>"AGG-129"</t>
  </si>
  <si>
    <t>AGG-129</t>
  </si>
  <si>
    <t>"AGG-130"</t>
  </si>
  <si>
    <t>AGG-130</t>
  </si>
  <si>
    <t>Room Spray</t>
  </si>
  <si>
    <t>"AGG-131"</t>
  </si>
  <si>
    <t>AGG-131</t>
  </si>
  <si>
    <t>Gillate Vactor</t>
  </si>
  <si>
    <t>"AGG-132"</t>
  </si>
  <si>
    <t>AGG-132</t>
  </si>
  <si>
    <t>Gillate 2</t>
  </si>
  <si>
    <t>"AGG-133"</t>
  </si>
  <si>
    <t>AGG-133</t>
  </si>
  <si>
    <t>Colgate Harbal</t>
  </si>
  <si>
    <t>"AGG-134"</t>
  </si>
  <si>
    <t>AGG-134</t>
  </si>
  <si>
    <t>Colgate Cibaca</t>
  </si>
  <si>
    <t>"AGG-135"</t>
  </si>
  <si>
    <t>AGG-135</t>
  </si>
  <si>
    <t>Colgate Maxfresh</t>
  </si>
  <si>
    <t>"AGG-136"</t>
  </si>
  <si>
    <t>AGG-136</t>
  </si>
  <si>
    <t>Zigzag Brush</t>
  </si>
  <si>
    <t>"AGG-137"</t>
  </si>
  <si>
    <t>AGG-137</t>
  </si>
  <si>
    <t>Sensitive Brush</t>
  </si>
  <si>
    <t>"AGG-138"</t>
  </si>
  <si>
    <t>AGG-138</t>
  </si>
  <si>
    <t>Colgate Brush</t>
  </si>
  <si>
    <t>"AGG-139"</t>
  </si>
  <si>
    <t>AGG-139</t>
  </si>
  <si>
    <t>Surya Brush</t>
  </si>
  <si>
    <t>"AGG-140"</t>
  </si>
  <si>
    <t>AGG-140</t>
  </si>
  <si>
    <t>Baby Brush</t>
  </si>
  <si>
    <t>"AGG-142"</t>
  </si>
  <si>
    <t>AGG-142</t>
  </si>
  <si>
    <t>Rara Sabjimasala (200gm)</t>
  </si>
  <si>
    <t>"AGG-143"</t>
  </si>
  <si>
    <t>AGG-143</t>
  </si>
  <si>
    <t>Chini</t>
  </si>
  <si>
    <t>"AGG-144"</t>
  </si>
  <si>
    <t>AGG-144</t>
  </si>
  <si>
    <t xml:space="preserve">Oil Dhara </t>
  </si>
  <si>
    <t>"AGG-145"</t>
  </si>
  <si>
    <t>AGG-145</t>
  </si>
  <si>
    <t>Oil Swastik</t>
  </si>
  <si>
    <t>"AGG-146"</t>
  </si>
  <si>
    <t>AGG-146</t>
  </si>
  <si>
    <t>Oil Tej</t>
  </si>
  <si>
    <t>"AGG-147"</t>
  </si>
  <si>
    <t>AGG-147</t>
  </si>
  <si>
    <t>Biscuit Dhoom  (Rs 10)</t>
  </si>
  <si>
    <t>"AGG-149"</t>
  </si>
  <si>
    <t>AGG-149</t>
  </si>
  <si>
    <t xml:space="preserve">Fresho </t>
  </si>
  <si>
    <t>"AGG-150"</t>
  </si>
  <si>
    <t>AGG-150</t>
  </si>
  <si>
    <t>"AGG-151"</t>
  </si>
  <si>
    <t>AGG-151</t>
  </si>
  <si>
    <t xml:space="preserve">Center Fruit </t>
  </si>
  <si>
    <t>"AGG-152"</t>
  </si>
  <si>
    <t>AGG-152</t>
  </si>
  <si>
    <t>Aaha Noodles</t>
  </si>
  <si>
    <t>"AGG-153"</t>
  </si>
  <si>
    <t>AGG-153</t>
  </si>
  <si>
    <t>My Noodles</t>
  </si>
  <si>
    <t>"AGG-154"</t>
  </si>
  <si>
    <t>AGG-154</t>
  </si>
  <si>
    <t>"AGG-155"</t>
  </si>
  <si>
    <t>AGG-155</t>
  </si>
  <si>
    <t>"AGG-156"</t>
  </si>
  <si>
    <t>AGG-156</t>
  </si>
  <si>
    <t>Toothpik</t>
  </si>
  <si>
    <t>"AGV-156"</t>
  </si>
  <si>
    <t>AGV-156</t>
  </si>
  <si>
    <t xml:space="preserve">Kera </t>
  </si>
  <si>
    <t>"AGV-161"</t>
  </si>
  <si>
    <t>AGV-161</t>
  </si>
  <si>
    <t xml:space="preserve">Angur Hariyo </t>
  </si>
  <si>
    <t>"AGV-162"</t>
  </si>
  <si>
    <t>AGV-162</t>
  </si>
  <si>
    <t xml:space="preserve">Apple </t>
  </si>
  <si>
    <t>"AGV-163"</t>
  </si>
  <si>
    <t>AGV-163</t>
  </si>
  <si>
    <t xml:space="preserve">Aanar </t>
  </si>
  <si>
    <t>"AGV-164"</t>
  </si>
  <si>
    <t>AGV-164</t>
  </si>
  <si>
    <t xml:space="preserve">Tomato </t>
  </si>
  <si>
    <t>"AGV-165"</t>
  </si>
  <si>
    <t>AGV-165</t>
  </si>
  <si>
    <t xml:space="preserve">Lasun </t>
  </si>
  <si>
    <t>"AGV-166"</t>
  </si>
  <si>
    <t>AGV-166</t>
  </si>
  <si>
    <t>"AGV-168"</t>
  </si>
  <si>
    <t>AGV-168</t>
  </si>
  <si>
    <t xml:space="preserve">Aaduwa </t>
  </si>
  <si>
    <t>"AGV-170"</t>
  </si>
  <si>
    <t>AGV-170</t>
  </si>
  <si>
    <t xml:space="preserve">Banda  </t>
  </si>
  <si>
    <t>"AGP-172"</t>
  </si>
  <si>
    <t>AGP-172</t>
  </si>
  <si>
    <t xml:space="preserve">Chuk </t>
  </si>
  <si>
    <t>"AGP-173"</t>
  </si>
  <si>
    <t>AGP-173</t>
  </si>
  <si>
    <t xml:space="preserve">Sinki </t>
  </si>
  <si>
    <t>"AGP-175"</t>
  </si>
  <si>
    <t>AGP-175</t>
  </si>
  <si>
    <t>Tomato Ketchup (1kg)</t>
  </si>
  <si>
    <t>"AGP-176"</t>
  </si>
  <si>
    <t>AGP-176</t>
  </si>
  <si>
    <t>Mexcican Sauce (500gm)</t>
  </si>
  <si>
    <t>"AGP-177"</t>
  </si>
  <si>
    <t>AGP-177</t>
  </si>
  <si>
    <t>Green Chilli Sauces (1kg)</t>
  </si>
  <si>
    <t>"AGP-178"</t>
  </si>
  <si>
    <t>AGP-178</t>
  </si>
  <si>
    <t xml:space="preserve">Venegar </t>
  </si>
  <si>
    <t>"AGP-179"</t>
  </si>
  <si>
    <t>AGP-179</t>
  </si>
  <si>
    <t xml:space="preserve">Timur Chhop </t>
  </si>
  <si>
    <t>"AGP-180"</t>
  </si>
  <si>
    <t>AGP-180</t>
  </si>
  <si>
    <t>Venegar Sano</t>
  </si>
  <si>
    <t>"AGP-181"</t>
  </si>
  <si>
    <t>AGP-181</t>
  </si>
  <si>
    <t>Soya Sauces</t>
  </si>
  <si>
    <t>"AGP-182"</t>
  </si>
  <si>
    <t>AGP-182</t>
  </si>
  <si>
    <t>Green Chilli (200gm)</t>
  </si>
  <si>
    <t>"AGP-183"</t>
  </si>
  <si>
    <t>AGP-183</t>
  </si>
  <si>
    <t>Mix Jam</t>
  </si>
  <si>
    <t>"AGP-184"</t>
  </si>
  <si>
    <t>AGP-184</t>
  </si>
  <si>
    <t xml:space="preserve">Akabare Khursani Aachar </t>
  </si>
  <si>
    <t>"AGP-185"</t>
  </si>
  <si>
    <t>AGP-185</t>
  </si>
  <si>
    <t xml:space="preserve">Mango Pickle </t>
  </si>
  <si>
    <t>"AGP-186"</t>
  </si>
  <si>
    <t>AGP-186</t>
  </si>
  <si>
    <t xml:space="preserve">Akbare Lasun Pickle </t>
  </si>
  <si>
    <t>"AGP-187"</t>
  </si>
  <si>
    <t>AGP-187</t>
  </si>
  <si>
    <t>Mix Pickle (1kg)</t>
  </si>
  <si>
    <t>"AGP-188"</t>
  </si>
  <si>
    <t>AGP-188</t>
  </si>
  <si>
    <t>Tomato Ketchup (500gm)</t>
  </si>
  <si>
    <t>"AGP-189"</t>
  </si>
  <si>
    <t>AGP-189</t>
  </si>
  <si>
    <t xml:space="preserve">Honey </t>
  </si>
  <si>
    <t>"AGP-190"</t>
  </si>
  <si>
    <t>AGP-190</t>
  </si>
  <si>
    <t xml:space="preserve">Tomato Sauces </t>
  </si>
  <si>
    <t>"AGP-191"</t>
  </si>
  <si>
    <t>AGP-191</t>
  </si>
  <si>
    <t xml:space="preserve">Khudo </t>
  </si>
  <si>
    <t>"AGP-192"</t>
  </si>
  <si>
    <t>AGP-192</t>
  </si>
  <si>
    <t xml:space="preserve">Aato </t>
  </si>
  <si>
    <t>"Agp-193"</t>
  </si>
  <si>
    <t>Agp-193</t>
  </si>
  <si>
    <t>Millut Pouwder</t>
  </si>
  <si>
    <t>"AGP -194"</t>
  </si>
  <si>
    <t>AGP -194</t>
  </si>
  <si>
    <t>Jumli Dal</t>
  </si>
  <si>
    <t>"AGP-195"</t>
  </si>
  <si>
    <t>AGP-195</t>
  </si>
  <si>
    <t>Sweet Corn (can)</t>
  </si>
  <si>
    <t>"AGP-196"</t>
  </si>
  <si>
    <t>AGP-196</t>
  </si>
  <si>
    <t>Mexcican Sauces (2.5kg)</t>
  </si>
  <si>
    <t>"AGP-197"</t>
  </si>
  <si>
    <t>AGP-197</t>
  </si>
  <si>
    <t xml:space="preserve">chaumin </t>
  </si>
  <si>
    <t>"AGP-198"</t>
  </si>
  <si>
    <t>AGP-198</t>
  </si>
  <si>
    <t xml:space="preserve">Sopa Rich Batta </t>
  </si>
  <si>
    <t>"AGG-199"</t>
  </si>
  <si>
    <t>AGG-199</t>
  </si>
  <si>
    <t xml:space="preserve">Upakar Biscuit </t>
  </si>
  <si>
    <t>"AGG-200"</t>
  </si>
  <si>
    <t>AGG-200</t>
  </si>
  <si>
    <t xml:space="preserve">Bran </t>
  </si>
  <si>
    <t>"AGP-201"</t>
  </si>
  <si>
    <t>AGP-201</t>
  </si>
  <si>
    <t xml:space="preserve">Jumli Dal </t>
  </si>
  <si>
    <t>"AGG-202"</t>
  </si>
  <si>
    <t>AGG-202</t>
  </si>
  <si>
    <t>Chamal Dildar</t>
  </si>
  <si>
    <t>"AGG-203"</t>
  </si>
  <si>
    <t>AGG-203</t>
  </si>
  <si>
    <t xml:space="preserve">Chamal Ashirbad </t>
  </si>
  <si>
    <t>"AGG-204"</t>
  </si>
  <si>
    <t>AGG-204</t>
  </si>
  <si>
    <t xml:space="preserve">Chamal Bajrangi </t>
  </si>
  <si>
    <t>"AGG-206"</t>
  </si>
  <si>
    <t>AGG-206</t>
  </si>
  <si>
    <t xml:space="preserve">Dal Mum Polish </t>
  </si>
  <si>
    <t>"AGG-207"</t>
  </si>
  <si>
    <t>AGG-207</t>
  </si>
  <si>
    <t>Dal Matar</t>
  </si>
  <si>
    <t>"AGG-210"</t>
  </si>
  <si>
    <t>AGG-210</t>
  </si>
  <si>
    <t>Chamal Upakar</t>
  </si>
  <si>
    <t>"AGG-211"</t>
  </si>
  <si>
    <t>AGG-211</t>
  </si>
  <si>
    <t>Chamal India Gate</t>
  </si>
  <si>
    <t>"AGG-212"</t>
  </si>
  <si>
    <t>AGG-212</t>
  </si>
  <si>
    <t xml:space="preserve">Noodles Rara </t>
  </si>
  <si>
    <t>"AGG-213"</t>
  </si>
  <si>
    <t>AGG-213</t>
  </si>
  <si>
    <t>Noodles My</t>
  </si>
  <si>
    <t>"AGG-214"</t>
  </si>
  <si>
    <t>AGG-214</t>
  </si>
  <si>
    <t>Bodi Dana</t>
  </si>
  <si>
    <t>"AGP-216"</t>
  </si>
  <si>
    <t>AGP-216</t>
  </si>
  <si>
    <t>"AGP-217"</t>
  </si>
  <si>
    <t>AGP-217</t>
  </si>
  <si>
    <t>Honey</t>
  </si>
  <si>
    <t>"AGG-218"</t>
  </si>
  <si>
    <t>AGG-218</t>
  </si>
  <si>
    <t>Chakki Aata  (5kg)</t>
  </si>
  <si>
    <t>"AGG-219"</t>
  </si>
  <si>
    <t>AGG-219</t>
  </si>
  <si>
    <t>Primium Sr Aata (5kg)</t>
  </si>
  <si>
    <t>"AGG-220"</t>
  </si>
  <si>
    <t>AGG-220</t>
  </si>
  <si>
    <t>Surf Nilam (500gm)</t>
  </si>
  <si>
    <t>"AGG-221"</t>
  </si>
  <si>
    <t>AGG-221</t>
  </si>
  <si>
    <t>Surf Shakti (200gm)</t>
  </si>
  <si>
    <t>"AGG-222"</t>
  </si>
  <si>
    <t>AGG-222</t>
  </si>
  <si>
    <t>Surf Himchuli (500gm)</t>
  </si>
  <si>
    <t>"AGG-223"</t>
  </si>
  <si>
    <t>AGG-223</t>
  </si>
  <si>
    <t>Surf V-ser (200gm)</t>
  </si>
  <si>
    <t>"AGG-224"</t>
  </si>
  <si>
    <t>AGG-224</t>
  </si>
  <si>
    <t>"AGG-225"</t>
  </si>
  <si>
    <t>AGG-225</t>
  </si>
  <si>
    <t>"AGP-226"</t>
  </si>
  <si>
    <t>AGP-226</t>
  </si>
  <si>
    <t xml:space="preserve">Kodo Pitho </t>
  </si>
  <si>
    <t>"AGG-226"</t>
  </si>
  <si>
    <t>AGG-226</t>
  </si>
  <si>
    <t>"AGG-232"</t>
  </si>
  <si>
    <t>AGG-232</t>
  </si>
  <si>
    <t xml:space="preserve">Vinus Tissue Pepar </t>
  </si>
  <si>
    <t>"AGG-233"</t>
  </si>
  <si>
    <t>AGG-233</t>
  </si>
  <si>
    <t>Horlicks (500gm)</t>
  </si>
  <si>
    <t>"AGG-234"</t>
  </si>
  <si>
    <t>AGG-234</t>
  </si>
  <si>
    <t xml:space="preserve">Cut Supari </t>
  </si>
  <si>
    <t>"AGG-235"</t>
  </si>
  <si>
    <t>AGG-235</t>
  </si>
  <si>
    <t>Khada Masala</t>
  </si>
  <si>
    <t>"AGV-235"</t>
  </si>
  <si>
    <t>AGV-235</t>
  </si>
  <si>
    <t xml:space="preserve">Simla </t>
  </si>
  <si>
    <t>"AGV-236"</t>
  </si>
  <si>
    <t>AGV-236</t>
  </si>
  <si>
    <t xml:space="preserve">Mula </t>
  </si>
  <si>
    <t>"AGP-237"</t>
  </si>
  <si>
    <t>AGP-237</t>
  </si>
  <si>
    <t>MixPickle (5kg)</t>
  </si>
  <si>
    <t>"AGV-238"</t>
  </si>
  <si>
    <t>AGV-238</t>
  </si>
  <si>
    <t xml:space="preserve">Makai Hariyo </t>
  </si>
  <si>
    <t>"AGG-239"</t>
  </si>
  <si>
    <t>AGG-239</t>
  </si>
  <si>
    <t>Bhuja (Rs50)</t>
  </si>
  <si>
    <t>"AGG-240"</t>
  </si>
  <si>
    <t>AGG-240</t>
  </si>
  <si>
    <t>Bhuja (Rs 20)</t>
  </si>
  <si>
    <t>"AGG-241"</t>
  </si>
  <si>
    <t>AGG-241</t>
  </si>
  <si>
    <t>Digestive (Rs 20)</t>
  </si>
  <si>
    <t>"AGG-243"</t>
  </si>
  <si>
    <t>AGG-243</t>
  </si>
  <si>
    <t xml:space="preserve">Biscuit ButterBest </t>
  </si>
  <si>
    <t>"AGG-244"</t>
  </si>
  <si>
    <t>AGG-244</t>
  </si>
  <si>
    <t>Biscuit Premium Chocolate Cookies</t>
  </si>
  <si>
    <t>"AGG-246"</t>
  </si>
  <si>
    <t>AGG-246</t>
  </si>
  <si>
    <t xml:space="preserve">Githa </t>
  </si>
  <si>
    <t>"AGG-247"</t>
  </si>
  <si>
    <t>AGG-247</t>
  </si>
  <si>
    <t xml:space="preserve">Dhaniya Hariyo </t>
  </si>
  <si>
    <t>"AGG-248"</t>
  </si>
  <si>
    <t>AGG-248</t>
  </si>
  <si>
    <t>Chamal Upakar Sonam Chamal (25 KG)</t>
  </si>
  <si>
    <t>"AGG-249"</t>
  </si>
  <si>
    <t>AGG-249</t>
  </si>
  <si>
    <t xml:space="preserve">Khulla Aata </t>
  </si>
  <si>
    <t>"AGG-251"</t>
  </si>
  <si>
    <t>AGG-251</t>
  </si>
  <si>
    <t>Maida Pkt (1kg)</t>
  </si>
  <si>
    <t>"AGG-252"</t>
  </si>
  <si>
    <t>AGG-252</t>
  </si>
  <si>
    <t>Chokkar (40kg)</t>
  </si>
  <si>
    <t>"AGG-253"</t>
  </si>
  <si>
    <t>AGG-253</t>
  </si>
  <si>
    <t>Express Cake (Rs 10)</t>
  </si>
  <si>
    <t>"AGG-257"</t>
  </si>
  <si>
    <t>AGG-257</t>
  </si>
  <si>
    <t xml:space="preserve">Chamal Hmt Red </t>
  </si>
  <si>
    <t>"AGG-258"</t>
  </si>
  <si>
    <t>AGG-258</t>
  </si>
  <si>
    <t xml:space="preserve">Oil Swastik Tori </t>
  </si>
  <si>
    <t>"AGV-260"</t>
  </si>
  <si>
    <t>AGV-260</t>
  </si>
  <si>
    <t xml:space="preserve">Aalu Seto </t>
  </si>
  <si>
    <t>"AGV-262"</t>
  </si>
  <si>
    <t>AGV-262</t>
  </si>
  <si>
    <t>Sukeko Lamo Khhursani</t>
  </si>
  <si>
    <t>"AGG-264"</t>
  </si>
  <si>
    <t>AGG-264</t>
  </si>
  <si>
    <t>Horlicks (1kg)</t>
  </si>
  <si>
    <t>"AGG-265"</t>
  </si>
  <si>
    <t>AGG-265</t>
  </si>
  <si>
    <t>Badam Juice</t>
  </si>
  <si>
    <t>"AGG-266"</t>
  </si>
  <si>
    <t>AGG-266</t>
  </si>
  <si>
    <t xml:space="preserve">Eclairs Chocolate </t>
  </si>
  <si>
    <t>"AGG-267"</t>
  </si>
  <si>
    <t>AGG-267</t>
  </si>
  <si>
    <t xml:space="preserve">Furandana </t>
  </si>
  <si>
    <t>"AGG-268"</t>
  </si>
  <si>
    <t>AGG-268</t>
  </si>
  <si>
    <t xml:space="preserve">Misri </t>
  </si>
  <si>
    <t>"AGG-269"</t>
  </si>
  <si>
    <t>AGG-269</t>
  </si>
  <si>
    <t>Jeera Pkt (100gm)</t>
  </si>
  <si>
    <t>"AGG-270"</t>
  </si>
  <si>
    <t>AGG-270</t>
  </si>
  <si>
    <t xml:space="preserve">Choda </t>
  </si>
  <si>
    <t>"AGG-271"</t>
  </si>
  <si>
    <t>AGG-271</t>
  </si>
  <si>
    <t>Chiya Moti (250gm)</t>
  </si>
  <si>
    <t>"AGG-272"</t>
  </si>
  <si>
    <t>AGG-272</t>
  </si>
  <si>
    <t>Chiya Moti (100gm)</t>
  </si>
  <si>
    <t>"AGG-273"</t>
  </si>
  <si>
    <t>AGG-273</t>
  </si>
  <si>
    <t xml:space="preserve">Rara Sabjimasala </t>
  </si>
  <si>
    <t>"AGG-274"</t>
  </si>
  <si>
    <t>AGG-274</t>
  </si>
  <si>
    <t>Rara Khursani (100gm)</t>
  </si>
  <si>
    <t>"AGG-275"</t>
  </si>
  <si>
    <t>AGG-275</t>
  </si>
  <si>
    <t>Methi(100gm)</t>
  </si>
  <si>
    <t>"AGG-276"</t>
  </si>
  <si>
    <t>AGG-276</t>
  </si>
  <si>
    <t>Nariwal</t>
  </si>
  <si>
    <t>"AGG-278"</t>
  </si>
  <si>
    <t>AGG-278</t>
  </si>
  <si>
    <t xml:space="preserve">Kanchanjunga Dhup </t>
  </si>
  <si>
    <t>"AGG-279"</t>
  </si>
  <si>
    <t>AGG-279</t>
  </si>
  <si>
    <t xml:space="preserve">Hing </t>
  </si>
  <si>
    <t>"AGG-280"</t>
  </si>
  <si>
    <t>AGG-280</t>
  </si>
  <si>
    <t xml:space="preserve">Badam </t>
  </si>
  <si>
    <t>"AGV-281"</t>
  </si>
  <si>
    <t>AGV-281</t>
  </si>
  <si>
    <t>Apple</t>
  </si>
  <si>
    <t>"AGV-282"</t>
  </si>
  <si>
    <t>AGV-282</t>
  </si>
  <si>
    <t>"AGG-283"</t>
  </si>
  <si>
    <t>AGG-283</t>
  </si>
  <si>
    <t xml:space="preserve">Oil Sunkoshi </t>
  </si>
  <si>
    <t>"AGG-285"</t>
  </si>
  <si>
    <t>AGG-285</t>
  </si>
  <si>
    <t>Nilam Cake</t>
  </si>
  <si>
    <t>"AGG-286"</t>
  </si>
  <si>
    <t>AGG-286</t>
  </si>
  <si>
    <t>Darshan Soap</t>
  </si>
  <si>
    <t>"AGG-287"</t>
  </si>
  <si>
    <t>AGG-287</t>
  </si>
  <si>
    <t xml:space="preserve">Buster Dana </t>
  </si>
  <si>
    <t>"AGG-288"</t>
  </si>
  <si>
    <t>AGG-288</t>
  </si>
  <si>
    <t>Pathak Dalmoth (300gm)</t>
  </si>
  <si>
    <t>"AGG-289"</t>
  </si>
  <si>
    <t>AGG-289</t>
  </si>
  <si>
    <t>Kaju (80gm)</t>
  </si>
  <si>
    <t>"AGG-290"</t>
  </si>
  <si>
    <t>AGG-290</t>
  </si>
  <si>
    <t>Kismis (250gm)</t>
  </si>
  <si>
    <t>"AGG-291"</t>
  </si>
  <si>
    <t>AGG-291</t>
  </si>
  <si>
    <t>Kaju (250gm)</t>
  </si>
  <si>
    <t>"AGG-292"</t>
  </si>
  <si>
    <t>AGG-292</t>
  </si>
  <si>
    <t>Khulla Seto Till</t>
  </si>
  <si>
    <t>"AGG-293"</t>
  </si>
  <si>
    <t>AGG-293</t>
  </si>
  <si>
    <t>Aabhir</t>
  </si>
  <si>
    <t>"AGG-295"</t>
  </si>
  <si>
    <t>AGG-295</t>
  </si>
  <si>
    <t xml:space="preserve">Ruchi Soap </t>
  </si>
  <si>
    <t>"AGG-296"</t>
  </si>
  <si>
    <t>AGG-296</t>
  </si>
  <si>
    <t>Acc Tang</t>
  </si>
  <si>
    <t>"AGG-297"</t>
  </si>
  <si>
    <t>AGG-297</t>
  </si>
  <si>
    <t>Mero Surf (1kg)</t>
  </si>
  <si>
    <t>"AGG-298"</t>
  </si>
  <si>
    <t>AGG-298</t>
  </si>
  <si>
    <t>Shopping Bag</t>
  </si>
  <si>
    <t>"AGG-299"</t>
  </si>
  <si>
    <t>AGG-299</t>
  </si>
  <si>
    <t xml:space="preserve">Ld Bag </t>
  </si>
  <si>
    <t>"AGG-300"</t>
  </si>
  <si>
    <t>AGG-300</t>
  </si>
  <si>
    <t>Oil Sunflow Ambe</t>
  </si>
  <si>
    <t>"AGG-301"</t>
  </si>
  <si>
    <t>AGG-301</t>
  </si>
  <si>
    <t xml:space="preserve">Dfc Primiume black Chamal </t>
  </si>
  <si>
    <t>"AGG-302"</t>
  </si>
  <si>
    <t>AGG-302</t>
  </si>
  <si>
    <t>Chiura Bhus</t>
  </si>
  <si>
    <t>"AGG-303"</t>
  </si>
  <si>
    <t>AGG-303</t>
  </si>
  <si>
    <t>Biryani Masala</t>
  </si>
  <si>
    <t>"AGG-304"</t>
  </si>
  <si>
    <t>AGG-304</t>
  </si>
  <si>
    <t xml:space="preserve">Chana Masala </t>
  </si>
  <si>
    <t>"AGG-305"</t>
  </si>
  <si>
    <t>AGG-305</t>
  </si>
  <si>
    <t>Dhaniya Pouder</t>
  </si>
  <si>
    <t>"AGG-306"</t>
  </si>
  <si>
    <t>AGG-306</t>
  </si>
  <si>
    <t>Napkin Pepar</t>
  </si>
  <si>
    <t>"AGG-307"</t>
  </si>
  <si>
    <t>AGG-307</t>
  </si>
  <si>
    <t xml:space="preserve">Pupup </t>
  </si>
  <si>
    <t>"AGV-301"</t>
  </si>
  <si>
    <t>AGV-301</t>
  </si>
  <si>
    <t>Kagati</t>
  </si>
  <si>
    <t>"AGG-308"</t>
  </si>
  <si>
    <t>AGG-308</t>
  </si>
  <si>
    <t xml:space="preserve">Khulla Chiura </t>
  </si>
  <si>
    <t>"AGG-309"</t>
  </si>
  <si>
    <t>AGG-309</t>
  </si>
  <si>
    <t>Chamal Indiagate (5kg)</t>
  </si>
  <si>
    <t>"AGG-310"</t>
  </si>
  <si>
    <t>AGG-310</t>
  </si>
  <si>
    <t>ALL Out Set</t>
  </si>
  <si>
    <t>"AGG-313"</t>
  </si>
  <si>
    <t>AGG-313</t>
  </si>
  <si>
    <t>Bhatta</t>
  </si>
  <si>
    <t>"AGP-330"</t>
  </si>
  <si>
    <t>AGP-330</t>
  </si>
  <si>
    <t>Mix Pickle (5kg)</t>
  </si>
  <si>
    <t>"AGG-331"</t>
  </si>
  <si>
    <t>AGG-331</t>
  </si>
  <si>
    <t>Gulab Jal</t>
  </si>
  <si>
    <t>"AGV-332"</t>
  </si>
  <si>
    <t>AGV-332</t>
  </si>
  <si>
    <t>Cauli</t>
  </si>
  <si>
    <t>"AGG-336"</t>
  </si>
  <si>
    <t>AGG-336</t>
  </si>
  <si>
    <t>Kasmiri Mirch</t>
  </si>
  <si>
    <t>"AGG-337"</t>
  </si>
  <si>
    <t>AGG-337</t>
  </si>
  <si>
    <t>Lighter</t>
  </si>
  <si>
    <t>"AGV-338"</t>
  </si>
  <si>
    <t>AGV-338</t>
  </si>
  <si>
    <t>Niuro</t>
  </si>
  <si>
    <t>"AGG-238"</t>
  </si>
  <si>
    <t>AGG-238</t>
  </si>
  <si>
    <t>Bilkul oil</t>
  </si>
  <si>
    <t>"AGG-338"</t>
  </si>
  <si>
    <t>AGG-338</t>
  </si>
  <si>
    <t xml:space="preserve">Vip Chamal </t>
  </si>
  <si>
    <t>"AGV-337"</t>
  </si>
  <si>
    <t>AGV-337</t>
  </si>
  <si>
    <t>Katahar</t>
  </si>
  <si>
    <t>"AGG-339"</t>
  </si>
  <si>
    <t>AGG-339</t>
  </si>
  <si>
    <t>Dhara Health</t>
  </si>
  <si>
    <t>"AGV-340"</t>
  </si>
  <si>
    <t>AGV-340</t>
  </si>
  <si>
    <t>Brocauli</t>
  </si>
  <si>
    <t>"AGG-340"</t>
  </si>
  <si>
    <t>AGG-340</t>
  </si>
  <si>
    <t>Sunsilk Shampoo</t>
  </si>
  <si>
    <t>"AGG-341"</t>
  </si>
  <si>
    <t>AGG-341</t>
  </si>
  <si>
    <t xml:space="preserve">Tiger Crunch </t>
  </si>
  <si>
    <t>"AGG-342"</t>
  </si>
  <si>
    <t>AGG-342</t>
  </si>
  <si>
    <t>Jelly Juice</t>
  </si>
  <si>
    <t>"AGG-343"</t>
  </si>
  <si>
    <t>AGG-343</t>
  </si>
  <si>
    <t>Good Day Biscuit</t>
  </si>
  <si>
    <t>"AGG-344"</t>
  </si>
  <si>
    <t>AGG-344</t>
  </si>
  <si>
    <t>Candle (20)</t>
  </si>
  <si>
    <t>"AGG-345"</t>
  </si>
  <si>
    <t>AGG-345</t>
  </si>
  <si>
    <t>Candle (10)</t>
  </si>
  <si>
    <t>"AGG-346"</t>
  </si>
  <si>
    <t>AGG-346</t>
  </si>
  <si>
    <t>Goldi Masala</t>
  </si>
  <si>
    <t>"AGG-347"</t>
  </si>
  <si>
    <t>AGG-347</t>
  </si>
  <si>
    <t>Panipuri</t>
  </si>
  <si>
    <t>"AGG-348"</t>
  </si>
  <si>
    <t>AGG-348</t>
  </si>
  <si>
    <t>Dfc Gold Chamal</t>
  </si>
  <si>
    <t>"AGG-01"</t>
  </si>
  <si>
    <t>AGG-01</t>
  </si>
  <si>
    <t>65/1.13</t>
  </si>
  <si>
    <t>5/1.13</t>
  </si>
  <si>
    <t>60/1.13</t>
  </si>
  <si>
    <t>Stander Selling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</si>
</sst>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78"/>
  <sheetViews>
    <sheetView tabSelected="1" topLeftCell="A261" workbookViewId="0">
      <selection activeCell="D342" sqref="D342"/>
    </sheetView>
  </sheetViews>
  <sheetFormatPr defaultRowHeight="15"/>
  <cols>
    <col min="2" max="2" width="15.42578125" customWidth="1"/>
    <col min="4" max="4" width="28.85546875" customWidth="1"/>
    <col min="5" max="5" width="23.140625" customWidth="1"/>
    <col min="6" max="6" width="22.7109375" customWidth="1"/>
    <col min="7" max="7" width="17.140625" customWidth="1"/>
  </cols>
  <sheetData>
    <row r="1" spans="1:17" s="1" customFormat="1">
      <c r="A1" t="s">
        <v>0</v>
      </c>
    </row>
    <row r="2" spans="1:17">
      <c r="A2" t="s">
        <v>1</v>
      </c>
      <c r="B2" t="s">
        <v>2</v>
      </c>
    </row>
    <row r="5" spans="1:17">
      <c r="A5" t="s">
        <v>3</v>
      </c>
    </row>
    <row r="6" spans="1:17">
      <c r="A6" t="s">
        <v>4</v>
      </c>
    </row>
    <row r="7" spans="1:17">
      <c r="A7" t="s">
        <v>5</v>
      </c>
    </row>
    <row r="8" spans="1:17">
      <c r="A8" t="s">
        <v>6</v>
      </c>
    </row>
    <row r="9" spans="1:17">
      <c r="A9" t="s">
        <v>7</v>
      </c>
    </row>
    <row r="10" spans="1:17">
      <c r="A10" t="s">
        <v>8</v>
      </c>
    </row>
    <row r="11" spans="1:17">
      <c r="A11" t="s">
        <v>9</v>
      </c>
    </row>
    <row r="12" spans="1:17">
      <c r="A12" s="2" t="s">
        <v>10</v>
      </c>
      <c r="B12" s="2"/>
      <c r="C12" s="2"/>
      <c r="D12" s="2"/>
      <c r="E12" s="2"/>
      <c r="F12" s="2"/>
      <c r="G12" s="2"/>
      <c r="H12" s="2"/>
    </row>
    <row r="13" spans="1:17">
      <c r="A13" s="2"/>
      <c r="B13" s="2"/>
      <c r="C13" s="2"/>
      <c r="D13" s="2"/>
      <c r="E13" s="2"/>
      <c r="F13" s="2"/>
      <c r="G13" s="2"/>
      <c r="H13" s="2"/>
    </row>
    <row r="14" spans="1:17">
      <c r="A14" s="2" t="s">
        <v>11</v>
      </c>
      <c r="B14" s="2" t="s">
        <v>2</v>
      </c>
      <c r="C14" s="2"/>
      <c r="D14" s="2"/>
      <c r="E14" s="2"/>
      <c r="F14" s="2"/>
      <c r="G14" s="2"/>
      <c r="H14" s="2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</row>
    <row r="15" spans="1:17">
      <c r="A15" s="2" t="s">
        <v>13</v>
      </c>
      <c r="B15" s="2" t="s">
        <v>14</v>
      </c>
      <c r="C15" s="2" t="s">
        <v>15</v>
      </c>
      <c r="D15" s="2" t="s">
        <v>16</v>
      </c>
      <c r="E15" s="2"/>
      <c r="F15" s="2" t="s">
        <v>17</v>
      </c>
      <c r="G15" s="2" t="s">
        <v>18</v>
      </c>
      <c r="H15" s="2"/>
    </row>
    <row r="16" spans="1:17">
      <c r="A16" s="2" t="s">
        <v>19</v>
      </c>
      <c r="B16" s="2" t="s">
        <v>20</v>
      </c>
      <c r="C16" s="2" t="s">
        <v>21</v>
      </c>
      <c r="D16" s="2" t="s">
        <v>22</v>
      </c>
      <c r="E16" s="2"/>
      <c r="F16" s="2" t="s">
        <v>23</v>
      </c>
      <c r="G16" s="2" t="s">
        <v>24</v>
      </c>
      <c r="H16" s="2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</row>
    <row r="17" spans="1:8">
      <c r="A17" s="2" t="s">
        <v>25</v>
      </c>
      <c r="B17" s="2" t="s">
        <v>26</v>
      </c>
      <c r="C17" s="2" t="s">
        <v>26</v>
      </c>
      <c r="D17" s="2" t="s">
        <v>26</v>
      </c>
      <c r="E17" s="2"/>
      <c r="F17" s="2" t="s">
        <v>27</v>
      </c>
      <c r="G17" s="2" t="s">
        <v>27</v>
      </c>
      <c r="H17" s="2"/>
    </row>
    <row r="18" spans="1:8">
      <c r="A18" s="2" t="s">
        <v>28</v>
      </c>
      <c r="B18" s="2" t="s">
        <v>29</v>
      </c>
      <c r="C18" s="2" t="s">
        <v>29</v>
      </c>
      <c r="D18" s="2" t="s">
        <v>30</v>
      </c>
      <c r="E18" s="2"/>
      <c r="F18" s="2" t="s">
        <v>29</v>
      </c>
      <c r="G18" s="2" t="s">
        <v>31</v>
      </c>
      <c r="H18" s="2"/>
    </row>
    <row r="19" spans="1:8">
      <c r="A19" s="2" t="s">
        <v>32</v>
      </c>
      <c r="B19" s="2"/>
      <c r="C19" s="2"/>
      <c r="D19" s="2" t="s">
        <v>33</v>
      </c>
      <c r="E19" s="2"/>
      <c r="F19" s="2"/>
      <c r="G19" s="2"/>
      <c r="H19" s="2"/>
    </row>
    <row r="20" spans="1:8">
      <c r="A20" s="2" t="s">
        <v>34</v>
      </c>
      <c r="B20" s="2"/>
      <c r="C20" s="2"/>
      <c r="D20" s="2"/>
      <c r="E20" s="2"/>
      <c r="F20" s="2"/>
      <c r="G20" s="2"/>
      <c r="H20" s="2"/>
    </row>
    <row r="21" spans="1:8">
      <c r="A21" s="2"/>
      <c r="B21" s="2" t="s">
        <v>35</v>
      </c>
      <c r="C21" s="2" t="s">
        <v>36</v>
      </c>
      <c r="D21" s="2" t="s">
        <v>37</v>
      </c>
      <c r="E21" s="2" t="s">
        <v>1069</v>
      </c>
      <c r="F21" s="2" t="s">
        <v>38</v>
      </c>
      <c r="G21" s="2">
        <f>1/1.13</f>
        <v>0.88495575221238942</v>
      </c>
      <c r="H21" s="2"/>
    </row>
    <row r="22" spans="1:8">
      <c r="A22" s="2"/>
      <c r="B22" s="2" t="s">
        <v>39</v>
      </c>
      <c r="C22" s="2" t="s">
        <v>40</v>
      </c>
      <c r="D22" s="2" t="s">
        <v>37</v>
      </c>
      <c r="E22" s="2" t="s">
        <v>1069</v>
      </c>
      <c r="F22" s="2" t="s">
        <v>41</v>
      </c>
      <c r="G22" s="2">
        <f>40/1.13</f>
        <v>35.398230088495581</v>
      </c>
      <c r="H22" s="2"/>
    </row>
    <row r="23" spans="1:8">
      <c r="A23" s="2"/>
      <c r="B23" s="2" t="s">
        <v>42</v>
      </c>
      <c r="C23" s="2" t="s">
        <v>43</v>
      </c>
      <c r="D23" s="2" t="s">
        <v>37</v>
      </c>
      <c r="E23" s="2" t="s">
        <v>1069</v>
      </c>
      <c r="F23" s="2" t="s">
        <v>44</v>
      </c>
      <c r="G23" s="2">
        <v>40</v>
      </c>
      <c r="H23" s="2"/>
    </row>
    <row r="24" spans="1:8">
      <c r="A24" s="2"/>
      <c r="B24" s="2" t="s">
        <v>45</v>
      </c>
      <c r="C24" s="2" t="s">
        <v>46</v>
      </c>
      <c r="D24" s="2" t="s">
        <v>37</v>
      </c>
      <c r="E24" s="2" t="s">
        <v>1069</v>
      </c>
      <c r="F24" s="2" t="s">
        <v>47</v>
      </c>
      <c r="G24" s="2">
        <f>2.5/1.13</f>
        <v>2.2123893805309738</v>
      </c>
      <c r="H24" s="2"/>
    </row>
    <row r="25" spans="1:8">
      <c r="A25" s="2"/>
      <c r="B25" s="2" t="s">
        <v>48</v>
      </c>
      <c r="C25" s="2" t="s">
        <v>49</v>
      </c>
      <c r="D25" s="2" t="s">
        <v>37</v>
      </c>
      <c r="E25" s="2" t="s">
        <v>1069</v>
      </c>
      <c r="F25" s="2" t="s">
        <v>50</v>
      </c>
      <c r="G25" s="2">
        <f>70/1.13</f>
        <v>61.946902654867266</v>
      </c>
      <c r="H25" s="2"/>
    </row>
    <row r="26" spans="1:8">
      <c r="A26" s="2"/>
      <c r="B26" s="2" t="s">
        <v>51</v>
      </c>
      <c r="C26" s="2" t="s">
        <v>52</v>
      </c>
      <c r="D26" s="2" t="s">
        <v>37</v>
      </c>
      <c r="E26" s="2" t="s">
        <v>1069</v>
      </c>
      <c r="F26" s="2" t="s">
        <v>53</v>
      </c>
      <c r="G26" s="2">
        <v>100</v>
      </c>
      <c r="H26" s="2"/>
    </row>
    <row r="27" spans="1:8">
      <c r="A27" s="2"/>
      <c r="B27" s="2" t="s">
        <v>54</v>
      </c>
      <c r="C27" s="2" t="s">
        <v>55</v>
      </c>
      <c r="D27" s="2" t="s">
        <v>37</v>
      </c>
      <c r="E27" s="2" t="s">
        <v>1069</v>
      </c>
      <c r="F27" s="2" t="s">
        <v>56</v>
      </c>
      <c r="G27" s="2">
        <f>40/1.13</f>
        <v>35.398230088495581</v>
      </c>
      <c r="H27" s="2"/>
    </row>
    <row r="28" spans="1:8">
      <c r="A28" s="2"/>
      <c r="B28" s="2" t="s">
        <v>57</v>
      </c>
      <c r="C28" s="2" t="s">
        <v>58</v>
      </c>
      <c r="D28" s="2" t="s">
        <v>37</v>
      </c>
      <c r="E28" s="2" t="s">
        <v>1069</v>
      </c>
      <c r="F28" s="2" t="s">
        <v>59</v>
      </c>
      <c r="G28" s="2">
        <v>38</v>
      </c>
      <c r="H28" s="2"/>
    </row>
    <row r="29" spans="1:8">
      <c r="A29" s="2"/>
      <c r="B29" s="2" t="s">
        <v>60</v>
      </c>
      <c r="C29" s="2" t="s">
        <v>61</v>
      </c>
      <c r="D29" s="2" t="s">
        <v>37</v>
      </c>
      <c r="E29" s="2" t="s">
        <v>1069</v>
      </c>
      <c r="F29" s="2" t="s">
        <v>62</v>
      </c>
      <c r="G29" s="2">
        <v>40</v>
      </c>
      <c r="H29" s="2"/>
    </row>
    <row r="30" spans="1:8">
      <c r="A30" s="2"/>
      <c r="B30" s="2" t="s">
        <v>63</v>
      </c>
      <c r="C30" s="2" t="s">
        <v>64</v>
      </c>
      <c r="D30" s="2" t="s">
        <v>37</v>
      </c>
      <c r="E30" s="2" t="s">
        <v>1069</v>
      </c>
      <c r="F30" s="2" t="s">
        <v>65</v>
      </c>
      <c r="G30" s="2">
        <v>60</v>
      </c>
      <c r="H30" s="2"/>
    </row>
    <row r="31" spans="1:8">
      <c r="A31" s="2"/>
      <c r="B31" s="2" t="s">
        <v>66</v>
      </c>
      <c r="C31" s="2" t="s">
        <v>67</v>
      </c>
      <c r="D31" s="2" t="s">
        <v>37</v>
      </c>
      <c r="E31" s="2" t="s">
        <v>1069</v>
      </c>
      <c r="F31" s="2" t="s">
        <v>68</v>
      </c>
      <c r="G31" s="2">
        <v>185</v>
      </c>
      <c r="H31" s="2"/>
    </row>
    <row r="32" spans="1:8">
      <c r="A32" s="2"/>
      <c r="B32" s="2" t="s">
        <v>69</v>
      </c>
      <c r="C32" s="2" t="s">
        <v>70</v>
      </c>
      <c r="D32" s="2" t="s">
        <v>37</v>
      </c>
      <c r="E32" s="2" t="s">
        <v>1069</v>
      </c>
      <c r="F32" s="2" t="s">
        <v>71</v>
      </c>
      <c r="G32" s="2">
        <v>170</v>
      </c>
      <c r="H32" s="2"/>
    </row>
    <row r="33" spans="1:8">
      <c r="A33" s="2"/>
      <c r="B33" s="2" t="s">
        <v>72</v>
      </c>
      <c r="C33" s="2" t="s">
        <v>73</v>
      </c>
      <c r="D33" s="2" t="s">
        <v>37</v>
      </c>
      <c r="E33" s="2" t="s">
        <v>1069</v>
      </c>
      <c r="F33" s="2" t="s">
        <v>74</v>
      </c>
      <c r="G33" s="2">
        <f>70/1.13</f>
        <v>61.946902654867266</v>
      </c>
      <c r="H33" s="2"/>
    </row>
    <row r="34" spans="1:8">
      <c r="A34" s="2"/>
      <c r="B34" s="2" t="s">
        <v>75</v>
      </c>
      <c r="C34" s="2" t="s">
        <v>76</v>
      </c>
      <c r="D34" s="2" t="s">
        <v>37</v>
      </c>
      <c r="E34" s="2" t="s">
        <v>1069</v>
      </c>
      <c r="F34" s="2" t="s">
        <v>77</v>
      </c>
      <c r="G34" s="2">
        <f>50/1.13</f>
        <v>44.247787610619476</v>
      </c>
      <c r="H34" s="2"/>
    </row>
    <row r="35" spans="1:8">
      <c r="A35" s="2"/>
      <c r="B35" s="2" t="s">
        <v>78</v>
      </c>
      <c r="C35" s="2" t="s">
        <v>79</v>
      </c>
      <c r="D35" s="2" t="s">
        <v>37</v>
      </c>
      <c r="E35" s="2" t="s">
        <v>1069</v>
      </c>
      <c r="F35" s="2" t="s">
        <v>80</v>
      </c>
      <c r="G35" s="2">
        <v>110</v>
      </c>
      <c r="H35" s="2"/>
    </row>
    <row r="36" spans="1:8">
      <c r="A36" s="2"/>
      <c r="B36" s="2" t="s">
        <v>81</v>
      </c>
      <c r="C36" s="2" t="s">
        <v>82</v>
      </c>
      <c r="D36" s="2" t="s">
        <v>37</v>
      </c>
      <c r="E36" s="2" t="s">
        <v>1069</v>
      </c>
      <c r="F36" s="2" t="s">
        <v>83</v>
      </c>
      <c r="G36" s="2">
        <f>1/1.13</f>
        <v>0.88495575221238942</v>
      </c>
      <c r="H36" s="2"/>
    </row>
    <row r="37" spans="1:8">
      <c r="A37" s="2"/>
      <c r="B37" s="2" t="s">
        <v>84</v>
      </c>
      <c r="C37" s="2" t="s">
        <v>85</v>
      </c>
      <c r="D37" s="2" t="s">
        <v>37</v>
      </c>
      <c r="E37" s="2" t="s">
        <v>1069</v>
      </c>
      <c r="F37" s="2" t="s">
        <v>86</v>
      </c>
      <c r="G37" s="2">
        <f>5/1.13</f>
        <v>4.4247787610619476</v>
      </c>
      <c r="H37" s="2"/>
    </row>
    <row r="38" spans="1:8">
      <c r="A38" s="2"/>
      <c r="B38" s="2" t="s">
        <v>87</v>
      </c>
      <c r="C38" s="2" t="s">
        <v>88</v>
      </c>
      <c r="D38" s="2" t="s">
        <v>37</v>
      </c>
      <c r="E38" s="2" t="s">
        <v>1069</v>
      </c>
      <c r="F38" s="2" t="s">
        <v>89</v>
      </c>
      <c r="G38" s="2">
        <f>200/1.13</f>
        <v>176.9911504424779</v>
      </c>
      <c r="H38" s="2"/>
    </row>
    <row r="39" spans="1:8">
      <c r="A39" s="2"/>
      <c r="B39" s="2" t="s">
        <v>90</v>
      </c>
      <c r="C39" s="2" t="s">
        <v>91</v>
      </c>
      <c r="D39" s="2" t="s">
        <v>37</v>
      </c>
      <c r="E39" s="2" t="s">
        <v>1069</v>
      </c>
      <c r="F39" s="2" t="s">
        <v>92</v>
      </c>
      <c r="G39" s="2">
        <f>45/1.13</f>
        <v>39.823008849557525</v>
      </c>
      <c r="H39" s="2"/>
    </row>
    <row r="40" spans="1:8">
      <c r="A40" s="2"/>
      <c r="B40" s="2" t="s">
        <v>93</v>
      </c>
      <c r="C40" s="2" t="s">
        <v>94</v>
      </c>
      <c r="D40" s="2" t="s">
        <v>37</v>
      </c>
      <c r="E40" s="2" t="s">
        <v>1069</v>
      </c>
      <c r="F40" s="2" t="s">
        <v>95</v>
      </c>
      <c r="G40" s="2">
        <f>30/1.13</f>
        <v>26.548672566371685</v>
      </c>
      <c r="H40" s="2"/>
    </row>
    <row r="41" spans="1:8">
      <c r="A41" s="2"/>
      <c r="B41" s="2" t="s">
        <v>96</v>
      </c>
      <c r="C41" s="2" t="s">
        <v>97</v>
      </c>
      <c r="D41" s="2" t="s">
        <v>37</v>
      </c>
      <c r="E41" s="2" t="s">
        <v>1069</v>
      </c>
      <c r="F41" s="2" t="s">
        <v>98</v>
      </c>
      <c r="G41" s="2">
        <f>560/1.13</f>
        <v>495.57522123893813</v>
      </c>
      <c r="H41" s="2"/>
    </row>
    <row r="42" spans="1:8">
      <c r="A42" s="2"/>
      <c r="B42" s="2" t="s">
        <v>99</v>
      </c>
      <c r="C42" s="2" t="s">
        <v>100</v>
      </c>
      <c r="D42" s="2" t="s">
        <v>37</v>
      </c>
      <c r="E42" s="2" t="s">
        <v>1069</v>
      </c>
      <c r="F42" s="2" t="s">
        <v>101</v>
      </c>
      <c r="G42" s="2">
        <f>20/1.13</f>
        <v>17.69911504424779</v>
      </c>
      <c r="H42" s="2"/>
    </row>
    <row r="43" spans="1:8">
      <c r="A43" s="2"/>
      <c r="B43" s="2" t="s">
        <v>102</v>
      </c>
      <c r="C43" s="2" t="s">
        <v>103</v>
      </c>
      <c r="D43" s="2" t="s">
        <v>37</v>
      </c>
      <c r="E43" s="2" t="s">
        <v>1069</v>
      </c>
      <c r="F43" s="2" t="s">
        <v>104</v>
      </c>
      <c r="G43" s="2">
        <v>30</v>
      </c>
      <c r="H43" s="2"/>
    </row>
    <row r="44" spans="1:8">
      <c r="A44" s="2"/>
      <c r="B44" s="2" t="s">
        <v>105</v>
      </c>
      <c r="C44" s="2" t="s">
        <v>106</v>
      </c>
      <c r="D44" s="2" t="s">
        <v>37</v>
      </c>
      <c r="E44" s="2" t="s">
        <v>1069</v>
      </c>
      <c r="F44" s="2" t="s">
        <v>107</v>
      </c>
      <c r="G44" s="2">
        <v>60</v>
      </c>
      <c r="H44" s="2"/>
    </row>
    <row r="45" spans="1:8">
      <c r="A45" s="2"/>
      <c r="B45" s="2" t="s">
        <v>108</v>
      </c>
      <c r="C45" s="2" t="s">
        <v>109</v>
      </c>
      <c r="D45" s="2" t="s">
        <v>37</v>
      </c>
      <c r="E45" s="2" t="s">
        <v>1069</v>
      </c>
      <c r="F45" s="2" t="s">
        <v>110</v>
      </c>
      <c r="G45" s="2">
        <v>40</v>
      </c>
      <c r="H45" s="2"/>
    </row>
    <row r="46" spans="1:8">
      <c r="A46" s="2"/>
      <c r="B46" s="2" t="s">
        <v>111</v>
      </c>
      <c r="C46" s="2" t="s">
        <v>112</v>
      </c>
      <c r="D46" s="2" t="s">
        <v>37</v>
      </c>
      <c r="E46" s="2" t="s">
        <v>1069</v>
      </c>
      <c r="F46" s="2" t="s">
        <v>113</v>
      </c>
      <c r="G46" s="2">
        <f>95/1.13</f>
        <v>84.070796460176993</v>
      </c>
      <c r="H46" s="2"/>
    </row>
    <row r="47" spans="1:8">
      <c r="A47" s="2"/>
      <c r="B47" s="2" t="s">
        <v>114</v>
      </c>
      <c r="C47" s="2" t="s">
        <v>115</v>
      </c>
      <c r="D47" s="2" t="s">
        <v>37</v>
      </c>
      <c r="E47" s="2" t="s">
        <v>1069</v>
      </c>
      <c r="F47" s="2" t="s">
        <v>116</v>
      </c>
      <c r="G47" s="2">
        <v>1750</v>
      </c>
      <c r="H47" s="2"/>
    </row>
    <row r="48" spans="1:8">
      <c r="A48" s="2"/>
      <c r="B48" s="2" t="s">
        <v>117</v>
      </c>
      <c r="C48" s="2" t="s">
        <v>118</v>
      </c>
      <c r="D48" s="2" t="s">
        <v>37</v>
      </c>
      <c r="E48" s="2" t="s">
        <v>1069</v>
      </c>
      <c r="F48" s="2" t="s">
        <v>119</v>
      </c>
      <c r="G48" s="2">
        <f>145/1.13</f>
        <v>128.31858407079648</v>
      </c>
      <c r="H48" s="2"/>
    </row>
    <row r="49" spans="1:8">
      <c r="A49" s="2"/>
      <c r="B49" s="2" t="s">
        <v>120</v>
      </c>
      <c r="C49" s="2" t="s">
        <v>121</v>
      </c>
      <c r="D49" s="2" t="s">
        <v>37</v>
      </c>
      <c r="E49" s="2" t="s">
        <v>1069</v>
      </c>
      <c r="F49" s="2" t="s">
        <v>122</v>
      </c>
      <c r="G49" s="2">
        <v>200</v>
      </c>
      <c r="H49" s="2"/>
    </row>
    <row r="50" spans="1:8">
      <c r="A50" s="2"/>
      <c r="B50" s="2" t="s">
        <v>123</v>
      </c>
      <c r="C50" s="2" t="s">
        <v>124</v>
      </c>
      <c r="D50" s="2" t="s">
        <v>37</v>
      </c>
      <c r="E50" s="2" t="s">
        <v>1069</v>
      </c>
      <c r="F50" s="2" t="s">
        <v>125</v>
      </c>
      <c r="G50" s="2">
        <f>120/1.13</f>
        <v>106.19469026548674</v>
      </c>
      <c r="H50" s="2"/>
    </row>
    <row r="51" spans="1:8">
      <c r="A51" s="2"/>
      <c r="B51" s="2" t="s">
        <v>126</v>
      </c>
      <c r="C51" s="2" t="s">
        <v>127</v>
      </c>
      <c r="D51" s="2" t="s">
        <v>37</v>
      </c>
      <c r="E51" s="2" t="s">
        <v>1069</v>
      </c>
      <c r="F51" s="2" t="s">
        <v>128</v>
      </c>
      <c r="G51" s="2">
        <f>20/1.13</f>
        <v>17.69911504424779</v>
      </c>
      <c r="H51" s="2"/>
    </row>
    <row r="52" spans="1:8">
      <c r="A52" s="2"/>
      <c r="B52" s="2" t="s">
        <v>129</v>
      </c>
      <c r="C52" s="2" t="s">
        <v>130</v>
      </c>
      <c r="D52" s="2" t="s">
        <v>37</v>
      </c>
      <c r="E52" s="2" t="s">
        <v>1069</v>
      </c>
      <c r="F52" s="2" t="s">
        <v>131</v>
      </c>
      <c r="G52" s="2">
        <f>60/1.13</f>
        <v>53.097345132743371</v>
      </c>
      <c r="H52" s="2"/>
    </row>
    <row r="53" spans="1:8">
      <c r="A53" s="2"/>
      <c r="B53" s="2" t="s">
        <v>132</v>
      </c>
      <c r="C53" s="2" t="s">
        <v>133</v>
      </c>
      <c r="D53" s="2" t="s">
        <v>37</v>
      </c>
      <c r="E53" s="2" t="s">
        <v>1069</v>
      </c>
      <c r="F53" s="2" t="s">
        <v>134</v>
      </c>
      <c r="G53" s="2">
        <v>40</v>
      </c>
      <c r="H53" s="2"/>
    </row>
    <row r="54" spans="1:8">
      <c r="A54" s="2"/>
      <c r="B54" s="2" t="s">
        <v>135</v>
      </c>
      <c r="C54" s="2" t="s">
        <v>136</v>
      </c>
      <c r="D54" s="2" t="s">
        <v>37</v>
      </c>
      <c r="E54" s="2" t="s">
        <v>1069</v>
      </c>
      <c r="F54" s="2" t="s">
        <v>137</v>
      </c>
      <c r="G54" s="2">
        <v>110</v>
      </c>
      <c r="H54" s="2"/>
    </row>
    <row r="55" spans="1:8">
      <c r="A55" s="2"/>
      <c r="B55" s="2" t="s">
        <v>138</v>
      </c>
      <c r="C55" s="2" t="s">
        <v>139</v>
      </c>
      <c r="D55" s="2" t="s">
        <v>37</v>
      </c>
      <c r="E55" s="2" t="s">
        <v>1069</v>
      </c>
      <c r="F55" s="2" t="s">
        <v>140</v>
      </c>
      <c r="G55" s="2">
        <f>20/1.13</f>
        <v>17.69911504424779</v>
      </c>
      <c r="H55" s="2"/>
    </row>
    <row r="56" spans="1:8">
      <c r="A56" s="2"/>
      <c r="B56" s="2" t="s">
        <v>141</v>
      </c>
      <c r="C56" s="2" t="s">
        <v>142</v>
      </c>
      <c r="D56" s="2" t="s">
        <v>37</v>
      </c>
      <c r="E56" s="2" t="s">
        <v>1069</v>
      </c>
      <c r="F56" s="2" t="s">
        <v>143</v>
      </c>
      <c r="G56" s="2">
        <f>280/1.13</f>
        <v>247.78761061946906</v>
      </c>
      <c r="H56" s="2"/>
    </row>
    <row r="57" spans="1:8">
      <c r="A57" s="2"/>
      <c r="B57" s="2" t="s">
        <v>144</v>
      </c>
      <c r="C57" s="2" t="s">
        <v>145</v>
      </c>
      <c r="D57" s="2" t="s">
        <v>37</v>
      </c>
      <c r="E57" s="2" t="s">
        <v>1069</v>
      </c>
      <c r="F57" s="2" t="s">
        <v>146</v>
      </c>
      <c r="G57" s="2">
        <f>320/1.13</f>
        <v>283.18584070796464</v>
      </c>
      <c r="H57" s="2"/>
    </row>
    <row r="58" spans="1:8">
      <c r="A58" s="2"/>
      <c r="B58" s="2" t="s">
        <v>147</v>
      </c>
      <c r="C58" s="2" t="s">
        <v>148</v>
      </c>
      <c r="D58" s="2" t="s">
        <v>37</v>
      </c>
      <c r="E58" s="2" t="s">
        <v>1069</v>
      </c>
      <c r="F58" s="2" t="s">
        <v>149</v>
      </c>
      <c r="G58" s="2">
        <f>55/1.13</f>
        <v>48.67256637168142</v>
      </c>
      <c r="H58" s="2"/>
    </row>
    <row r="59" spans="1:8">
      <c r="A59" s="2"/>
      <c r="B59" s="2" t="s">
        <v>150</v>
      </c>
      <c r="C59" s="2" t="s">
        <v>151</v>
      </c>
      <c r="D59" s="2" t="s">
        <v>37</v>
      </c>
      <c r="E59" s="2" t="s">
        <v>1069</v>
      </c>
      <c r="F59" s="2" t="s">
        <v>152</v>
      </c>
      <c r="G59" s="2">
        <v>40</v>
      </c>
      <c r="H59" s="2"/>
    </row>
    <row r="60" spans="1:8">
      <c r="A60" s="2"/>
      <c r="B60" s="2" t="s">
        <v>153</v>
      </c>
      <c r="C60" s="2" t="s">
        <v>154</v>
      </c>
      <c r="D60" s="2" t="s">
        <v>37</v>
      </c>
      <c r="E60" s="2" t="s">
        <v>1069</v>
      </c>
      <c r="F60" s="2" t="s">
        <v>104</v>
      </c>
      <c r="G60" s="2">
        <v>35</v>
      </c>
      <c r="H60" s="2"/>
    </row>
    <row r="61" spans="1:8">
      <c r="A61" s="2"/>
      <c r="B61" s="2" t="s">
        <v>155</v>
      </c>
      <c r="C61" s="2" t="s">
        <v>156</v>
      </c>
      <c r="D61" s="2" t="s">
        <v>37</v>
      </c>
      <c r="E61" s="2" t="s">
        <v>1069</v>
      </c>
      <c r="F61" s="2" t="s">
        <v>157</v>
      </c>
      <c r="G61" s="2">
        <v>40</v>
      </c>
      <c r="H61" s="2"/>
    </row>
    <row r="62" spans="1:8">
      <c r="A62" s="2"/>
      <c r="B62" s="2" t="s">
        <v>158</v>
      </c>
      <c r="C62" s="2" t="s">
        <v>159</v>
      </c>
      <c r="D62" s="2" t="s">
        <v>37</v>
      </c>
      <c r="E62" s="2" t="s">
        <v>1069</v>
      </c>
      <c r="F62" s="2" t="s">
        <v>160</v>
      </c>
      <c r="G62" s="2">
        <f>1050/1.13</f>
        <v>929.2035398230089</v>
      </c>
      <c r="H62" s="2"/>
    </row>
    <row r="63" spans="1:8">
      <c r="A63" s="2"/>
      <c r="B63" s="2" t="s">
        <v>161</v>
      </c>
      <c r="C63" s="2" t="s">
        <v>162</v>
      </c>
      <c r="D63" s="2" t="s">
        <v>37</v>
      </c>
      <c r="E63" s="2" t="s">
        <v>1069</v>
      </c>
      <c r="F63" s="2" t="s">
        <v>163</v>
      </c>
      <c r="G63" s="2">
        <f>310/1.13</f>
        <v>274.33628318584073</v>
      </c>
      <c r="H63" s="2"/>
    </row>
    <row r="64" spans="1:8">
      <c r="A64" s="2"/>
      <c r="B64" s="2" t="s">
        <v>164</v>
      </c>
      <c r="C64" s="2" t="s">
        <v>165</v>
      </c>
      <c r="D64" s="2" t="s">
        <v>37</v>
      </c>
      <c r="E64" s="2" t="s">
        <v>1069</v>
      </c>
      <c r="F64" s="2" t="s">
        <v>166</v>
      </c>
      <c r="G64" s="2">
        <f>345/1.13</f>
        <v>305.30973451327435</v>
      </c>
      <c r="H64" s="2"/>
    </row>
    <row r="65" spans="1:8">
      <c r="A65" s="2"/>
      <c r="B65" s="2" t="s">
        <v>167</v>
      </c>
      <c r="C65" s="2" t="s">
        <v>168</v>
      </c>
      <c r="D65" s="2" t="s">
        <v>37</v>
      </c>
      <c r="E65" s="2" t="s">
        <v>1069</v>
      </c>
      <c r="F65" s="2" t="s">
        <v>169</v>
      </c>
      <c r="G65" s="2">
        <v>45</v>
      </c>
      <c r="H65" s="2"/>
    </row>
    <row r="66" spans="1:8">
      <c r="A66" s="2"/>
      <c r="B66" s="2" t="s">
        <v>170</v>
      </c>
      <c r="C66" s="2" t="s">
        <v>171</v>
      </c>
      <c r="D66" s="2" t="s">
        <v>37</v>
      </c>
      <c r="E66" s="2" t="s">
        <v>1069</v>
      </c>
      <c r="F66" s="2" t="s">
        <v>172</v>
      </c>
      <c r="G66" s="2">
        <v>30</v>
      </c>
      <c r="H66" s="2"/>
    </row>
    <row r="67" spans="1:8">
      <c r="A67" s="2"/>
      <c r="B67" s="2" t="s">
        <v>173</v>
      </c>
      <c r="C67" s="2" t="s">
        <v>174</v>
      </c>
      <c r="D67" s="2" t="s">
        <v>37</v>
      </c>
      <c r="E67" s="2" t="s">
        <v>1069</v>
      </c>
      <c r="F67" s="2" t="s">
        <v>175</v>
      </c>
      <c r="G67" s="2">
        <v>160</v>
      </c>
      <c r="H67" s="2"/>
    </row>
    <row r="68" spans="1:8">
      <c r="A68" s="2"/>
      <c r="B68" s="2" t="s">
        <v>176</v>
      </c>
      <c r="C68" s="2" t="s">
        <v>177</v>
      </c>
      <c r="D68" s="2" t="s">
        <v>37</v>
      </c>
      <c r="E68" s="2" t="s">
        <v>1069</v>
      </c>
      <c r="F68" s="2" t="s">
        <v>178</v>
      </c>
      <c r="G68" s="2">
        <v>100</v>
      </c>
      <c r="H68" s="2"/>
    </row>
    <row r="69" spans="1:8">
      <c r="A69" s="2"/>
      <c r="B69" s="2" t="s">
        <v>179</v>
      </c>
      <c r="C69" s="2" t="s">
        <v>180</v>
      </c>
      <c r="D69" s="2" t="s">
        <v>37</v>
      </c>
      <c r="E69" s="2" t="s">
        <v>1069</v>
      </c>
      <c r="F69" s="2" t="s">
        <v>181</v>
      </c>
      <c r="G69" s="2">
        <v>60</v>
      </c>
      <c r="H69" s="2"/>
    </row>
    <row r="70" spans="1:8">
      <c r="A70" s="2"/>
      <c r="B70" s="2" t="s">
        <v>182</v>
      </c>
      <c r="C70" s="2" t="s">
        <v>183</v>
      </c>
      <c r="D70" s="2" t="s">
        <v>37</v>
      </c>
      <c r="E70" s="2" t="s">
        <v>1069</v>
      </c>
      <c r="F70" s="2" t="s">
        <v>184</v>
      </c>
      <c r="G70" s="2">
        <v>50</v>
      </c>
      <c r="H70" s="2"/>
    </row>
    <row r="71" spans="1:8">
      <c r="A71" s="2"/>
      <c r="B71" s="2" t="s">
        <v>185</v>
      </c>
      <c r="C71" s="2" t="s">
        <v>186</v>
      </c>
      <c r="D71" s="2" t="s">
        <v>37</v>
      </c>
      <c r="E71" s="2" t="s">
        <v>1069</v>
      </c>
      <c r="F71" s="2" t="s">
        <v>187</v>
      </c>
      <c r="G71" s="2">
        <v>40</v>
      </c>
      <c r="H71" s="2"/>
    </row>
    <row r="72" spans="1:8">
      <c r="A72" s="2"/>
      <c r="B72" s="2" t="s">
        <v>188</v>
      </c>
      <c r="C72" s="2" t="s">
        <v>189</v>
      </c>
      <c r="D72" s="2" t="s">
        <v>37</v>
      </c>
      <c r="E72" s="2" t="s">
        <v>1069</v>
      </c>
      <c r="F72" s="2" t="s">
        <v>190</v>
      </c>
      <c r="G72" s="2">
        <v>40</v>
      </c>
      <c r="H72" s="2"/>
    </row>
    <row r="73" spans="1:8">
      <c r="A73" s="2"/>
      <c r="B73" s="2" t="s">
        <v>191</v>
      </c>
      <c r="C73" s="2" t="s">
        <v>192</v>
      </c>
      <c r="D73" s="2" t="s">
        <v>37</v>
      </c>
      <c r="E73" s="2" t="s">
        <v>1069</v>
      </c>
      <c r="F73" s="2" t="s">
        <v>193</v>
      </c>
      <c r="G73" s="2">
        <v>40</v>
      </c>
      <c r="H73" s="2"/>
    </row>
    <row r="74" spans="1:8">
      <c r="A74" s="2"/>
      <c r="B74" s="2" t="s">
        <v>194</v>
      </c>
      <c r="C74" s="2" t="s">
        <v>195</v>
      </c>
      <c r="D74" s="2" t="s">
        <v>37</v>
      </c>
      <c r="E74" s="2" t="s">
        <v>1069</v>
      </c>
      <c r="F74" s="2" t="s">
        <v>196</v>
      </c>
      <c r="G74" s="2">
        <v>40</v>
      </c>
      <c r="H74" s="2"/>
    </row>
    <row r="75" spans="1:8">
      <c r="A75" s="2"/>
      <c r="B75" s="2" t="s">
        <v>197</v>
      </c>
      <c r="C75" s="2" t="s">
        <v>198</v>
      </c>
      <c r="D75" s="2" t="s">
        <v>37</v>
      </c>
      <c r="E75" s="2" t="s">
        <v>1069</v>
      </c>
      <c r="F75" s="2" t="s">
        <v>199</v>
      </c>
      <c r="G75" s="2">
        <v>22</v>
      </c>
      <c r="H75" s="2"/>
    </row>
    <row r="76" spans="1:8">
      <c r="A76" s="2"/>
      <c r="B76" s="2" t="s">
        <v>200</v>
      </c>
      <c r="C76" s="2" t="s">
        <v>201</v>
      </c>
      <c r="D76" s="2" t="s">
        <v>37</v>
      </c>
      <c r="E76" s="2" t="s">
        <v>1069</v>
      </c>
      <c r="F76" s="2" t="s">
        <v>202</v>
      </c>
      <c r="G76" s="2">
        <v>15</v>
      </c>
      <c r="H76" s="2"/>
    </row>
    <row r="77" spans="1:8">
      <c r="A77" s="2"/>
      <c r="B77" s="2" t="s">
        <v>203</v>
      </c>
      <c r="C77" s="2" t="s">
        <v>204</v>
      </c>
      <c r="D77" s="2" t="s">
        <v>37</v>
      </c>
      <c r="E77" s="2" t="s">
        <v>1069</v>
      </c>
      <c r="F77" s="2" t="s">
        <v>205</v>
      </c>
      <c r="G77" s="2">
        <v>40</v>
      </c>
      <c r="H77" s="2"/>
    </row>
    <row r="78" spans="1:8">
      <c r="A78" s="2"/>
      <c r="B78" s="2" t="s">
        <v>206</v>
      </c>
      <c r="C78" s="2" t="s">
        <v>207</v>
      </c>
      <c r="D78" s="2" t="s">
        <v>37</v>
      </c>
      <c r="E78" s="2" t="s">
        <v>1069</v>
      </c>
      <c r="F78" s="2" t="s">
        <v>208</v>
      </c>
      <c r="G78" s="2">
        <v>300</v>
      </c>
      <c r="H78" s="2"/>
    </row>
    <row r="79" spans="1:8">
      <c r="A79" s="2"/>
      <c r="B79" s="2" t="s">
        <v>209</v>
      </c>
      <c r="C79" s="2" t="s">
        <v>210</v>
      </c>
      <c r="D79" s="2" t="s">
        <v>37</v>
      </c>
      <c r="E79" s="2" t="s">
        <v>1069</v>
      </c>
      <c r="F79" s="2" t="s">
        <v>211</v>
      </c>
      <c r="G79" s="2">
        <v>100</v>
      </c>
      <c r="H79" s="2"/>
    </row>
    <row r="80" spans="1:8">
      <c r="A80" s="2"/>
      <c r="B80" s="2" t="s">
        <v>212</v>
      </c>
      <c r="C80" s="2" t="s">
        <v>213</v>
      </c>
      <c r="D80" s="2" t="s">
        <v>37</v>
      </c>
      <c r="E80" s="2" t="s">
        <v>1069</v>
      </c>
      <c r="F80" s="2" t="s">
        <v>214</v>
      </c>
      <c r="G80" s="2">
        <f>260/1.13</f>
        <v>230.08849557522126</v>
      </c>
      <c r="H80" s="2"/>
    </row>
    <row r="81" spans="1:8">
      <c r="A81" s="2"/>
      <c r="B81" s="2" t="s">
        <v>215</v>
      </c>
      <c r="C81" s="2" t="s">
        <v>216</v>
      </c>
      <c r="D81" s="2" t="s">
        <v>37</v>
      </c>
      <c r="E81" s="2" t="s">
        <v>1069</v>
      </c>
      <c r="F81" s="2" t="s">
        <v>217</v>
      </c>
      <c r="G81" s="2">
        <f>115/1.13</f>
        <v>101.76991150442478</v>
      </c>
      <c r="H81" s="2"/>
    </row>
    <row r="82" spans="1:8">
      <c r="A82" s="2"/>
      <c r="B82" s="2" t="s">
        <v>218</v>
      </c>
      <c r="C82" s="2" t="s">
        <v>219</v>
      </c>
      <c r="D82" s="2" t="s">
        <v>37</v>
      </c>
      <c r="E82" s="2" t="s">
        <v>1069</v>
      </c>
      <c r="F82" s="2" t="s">
        <v>220</v>
      </c>
      <c r="G82" s="2">
        <f>40/1.13</f>
        <v>35.398230088495581</v>
      </c>
      <c r="H82" s="2"/>
    </row>
    <row r="83" spans="1:8">
      <c r="A83" s="2"/>
      <c r="B83" s="2" t="s">
        <v>221</v>
      </c>
      <c r="C83" s="2" t="s">
        <v>222</v>
      </c>
      <c r="D83" s="2" t="s">
        <v>37</v>
      </c>
      <c r="E83" s="2" t="s">
        <v>1069</v>
      </c>
      <c r="F83" s="2" t="s">
        <v>223</v>
      </c>
      <c r="G83" s="2">
        <f>130/1.13</f>
        <v>115.04424778761063</v>
      </c>
      <c r="H83" s="2"/>
    </row>
    <row r="84" spans="1:8">
      <c r="A84" s="2"/>
      <c r="B84" s="2" t="s">
        <v>224</v>
      </c>
      <c r="C84" s="2" t="s">
        <v>225</v>
      </c>
      <c r="D84" s="2" t="s">
        <v>37</v>
      </c>
      <c r="E84" s="2" t="s">
        <v>1069</v>
      </c>
      <c r="F84" s="2" t="s">
        <v>226</v>
      </c>
      <c r="G84" s="2">
        <f>100/1.13</f>
        <v>88.495575221238951</v>
      </c>
      <c r="H84" s="2"/>
    </row>
    <row r="85" spans="1:8">
      <c r="A85" s="2"/>
      <c r="B85" s="2" t="s">
        <v>227</v>
      </c>
      <c r="C85" s="2" t="s">
        <v>228</v>
      </c>
      <c r="D85" s="2" t="s">
        <v>37</v>
      </c>
      <c r="E85" s="2" t="s">
        <v>1069</v>
      </c>
      <c r="F85" s="2" t="s">
        <v>229</v>
      </c>
      <c r="G85" s="2">
        <f>70/1.13</f>
        <v>61.946902654867266</v>
      </c>
      <c r="H85" s="2"/>
    </row>
    <row r="86" spans="1:8">
      <c r="A86" s="2"/>
      <c r="B86" s="2" t="s">
        <v>230</v>
      </c>
      <c r="C86" s="2" t="s">
        <v>231</v>
      </c>
      <c r="D86" s="2" t="s">
        <v>37</v>
      </c>
      <c r="E86" s="2" t="s">
        <v>1069</v>
      </c>
      <c r="F86" s="2" t="s">
        <v>232</v>
      </c>
      <c r="G86" s="2">
        <f>35/1.13</f>
        <v>30.973451327433633</v>
      </c>
      <c r="H86" s="2"/>
    </row>
    <row r="87" spans="1:8">
      <c r="A87" s="2"/>
      <c r="B87" s="2" t="s">
        <v>233</v>
      </c>
      <c r="C87" s="2" t="s">
        <v>234</v>
      </c>
      <c r="D87" s="2" t="s">
        <v>37</v>
      </c>
      <c r="E87" s="2" t="s">
        <v>1069</v>
      </c>
      <c r="F87" s="2" t="s">
        <v>235</v>
      </c>
      <c r="G87" s="2">
        <f>175/1.13</f>
        <v>154.86725663716817</v>
      </c>
      <c r="H87" s="2"/>
    </row>
    <row r="88" spans="1:8">
      <c r="A88" s="2"/>
      <c r="B88" s="2" t="s">
        <v>236</v>
      </c>
      <c r="C88" s="2" t="s">
        <v>237</v>
      </c>
      <c r="D88" s="2" t="s">
        <v>37</v>
      </c>
      <c r="E88" s="2" t="s">
        <v>1069</v>
      </c>
      <c r="F88" s="2" t="s">
        <v>238</v>
      </c>
      <c r="G88" s="2">
        <f>340/1.13</f>
        <v>300.88495575221242</v>
      </c>
      <c r="H88" s="2"/>
    </row>
    <row r="89" spans="1:8">
      <c r="A89" s="2"/>
      <c r="B89" s="2" t="s">
        <v>239</v>
      </c>
      <c r="C89" s="2" t="s">
        <v>240</v>
      </c>
      <c r="D89" s="2" t="s">
        <v>37</v>
      </c>
      <c r="E89" s="2" t="s">
        <v>1069</v>
      </c>
      <c r="F89" s="2" t="s">
        <v>241</v>
      </c>
      <c r="G89" s="2">
        <f>650/1.13</f>
        <v>575.22123893805315</v>
      </c>
      <c r="H89" s="2"/>
    </row>
    <row r="90" spans="1:8">
      <c r="A90" s="2"/>
      <c r="B90" s="2" t="s">
        <v>242</v>
      </c>
      <c r="C90" s="2" t="s">
        <v>243</v>
      </c>
      <c r="D90" s="2" t="s">
        <v>37</v>
      </c>
      <c r="E90" s="2" t="s">
        <v>1069</v>
      </c>
      <c r="F90" s="2" t="s">
        <v>244</v>
      </c>
      <c r="G90" s="2">
        <f>325/1.13</f>
        <v>287.61061946902657</v>
      </c>
      <c r="H90" s="2"/>
    </row>
    <row r="91" spans="1:8">
      <c r="A91" s="2"/>
      <c r="B91" s="2" t="s">
        <v>245</v>
      </c>
      <c r="C91" s="2" t="s">
        <v>246</v>
      </c>
      <c r="D91" s="2" t="s">
        <v>37</v>
      </c>
      <c r="E91" s="2" t="s">
        <v>1069</v>
      </c>
      <c r="F91" s="2" t="s">
        <v>247</v>
      </c>
      <c r="G91" s="2">
        <f>700/1.13</f>
        <v>619.46902654867267</v>
      </c>
      <c r="H91" s="2"/>
    </row>
    <row r="92" spans="1:8">
      <c r="A92" s="2"/>
      <c r="B92" s="2" t="s">
        <v>248</v>
      </c>
      <c r="C92" s="2" t="s">
        <v>249</v>
      </c>
      <c r="D92" s="2" t="s">
        <v>37</v>
      </c>
      <c r="E92" s="2" t="s">
        <v>1069</v>
      </c>
      <c r="F92" s="2" t="s">
        <v>250</v>
      </c>
      <c r="G92" s="2">
        <f>850/1.13</f>
        <v>752.21238938053102</v>
      </c>
      <c r="H92" s="2"/>
    </row>
    <row r="93" spans="1:8">
      <c r="A93" s="2"/>
      <c r="B93" s="2" t="s">
        <v>251</v>
      </c>
      <c r="C93" s="2" t="s">
        <v>252</v>
      </c>
      <c r="D93" s="2" t="s">
        <v>37</v>
      </c>
      <c r="E93" s="2" t="s">
        <v>1069</v>
      </c>
      <c r="F93" s="2" t="s">
        <v>253</v>
      </c>
      <c r="G93" s="2">
        <v>400</v>
      </c>
      <c r="H93" s="2"/>
    </row>
    <row r="94" spans="1:8">
      <c r="A94" s="2"/>
      <c r="B94" s="2" t="s">
        <v>254</v>
      </c>
      <c r="C94" s="2" t="s">
        <v>255</v>
      </c>
      <c r="D94" s="2" t="s">
        <v>37</v>
      </c>
      <c r="E94" s="2" t="s">
        <v>1069</v>
      </c>
      <c r="F94" s="2" t="s">
        <v>256</v>
      </c>
      <c r="G94" s="2">
        <f>1720/1.13</f>
        <v>1522.12389380531</v>
      </c>
      <c r="H94" s="2"/>
    </row>
    <row r="95" spans="1:8">
      <c r="A95" s="2"/>
      <c r="B95" s="2" t="s">
        <v>257</v>
      </c>
      <c r="C95" s="2" t="s">
        <v>258</v>
      </c>
      <c r="D95" s="2" t="s">
        <v>37</v>
      </c>
      <c r="E95" s="2" t="s">
        <v>1069</v>
      </c>
      <c r="F95" s="2" t="s">
        <v>259</v>
      </c>
      <c r="G95" s="2">
        <f>70/1.13</f>
        <v>61.946902654867266</v>
      </c>
      <c r="H95" s="2"/>
    </row>
    <row r="96" spans="1:8">
      <c r="A96" s="2"/>
      <c r="B96" s="2" t="s">
        <v>260</v>
      </c>
      <c r="C96" s="2" t="s">
        <v>261</v>
      </c>
      <c r="D96" s="2" t="s">
        <v>37</v>
      </c>
      <c r="E96" s="2" t="s">
        <v>1069</v>
      </c>
      <c r="F96" s="2" t="s">
        <v>262</v>
      </c>
      <c r="G96" s="2">
        <f>315/1.13</f>
        <v>278.76106194690266</v>
      </c>
      <c r="H96" s="2"/>
    </row>
    <row r="97" spans="1:8">
      <c r="A97" s="2"/>
      <c r="B97" s="2" t="s">
        <v>263</v>
      </c>
      <c r="C97" s="2" t="s">
        <v>264</v>
      </c>
      <c r="D97" s="2" t="s">
        <v>37</v>
      </c>
      <c r="E97" s="2" t="s">
        <v>1069</v>
      </c>
      <c r="F97" s="2" t="s">
        <v>265</v>
      </c>
      <c r="G97" s="2">
        <f>302/1.13</f>
        <v>267.25663716814159</v>
      </c>
      <c r="H97" s="2"/>
    </row>
    <row r="98" spans="1:8">
      <c r="A98" s="2"/>
      <c r="B98" s="2" t="s">
        <v>266</v>
      </c>
      <c r="C98" s="2" t="s">
        <v>267</v>
      </c>
      <c r="D98" s="2" t="s">
        <v>37</v>
      </c>
      <c r="E98" s="2" t="s">
        <v>1069</v>
      </c>
      <c r="F98" s="2" t="s">
        <v>268</v>
      </c>
      <c r="G98" s="2">
        <v>160</v>
      </c>
      <c r="H98" s="2"/>
    </row>
    <row r="99" spans="1:8">
      <c r="A99" s="2"/>
      <c r="B99" s="2" t="s">
        <v>269</v>
      </c>
      <c r="C99" s="2" t="s">
        <v>270</v>
      </c>
      <c r="D99" s="2" t="s">
        <v>37</v>
      </c>
      <c r="E99" s="2" t="s">
        <v>1069</v>
      </c>
      <c r="F99" s="2" t="s">
        <v>271</v>
      </c>
      <c r="G99" s="2">
        <v>160</v>
      </c>
      <c r="H99" s="2"/>
    </row>
    <row r="100" spans="1:8">
      <c r="A100" s="2"/>
      <c r="B100" s="2" t="s">
        <v>272</v>
      </c>
      <c r="C100" s="2" t="s">
        <v>273</v>
      </c>
      <c r="D100" s="2" t="s">
        <v>37</v>
      </c>
      <c r="E100" s="2" t="s">
        <v>1069</v>
      </c>
      <c r="F100" s="2" t="s">
        <v>274</v>
      </c>
      <c r="G100" s="2">
        <f>150/1.13</f>
        <v>132.74336283185841</v>
      </c>
      <c r="H100" s="2"/>
    </row>
    <row r="101" spans="1:8">
      <c r="A101" s="2"/>
      <c r="B101" s="2" t="s">
        <v>275</v>
      </c>
      <c r="C101" s="2" t="s">
        <v>276</v>
      </c>
      <c r="D101" s="2" t="s">
        <v>37</v>
      </c>
      <c r="E101" s="2" t="s">
        <v>1069</v>
      </c>
      <c r="F101" s="2" t="s">
        <v>277</v>
      </c>
      <c r="G101" s="2">
        <f>50/1.13</f>
        <v>44.247787610619476</v>
      </c>
      <c r="H101" s="2"/>
    </row>
    <row r="102" spans="1:8">
      <c r="A102" s="2"/>
      <c r="B102" s="2" t="s">
        <v>278</v>
      </c>
      <c r="C102" s="2" t="s">
        <v>279</v>
      </c>
      <c r="D102" s="2" t="s">
        <v>37</v>
      </c>
      <c r="E102" s="2" t="s">
        <v>1069</v>
      </c>
      <c r="F102" s="2" t="s">
        <v>280</v>
      </c>
      <c r="G102" s="2">
        <f>30/1.13</f>
        <v>26.548672566371685</v>
      </c>
      <c r="H102" s="2"/>
    </row>
    <row r="103" spans="1:8">
      <c r="A103" s="2"/>
      <c r="B103" s="2" t="s">
        <v>281</v>
      </c>
      <c r="C103" s="2" t="s">
        <v>282</v>
      </c>
      <c r="D103" s="2" t="s">
        <v>37</v>
      </c>
      <c r="E103" s="2" t="s">
        <v>1069</v>
      </c>
      <c r="F103" s="2" t="s">
        <v>283</v>
      </c>
      <c r="G103" s="2">
        <f>30/1.13</f>
        <v>26.548672566371685</v>
      </c>
      <c r="H103" s="2"/>
    </row>
    <row r="104" spans="1:8">
      <c r="A104" s="2"/>
      <c r="B104" s="2" t="s">
        <v>284</v>
      </c>
      <c r="C104" s="2" t="s">
        <v>285</v>
      </c>
      <c r="D104" s="2" t="s">
        <v>37</v>
      </c>
      <c r="E104" s="2" t="s">
        <v>1069</v>
      </c>
      <c r="F104" s="2" t="s">
        <v>286</v>
      </c>
      <c r="G104" s="2">
        <f>200/1.13</f>
        <v>176.9911504424779</v>
      </c>
      <c r="H104" s="2"/>
    </row>
    <row r="105" spans="1:8">
      <c r="A105" s="2"/>
      <c r="B105" s="2" t="s">
        <v>287</v>
      </c>
      <c r="C105" s="2" t="s">
        <v>288</v>
      </c>
      <c r="D105" s="2" t="s">
        <v>37</v>
      </c>
      <c r="E105" s="2" t="s">
        <v>1069</v>
      </c>
      <c r="F105" s="2" t="s">
        <v>289</v>
      </c>
      <c r="G105" s="2">
        <f>60/1.13</f>
        <v>53.097345132743371</v>
      </c>
      <c r="H105" s="2"/>
    </row>
    <row r="106" spans="1:8">
      <c r="A106" s="2"/>
      <c r="B106" s="2" t="s">
        <v>290</v>
      </c>
      <c r="C106" s="2" t="s">
        <v>291</v>
      </c>
      <c r="D106" s="2" t="s">
        <v>37</v>
      </c>
      <c r="E106" s="2" t="s">
        <v>1069</v>
      </c>
      <c r="F106" s="2" t="s">
        <v>292</v>
      </c>
      <c r="G106" s="2">
        <f>350/1.13</f>
        <v>309.73451327433634</v>
      </c>
      <c r="H106" s="2"/>
    </row>
    <row r="107" spans="1:8">
      <c r="A107" s="2"/>
      <c r="B107" s="2" t="s">
        <v>293</v>
      </c>
      <c r="C107" s="2" t="s">
        <v>294</v>
      </c>
      <c r="D107" s="2" t="s">
        <v>37</v>
      </c>
      <c r="E107" s="2" t="s">
        <v>1069</v>
      </c>
      <c r="F107" s="2" t="s">
        <v>295</v>
      </c>
      <c r="G107" s="2">
        <f>250/1.13</f>
        <v>221.23893805309737</v>
      </c>
      <c r="H107" s="2"/>
    </row>
    <row r="108" spans="1:8">
      <c r="A108" s="2"/>
      <c r="B108" s="2" t="s">
        <v>296</v>
      </c>
      <c r="C108" s="2" t="s">
        <v>297</v>
      </c>
      <c r="D108" s="2" t="s">
        <v>37</v>
      </c>
      <c r="E108" s="2" t="s">
        <v>1069</v>
      </c>
      <c r="F108" s="2" t="s">
        <v>298</v>
      </c>
      <c r="G108" s="2">
        <f>55/1.13</f>
        <v>48.67256637168142</v>
      </c>
      <c r="H108" s="2"/>
    </row>
    <row r="109" spans="1:8">
      <c r="A109" s="2"/>
      <c r="B109" s="2" t="s">
        <v>299</v>
      </c>
      <c r="C109" s="2" t="s">
        <v>300</v>
      </c>
      <c r="D109" s="2" t="s">
        <v>37</v>
      </c>
      <c r="E109" s="2" t="s">
        <v>1069</v>
      </c>
      <c r="F109" s="2" t="s">
        <v>301</v>
      </c>
      <c r="G109" s="2">
        <f>55/1.13</f>
        <v>48.67256637168142</v>
      </c>
      <c r="H109" s="2"/>
    </row>
    <row r="110" spans="1:8">
      <c r="A110" s="2"/>
      <c r="B110" s="2" t="s">
        <v>302</v>
      </c>
      <c r="C110" s="2" t="s">
        <v>303</v>
      </c>
      <c r="D110" s="2" t="s">
        <v>37</v>
      </c>
      <c r="E110" s="2" t="s">
        <v>1069</v>
      </c>
      <c r="F110" s="2" t="s">
        <v>304</v>
      </c>
      <c r="G110" s="2">
        <f>55/1.13</f>
        <v>48.67256637168142</v>
      </c>
      <c r="H110" s="2"/>
    </row>
    <row r="111" spans="1:8">
      <c r="A111" s="2"/>
      <c r="B111" s="2" t="s">
        <v>305</v>
      </c>
      <c r="C111" s="2" t="s">
        <v>306</v>
      </c>
      <c r="D111" s="2" t="s">
        <v>37</v>
      </c>
      <c r="E111" s="2" t="s">
        <v>1069</v>
      </c>
      <c r="F111" s="2" t="s">
        <v>307</v>
      </c>
      <c r="G111" s="2">
        <f>50/1.31</f>
        <v>38.167938931297705</v>
      </c>
      <c r="H111" s="2"/>
    </row>
    <row r="112" spans="1:8">
      <c r="A112" s="2"/>
      <c r="B112" s="2" t="s">
        <v>308</v>
      </c>
      <c r="C112" s="2" t="s">
        <v>309</v>
      </c>
      <c r="D112" s="2" t="s">
        <v>37</v>
      </c>
      <c r="E112" s="2" t="s">
        <v>1069</v>
      </c>
      <c r="F112" s="2" t="s">
        <v>310</v>
      </c>
      <c r="G112" s="2">
        <f>60/1.13</f>
        <v>53.097345132743371</v>
      </c>
      <c r="H112" s="2"/>
    </row>
    <row r="113" spans="1:8">
      <c r="A113" s="2"/>
      <c r="B113" s="2" t="s">
        <v>311</v>
      </c>
      <c r="C113" s="2" t="s">
        <v>312</v>
      </c>
      <c r="D113" s="2" t="s">
        <v>37</v>
      </c>
      <c r="E113" s="2" t="s">
        <v>1069</v>
      </c>
      <c r="F113" s="2" t="s">
        <v>313</v>
      </c>
      <c r="G113" s="2">
        <f>30/1.13</f>
        <v>26.548672566371685</v>
      </c>
      <c r="H113" s="2"/>
    </row>
    <row r="114" spans="1:8">
      <c r="A114" s="2"/>
      <c r="B114" s="2" t="s">
        <v>314</v>
      </c>
      <c r="C114" s="2" t="s">
        <v>315</v>
      </c>
      <c r="D114" s="2" t="s">
        <v>37</v>
      </c>
      <c r="E114" s="2" t="s">
        <v>1069</v>
      </c>
      <c r="F114" s="2" t="s">
        <v>316</v>
      </c>
      <c r="G114" s="2">
        <f>60/1.13</f>
        <v>53.097345132743371</v>
      </c>
      <c r="H114" s="2"/>
    </row>
    <row r="115" spans="1:8">
      <c r="A115" s="2"/>
      <c r="B115" s="2" t="s">
        <v>317</v>
      </c>
      <c r="C115" s="2" t="s">
        <v>318</v>
      </c>
      <c r="D115" s="2" t="s">
        <v>37</v>
      </c>
      <c r="E115" s="2" t="s">
        <v>1069</v>
      </c>
      <c r="F115" s="2" t="s">
        <v>319</v>
      </c>
      <c r="G115" s="2">
        <f>50/1.13</f>
        <v>44.247787610619476</v>
      </c>
      <c r="H115" s="2"/>
    </row>
    <row r="116" spans="1:8">
      <c r="A116" s="2"/>
      <c r="B116" s="2" t="s">
        <v>320</v>
      </c>
      <c r="C116" s="2" t="s">
        <v>321</v>
      </c>
      <c r="D116" s="2" t="s">
        <v>37</v>
      </c>
      <c r="E116" s="2" t="s">
        <v>1069</v>
      </c>
      <c r="F116" s="2" t="s">
        <v>322</v>
      </c>
      <c r="G116" s="2" t="s">
        <v>1066</v>
      </c>
      <c r="H116" s="2"/>
    </row>
    <row r="117" spans="1:8">
      <c r="A117" s="2"/>
      <c r="B117" s="2" t="s">
        <v>323</v>
      </c>
      <c r="C117" s="2" t="s">
        <v>324</v>
      </c>
      <c r="D117" s="2" t="s">
        <v>37</v>
      </c>
      <c r="E117" s="2" t="s">
        <v>1069</v>
      </c>
      <c r="F117" s="2" t="s">
        <v>325</v>
      </c>
      <c r="G117" s="2">
        <f>55/1.13</f>
        <v>48.67256637168142</v>
      </c>
      <c r="H117" s="2"/>
    </row>
    <row r="118" spans="1:8">
      <c r="A118" s="2"/>
      <c r="B118" s="2" t="s">
        <v>326</v>
      </c>
      <c r="C118" s="2" t="s">
        <v>327</v>
      </c>
      <c r="D118" s="2" t="s">
        <v>37</v>
      </c>
      <c r="E118" s="2" t="s">
        <v>1069</v>
      </c>
      <c r="F118" s="2" t="s">
        <v>328</v>
      </c>
      <c r="G118" s="2">
        <f>20/1.13</f>
        <v>17.69911504424779</v>
      </c>
      <c r="H118" s="2"/>
    </row>
    <row r="119" spans="1:8">
      <c r="A119" s="2"/>
      <c r="B119" s="2" t="s">
        <v>329</v>
      </c>
      <c r="C119" s="2" t="s">
        <v>330</v>
      </c>
      <c r="D119" s="2" t="s">
        <v>37</v>
      </c>
      <c r="E119" s="2" t="s">
        <v>1069</v>
      </c>
      <c r="F119" s="2" t="s">
        <v>331</v>
      </c>
      <c r="G119" s="2">
        <f>260/1.13</f>
        <v>230.08849557522126</v>
      </c>
      <c r="H119" s="2"/>
    </row>
    <row r="120" spans="1:8">
      <c r="A120" s="2"/>
      <c r="B120" s="2" t="s">
        <v>332</v>
      </c>
      <c r="C120" s="2" t="s">
        <v>333</v>
      </c>
      <c r="D120" s="2" t="s">
        <v>37</v>
      </c>
      <c r="E120" s="2" t="s">
        <v>1069</v>
      </c>
      <c r="F120" s="2" t="s">
        <v>334</v>
      </c>
      <c r="G120" s="2">
        <f>30/1.13</f>
        <v>26.548672566371685</v>
      </c>
      <c r="H120" s="2"/>
    </row>
    <row r="121" spans="1:8">
      <c r="A121" s="2"/>
      <c r="B121" s="2" t="s">
        <v>335</v>
      </c>
      <c r="C121" s="2" t="s">
        <v>336</v>
      </c>
      <c r="D121" s="2" t="s">
        <v>37</v>
      </c>
      <c r="E121" s="2" t="s">
        <v>1069</v>
      </c>
      <c r="F121" s="2" t="s">
        <v>337</v>
      </c>
      <c r="G121" s="2">
        <f>400/1.13</f>
        <v>353.98230088495581</v>
      </c>
      <c r="H121" s="2"/>
    </row>
    <row r="122" spans="1:8">
      <c r="A122" s="2"/>
      <c r="B122" s="2" t="s">
        <v>338</v>
      </c>
      <c r="C122" s="2" t="s">
        <v>339</v>
      </c>
      <c r="D122" s="2" t="s">
        <v>37</v>
      </c>
      <c r="E122" s="2" t="s">
        <v>1069</v>
      </c>
      <c r="F122" s="2" t="s">
        <v>340</v>
      </c>
      <c r="G122" s="2">
        <f>30/1.13</f>
        <v>26.548672566371685</v>
      </c>
      <c r="H122" s="2"/>
    </row>
    <row r="123" spans="1:8">
      <c r="A123" s="2"/>
      <c r="B123" s="2" t="s">
        <v>341</v>
      </c>
      <c r="C123" s="2" t="s">
        <v>342</v>
      </c>
      <c r="D123" s="2" t="s">
        <v>37</v>
      </c>
      <c r="E123" s="2" t="s">
        <v>1069</v>
      </c>
      <c r="F123" s="2" t="s">
        <v>343</v>
      </c>
      <c r="G123" s="2">
        <f>30/1.13</f>
        <v>26.548672566371685</v>
      </c>
      <c r="H123" s="2"/>
    </row>
    <row r="124" spans="1:8">
      <c r="A124" s="2"/>
      <c r="B124" s="2" t="s">
        <v>344</v>
      </c>
      <c r="C124" s="2" t="s">
        <v>345</v>
      </c>
      <c r="D124" s="2" t="s">
        <v>37</v>
      </c>
      <c r="E124" s="2" t="s">
        <v>1069</v>
      </c>
      <c r="F124" s="2" t="s">
        <v>346</v>
      </c>
      <c r="G124" s="2">
        <f>340/1.13</f>
        <v>300.88495575221242</v>
      </c>
      <c r="H124" s="2"/>
    </row>
    <row r="125" spans="1:8">
      <c r="A125" s="2"/>
      <c r="B125" s="2" t="s">
        <v>347</v>
      </c>
      <c r="C125" s="2" t="s">
        <v>348</v>
      </c>
      <c r="D125" s="2" t="s">
        <v>37</v>
      </c>
      <c r="E125" s="2" t="s">
        <v>1069</v>
      </c>
      <c r="F125" s="2" t="s">
        <v>349</v>
      </c>
      <c r="G125" s="2">
        <f>50/1.13</f>
        <v>44.247787610619476</v>
      </c>
      <c r="H125" s="2"/>
    </row>
    <row r="126" spans="1:8">
      <c r="A126" s="2"/>
      <c r="B126" s="2" t="s">
        <v>350</v>
      </c>
      <c r="C126" s="2" t="s">
        <v>351</v>
      </c>
      <c r="D126" s="2" t="s">
        <v>37</v>
      </c>
      <c r="E126" s="2" t="s">
        <v>1069</v>
      </c>
      <c r="F126" s="2" t="s">
        <v>352</v>
      </c>
      <c r="G126" s="2">
        <f>20/1.13</f>
        <v>17.69911504424779</v>
      </c>
      <c r="H126" s="2"/>
    </row>
    <row r="127" spans="1:8">
      <c r="A127" s="2"/>
      <c r="B127" s="2" t="s">
        <v>353</v>
      </c>
      <c r="C127" s="2" t="s">
        <v>354</v>
      </c>
      <c r="D127" s="2" t="s">
        <v>37</v>
      </c>
      <c r="E127" s="2" t="s">
        <v>1069</v>
      </c>
      <c r="F127" s="2" t="s">
        <v>355</v>
      </c>
      <c r="G127" s="2">
        <f>25/1.13</f>
        <v>22.123893805309738</v>
      </c>
      <c r="H127" s="2"/>
    </row>
    <row r="128" spans="1:8">
      <c r="A128" s="2"/>
      <c r="B128" s="2" t="s">
        <v>356</v>
      </c>
      <c r="C128" s="2" t="s">
        <v>357</v>
      </c>
      <c r="D128" s="2" t="s">
        <v>37</v>
      </c>
      <c r="E128" s="2" t="s">
        <v>1069</v>
      </c>
      <c r="F128" s="2" t="s">
        <v>358</v>
      </c>
      <c r="G128" s="2">
        <f>25/1.13</f>
        <v>22.123893805309738</v>
      </c>
      <c r="H128" s="2"/>
    </row>
    <row r="129" spans="1:8">
      <c r="A129" s="2"/>
      <c r="B129" s="2" t="s">
        <v>359</v>
      </c>
      <c r="C129" s="2" t="s">
        <v>360</v>
      </c>
      <c r="D129" s="2" t="s">
        <v>37</v>
      </c>
      <c r="E129" s="2" t="s">
        <v>1069</v>
      </c>
      <c r="F129" s="2" t="s">
        <v>361</v>
      </c>
      <c r="G129" s="2">
        <f>280/1.13</f>
        <v>247.78761061946906</v>
      </c>
      <c r="H129" s="2"/>
    </row>
    <row r="130" spans="1:8">
      <c r="A130" s="2"/>
      <c r="B130" s="2" t="s">
        <v>362</v>
      </c>
      <c r="C130" s="2" t="s">
        <v>363</v>
      </c>
      <c r="D130" s="2" t="s">
        <v>37</v>
      </c>
      <c r="E130" s="2" t="s">
        <v>1069</v>
      </c>
      <c r="F130" s="2" t="s">
        <v>364</v>
      </c>
      <c r="G130" s="2">
        <f>1/1.13</f>
        <v>0.88495575221238942</v>
      </c>
      <c r="H130" s="2"/>
    </row>
    <row r="131" spans="1:8">
      <c r="A131" s="2"/>
      <c r="B131" s="2" t="s">
        <v>365</v>
      </c>
      <c r="C131" s="2" t="s">
        <v>366</v>
      </c>
      <c r="D131" s="2" t="s">
        <v>37</v>
      </c>
      <c r="E131" s="2" t="s">
        <v>1069</v>
      </c>
      <c r="F131" s="2" t="s">
        <v>367</v>
      </c>
      <c r="G131" s="2">
        <f>10/1.13</f>
        <v>8.8495575221238951</v>
      </c>
      <c r="H131" s="2"/>
    </row>
    <row r="132" spans="1:8">
      <c r="A132" s="2"/>
      <c r="B132" s="2" t="s">
        <v>368</v>
      </c>
      <c r="C132" s="2" t="s">
        <v>369</v>
      </c>
      <c r="D132" s="2" t="s">
        <v>37</v>
      </c>
      <c r="E132" s="2" t="s">
        <v>1069</v>
      </c>
      <c r="F132" s="2" t="s">
        <v>370</v>
      </c>
      <c r="G132" s="2">
        <f>100/1.13</f>
        <v>88.495575221238951</v>
      </c>
      <c r="H132" s="2"/>
    </row>
    <row r="133" spans="1:8">
      <c r="A133" s="2"/>
      <c r="B133" s="2" t="s">
        <v>371</v>
      </c>
      <c r="C133" s="2" t="s">
        <v>372</v>
      </c>
      <c r="D133" s="2" t="s">
        <v>37</v>
      </c>
      <c r="E133" s="2" t="s">
        <v>1069</v>
      </c>
      <c r="F133" s="2" t="s">
        <v>364</v>
      </c>
      <c r="G133" s="2">
        <f>1/1.13</f>
        <v>0.88495575221238942</v>
      </c>
      <c r="H133" s="2"/>
    </row>
    <row r="134" spans="1:8">
      <c r="A134" s="2"/>
      <c r="B134" s="2" t="s">
        <v>373</v>
      </c>
      <c r="C134" s="2" t="s">
        <v>374</v>
      </c>
      <c r="D134" s="2" t="s">
        <v>37</v>
      </c>
      <c r="E134" s="2" t="s">
        <v>1069</v>
      </c>
      <c r="F134" s="2" t="s">
        <v>375</v>
      </c>
      <c r="G134" s="2">
        <f>40/1.13</f>
        <v>35.398230088495581</v>
      </c>
      <c r="H134" s="2"/>
    </row>
    <row r="135" spans="1:8">
      <c r="A135" s="2"/>
      <c r="B135" s="2" t="s">
        <v>376</v>
      </c>
      <c r="C135" s="2" t="s">
        <v>377</v>
      </c>
      <c r="D135" s="2" t="s">
        <v>37</v>
      </c>
      <c r="E135" s="2" t="s">
        <v>1069</v>
      </c>
      <c r="F135" s="2" t="s">
        <v>378</v>
      </c>
      <c r="G135" s="2">
        <f>165/1.13</f>
        <v>146.01769911504425</v>
      </c>
      <c r="H135" s="2"/>
    </row>
    <row r="136" spans="1:8">
      <c r="A136" s="2"/>
      <c r="B136" s="2" t="s">
        <v>379</v>
      </c>
      <c r="C136" s="2" t="s">
        <v>380</v>
      </c>
      <c r="D136" s="2" t="s">
        <v>37</v>
      </c>
      <c r="E136" s="2" t="s">
        <v>1069</v>
      </c>
      <c r="F136" s="2" t="s">
        <v>381</v>
      </c>
      <c r="G136" s="2">
        <f>110/1.13</f>
        <v>97.345132743362839</v>
      </c>
      <c r="H136" s="2"/>
    </row>
    <row r="137" spans="1:8">
      <c r="A137" s="2"/>
      <c r="B137" s="2" t="s">
        <v>382</v>
      </c>
      <c r="C137" s="2" t="s">
        <v>383</v>
      </c>
      <c r="D137" s="2" t="s">
        <v>37</v>
      </c>
      <c r="E137" s="2" t="s">
        <v>1069</v>
      </c>
      <c r="F137" s="2" t="s">
        <v>384</v>
      </c>
      <c r="G137" s="2">
        <f>35/1.13</f>
        <v>30.973451327433633</v>
      </c>
      <c r="H137" s="2"/>
    </row>
    <row r="138" spans="1:8">
      <c r="A138" s="2"/>
      <c r="B138" s="2" t="s">
        <v>385</v>
      </c>
      <c r="C138" s="2" t="s">
        <v>386</v>
      </c>
      <c r="D138" s="2" t="s">
        <v>37</v>
      </c>
      <c r="E138" s="2" t="s">
        <v>1069</v>
      </c>
      <c r="F138" s="2" t="s">
        <v>387</v>
      </c>
      <c r="G138" s="2">
        <f>40/1.13</f>
        <v>35.398230088495581</v>
      </c>
      <c r="H138" s="2"/>
    </row>
    <row r="139" spans="1:8">
      <c r="A139" s="2"/>
      <c r="B139" s="2" t="s">
        <v>388</v>
      </c>
      <c r="C139" s="2" t="s">
        <v>389</v>
      </c>
      <c r="D139" s="2" t="s">
        <v>37</v>
      </c>
      <c r="E139" s="2" t="s">
        <v>1069</v>
      </c>
      <c r="F139" s="2" t="s">
        <v>390</v>
      </c>
      <c r="G139" s="2">
        <f>120/1.13</f>
        <v>106.19469026548674</v>
      </c>
      <c r="H139" s="2"/>
    </row>
    <row r="140" spans="1:8">
      <c r="A140" s="2"/>
      <c r="B140" s="2" t="s">
        <v>391</v>
      </c>
      <c r="C140" s="2" t="s">
        <v>392</v>
      </c>
      <c r="D140" s="2" t="s">
        <v>37</v>
      </c>
      <c r="E140" s="2" t="s">
        <v>1069</v>
      </c>
      <c r="F140" s="2" t="s">
        <v>393</v>
      </c>
      <c r="G140" s="2">
        <v>200</v>
      </c>
      <c r="H140" s="2"/>
    </row>
    <row r="141" spans="1:8">
      <c r="A141" s="2"/>
      <c r="B141" s="2" t="s">
        <v>394</v>
      </c>
      <c r="C141" s="2" t="s">
        <v>395</v>
      </c>
      <c r="D141" s="2" t="s">
        <v>37</v>
      </c>
      <c r="E141" s="2" t="s">
        <v>1069</v>
      </c>
      <c r="F141" s="2" t="s">
        <v>396</v>
      </c>
      <c r="G141" s="2">
        <v>160</v>
      </c>
      <c r="H141" s="2"/>
    </row>
    <row r="142" spans="1:8">
      <c r="A142" s="2"/>
      <c r="B142" s="2" t="s">
        <v>397</v>
      </c>
      <c r="C142" s="2" t="s">
        <v>398</v>
      </c>
      <c r="D142" s="2" t="s">
        <v>37</v>
      </c>
      <c r="E142" s="2" t="s">
        <v>1069</v>
      </c>
      <c r="F142" s="2" t="s">
        <v>399</v>
      </c>
      <c r="G142" s="2">
        <v>110</v>
      </c>
      <c r="H142" s="2"/>
    </row>
    <row r="143" spans="1:8">
      <c r="A143" s="2"/>
      <c r="B143" s="2" t="s">
        <v>400</v>
      </c>
      <c r="C143" s="2" t="s">
        <v>401</v>
      </c>
      <c r="D143" s="2" t="s">
        <v>37</v>
      </c>
      <c r="E143" s="2" t="s">
        <v>1069</v>
      </c>
      <c r="F143" s="2" t="s">
        <v>402</v>
      </c>
      <c r="G143" s="2">
        <v>160</v>
      </c>
      <c r="H143" s="2"/>
    </row>
    <row r="144" spans="1:8">
      <c r="A144" s="2"/>
      <c r="B144" s="2" t="s">
        <v>403</v>
      </c>
      <c r="C144" s="2" t="s">
        <v>404</v>
      </c>
      <c r="D144" s="2" t="s">
        <v>37</v>
      </c>
      <c r="E144" s="2" t="s">
        <v>1069</v>
      </c>
      <c r="F144" s="2" t="s">
        <v>405</v>
      </c>
      <c r="G144" s="2">
        <v>130</v>
      </c>
      <c r="H144" s="2"/>
    </row>
    <row r="145" spans="1:8">
      <c r="A145" s="2"/>
      <c r="B145" s="2" t="s">
        <v>406</v>
      </c>
      <c r="C145" s="2" t="s">
        <v>407</v>
      </c>
      <c r="D145" s="2" t="s">
        <v>37</v>
      </c>
      <c r="E145" s="2" t="s">
        <v>1069</v>
      </c>
      <c r="F145" s="2" t="s">
        <v>408</v>
      </c>
      <c r="G145" s="2">
        <v>160</v>
      </c>
      <c r="H145" s="2"/>
    </row>
    <row r="146" spans="1:8">
      <c r="A146" s="2"/>
      <c r="B146" s="2" t="s">
        <v>409</v>
      </c>
      <c r="C146" s="2" t="s">
        <v>410</v>
      </c>
      <c r="D146" s="2" t="s">
        <v>37</v>
      </c>
      <c r="E146" s="2" t="s">
        <v>1069</v>
      </c>
      <c r="F146" s="2" t="s">
        <v>405</v>
      </c>
      <c r="G146" s="2">
        <v>130</v>
      </c>
      <c r="H146" s="2"/>
    </row>
    <row r="147" spans="1:8">
      <c r="A147" s="2"/>
      <c r="B147" s="2" t="s">
        <v>411</v>
      </c>
      <c r="C147" s="2" t="s">
        <v>412</v>
      </c>
      <c r="D147" s="2" t="s">
        <v>37</v>
      </c>
      <c r="E147" s="2" t="s">
        <v>1069</v>
      </c>
      <c r="F147" s="2" t="s">
        <v>413</v>
      </c>
      <c r="G147" s="2">
        <v>130</v>
      </c>
      <c r="H147" s="2"/>
    </row>
    <row r="148" spans="1:8">
      <c r="A148" s="2"/>
      <c r="B148" s="2" t="s">
        <v>414</v>
      </c>
      <c r="C148" s="2" t="s">
        <v>415</v>
      </c>
      <c r="D148" s="2" t="s">
        <v>37</v>
      </c>
      <c r="E148" s="2" t="s">
        <v>1069</v>
      </c>
      <c r="F148" s="2" t="s">
        <v>416</v>
      </c>
      <c r="G148" s="2">
        <v>160</v>
      </c>
      <c r="H148" s="2"/>
    </row>
    <row r="149" spans="1:8">
      <c r="A149" s="2"/>
      <c r="B149" s="2" t="s">
        <v>417</v>
      </c>
      <c r="C149" s="2" t="s">
        <v>418</v>
      </c>
      <c r="D149" s="2" t="s">
        <v>37</v>
      </c>
      <c r="E149" s="2" t="s">
        <v>1069</v>
      </c>
      <c r="F149" s="2" t="s">
        <v>419</v>
      </c>
      <c r="G149" s="2">
        <v>120</v>
      </c>
      <c r="H149" s="2"/>
    </row>
    <row r="150" spans="1:8">
      <c r="A150" s="2"/>
      <c r="B150" s="2" t="s">
        <v>420</v>
      </c>
      <c r="C150" s="2" t="s">
        <v>421</v>
      </c>
      <c r="D150" s="2" t="s">
        <v>37</v>
      </c>
      <c r="E150" s="2" t="s">
        <v>1069</v>
      </c>
      <c r="F150" s="2" t="s">
        <v>422</v>
      </c>
      <c r="G150" s="2">
        <f>40/1.13</f>
        <v>35.398230088495581</v>
      </c>
      <c r="H150" s="2"/>
    </row>
    <row r="151" spans="1:8">
      <c r="A151" s="2"/>
      <c r="B151" s="2" t="s">
        <v>423</v>
      </c>
      <c r="C151" s="2" t="s">
        <v>424</v>
      </c>
      <c r="D151" s="2" t="s">
        <v>37</v>
      </c>
      <c r="E151" s="2" t="s">
        <v>1069</v>
      </c>
      <c r="F151" s="2" t="s">
        <v>425</v>
      </c>
      <c r="G151" s="2">
        <f>260/1.13</f>
        <v>230.08849557522126</v>
      </c>
      <c r="H151" s="2"/>
    </row>
    <row r="152" spans="1:8">
      <c r="A152" s="2"/>
      <c r="B152" s="2" t="s">
        <v>426</v>
      </c>
      <c r="C152" s="2" t="s">
        <v>427</v>
      </c>
      <c r="D152" s="2" t="s">
        <v>37</v>
      </c>
      <c r="E152" s="2" t="s">
        <v>1069</v>
      </c>
      <c r="F152" s="2" t="s">
        <v>428</v>
      </c>
      <c r="G152" s="2">
        <f>300/1.13</f>
        <v>265.48672566371681</v>
      </c>
      <c r="H152" s="2"/>
    </row>
    <row r="153" spans="1:8">
      <c r="A153" s="2"/>
      <c r="B153" s="2" t="s">
        <v>429</v>
      </c>
      <c r="C153" s="2" t="s">
        <v>430</v>
      </c>
      <c r="D153" s="2" t="s">
        <v>37</v>
      </c>
      <c r="E153" s="2" t="s">
        <v>1069</v>
      </c>
      <c r="F153" s="2" t="s">
        <v>431</v>
      </c>
      <c r="G153" s="2">
        <f>100/1.13</f>
        <v>88.495575221238951</v>
      </c>
      <c r="H153" s="2"/>
    </row>
    <row r="154" spans="1:8">
      <c r="A154" s="2"/>
      <c r="B154" s="2" t="s">
        <v>432</v>
      </c>
      <c r="C154" s="2" t="s">
        <v>433</v>
      </c>
      <c r="D154" s="2" t="s">
        <v>37</v>
      </c>
      <c r="E154" s="2" t="s">
        <v>1069</v>
      </c>
      <c r="F154" s="2" t="s">
        <v>434</v>
      </c>
      <c r="G154" s="2">
        <f>550/1.13</f>
        <v>486.72566371681421</v>
      </c>
      <c r="H154" s="2"/>
    </row>
    <row r="155" spans="1:8">
      <c r="A155" s="2"/>
      <c r="B155" s="2" t="s">
        <v>435</v>
      </c>
      <c r="C155" s="2" t="s">
        <v>436</v>
      </c>
      <c r="D155" s="2" t="s">
        <v>37</v>
      </c>
      <c r="E155" s="2" t="s">
        <v>1069</v>
      </c>
      <c r="F155" s="2" t="s">
        <v>437</v>
      </c>
      <c r="G155" s="2">
        <f>3500/1.13</f>
        <v>3097.3451327433631</v>
      </c>
      <c r="H155" s="2"/>
    </row>
    <row r="156" spans="1:8">
      <c r="A156" s="2"/>
      <c r="B156" s="2" t="s">
        <v>438</v>
      </c>
      <c r="C156" s="2" t="s">
        <v>439</v>
      </c>
      <c r="D156" s="2" t="s">
        <v>37</v>
      </c>
      <c r="E156" s="2" t="s">
        <v>1069</v>
      </c>
      <c r="F156" s="2" t="s">
        <v>440</v>
      </c>
      <c r="G156" s="2">
        <f>5000/1.13</f>
        <v>4424.7787610619471</v>
      </c>
      <c r="H156" s="2"/>
    </row>
    <row r="157" spans="1:8">
      <c r="A157" s="2"/>
      <c r="B157" s="2" t="s">
        <v>441</v>
      </c>
      <c r="C157" s="2" t="s">
        <v>442</v>
      </c>
      <c r="D157" s="2" t="s">
        <v>37</v>
      </c>
      <c r="E157" s="2" t="s">
        <v>1069</v>
      </c>
      <c r="F157" s="2" t="s">
        <v>443</v>
      </c>
      <c r="G157" s="2">
        <f>50/1.13</f>
        <v>44.247787610619476</v>
      </c>
      <c r="H157" s="2"/>
    </row>
    <row r="158" spans="1:8">
      <c r="A158" s="2"/>
      <c r="B158" s="2" t="s">
        <v>444</v>
      </c>
      <c r="C158" s="2" t="s">
        <v>445</v>
      </c>
      <c r="D158" s="2" t="s">
        <v>37</v>
      </c>
      <c r="E158" s="2" t="s">
        <v>1069</v>
      </c>
      <c r="F158" s="2" t="s">
        <v>446</v>
      </c>
      <c r="G158" s="2">
        <v>90</v>
      </c>
      <c r="H158" s="2"/>
    </row>
    <row r="159" spans="1:8">
      <c r="A159" s="2"/>
      <c r="B159" s="2" t="s">
        <v>447</v>
      </c>
      <c r="C159" s="2" t="s">
        <v>448</v>
      </c>
      <c r="D159" s="2" t="s">
        <v>37</v>
      </c>
      <c r="E159" s="2" t="s">
        <v>1069</v>
      </c>
      <c r="F159" s="2" t="s">
        <v>449</v>
      </c>
      <c r="G159" s="2">
        <v>50</v>
      </c>
      <c r="H159" s="2"/>
    </row>
    <row r="160" spans="1:8">
      <c r="A160" s="2"/>
      <c r="B160" s="2" t="s">
        <v>450</v>
      </c>
      <c r="C160" s="2" t="s">
        <v>451</v>
      </c>
      <c r="D160" s="2" t="s">
        <v>37</v>
      </c>
      <c r="E160" s="2" t="s">
        <v>1069</v>
      </c>
      <c r="F160" s="2" t="s">
        <v>452</v>
      </c>
      <c r="G160" s="2">
        <v>45</v>
      </c>
      <c r="H160" s="2"/>
    </row>
    <row r="161" spans="1:8">
      <c r="A161" s="2"/>
      <c r="B161" s="2" t="s">
        <v>453</v>
      </c>
      <c r="C161" s="2" t="s">
        <v>454</v>
      </c>
      <c r="D161" s="2" t="s">
        <v>37</v>
      </c>
      <c r="E161" s="2" t="s">
        <v>1069</v>
      </c>
      <c r="F161" s="2" t="s">
        <v>455</v>
      </c>
      <c r="G161" s="2">
        <f>50/1.13</f>
        <v>44.247787610619476</v>
      </c>
      <c r="H161" s="2"/>
    </row>
    <row r="162" spans="1:8">
      <c r="A162" s="2"/>
      <c r="B162" s="2" t="s">
        <v>456</v>
      </c>
      <c r="C162" s="2" t="s">
        <v>457</v>
      </c>
      <c r="D162" s="2" t="s">
        <v>37</v>
      </c>
      <c r="E162" s="2" t="s">
        <v>1069</v>
      </c>
      <c r="F162" s="2" t="s">
        <v>458</v>
      </c>
      <c r="G162" s="2">
        <f>230/1.13</f>
        <v>203.53982300884957</v>
      </c>
      <c r="H162" s="2"/>
    </row>
    <row r="163" spans="1:8">
      <c r="A163" s="2"/>
      <c r="B163" s="2" t="s">
        <v>459</v>
      </c>
      <c r="C163" s="2" t="s">
        <v>460</v>
      </c>
      <c r="D163" s="2" t="s">
        <v>37</v>
      </c>
      <c r="E163" s="2" t="s">
        <v>1069</v>
      </c>
      <c r="F163" s="2" t="s">
        <v>461</v>
      </c>
      <c r="G163" s="2">
        <f>165/1.13</f>
        <v>146.01769911504425</v>
      </c>
      <c r="H163" s="2"/>
    </row>
    <row r="164" spans="1:8">
      <c r="A164" s="2"/>
      <c r="B164" s="2" t="s">
        <v>462</v>
      </c>
      <c r="C164" s="2" t="s">
        <v>463</v>
      </c>
      <c r="D164" s="2" t="s">
        <v>37</v>
      </c>
      <c r="E164" s="2" t="s">
        <v>1069</v>
      </c>
      <c r="F164" s="2" t="s">
        <v>464</v>
      </c>
      <c r="G164" s="2">
        <f>330/1.13</f>
        <v>292.0353982300885</v>
      </c>
      <c r="H164" s="2"/>
    </row>
    <row r="165" spans="1:8">
      <c r="A165" s="2"/>
      <c r="B165" s="2" t="s">
        <v>465</v>
      </c>
      <c r="C165" s="2" t="s">
        <v>466</v>
      </c>
      <c r="D165" s="2" t="s">
        <v>37</v>
      </c>
      <c r="E165" s="2" t="s">
        <v>1069</v>
      </c>
      <c r="F165" s="2" t="s">
        <v>467</v>
      </c>
      <c r="G165" s="2">
        <f>235/1.13</f>
        <v>207.96460176991152</v>
      </c>
      <c r="H165" s="2"/>
    </row>
    <row r="166" spans="1:8">
      <c r="A166" s="2"/>
      <c r="B166" s="2" t="s">
        <v>468</v>
      </c>
      <c r="C166" s="2" t="s">
        <v>469</v>
      </c>
      <c r="D166" s="2" t="s">
        <v>37</v>
      </c>
      <c r="E166" s="2" t="s">
        <v>1069</v>
      </c>
      <c r="F166" s="2" t="s">
        <v>470</v>
      </c>
      <c r="G166" s="2">
        <f>135/1.13</f>
        <v>119.46902654867257</v>
      </c>
      <c r="H166" s="2"/>
    </row>
    <row r="167" spans="1:8">
      <c r="A167" s="2"/>
      <c r="B167" s="2" t="s">
        <v>471</v>
      </c>
      <c r="C167" s="2" t="s">
        <v>472</v>
      </c>
      <c r="D167" s="2" t="s">
        <v>37</v>
      </c>
      <c r="E167" s="2" t="s">
        <v>1069</v>
      </c>
      <c r="F167" s="2" t="s">
        <v>473</v>
      </c>
      <c r="G167" s="2">
        <f>40/1.13</f>
        <v>35.398230088495581</v>
      </c>
      <c r="H167" s="2"/>
    </row>
    <row r="168" spans="1:8">
      <c r="A168" s="2"/>
      <c r="B168" s="2" t="s">
        <v>474</v>
      </c>
      <c r="C168" s="2" t="s">
        <v>475</v>
      </c>
      <c r="D168" s="2" t="s">
        <v>37</v>
      </c>
      <c r="E168" s="2" t="s">
        <v>1069</v>
      </c>
      <c r="F168" s="2" t="s">
        <v>476</v>
      </c>
      <c r="G168" s="2">
        <f>50/1.13</f>
        <v>44.247787610619476</v>
      </c>
      <c r="H168" s="2"/>
    </row>
    <row r="169" spans="1:8">
      <c r="A169" s="2"/>
      <c r="B169" s="2" t="s">
        <v>477</v>
      </c>
      <c r="C169" s="2" t="s">
        <v>478</v>
      </c>
      <c r="D169" s="2" t="s">
        <v>37</v>
      </c>
      <c r="E169" s="2" t="s">
        <v>1069</v>
      </c>
      <c r="F169" s="2" t="s">
        <v>479</v>
      </c>
      <c r="G169" s="2">
        <f>150/1.13</f>
        <v>132.74336283185841</v>
      </c>
      <c r="H169" s="2"/>
    </row>
    <row r="170" spans="1:8">
      <c r="A170" s="2"/>
      <c r="B170" s="2" t="s">
        <v>480</v>
      </c>
      <c r="C170" s="2" t="s">
        <v>481</v>
      </c>
      <c r="D170" s="2" t="s">
        <v>37</v>
      </c>
      <c r="E170" s="2" t="s">
        <v>1069</v>
      </c>
      <c r="F170" s="2" t="s">
        <v>482</v>
      </c>
      <c r="G170" s="2">
        <f>190/1.13</f>
        <v>168.14159292035399</v>
      </c>
      <c r="H170" s="2"/>
    </row>
    <row r="171" spans="1:8">
      <c r="A171" s="2"/>
      <c r="B171" s="2" t="s">
        <v>483</v>
      </c>
      <c r="C171" s="2" t="s">
        <v>484</v>
      </c>
      <c r="D171" s="2" t="s">
        <v>37</v>
      </c>
      <c r="E171" s="2" t="s">
        <v>1069</v>
      </c>
      <c r="F171" s="2" t="s">
        <v>485</v>
      </c>
      <c r="G171" s="2">
        <f>100/1.13</f>
        <v>88.495575221238951</v>
      </c>
      <c r="H171" s="2"/>
    </row>
    <row r="172" spans="1:8">
      <c r="A172" s="2"/>
      <c r="B172" s="2" t="s">
        <v>486</v>
      </c>
      <c r="C172" s="2" t="s">
        <v>487</v>
      </c>
      <c r="D172" s="2" t="s">
        <v>37</v>
      </c>
      <c r="E172" s="2" t="s">
        <v>1069</v>
      </c>
      <c r="F172" s="2" t="s">
        <v>488</v>
      </c>
      <c r="G172" s="2">
        <f>500/1.13</f>
        <v>442.47787610619474</v>
      </c>
      <c r="H172" s="2"/>
    </row>
    <row r="173" spans="1:8">
      <c r="A173" s="2"/>
      <c r="B173" s="2" t="s">
        <v>489</v>
      </c>
      <c r="C173" s="2" t="s">
        <v>490</v>
      </c>
      <c r="D173" s="2" t="s">
        <v>37</v>
      </c>
      <c r="E173" s="2" t="s">
        <v>1069</v>
      </c>
      <c r="F173" s="2" t="s">
        <v>491</v>
      </c>
      <c r="G173" s="2">
        <f>310/1.13</f>
        <v>274.33628318584073</v>
      </c>
      <c r="H173" s="2"/>
    </row>
    <row r="174" spans="1:8">
      <c r="A174" s="2"/>
      <c r="B174" s="2" t="s">
        <v>492</v>
      </c>
      <c r="C174" s="2" t="s">
        <v>493</v>
      </c>
      <c r="D174" s="2" t="s">
        <v>37</v>
      </c>
      <c r="E174" s="2" t="s">
        <v>1069</v>
      </c>
      <c r="F174" s="2" t="s">
        <v>494</v>
      </c>
      <c r="G174" s="2" t="s">
        <v>1067</v>
      </c>
      <c r="H174" s="2"/>
    </row>
    <row r="175" spans="1:8">
      <c r="A175" s="2"/>
      <c r="B175" s="2" t="s">
        <v>495</v>
      </c>
      <c r="C175" s="2" t="s">
        <v>496</v>
      </c>
      <c r="D175" s="2" t="s">
        <v>37</v>
      </c>
      <c r="E175" s="2" t="s">
        <v>1069</v>
      </c>
      <c r="F175" s="2" t="s">
        <v>497</v>
      </c>
      <c r="G175" s="2">
        <f>120/1.13</f>
        <v>106.19469026548674</v>
      </c>
      <c r="H175" s="2"/>
    </row>
    <row r="176" spans="1:8">
      <c r="A176" s="2"/>
      <c r="B176" s="2" t="s">
        <v>498</v>
      </c>
      <c r="C176" s="2" t="s">
        <v>499</v>
      </c>
      <c r="D176" s="2" t="s">
        <v>37</v>
      </c>
      <c r="E176" s="2" t="s">
        <v>1069</v>
      </c>
      <c r="F176" s="2" t="s">
        <v>500</v>
      </c>
      <c r="G176" s="2">
        <v>45</v>
      </c>
      <c r="H176" s="2"/>
    </row>
    <row r="177" spans="1:8">
      <c r="A177" s="2"/>
      <c r="B177" s="2" t="s">
        <v>501</v>
      </c>
      <c r="C177" s="2" t="s">
        <v>502</v>
      </c>
      <c r="D177" s="2" t="s">
        <v>37</v>
      </c>
      <c r="E177" s="2" t="s">
        <v>1069</v>
      </c>
      <c r="F177" s="2" t="s">
        <v>503</v>
      </c>
      <c r="G177" s="2">
        <f>110/1.13</f>
        <v>97.345132743362839</v>
      </c>
      <c r="H177" s="2"/>
    </row>
    <row r="178" spans="1:8">
      <c r="A178" s="2"/>
      <c r="B178" s="2" t="s">
        <v>504</v>
      </c>
      <c r="C178" s="2" t="s">
        <v>505</v>
      </c>
      <c r="D178" s="2" t="s">
        <v>37</v>
      </c>
      <c r="E178" s="2" t="s">
        <v>1069</v>
      </c>
      <c r="F178" s="2" t="s">
        <v>506</v>
      </c>
      <c r="G178" s="2">
        <f>80/1.13</f>
        <v>70.796460176991161</v>
      </c>
      <c r="H178" s="2"/>
    </row>
    <row r="179" spans="1:8">
      <c r="A179" s="2"/>
      <c r="B179" s="2" t="s">
        <v>507</v>
      </c>
      <c r="C179" s="2" t="s">
        <v>508</v>
      </c>
      <c r="D179" s="2" t="s">
        <v>37</v>
      </c>
      <c r="E179" s="2" t="s">
        <v>1069</v>
      </c>
      <c r="F179" s="2" t="s">
        <v>509</v>
      </c>
      <c r="G179" s="2">
        <f>200/1.13</f>
        <v>176.9911504424779</v>
      </c>
      <c r="H179" s="2"/>
    </row>
    <row r="180" spans="1:8">
      <c r="A180" s="2"/>
      <c r="B180" s="2" t="s">
        <v>510</v>
      </c>
      <c r="C180" s="2" t="s">
        <v>511</v>
      </c>
      <c r="D180" s="2" t="s">
        <v>37</v>
      </c>
      <c r="E180" s="2" t="s">
        <v>1069</v>
      </c>
      <c r="F180" s="2" t="s">
        <v>512</v>
      </c>
      <c r="G180" s="2">
        <f>400/1.13</f>
        <v>353.98230088495581</v>
      </c>
      <c r="H180" s="2"/>
    </row>
    <row r="181" spans="1:8">
      <c r="A181" s="2"/>
      <c r="B181" s="2" t="s">
        <v>513</v>
      </c>
      <c r="C181" s="2" t="s">
        <v>514</v>
      </c>
      <c r="D181" s="2" t="s">
        <v>37</v>
      </c>
      <c r="E181" s="2" t="s">
        <v>1069</v>
      </c>
      <c r="F181" s="2" t="s">
        <v>515</v>
      </c>
      <c r="G181" s="2">
        <f>105/1.13</f>
        <v>92.920353982300895</v>
      </c>
      <c r="H181" s="2"/>
    </row>
    <row r="182" spans="1:8">
      <c r="A182" s="2"/>
      <c r="B182" s="2" t="s">
        <v>516</v>
      </c>
      <c r="C182" s="2" t="s">
        <v>517</v>
      </c>
      <c r="D182" s="2" t="s">
        <v>37</v>
      </c>
      <c r="E182" s="2" t="s">
        <v>1069</v>
      </c>
      <c r="F182" s="2" t="s">
        <v>518</v>
      </c>
      <c r="G182" s="2">
        <f>90/1.13</f>
        <v>79.646017699115049</v>
      </c>
      <c r="H182" s="2"/>
    </row>
    <row r="183" spans="1:8">
      <c r="A183" s="2"/>
      <c r="B183" s="2" t="s">
        <v>519</v>
      </c>
      <c r="C183" s="2" t="s">
        <v>520</v>
      </c>
      <c r="D183" s="2" t="s">
        <v>37</v>
      </c>
      <c r="E183" s="2" t="s">
        <v>1069</v>
      </c>
      <c r="F183" s="2" t="s">
        <v>521</v>
      </c>
      <c r="G183" s="2">
        <f>20/1.13</f>
        <v>17.69911504424779</v>
      </c>
      <c r="H183" s="2"/>
    </row>
    <row r="184" spans="1:8">
      <c r="A184" s="2"/>
      <c r="B184" s="2" t="s">
        <v>522</v>
      </c>
      <c r="C184" s="2" t="s">
        <v>523</v>
      </c>
      <c r="D184" s="2" t="s">
        <v>37</v>
      </c>
      <c r="E184" s="2" t="s">
        <v>1069</v>
      </c>
      <c r="F184" s="2" t="s">
        <v>524</v>
      </c>
      <c r="G184" s="2">
        <f>10/1.13</f>
        <v>8.8495575221238951</v>
      </c>
      <c r="H184" s="2"/>
    </row>
    <row r="185" spans="1:8">
      <c r="A185" s="2"/>
      <c r="B185" s="2" t="s">
        <v>525</v>
      </c>
      <c r="C185" s="2" t="s">
        <v>526</v>
      </c>
      <c r="D185" s="2" t="s">
        <v>37</v>
      </c>
      <c r="E185" s="2" t="s">
        <v>1069</v>
      </c>
      <c r="F185" s="2" t="s">
        <v>527</v>
      </c>
      <c r="G185" s="2">
        <f>40/1.13</f>
        <v>35.398230088495581</v>
      </c>
      <c r="H185" s="2"/>
    </row>
    <row r="186" spans="1:8">
      <c r="A186" s="2"/>
      <c r="B186" s="2" t="s">
        <v>528</v>
      </c>
      <c r="C186" s="2" t="s">
        <v>529</v>
      </c>
      <c r="D186" s="2" t="s">
        <v>37</v>
      </c>
      <c r="E186" s="2" t="s">
        <v>1069</v>
      </c>
      <c r="F186" s="2" t="s">
        <v>530</v>
      </c>
      <c r="G186" s="2">
        <f>50/1.13</f>
        <v>44.247787610619476</v>
      </c>
      <c r="H186" s="2"/>
    </row>
    <row r="187" spans="1:8">
      <c r="A187" s="2"/>
      <c r="B187" s="2" t="s">
        <v>531</v>
      </c>
      <c r="C187" s="2" t="s">
        <v>532</v>
      </c>
      <c r="D187" s="2" t="s">
        <v>37</v>
      </c>
      <c r="E187" s="2" t="s">
        <v>1069</v>
      </c>
      <c r="F187" s="2" t="s">
        <v>533</v>
      </c>
      <c r="G187" s="2">
        <f>10/1.13</f>
        <v>8.8495575221238951</v>
      </c>
      <c r="H187" s="2"/>
    </row>
    <row r="188" spans="1:8">
      <c r="A188" s="2"/>
      <c r="B188" s="2" t="s">
        <v>534</v>
      </c>
      <c r="C188" s="2" t="s">
        <v>535</v>
      </c>
      <c r="D188" s="2" t="s">
        <v>37</v>
      </c>
      <c r="E188" s="2" t="s">
        <v>1069</v>
      </c>
      <c r="F188" s="2" t="s">
        <v>536</v>
      </c>
      <c r="G188" s="2">
        <f>25/1.13</f>
        <v>22.123893805309738</v>
      </c>
      <c r="H188" s="2"/>
    </row>
    <row r="189" spans="1:8">
      <c r="A189" s="2"/>
      <c r="B189" s="2" t="s">
        <v>537</v>
      </c>
      <c r="C189" s="2" t="s">
        <v>538</v>
      </c>
      <c r="D189" s="2" t="s">
        <v>37</v>
      </c>
      <c r="E189" s="2" t="s">
        <v>1069</v>
      </c>
      <c r="F189" s="2" t="s">
        <v>539</v>
      </c>
      <c r="G189" s="2">
        <f>5/1.13</f>
        <v>4.4247787610619476</v>
      </c>
      <c r="H189" s="2"/>
    </row>
    <row r="190" spans="1:8">
      <c r="A190" s="2"/>
      <c r="B190" s="2" t="s">
        <v>540</v>
      </c>
      <c r="C190" s="2" t="s">
        <v>541</v>
      </c>
      <c r="D190" s="2" t="s">
        <v>37</v>
      </c>
      <c r="E190" s="2" t="s">
        <v>1069</v>
      </c>
      <c r="F190" s="2" t="s">
        <v>542</v>
      </c>
      <c r="G190" s="2">
        <f>20/1.13</f>
        <v>17.69911504424779</v>
      </c>
      <c r="H190" s="2"/>
    </row>
    <row r="191" spans="1:8">
      <c r="A191" s="2"/>
      <c r="B191" s="2" t="s">
        <v>543</v>
      </c>
      <c r="C191" s="2" t="s">
        <v>544</v>
      </c>
      <c r="D191" s="2" t="s">
        <v>37</v>
      </c>
      <c r="E191" s="2" t="s">
        <v>1069</v>
      </c>
      <c r="F191" s="2" t="s">
        <v>545</v>
      </c>
      <c r="G191" s="2">
        <f>340/1.13</f>
        <v>300.88495575221242</v>
      </c>
      <c r="H191" s="2"/>
    </row>
    <row r="192" spans="1:8">
      <c r="A192" s="2"/>
      <c r="B192" s="2" t="s">
        <v>546</v>
      </c>
      <c r="C192" s="2" t="s">
        <v>547</v>
      </c>
      <c r="D192" s="2" t="s">
        <v>37</v>
      </c>
      <c r="E192" s="2" t="s">
        <v>1069</v>
      </c>
      <c r="F192" s="2" t="s">
        <v>545</v>
      </c>
      <c r="G192" s="2">
        <f>280/1.13</f>
        <v>247.78761061946906</v>
      </c>
      <c r="H192" s="2"/>
    </row>
    <row r="193" spans="1:8">
      <c r="A193" s="2"/>
      <c r="B193" s="2" t="s">
        <v>548</v>
      </c>
      <c r="C193" s="2" t="s">
        <v>549</v>
      </c>
      <c r="D193" s="2" t="s">
        <v>37</v>
      </c>
      <c r="E193" s="2" t="s">
        <v>1069</v>
      </c>
      <c r="F193" s="2" t="s">
        <v>550</v>
      </c>
      <c r="G193" s="2">
        <f>250/1.13</f>
        <v>221.23893805309737</v>
      </c>
      <c r="H193" s="2"/>
    </row>
    <row r="194" spans="1:8">
      <c r="A194" s="2"/>
      <c r="B194" s="2" t="s">
        <v>551</v>
      </c>
      <c r="C194" s="2" t="s">
        <v>552</v>
      </c>
      <c r="D194" s="2" t="s">
        <v>37</v>
      </c>
      <c r="E194" s="2" t="s">
        <v>1069</v>
      </c>
      <c r="F194" s="2" t="s">
        <v>553</v>
      </c>
      <c r="G194" s="2">
        <f>25/1.13</f>
        <v>22.123893805309738</v>
      </c>
      <c r="H194" s="2"/>
    </row>
    <row r="195" spans="1:8">
      <c r="A195" s="2"/>
      <c r="B195" s="2" t="s">
        <v>554</v>
      </c>
      <c r="C195" s="2" t="s">
        <v>555</v>
      </c>
      <c r="D195" s="2" t="s">
        <v>37</v>
      </c>
      <c r="E195" s="2" t="s">
        <v>1069</v>
      </c>
      <c r="F195" s="2" t="s">
        <v>556</v>
      </c>
      <c r="G195" s="2">
        <f>25/1.13</f>
        <v>22.123893805309738</v>
      </c>
      <c r="H195" s="2"/>
    </row>
    <row r="196" spans="1:8">
      <c r="A196" s="2"/>
      <c r="B196" s="2" t="s">
        <v>557</v>
      </c>
      <c r="C196" s="2" t="s">
        <v>558</v>
      </c>
      <c r="D196" s="2" t="s">
        <v>37</v>
      </c>
      <c r="E196" s="2" t="s">
        <v>1069</v>
      </c>
      <c r="F196" s="2" t="s">
        <v>559</v>
      </c>
      <c r="G196" s="2">
        <f>100/1.13</f>
        <v>88.495575221238951</v>
      </c>
      <c r="H196" s="2"/>
    </row>
    <row r="197" spans="1:8">
      <c r="A197" s="2"/>
      <c r="B197" s="2" t="s">
        <v>560</v>
      </c>
      <c r="C197" s="2" t="s">
        <v>561</v>
      </c>
      <c r="D197" s="2" t="s">
        <v>37</v>
      </c>
      <c r="E197" s="2" t="s">
        <v>1069</v>
      </c>
      <c r="F197" s="2" t="s">
        <v>562</v>
      </c>
      <c r="G197" s="2">
        <f>95/1.13</f>
        <v>84.070796460176993</v>
      </c>
      <c r="H197" s="2"/>
    </row>
    <row r="198" spans="1:8">
      <c r="A198" s="2"/>
      <c r="B198" s="2" t="s">
        <v>563</v>
      </c>
      <c r="C198" s="2" t="s">
        <v>564</v>
      </c>
      <c r="D198" s="2" t="s">
        <v>37</v>
      </c>
      <c r="E198" s="2" t="s">
        <v>1069</v>
      </c>
      <c r="F198" s="2" t="s">
        <v>565</v>
      </c>
      <c r="G198" s="2">
        <f>100/1.13</f>
        <v>88.495575221238951</v>
      </c>
      <c r="H198" s="2"/>
    </row>
    <row r="199" spans="1:8">
      <c r="A199" s="2"/>
      <c r="B199" s="2" t="s">
        <v>566</v>
      </c>
      <c r="C199" s="2" t="s">
        <v>567</v>
      </c>
      <c r="D199" s="2" t="s">
        <v>37</v>
      </c>
      <c r="E199" s="2" t="s">
        <v>1069</v>
      </c>
      <c r="F199" s="2" t="s">
        <v>568</v>
      </c>
      <c r="G199" s="2">
        <f>40/1.13</f>
        <v>35.398230088495581</v>
      </c>
      <c r="H199" s="2"/>
    </row>
    <row r="200" spans="1:8">
      <c r="A200" s="2"/>
      <c r="B200" s="2" t="s">
        <v>569</v>
      </c>
      <c r="C200" s="2" t="s">
        <v>570</v>
      </c>
      <c r="D200" s="2" t="s">
        <v>37</v>
      </c>
      <c r="E200" s="2" t="s">
        <v>1069</v>
      </c>
      <c r="F200" s="2" t="s">
        <v>571</v>
      </c>
      <c r="G200" s="2">
        <f>50/1.13</f>
        <v>44.247787610619476</v>
      </c>
      <c r="H200" s="2"/>
    </row>
    <row r="201" spans="1:8">
      <c r="A201" s="2"/>
      <c r="B201" s="2" t="s">
        <v>572</v>
      </c>
      <c r="C201" s="2" t="s">
        <v>573</v>
      </c>
      <c r="D201" s="2" t="s">
        <v>37</v>
      </c>
      <c r="E201" s="2" t="s">
        <v>1069</v>
      </c>
      <c r="F201" s="2" t="s">
        <v>574</v>
      </c>
      <c r="G201" s="2">
        <f>30/1.13</f>
        <v>26.548672566371685</v>
      </c>
      <c r="H201" s="2"/>
    </row>
    <row r="202" spans="1:8">
      <c r="A202" s="2"/>
      <c r="B202" s="2" t="s">
        <v>575</v>
      </c>
      <c r="C202" s="2" t="s">
        <v>576</v>
      </c>
      <c r="D202" s="2" t="s">
        <v>37</v>
      </c>
      <c r="E202" s="2" t="s">
        <v>1069</v>
      </c>
      <c r="F202" s="2" t="s">
        <v>577</v>
      </c>
      <c r="G202" s="2">
        <f>30/1.13</f>
        <v>26.548672566371685</v>
      </c>
      <c r="H202" s="2"/>
    </row>
    <row r="203" spans="1:8">
      <c r="A203" s="2"/>
      <c r="B203" s="2" t="s">
        <v>578</v>
      </c>
      <c r="C203" s="2" t="s">
        <v>579</v>
      </c>
      <c r="D203" s="2" t="s">
        <v>37</v>
      </c>
      <c r="E203" s="2" t="s">
        <v>1069</v>
      </c>
      <c r="F203" s="2" t="s">
        <v>580</v>
      </c>
      <c r="G203" s="2">
        <f>20/1.13</f>
        <v>17.69911504424779</v>
      </c>
      <c r="H203" s="2"/>
    </row>
    <row r="204" spans="1:8">
      <c r="A204" s="2"/>
      <c r="B204" s="2" t="s">
        <v>581</v>
      </c>
      <c r="C204" s="2" t="s">
        <v>582</v>
      </c>
      <c r="D204" s="2" t="s">
        <v>37</v>
      </c>
      <c r="E204" s="2" t="s">
        <v>1069</v>
      </c>
      <c r="F204" s="2" t="s">
        <v>583</v>
      </c>
      <c r="G204" s="2">
        <f>75/1.13</f>
        <v>66.371681415929203</v>
      </c>
      <c r="H204" s="2"/>
    </row>
    <row r="205" spans="1:8">
      <c r="A205" s="2"/>
      <c r="B205" s="2" t="s">
        <v>584</v>
      </c>
      <c r="C205" s="2" t="s">
        <v>585</v>
      </c>
      <c r="D205" s="2" t="s">
        <v>37</v>
      </c>
      <c r="E205" s="2" t="s">
        <v>1069</v>
      </c>
      <c r="F205" s="2" t="s">
        <v>586</v>
      </c>
      <c r="G205" s="2">
        <f>100/1.13</f>
        <v>88.495575221238951</v>
      </c>
      <c r="H205" s="2"/>
    </row>
    <row r="206" spans="1:8">
      <c r="A206" s="2"/>
      <c r="B206" s="2" t="s">
        <v>587</v>
      </c>
      <c r="C206" s="2" t="s">
        <v>588</v>
      </c>
      <c r="D206" s="2" t="s">
        <v>37</v>
      </c>
      <c r="E206" s="2" t="s">
        <v>1069</v>
      </c>
      <c r="F206" s="2" t="s">
        <v>589</v>
      </c>
      <c r="G206" s="2">
        <f>365/1.13</f>
        <v>323.00884955752218</v>
      </c>
      <c r="H206" s="2"/>
    </row>
    <row r="207" spans="1:8">
      <c r="A207" s="2"/>
      <c r="B207" s="2" t="s">
        <v>590</v>
      </c>
      <c r="C207" s="2" t="s">
        <v>591</v>
      </c>
      <c r="D207" s="2" t="s">
        <v>37</v>
      </c>
      <c r="E207" s="2" t="s">
        <v>1069</v>
      </c>
      <c r="F207" s="2" t="s">
        <v>592</v>
      </c>
      <c r="G207" s="2">
        <f>330/1.13</f>
        <v>292.0353982300885</v>
      </c>
      <c r="H207" s="2"/>
    </row>
    <row r="208" spans="1:8">
      <c r="A208" s="2"/>
      <c r="B208" s="2" t="s">
        <v>593</v>
      </c>
      <c r="C208" s="2" t="s">
        <v>594</v>
      </c>
      <c r="D208" s="2" t="s">
        <v>37</v>
      </c>
      <c r="E208" s="2" t="s">
        <v>1069</v>
      </c>
      <c r="F208" s="2" t="s">
        <v>595</v>
      </c>
      <c r="G208" s="2">
        <f>310/1.13</f>
        <v>274.33628318584073</v>
      </c>
      <c r="H208" s="2"/>
    </row>
    <row r="209" spans="1:8">
      <c r="A209" s="2"/>
      <c r="B209" s="2" t="s">
        <v>596</v>
      </c>
      <c r="C209" s="2" t="s">
        <v>597</v>
      </c>
      <c r="D209" s="2" t="s">
        <v>37</v>
      </c>
      <c r="E209" s="2" t="s">
        <v>1069</v>
      </c>
      <c r="F209" s="2" t="s">
        <v>598</v>
      </c>
      <c r="G209" s="2">
        <f>10/1.13</f>
        <v>8.8495575221238951</v>
      </c>
      <c r="H209" s="2"/>
    </row>
    <row r="210" spans="1:8">
      <c r="A210" s="2"/>
      <c r="B210" s="2" t="s">
        <v>599</v>
      </c>
      <c r="C210" s="2" t="s">
        <v>600</v>
      </c>
      <c r="D210" s="2" t="s">
        <v>37</v>
      </c>
      <c r="E210" s="2" t="s">
        <v>1069</v>
      </c>
      <c r="F210" s="2" t="s">
        <v>601</v>
      </c>
      <c r="G210" s="2">
        <f>1/1.13</f>
        <v>0.88495575221238942</v>
      </c>
      <c r="H210" s="2"/>
    </row>
    <row r="211" spans="1:8">
      <c r="A211" s="2"/>
      <c r="B211" s="2" t="s">
        <v>602</v>
      </c>
      <c r="C211" s="2" t="s">
        <v>603</v>
      </c>
      <c r="D211" s="2" t="s">
        <v>37</v>
      </c>
      <c r="E211" s="2" t="s">
        <v>1069</v>
      </c>
      <c r="F211" s="2" t="s">
        <v>494</v>
      </c>
      <c r="G211" s="2">
        <f>5/1.13</f>
        <v>4.4247787610619476</v>
      </c>
      <c r="H211" s="2"/>
    </row>
    <row r="212" spans="1:8">
      <c r="A212" s="2"/>
      <c r="B212" s="2" t="s">
        <v>604</v>
      </c>
      <c r="C212" s="2" t="s">
        <v>605</v>
      </c>
      <c r="D212" s="2" t="s">
        <v>37</v>
      </c>
      <c r="E212" s="2" t="s">
        <v>1069</v>
      </c>
      <c r="F212" s="2" t="s">
        <v>606</v>
      </c>
      <c r="G212" s="2">
        <f>2.5/1.13</f>
        <v>2.2123893805309738</v>
      </c>
      <c r="H212" s="2"/>
    </row>
    <row r="213" spans="1:8">
      <c r="A213" s="2"/>
      <c r="B213" s="2" t="s">
        <v>607</v>
      </c>
      <c r="C213" s="2" t="s">
        <v>608</v>
      </c>
      <c r="D213" s="2" t="s">
        <v>37</v>
      </c>
      <c r="E213" s="2" t="s">
        <v>1069</v>
      </c>
      <c r="F213" s="2" t="s">
        <v>609</v>
      </c>
      <c r="G213" s="2">
        <f>10/1.13</f>
        <v>8.8495575221238951</v>
      </c>
      <c r="H213" s="2"/>
    </row>
    <row r="214" spans="1:8">
      <c r="A214" s="2"/>
      <c r="B214" s="2" t="s">
        <v>610</v>
      </c>
      <c r="C214" s="2" t="s">
        <v>611</v>
      </c>
      <c r="D214" s="2" t="s">
        <v>37</v>
      </c>
      <c r="E214" s="2" t="s">
        <v>1069</v>
      </c>
      <c r="F214" s="2" t="s">
        <v>612</v>
      </c>
      <c r="G214" s="2">
        <f>15/1.13</f>
        <v>13.274336283185843</v>
      </c>
      <c r="H214" s="2"/>
    </row>
    <row r="215" spans="1:8">
      <c r="A215" s="2"/>
      <c r="B215" s="2" t="s">
        <v>613</v>
      </c>
      <c r="C215" s="2" t="s">
        <v>614</v>
      </c>
      <c r="D215" s="2" t="s">
        <v>37</v>
      </c>
      <c r="E215" s="2" t="s">
        <v>1069</v>
      </c>
      <c r="F215" s="2" t="s">
        <v>606</v>
      </c>
      <c r="G215" s="2">
        <f>2.5/1.13</f>
        <v>2.2123893805309738</v>
      </c>
      <c r="H215" s="2"/>
    </row>
    <row r="216" spans="1:8">
      <c r="A216" s="2"/>
      <c r="B216" s="2" t="s">
        <v>615</v>
      </c>
      <c r="C216" s="2" t="s">
        <v>616</v>
      </c>
      <c r="D216" s="2" t="s">
        <v>37</v>
      </c>
      <c r="E216" s="2" t="s">
        <v>1069</v>
      </c>
      <c r="F216" s="2" t="s">
        <v>86</v>
      </c>
      <c r="G216" s="2">
        <f>5/1.13</f>
        <v>4.4247787610619476</v>
      </c>
      <c r="H216" s="2"/>
    </row>
    <row r="217" spans="1:8">
      <c r="A217" s="2"/>
      <c r="B217" s="2" t="s">
        <v>617</v>
      </c>
      <c r="C217" s="2" t="s">
        <v>618</v>
      </c>
      <c r="D217" s="2" t="s">
        <v>37</v>
      </c>
      <c r="E217" s="2" t="s">
        <v>1069</v>
      </c>
      <c r="F217" s="2" t="s">
        <v>619</v>
      </c>
      <c r="G217" s="2">
        <f>20/1.13</f>
        <v>17.69911504424779</v>
      </c>
      <c r="H217" s="2"/>
    </row>
    <row r="218" spans="1:8">
      <c r="A218" s="2"/>
      <c r="B218" s="2" t="s">
        <v>620</v>
      </c>
      <c r="C218" s="2" t="s">
        <v>621</v>
      </c>
      <c r="D218" s="2" t="s">
        <v>37</v>
      </c>
      <c r="E218" s="2" t="s">
        <v>1069</v>
      </c>
      <c r="F218" s="2" t="s">
        <v>622</v>
      </c>
      <c r="G218" s="2">
        <v>120</v>
      </c>
      <c r="H218" s="2"/>
    </row>
    <row r="219" spans="1:8">
      <c r="A219" s="2"/>
      <c r="B219" s="2" t="s">
        <v>623</v>
      </c>
      <c r="C219" s="2" t="s">
        <v>624</v>
      </c>
      <c r="D219" s="2" t="s">
        <v>37</v>
      </c>
      <c r="E219" s="2" t="s">
        <v>1069</v>
      </c>
      <c r="F219" s="2" t="s">
        <v>625</v>
      </c>
      <c r="G219" s="2">
        <v>150</v>
      </c>
      <c r="H219" s="2"/>
    </row>
    <row r="220" spans="1:8">
      <c r="A220" s="2"/>
      <c r="B220" s="2" t="s">
        <v>626</v>
      </c>
      <c r="C220" s="2" t="s">
        <v>627</v>
      </c>
      <c r="D220" s="2" t="s">
        <v>37</v>
      </c>
      <c r="E220" s="2" t="s">
        <v>1069</v>
      </c>
      <c r="F220" s="2" t="s">
        <v>628</v>
      </c>
      <c r="G220" s="2">
        <v>275</v>
      </c>
      <c r="H220" s="2"/>
    </row>
    <row r="221" spans="1:8">
      <c r="A221" s="2"/>
      <c r="B221" s="2" t="s">
        <v>629</v>
      </c>
      <c r="C221" s="2" t="s">
        <v>630</v>
      </c>
      <c r="D221" s="2" t="s">
        <v>37</v>
      </c>
      <c r="E221" s="2" t="s">
        <v>1069</v>
      </c>
      <c r="F221" s="2" t="s">
        <v>631</v>
      </c>
      <c r="G221" s="2">
        <v>365</v>
      </c>
      <c r="H221" s="2"/>
    </row>
    <row r="222" spans="1:8">
      <c r="A222" s="2"/>
      <c r="B222" s="2" t="s">
        <v>632</v>
      </c>
      <c r="C222" s="2" t="s">
        <v>633</v>
      </c>
      <c r="D222" s="2" t="s">
        <v>37</v>
      </c>
      <c r="E222" s="2" t="s">
        <v>1069</v>
      </c>
      <c r="F222" s="2" t="s">
        <v>634</v>
      </c>
      <c r="G222" s="2">
        <v>80</v>
      </c>
      <c r="H222" s="2"/>
    </row>
    <row r="223" spans="1:8">
      <c r="A223" s="2"/>
      <c r="B223" s="2" t="s">
        <v>635</v>
      </c>
      <c r="C223" s="2" t="s">
        <v>636</v>
      </c>
      <c r="D223" s="2" t="s">
        <v>37</v>
      </c>
      <c r="E223" s="2" t="s">
        <v>1069</v>
      </c>
      <c r="F223" s="2" t="s">
        <v>637</v>
      </c>
      <c r="G223" s="2">
        <v>225</v>
      </c>
      <c r="H223" s="2"/>
    </row>
    <row r="224" spans="1:8">
      <c r="A224" s="2"/>
      <c r="B224" s="2" t="s">
        <v>638</v>
      </c>
      <c r="C224" s="2" t="s">
        <v>639</v>
      </c>
      <c r="D224" s="2" t="s">
        <v>37</v>
      </c>
      <c r="E224" s="2" t="s">
        <v>1069</v>
      </c>
      <c r="F224" s="2" t="s">
        <v>637</v>
      </c>
      <c r="G224" s="2">
        <v>210</v>
      </c>
      <c r="H224" s="2"/>
    </row>
    <row r="225" spans="1:8">
      <c r="A225" s="2"/>
      <c r="B225" s="2" t="s">
        <v>640</v>
      </c>
      <c r="C225" s="2" t="s">
        <v>641</v>
      </c>
      <c r="D225" s="2" t="s">
        <v>37</v>
      </c>
      <c r="E225" s="2" t="s">
        <v>1069</v>
      </c>
      <c r="F225" s="2" t="s">
        <v>642</v>
      </c>
      <c r="G225" s="2">
        <v>50</v>
      </c>
      <c r="H225" s="2"/>
    </row>
    <row r="226" spans="1:8">
      <c r="A226" s="2"/>
      <c r="B226" s="2" t="s">
        <v>643</v>
      </c>
      <c r="C226" s="2" t="s">
        <v>644</v>
      </c>
      <c r="D226" s="2" t="s">
        <v>37</v>
      </c>
      <c r="E226" s="2" t="s">
        <v>1069</v>
      </c>
      <c r="F226" s="2" t="s">
        <v>645</v>
      </c>
      <c r="G226" s="2">
        <v>60</v>
      </c>
      <c r="H226" s="2"/>
    </row>
    <row r="227" spans="1:8">
      <c r="A227" s="2"/>
      <c r="B227" s="2" t="s">
        <v>646</v>
      </c>
      <c r="C227" s="2" t="s">
        <v>647</v>
      </c>
      <c r="D227" s="2" t="s">
        <v>37</v>
      </c>
      <c r="E227" s="2" t="s">
        <v>1069</v>
      </c>
      <c r="F227" s="2" t="s">
        <v>648</v>
      </c>
      <c r="G227" s="2">
        <f>450/1.16</f>
        <v>387.93103448275866</v>
      </c>
      <c r="H227" s="2"/>
    </row>
    <row r="228" spans="1:8">
      <c r="A228" s="2"/>
      <c r="B228" s="2" t="s">
        <v>649</v>
      </c>
      <c r="C228" s="2" t="s">
        <v>650</v>
      </c>
      <c r="D228" s="2" t="s">
        <v>37</v>
      </c>
      <c r="E228" s="2" t="s">
        <v>1069</v>
      </c>
      <c r="F228" s="2" t="s">
        <v>651</v>
      </c>
      <c r="G228" s="2">
        <v>175</v>
      </c>
      <c r="H228" s="2"/>
    </row>
    <row r="229" spans="1:8">
      <c r="A229" s="2"/>
      <c r="B229" s="2" t="s">
        <v>652</v>
      </c>
      <c r="C229" s="2" t="s">
        <v>653</v>
      </c>
      <c r="D229" s="2" t="s">
        <v>37</v>
      </c>
      <c r="E229" s="2" t="s">
        <v>1069</v>
      </c>
      <c r="F229" s="2" t="s">
        <v>654</v>
      </c>
      <c r="G229" s="2">
        <f>260/1.16</f>
        <v>224.13793103448276</v>
      </c>
      <c r="H229" s="2"/>
    </row>
    <row r="230" spans="1:8">
      <c r="A230" s="2"/>
      <c r="B230" s="2" t="s">
        <v>655</v>
      </c>
      <c r="C230" s="2" t="s">
        <v>656</v>
      </c>
      <c r="D230" s="2" t="s">
        <v>37</v>
      </c>
      <c r="E230" s="2" t="s">
        <v>1069</v>
      </c>
      <c r="F230" s="2" t="s">
        <v>657</v>
      </c>
      <c r="G230" s="2">
        <f>160/1.13</f>
        <v>141.59292035398232</v>
      </c>
      <c r="H230" s="2"/>
    </row>
    <row r="231" spans="1:8">
      <c r="A231" s="2"/>
      <c r="B231" s="2" t="s">
        <v>658</v>
      </c>
      <c r="C231" s="2" t="s">
        <v>659</v>
      </c>
      <c r="D231" s="2" t="s">
        <v>37</v>
      </c>
      <c r="E231" s="2" t="s">
        <v>1069</v>
      </c>
      <c r="F231" s="2" t="s">
        <v>660</v>
      </c>
      <c r="G231" s="2">
        <f>175/1.13</f>
        <v>154.86725663716817</v>
      </c>
      <c r="H231" s="2"/>
    </row>
    <row r="232" spans="1:8">
      <c r="A232" s="2"/>
      <c r="B232" s="2" t="s">
        <v>661</v>
      </c>
      <c r="C232" s="2" t="s">
        <v>662</v>
      </c>
      <c r="D232" s="2" t="s">
        <v>37</v>
      </c>
      <c r="E232" s="2" t="s">
        <v>1069</v>
      </c>
      <c r="F232" s="2" t="s">
        <v>663</v>
      </c>
      <c r="G232" s="2">
        <f>80/1.13</f>
        <v>70.796460176991161</v>
      </c>
      <c r="H232" s="2"/>
    </row>
    <row r="233" spans="1:8">
      <c r="A233" s="2"/>
      <c r="B233" s="2" t="s">
        <v>664</v>
      </c>
      <c r="C233" s="2" t="s">
        <v>665</v>
      </c>
      <c r="D233" s="2" t="s">
        <v>37</v>
      </c>
      <c r="E233" s="2" t="s">
        <v>1069</v>
      </c>
      <c r="F233" s="2" t="s">
        <v>666</v>
      </c>
      <c r="G233" s="2">
        <f>220/1.13</f>
        <v>194.69026548672568</v>
      </c>
      <c r="H233" s="2"/>
    </row>
    <row r="234" spans="1:8">
      <c r="A234" s="2"/>
      <c r="B234" s="2" t="s">
        <v>667</v>
      </c>
      <c r="C234" s="2" t="s">
        <v>668</v>
      </c>
      <c r="D234" s="2" t="s">
        <v>37</v>
      </c>
      <c r="E234" s="2" t="s">
        <v>1069</v>
      </c>
      <c r="F234" s="2" t="s">
        <v>669</v>
      </c>
      <c r="G234" s="2">
        <f>50/1.13</f>
        <v>44.247787610619476</v>
      </c>
      <c r="H234" s="2"/>
    </row>
    <row r="235" spans="1:8">
      <c r="A235" s="2"/>
      <c r="B235" s="2" t="s">
        <v>670</v>
      </c>
      <c r="C235" s="2" t="s">
        <v>671</v>
      </c>
      <c r="D235" s="2" t="s">
        <v>37</v>
      </c>
      <c r="E235" s="2" t="s">
        <v>1069</v>
      </c>
      <c r="F235" s="2" t="s">
        <v>672</v>
      </c>
      <c r="G235" s="2">
        <f>90/1.13</f>
        <v>79.646017699115049</v>
      </c>
      <c r="H235" s="2"/>
    </row>
    <row r="236" spans="1:8">
      <c r="A236" s="2"/>
      <c r="B236" s="2" t="s">
        <v>673</v>
      </c>
      <c r="C236" s="2" t="s">
        <v>674</v>
      </c>
      <c r="D236" s="2" t="s">
        <v>37</v>
      </c>
      <c r="E236" s="2" t="s">
        <v>1069</v>
      </c>
      <c r="F236" s="2" t="s">
        <v>675</v>
      </c>
      <c r="G236" s="2">
        <f>65/1.13</f>
        <v>57.522123893805315</v>
      </c>
      <c r="H236" s="2"/>
    </row>
    <row r="237" spans="1:8">
      <c r="A237" s="2"/>
      <c r="B237" s="2" t="s">
        <v>676</v>
      </c>
      <c r="C237" s="2" t="s">
        <v>677</v>
      </c>
      <c r="D237" s="2" t="s">
        <v>37</v>
      </c>
      <c r="E237" s="2" t="s">
        <v>1069</v>
      </c>
      <c r="F237" s="2" t="s">
        <v>678</v>
      </c>
      <c r="G237" s="2">
        <f>165/1.13</f>
        <v>146.01769911504425</v>
      </c>
      <c r="H237" s="2"/>
    </row>
    <row r="238" spans="1:8">
      <c r="A238" s="2"/>
      <c r="B238" s="2" t="s">
        <v>679</v>
      </c>
      <c r="C238" s="2" t="s">
        <v>680</v>
      </c>
      <c r="D238" s="2" t="s">
        <v>37</v>
      </c>
      <c r="E238" s="2" t="s">
        <v>1069</v>
      </c>
      <c r="F238" s="2" t="s">
        <v>681</v>
      </c>
      <c r="G238" s="2">
        <f>275/1.13</f>
        <v>243.36283185840711</v>
      </c>
      <c r="H238" s="2"/>
    </row>
    <row r="239" spans="1:8">
      <c r="A239" s="2"/>
      <c r="B239" s="2" t="s">
        <v>682</v>
      </c>
      <c r="C239" s="2" t="s">
        <v>683</v>
      </c>
      <c r="D239" s="2" t="s">
        <v>37</v>
      </c>
      <c r="E239" s="2" t="s">
        <v>1069</v>
      </c>
      <c r="F239" s="2" t="s">
        <v>684</v>
      </c>
      <c r="G239" s="2">
        <f>280/1.13</f>
        <v>247.78761061946906</v>
      </c>
      <c r="H239" s="2"/>
    </row>
    <row r="240" spans="1:8">
      <c r="A240" s="2"/>
      <c r="B240" s="2" t="s">
        <v>685</v>
      </c>
      <c r="C240" s="2" t="s">
        <v>686</v>
      </c>
      <c r="D240" s="2" t="s">
        <v>37</v>
      </c>
      <c r="E240" s="2" t="s">
        <v>1069</v>
      </c>
      <c r="F240" s="2" t="s">
        <v>687</v>
      </c>
      <c r="G240" s="2">
        <f>345/1.13</f>
        <v>305.30973451327435</v>
      </c>
      <c r="H240" s="2"/>
    </row>
    <row r="241" spans="1:8">
      <c r="A241" s="2"/>
      <c r="B241" s="2" t="s">
        <v>688</v>
      </c>
      <c r="C241" s="2" t="s">
        <v>689</v>
      </c>
      <c r="D241" s="2" t="s">
        <v>37</v>
      </c>
      <c r="E241" s="2" t="s">
        <v>1069</v>
      </c>
      <c r="F241" s="2" t="s">
        <v>690</v>
      </c>
      <c r="G241" s="2">
        <f>280/1.13</f>
        <v>247.78761061946906</v>
      </c>
      <c r="H241" s="2"/>
    </row>
    <row r="242" spans="1:8">
      <c r="A242" s="2"/>
      <c r="B242" s="2" t="s">
        <v>691</v>
      </c>
      <c r="C242" s="2" t="s">
        <v>692</v>
      </c>
      <c r="D242" s="2" t="s">
        <v>37</v>
      </c>
      <c r="E242" s="2" t="s">
        <v>1069</v>
      </c>
      <c r="F242" s="2" t="s">
        <v>693</v>
      </c>
      <c r="G242" s="2">
        <f>185/1.13</f>
        <v>163.71681415929206</v>
      </c>
      <c r="H242" s="2"/>
    </row>
    <row r="243" spans="1:8">
      <c r="A243" s="2"/>
      <c r="B243" s="2" t="s">
        <v>694</v>
      </c>
      <c r="C243" s="2" t="s">
        <v>695</v>
      </c>
      <c r="D243" s="2" t="s">
        <v>37</v>
      </c>
      <c r="E243" s="2" t="s">
        <v>1069</v>
      </c>
      <c r="F243" s="2" t="s">
        <v>696</v>
      </c>
      <c r="G243" s="2">
        <f>550/1.13</f>
        <v>486.72566371681421</v>
      </c>
      <c r="H243" s="2"/>
    </row>
    <row r="244" spans="1:8">
      <c r="A244" s="2"/>
      <c r="B244" s="2" t="s">
        <v>697</v>
      </c>
      <c r="C244" s="2" t="s">
        <v>698</v>
      </c>
      <c r="D244" s="2" t="s">
        <v>37</v>
      </c>
      <c r="E244" s="2" t="s">
        <v>1069</v>
      </c>
      <c r="F244" s="2" t="s">
        <v>699</v>
      </c>
      <c r="G244" s="2">
        <f>260/1.13</f>
        <v>230.08849557522126</v>
      </c>
      <c r="H244" s="2"/>
    </row>
    <row r="245" spans="1:8">
      <c r="A245" s="2"/>
      <c r="B245" s="2" t="s">
        <v>700</v>
      </c>
      <c r="C245" s="2" t="s">
        <v>701</v>
      </c>
      <c r="D245" s="2" t="s">
        <v>37</v>
      </c>
      <c r="E245" s="2" t="s">
        <v>1069</v>
      </c>
      <c r="F245" s="2" t="s">
        <v>702</v>
      </c>
      <c r="G245" s="2">
        <f>175/1.13</f>
        <v>154.86725663716817</v>
      </c>
      <c r="H245" s="2"/>
    </row>
    <row r="246" spans="1:8">
      <c r="A246" s="2"/>
      <c r="B246" s="2" t="s">
        <v>703</v>
      </c>
      <c r="C246" s="2" t="s">
        <v>704</v>
      </c>
      <c r="D246" s="2" t="s">
        <v>37</v>
      </c>
      <c r="E246" s="2" t="s">
        <v>1069</v>
      </c>
      <c r="F246" s="2" t="s">
        <v>705</v>
      </c>
      <c r="G246" s="2">
        <f>115/1.13</f>
        <v>101.76991150442478</v>
      </c>
      <c r="H246" s="2"/>
    </row>
    <row r="247" spans="1:8">
      <c r="A247" s="2"/>
      <c r="B247" s="2" t="s">
        <v>706</v>
      </c>
      <c r="C247" s="2" t="s">
        <v>707</v>
      </c>
      <c r="D247" s="2" t="s">
        <v>37</v>
      </c>
      <c r="E247" s="2" t="s">
        <v>1069</v>
      </c>
      <c r="F247" s="2" t="s">
        <v>708</v>
      </c>
      <c r="G247" s="2">
        <v>105</v>
      </c>
      <c r="H247" s="2"/>
    </row>
    <row r="248" spans="1:8">
      <c r="A248" s="2"/>
      <c r="B248" s="2" t="s">
        <v>709</v>
      </c>
      <c r="C248" s="2" t="s">
        <v>710</v>
      </c>
      <c r="D248" s="2" t="s">
        <v>37</v>
      </c>
      <c r="E248" s="2" t="s">
        <v>1069</v>
      </c>
      <c r="F248" s="2" t="s">
        <v>711</v>
      </c>
      <c r="G248" s="2">
        <v>275</v>
      </c>
      <c r="H248" s="2"/>
    </row>
    <row r="249" spans="1:8">
      <c r="A249" s="2"/>
      <c r="B249" s="2" t="s">
        <v>712</v>
      </c>
      <c r="C249" s="2" t="s">
        <v>713</v>
      </c>
      <c r="D249" s="2" t="s">
        <v>37</v>
      </c>
      <c r="E249" s="2" t="s">
        <v>1069</v>
      </c>
      <c r="F249" s="2" t="s">
        <v>714</v>
      </c>
      <c r="G249" s="2">
        <f>90/1.13</f>
        <v>79.646017699115049</v>
      </c>
      <c r="H249" s="2"/>
    </row>
    <row r="250" spans="1:8">
      <c r="A250" s="2"/>
      <c r="B250" s="2" t="s">
        <v>715</v>
      </c>
      <c r="C250" s="2" t="s">
        <v>716</v>
      </c>
      <c r="D250" s="2" t="s">
        <v>37</v>
      </c>
      <c r="E250" s="2" t="s">
        <v>1069</v>
      </c>
      <c r="F250" s="2" t="s">
        <v>717</v>
      </c>
      <c r="G250" s="2">
        <f>375/1.13</f>
        <v>331.85840707964604</v>
      </c>
      <c r="H250" s="2"/>
    </row>
    <row r="251" spans="1:8">
      <c r="A251" s="2"/>
      <c r="B251" s="2" t="s">
        <v>718</v>
      </c>
      <c r="C251" s="2" t="s">
        <v>719</v>
      </c>
      <c r="D251" s="2" t="s">
        <v>37</v>
      </c>
      <c r="E251" s="2" t="s">
        <v>1069</v>
      </c>
      <c r="F251" s="2" t="s">
        <v>720</v>
      </c>
      <c r="G251" s="2">
        <f>40/1.13</f>
        <v>35.398230088495581</v>
      </c>
      <c r="H251" s="2"/>
    </row>
    <row r="252" spans="1:8">
      <c r="A252" s="2"/>
      <c r="B252" s="2" t="s">
        <v>721</v>
      </c>
      <c r="C252" s="2" t="s">
        <v>722</v>
      </c>
      <c r="D252" s="2" t="s">
        <v>37</v>
      </c>
      <c r="E252" s="2" t="s">
        <v>1069</v>
      </c>
      <c r="F252" s="2" t="s">
        <v>723</v>
      </c>
      <c r="G252" s="2">
        <f>50/1.13</f>
        <v>44.247787610619476</v>
      </c>
      <c r="H252" s="2"/>
    </row>
    <row r="253" spans="1:8">
      <c r="A253" s="2"/>
      <c r="B253" s="2" t="s">
        <v>724</v>
      </c>
      <c r="C253" s="2" t="s">
        <v>725</v>
      </c>
      <c r="D253" s="2" t="s">
        <v>37</v>
      </c>
      <c r="E253" s="2" t="s">
        <v>1069</v>
      </c>
      <c r="F253" s="2" t="s">
        <v>726</v>
      </c>
      <c r="G253" s="2">
        <f>10/1.13</f>
        <v>8.8495575221238951</v>
      </c>
      <c r="H253" s="2"/>
    </row>
    <row r="254" spans="1:8">
      <c r="A254" s="2"/>
      <c r="B254" s="2" t="s">
        <v>727</v>
      </c>
      <c r="C254" s="2" t="s">
        <v>728</v>
      </c>
      <c r="D254" s="2" t="s">
        <v>37</v>
      </c>
      <c r="E254" s="2" t="s">
        <v>1069</v>
      </c>
      <c r="F254" s="2" t="s">
        <v>729</v>
      </c>
      <c r="G254" s="2">
        <v>1300</v>
      </c>
      <c r="H254" s="2"/>
    </row>
    <row r="255" spans="1:8">
      <c r="A255" s="2"/>
      <c r="B255" s="2" t="s">
        <v>730</v>
      </c>
      <c r="C255" s="2" t="s">
        <v>731</v>
      </c>
      <c r="D255" s="2" t="s">
        <v>37</v>
      </c>
      <c r="E255" s="2" t="s">
        <v>1069</v>
      </c>
      <c r="F255" s="2" t="s">
        <v>732</v>
      </c>
      <c r="G255" s="2">
        <v>275</v>
      </c>
      <c r="H255" s="2"/>
    </row>
    <row r="256" spans="1:8">
      <c r="A256" s="2"/>
      <c r="B256" s="2" t="s">
        <v>733</v>
      </c>
      <c r="C256" s="2" t="s">
        <v>734</v>
      </c>
      <c r="D256" s="2" t="s">
        <v>37</v>
      </c>
      <c r="E256" s="2" t="s">
        <v>1069</v>
      </c>
      <c r="F256" s="2" t="s">
        <v>735</v>
      </c>
      <c r="G256" s="2">
        <v>1665</v>
      </c>
      <c r="H256" s="2"/>
    </row>
    <row r="257" spans="1:8">
      <c r="A257" s="2"/>
      <c r="B257" s="2" t="s">
        <v>736</v>
      </c>
      <c r="C257" s="2" t="s">
        <v>737</v>
      </c>
      <c r="D257" s="2" t="s">
        <v>37</v>
      </c>
      <c r="E257" s="2" t="s">
        <v>1069</v>
      </c>
      <c r="F257" s="2" t="s">
        <v>738</v>
      </c>
      <c r="G257" s="2">
        <v>1825</v>
      </c>
      <c r="H257" s="2"/>
    </row>
    <row r="258" spans="1:8">
      <c r="A258" s="2"/>
      <c r="B258" s="2" t="s">
        <v>739</v>
      </c>
      <c r="C258" s="2" t="s">
        <v>740</v>
      </c>
      <c r="D258" s="2" t="s">
        <v>37</v>
      </c>
      <c r="E258" s="2" t="s">
        <v>1069</v>
      </c>
      <c r="F258" s="2" t="s">
        <v>741</v>
      </c>
      <c r="G258" s="2">
        <v>1665</v>
      </c>
      <c r="H258" s="2"/>
    </row>
    <row r="259" spans="1:8">
      <c r="A259" s="2"/>
      <c r="B259" s="2" t="s">
        <v>742</v>
      </c>
      <c r="C259" s="2" t="s">
        <v>743</v>
      </c>
      <c r="D259" s="2" t="s">
        <v>37</v>
      </c>
      <c r="E259" s="2" t="s">
        <v>1069</v>
      </c>
      <c r="F259" s="2" t="s">
        <v>744</v>
      </c>
      <c r="G259" s="2">
        <v>200</v>
      </c>
      <c r="H259" s="2"/>
    </row>
    <row r="260" spans="1:8">
      <c r="A260" s="2"/>
      <c r="B260" s="2" t="s">
        <v>745</v>
      </c>
      <c r="C260" s="2" t="s">
        <v>746</v>
      </c>
      <c r="D260" s="2" t="s">
        <v>37</v>
      </c>
      <c r="E260" s="2" t="s">
        <v>1069</v>
      </c>
      <c r="F260" s="2" t="s">
        <v>747</v>
      </c>
      <c r="G260" s="2">
        <v>130</v>
      </c>
      <c r="H260" s="2"/>
    </row>
    <row r="261" spans="1:8">
      <c r="A261" s="2"/>
      <c r="B261" s="2" t="s">
        <v>748</v>
      </c>
      <c r="C261" s="2" t="s">
        <v>749</v>
      </c>
      <c r="D261" s="2" t="s">
        <v>37</v>
      </c>
      <c r="E261" s="2" t="s">
        <v>1069</v>
      </c>
      <c r="F261" s="2" t="s">
        <v>750</v>
      </c>
      <c r="G261" s="2">
        <v>1750</v>
      </c>
      <c r="H261" s="2"/>
    </row>
    <row r="262" spans="1:8">
      <c r="A262" s="2"/>
      <c r="B262" s="2" t="s">
        <v>751</v>
      </c>
      <c r="C262" s="2" t="s">
        <v>752</v>
      </c>
      <c r="D262" s="2" t="s">
        <v>37</v>
      </c>
      <c r="E262" s="2" t="s">
        <v>1069</v>
      </c>
      <c r="F262" s="2" t="s">
        <v>753</v>
      </c>
      <c r="G262" s="2">
        <v>160</v>
      </c>
      <c r="H262" s="2"/>
    </row>
    <row r="263" spans="1:8">
      <c r="A263" s="2"/>
      <c r="B263" s="2" t="s">
        <v>754</v>
      </c>
      <c r="C263" s="2" t="s">
        <v>755</v>
      </c>
      <c r="D263" s="2" t="s">
        <v>37</v>
      </c>
      <c r="E263" s="2" t="s">
        <v>1069</v>
      </c>
      <c r="F263" s="2" t="s">
        <v>756</v>
      </c>
      <c r="G263" s="2">
        <f>20/1.13</f>
        <v>17.69911504424779</v>
      </c>
      <c r="H263" s="2"/>
    </row>
    <row r="264" spans="1:8">
      <c r="A264" s="2"/>
      <c r="B264" s="2" t="s">
        <v>757</v>
      </c>
      <c r="C264" s="2" t="s">
        <v>758</v>
      </c>
      <c r="D264" s="2" t="s">
        <v>37</v>
      </c>
      <c r="E264" s="2" t="s">
        <v>1069</v>
      </c>
      <c r="F264" s="2" t="s">
        <v>759</v>
      </c>
      <c r="G264" s="2">
        <f>15/1.13</f>
        <v>13.274336283185843</v>
      </c>
      <c r="H264" s="2"/>
    </row>
    <row r="265" spans="1:8">
      <c r="A265" s="2"/>
      <c r="B265" s="2" t="s">
        <v>760</v>
      </c>
      <c r="C265" s="2" t="s">
        <v>761</v>
      </c>
      <c r="D265" s="2" t="s">
        <v>37</v>
      </c>
      <c r="E265" s="2" t="s">
        <v>1069</v>
      </c>
      <c r="F265" s="2" t="s">
        <v>762</v>
      </c>
      <c r="G265" s="2">
        <v>160</v>
      </c>
      <c r="H265" s="2"/>
    </row>
    <row r="266" spans="1:8">
      <c r="A266" s="2"/>
      <c r="B266" s="2" t="s">
        <v>763</v>
      </c>
      <c r="C266" s="2" t="s">
        <v>764</v>
      </c>
      <c r="D266" s="2" t="s">
        <v>37</v>
      </c>
      <c r="E266" s="2" t="s">
        <v>1069</v>
      </c>
      <c r="F266" s="2" t="s">
        <v>648</v>
      </c>
      <c r="G266" s="2">
        <f>450/1.13</f>
        <v>398.23008849557527</v>
      </c>
      <c r="H266" s="2"/>
    </row>
    <row r="267" spans="1:8">
      <c r="A267" s="2"/>
      <c r="B267" s="2" t="s">
        <v>765</v>
      </c>
      <c r="C267" s="2" t="s">
        <v>766</v>
      </c>
      <c r="D267" s="2" t="s">
        <v>37</v>
      </c>
      <c r="E267" s="2" t="s">
        <v>1069</v>
      </c>
      <c r="F267" s="2" t="s">
        <v>767</v>
      </c>
      <c r="G267" s="2">
        <f>550/1.13</f>
        <v>486.72566371681421</v>
      </c>
      <c r="H267" s="2"/>
    </row>
    <row r="268" spans="1:8">
      <c r="A268" s="2"/>
      <c r="B268" s="2" t="s">
        <v>768</v>
      </c>
      <c r="C268" s="2" t="s">
        <v>769</v>
      </c>
      <c r="D268" s="2" t="s">
        <v>37</v>
      </c>
      <c r="E268" s="2" t="s">
        <v>1069</v>
      </c>
      <c r="F268" s="2" t="s">
        <v>770</v>
      </c>
      <c r="G268" s="2">
        <f>340/1.13</f>
        <v>300.88495575221242</v>
      </c>
      <c r="H268" s="2"/>
    </row>
    <row r="269" spans="1:8">
      <c r="A269" s="2"/>
      <c r="B269" s="2" t="s">
        <v>771</v>
      </c>
      <c r="C269" s="2" t="s">
        <v>772</v>
      </c>
      <c r="D269" s="2" t="s">
        <v>37</v>
      </c>
      <c r="E269" s="2" t="s">
        <v>1069</v>
      </c>
      <c r="F269" s="2" t="s">
        <v>773</v>
      </c>
      <c r="G269" s="2">
        <f>260/1.13</f>
        <v>230.08849557522126</v>
      </c>
      <c r="H269" s="2"/>
    </row>
    <row r="270" spans="1:8">
      <c r="A270" s="2"/>
      <c r="B270" s="2" t="s">
        <v>774</v>
      </c>
      <c r="C270" s="2" t="s">
        <v>775</v>
      </c>
      <c r="D270" s="2" t="s">
        <v>37</v>
      </c>
      <c r="E270" s="2" t="s">
        <v>1069</v>
      </c>
      <c r="F270" s="2" t="s">
        <v>776</v>
      </c>
      <c r="G270" s="2">
        <f>50/1.13</f>
        <v>44.247787610619476</v>
      </c>
      <c r="H270" s="2"/>
    </row>
    <row r="271" spans="1:8">
      <c r="A271" s="2"/>
      <c r="B271" s="2" t="s">
        <v>777</v>
      </c>
      <c r="C271" s="2" t="s">
        <v>778</v>
      </c>
      <c r="D271" s="2" t="s">
        <v>37</v>
      </c>
      <c r="E271" s="2" t="s">
        <v>1069</v>
      </c>
      <c r="F271" s="2" t="s">
        <v>779</v>
      </c>
      <c r="G271" s="2">
        <f>20/1.13</f>
        <v>17.69911504424779</v>
      </c>
      <c r="H271" s="2"/>
    </row>
    <row r="272" spans="1:8">
      <c r="A272" s="2"/>
      <c r="B272" s="2" t="s">
        <v>780</v>
      </c>
      <c r="C272" s="2" t="s">
        <v>781</v>
      </c>
      <c r="D272" s="2" t="s">
        <v>37</v>
      </c>
      <c r="E272" s="2" t="s">
        <v>1069</v>
      </c>
      <c r="F272" s="2" t="s">
        <v>782</v>
      </c>
      <c r="G272" s="2">
        <f>50/1.13</f>
        <v>44.247787610619476</v>
      </c>
      <c r="H272" s="2"/>
    </row>
    <row r="273" spans="1:8">
      <c r="A273" s="2"/>
      <c r="B273" s="2" t="s">
        <v>783</v>
      </c>
      <c r="C273" s="2" t="s">
        <v>784</v>
      </c>
      <c r="D273" s="2" t="s">
        <v>37</v>
      </c>
      <c r="E273" s="2" t="s">
        <v>1069</v>
      </c>
      <c r="F273" s="2" t="s">
        <v>785</v>
      </c>
      <c r="G273" s="2">
        <f>20/1.13</f>
        <v>17.69911504424779</v>
      </c>
      <c r="H273" s="2"/>
    </row>
    <row r="274" spans="1:8">
      <c r="A274" s="2"/>
      <c r="B274" s="2" t="s">
        <v>786</v>
      </c>
      <c r="C274" s="2" t="s">
        <v>787</v>
      </c>
      <c r="D274" s="2" t="s">
        <v>37</v>
      </c>
      <c r="E274" s="2" t="s">
        <v>1069</v>
      </c>
      <c r="F274" s="2" t="s">
        <v>92</v>
      </c>
      <c r="G274" s="2">
        <f>45/1.13</f>
        <v>39.823008849557525</v>
      </c>
      <c r="H274" s="2"/>
    </row>
    <row r="275" spans="1:8">
      <c r="A275" s="2"/>
      <c r="B275" s="2" t="s">
        <v>788</v>
      </c>
      <c r="C275" s="2" t="s">
        <v>789</v>
      </c>
      <c r="D275" s="2" t="s">
        <v>37</v>
      </c>
      <c r="E275" s="2" t="s">
        <v>1069</v>
      </c>
      <c r="F275" s="2" t="s">
        <v>527</v>
      </c>
      <c r="G275" s="2">
        <f>40/1.13</f>
        <v>35.398230088495581</v>
      </c>
      <c r="H275" s="2"/>
    </row>
    <row r="276" spans="1:8">
      <c r="A276" s="2"/>
      <c r="B276" s="2" t="s">
        <v>790</v>
      </c>
      <c r="C276" s="2" t="s">
        <v>791</v>
      </c>
      <c r="D276" s="2" t="s">
        <v>37</v>
      </c>
      <c r="E276" s="2" t="s">
        <v>1069</v>
      </c>
      <c r="F276" s="2" t="s">
        <v>792</v>
      </c>
      <c r="G276" s="2">
        <v>105</v>
      </c>
      <c r="H276" s="2"/>
    </row>
    <row r="277" spans="1:8">
      <c r="A277" s="2"/>
      <c r="B277" s="2" t="s">
        <v>793</v>
      </c>
      <c r="C277" s="2" t="s">
        <v>794</v>
      </c>
      <c r="D277" s="2" t="s">
        <v>37</v>
      </c>
      <c r="E277" s="2" t="s">
        <v>1069</v>
      </c>
      <c r="F277" s="2" t="s">
        <v>202</v>
      </c>
      <c r="G277" s="2">
        <v>15</v>
      </c>
      <c r="H277" s="2"/>
    </row>
    <row r="278" spans="1:8">
      <c r="A278" s="2"/>
      <c r="B278" s="2" t="s">
        <v>795</v>
      </c>
      <c r="C278" s="2" t="s">
        <v>796</v>
      </c>
      <c r="D278" s="2" t="s">
        <v>37</v>
      </c>
      <c r="E278" s="2" t="s">
        <v>1069</v>
      </c>
      <c r="F278" s="2" t="s">
        <v>797</v>
      </c>
      <c r="G278" s="2">
        <f>35/1.13</f>
        <v>30.973451327433633</v>
      </c>
      <c r="H278" s="2"/>
    </row>
    <row r="279" spans="1:8">
      <c r="A279" s="2"/>
      <c r="B279" s="2" t="s">
        <v>798</v>
      </c>
      <c r="C279" s="2" t="s">
        <v>799</v>
      </c>
      <c r="D279" s="2" t="s">
        <v>37</v>
      </c>
      <c r="E279" s="2" t="s">
        <v>1069</v>
      </c>
      <c r="F279" s="2" t="s">
        <v>800</v>
      </c>
      <c r="G279" s="2">
        <f>400/1.13</f>
        <v>353.98230088495581</v>
      </c>
      <c r="H279" s="2"/>
    </row>
    <row r="280" spans="1:8">
      <c r="A280" s="2"/>
      <c r="B280" s="2" t="s">
        <v>801</v>
      </c>
      <c r="C280" s="2" t="s">
        <v>802</v>
      </c>
      <c r="D280" s="2" t="s">
        <v>37</v>
      </c>
      <c r="E280" s="2" t="s">
        <v>1069</v>
      </c>
      <c r="F280" s="2" t="s">
        <v>803</v>
      </c>
      <c r="G280" s="2">
        <f>980/1.13</f>
        <v>867.25663716814165</v>
      </c>
      <c r="H280" s="2"/>
    </row>
    <row r="281" spans="1:8">
      <c r="A281" s="2"/>
      <c r="B281" s="2" t="s">
        <v>804</v>
      </c>
      <c r="C281" s="2" t="s">
        <v>805</v>
      </c>
      <c r="D281" s="2" t="s">
        <v>37</v>
      </c>
      <c r="E281" s="2" t="s">
        <v>1069</v>
      </c>
      <c r="F281" s="2" t="s">
        <v>806</v>
      </c>
      <c r="G281" s="2">
        <f>150/1.13</f>
        <v>132.74336283185841</v>
      </c>
      <c r="H281" s="2"/>
    </row>
    <row r="282" spans="1:8">
      <c r="A282" s="2"/>
      <c r="B282" s="2" t="s">
        <v>807</v>
      </c>
      <c r="C282" s="2" t="s">
        <v>808</v>
      </c>
      <c r="D282" s="2" t="s">
        <v>37</v>
      </c>
      <c r="E282" s="2" t="s">
        <v>1069</v>
      </c>
      <c r="F282" s="2" t="s">
        <v>809</v>
      </c>
      <c r="G282" s="2">
        <v>120</v>
      </c>
      <c r="H282" s="2"/>
    </row>
    <row r="283" spans="1:8">
      <c r="A283" s="2"/>
      <c r="B283" s="2" t="s">
        <v>810</v>
      </c>
      <c r="C283" s="2" t="s">
        <v>811</v>
      </c>
      <c r="D283" s="2" t="s">
        <v>37</v>
      </c>
      <c r="E283" s="2" t="s">
        <v>1069</v>
      </c>
      <c r="F283" s="2" t="s">
        <v>812</v>
      </c>
      <c r="G283" s="2">
        <v>60</v>
      </c>
      <c r="H283" s="2"/>
    </row>
    <row r="284" spans="1:8">
      <c r="A284" s="2"/>
      <c r="B284" s="2" t="s">
        <v>813</v>
      </c>
      <c r="C284" s="2" t="s">
        <v>814</v>
      </c>
      <c r="D284" s="2" t="s">
        <v>37</v>
      </c>
      <c r="E284" s="2" t="s">
        <v>1069</v>
      </c>
      <c r="F284" s="2" t="s">
        <v>815</v>
      </c>
      <c r="G284" s="2">
        <f>800/1.13</f>
        <v>707.96460176991161</v>
      </c>
      <c r="H284" s="2"/>
    </row>
    <row r="285" spans="1:8">
      <c r="A285" s="2"/>
      <c r="B285" s="2" t="s">
        <v>816</v>
      </c>
      <c r="C285" s="2" t="s">
        <v>817</v>
      </c>
      <c r="D285" s="2" t="s">
        <v>37</v>
      </c>
      <c r="E285" s="2" t="s">
        <v>1069</v>
      </c>
      <c r="F285" s="2" t="s">
        <v>818</v>
      </c>
      <c r="G285" s="2">
        <v>10</v>
      </c>
      <c r="H285" s="2"/>
    </row>
    <row r="286" spans="1:8">
      <c r="A286" s="2"/>
      <c r="B286" s="2" t="s">
        <v>819</v>
      </c>
      <c r="C286" s="2" t="s">
        <v>820</v>
      </c>
      <c r="D286" s="2" t="s">
        <v>37</v>
      </c>
      <c r="E286" s="2" t="s">
        <v>1069</v>
      </c>
      <c r="F286" s="2" t="s">
        <v>821</v>
      </c>
      <c r="G286" s="2">
        <v>50</v>
      </c>
      <c r="H286" s="2"/>
    </row>
    <row r="287" spans="1:8">
      <c r="A287" s="2"/>
      <c r="B287" s="2" t="s">
        <v>822</v>
      </c>
      <c r="C287" s="2" t="s">
        <v>823</v>
      </c>
      <c r="D287" s="2" t="s">
        <v>37</v>
      </c>
      <c r="E287" s="2" t="s">
        <v>1069</v>
      </c>
      <c r="F287" s="2" t="s">
        <v>824</v>
      </c>
      <c r="G287" s="2">
        <v>20</v>
      </c>
      <c r="H287" s="2"/>
    </row>
    <row r="288" spans="1:8">
      <c r="A288" s="2"/>
      <c r="B288" s="2" t="s">
        <v>825</v>
      </c>
      <c r="C288" s="2" t="s">
        <v>826</v>
      </c>
      <c r="D288" s="2" t="s">
        <v>37</v>
      </c>
      <c r="E288" s="2" t="s">
        <v>1069</v>
      </c>
      <c r="F288" s="2" t="s">
        <v>827</v>
      </c>
      <c r="G288" s="2">
        <f>20/1.13</f>
        <v>17.69911504424779</v>
      </c>
      <c r="H288" s="2"/>
    </row>
    <row r="289" spans="1:8">
      <c r="A289" s="2"/>
      <c r="B289" s="2" t="s">
        <v>828</v>
      </c>
      <c r="C289" s="2" t="s">
        <v>829</v>
      </c>
      <c r="D289" s="2" t="s">
        <v>37</v>
      </c>
      <c r="E289" s="2" t="s">
        <v>1069</v>
      </c>
      <c r="F289" s="2" t="s">
        <v>830</v>
      </c>
      <c r="G289" s="2">
        <f>10/1.13</f>
        <v>8.8495575221238951</v>
      </c>
      <c r="H289" s="2"/>
    </row>
    <row r="290" spans="1:8">
      <c r="A290" s="2"/>
      <c r="B290" s="2" t="s">
        <v>831</v>
      </c>
      <c r="C290" s="2" t="s">
        <v>832</v>
      </c>
      <c r="D290" s="2" t="s">
        <v>37</v>
      </c>
      <c r="E290" s="2" t="s">
        <v>1069</v>
      </c>
      <c r="F290" s="2" t="s">
        <v>833</v>
      </c>
      <c r="G290" s="2">
        <f>50/1.13</f>
        <v>44.247787610619476</v>
      </c>
      <c r="H290" s="2"/>
    </row>
    <row r="291" spans="1:8">
      <c r="A291" s="2"/>
      <c r="B291" s="2" t="s">
        <v>834</v>
      </c>
      <c r="C291" s="2" t="s">
        <v>835</v>
      </c>
      <c r="D291" s="2" t="s">
        <v>37</v>
      </c>
      <c r="E291" s="2" t="s">
        <v>1069</v>
      </c>
      <c r="F291" s="2" t="s">
        <v>836</v>
      </c>
      <c r="G291" s="2">
        <v>60</v>
      </c>
      <c r="H291" s="2"/>
    </row>
    <row r="292" spans="1:8">
      <c r="A292" s="2"/>
      <c r="B292" s="2" t="s">
        <v>837</v>
      </c>
      <c r="C292" s="2" t="s">
        <v>838</v>
      </c>
      <c r="D292" s="2" t="s">
        <v>37</v>
      </c>
      <c r="E292" s="2" t="s">
        <v>1069</v>
      </c>
      <c r="F292" s="2" t="s">
        <v>839</v>
      </c>
      <c r="G292" s="2">
        <v>200</v>
      </c>
      <c r="H292" s="2"/>
    </row>
    <row r="293" spans="1:8">
      <c r="A293" s="2"/>
      <c r="B293" s="2" t="s">
        <v>840</v>
      </c>
      <c r="C293" s="2" t="s">
        <v>841</v>
      </c>
      <c r="D293" s="2" t="s">
        <v>37</v>
      </c>
      <c r="E293" s="2" t="s">
        <v>1069</v>
      </c>
      <c r="F293" s="2" t="s">
        <v>842</v>
      </c>
      <c r="G293" s="2">
        <v>1750</v>
      </c>
      <c r="H293" s="2"/>
    </row>
    <row r="294" spans="1:8">
      <c r="A294" s="2"/>
      <c r="B294" s="2" t="s">
        <v>843</v>
      </c>
      <c r="C294" s="2" t="s">
        <v>844</v>
      </c>
      <c r="D294" s="2" t="s">
        <v>37</v>
      </c>
      <c r="E294" s="2" t="s">
        <v>1069</v>
      </c>
      <c r="F294" s="2" t="s">
        <v>845</v>
      </c>
      <c r="G294" s="2">
        <f>55/1.13</f>
        <v>48.67256637168142</v>
      </c>
      <c r="H294" s="2"/>
    </row>
    <row r="295" spans="1:8">
      <c r="A295" s="2"/>
      <c r="B295" s="2" t="s">
        <v>846</v>
      </c>
      <c r="C295" s="2" t="s">
        <v>847</v>
      </c>
      <c r="D295" s="2" t="s">
        <v>37</v>
      </c>
      <c r="E295" s="2" t="s">
        <v>1069</v>
      </c>
      <c r="F295" s="2" t="s">
        <v>848</v>
      </c>
      <c r="G295" s="2" t="s">
        <v>1068</v>
      </c>
      <c r="H295" s="2"/>
    </row>
    <row r="296" spans="1:8">
      <c r="A296" s="2"/>
      <c r="B296" s="2" t="s">
        <v>849</v>
      </c>
      <c r="C296" s="2" t="s">
        <v>850</v>
      </c>
      <c r="D296" s="2" t="s">
        <v>37</v>
      </c>
      <c r="E296" s="2" t="s">
        <v>1069</v>
      </c>
      <c r="F296" s="2" t="s">
        <v>851</v>
      </c>
      <c r="G296" s="2">
        <f>200/1.13</f>
        <v>176.9911504424779</v>
      </c>
      <c r="H296" s="2"/>
    </row>
    <row r="297" spans="1:8">
      <c r="A297" s="2"/>
      <c r="B297" s="2" t="s">
        <v>852</v>
      </c>
      <c r="C297" s="2" t="s">
        <v>853</v>
      </c>
      <c r="D297" s="2" t="s">
        <v>37</v>
      </c>
      <c r="E297" s="2" t="s">
        <v>1069</v>
      </c>
      <c r="F297" s="2" t="s">
        <v>854</v>
      </c>
      <c r="G297" s="2">
        <f>10/1.13</f>
        <v>8.8495575221238951</v>
      </c>
      <c r="H297" s="2"/>
    </row>
    <row r="298" spans="1:8">
      <c r="A298" s="2"/>
      <c r="B298" s="2" t="s">
        <v>855</v>
      </c>
      <c r="C298" s="2" t="s">
        <v>856</v>
      </c>
      <c r="D298" s="2" t="s">
        <v>37</v>
      </c>
      <c r="E298" s="2" t="s">
        <v>1069</v>
      </c>
      <c r="F298" s="2" t="s">
        <v>857</v>
      </c>
      <c r="G298" s="2">
        <v>1450</v>
      </c>
      <c r="H298" s="2"/>
    </row>
    <row r="299" spans="1:8">
      <c r="A299" s="2"/>
      <c r="B299" s="2" t="s">
        <v>858</v>
      </c>
      <c r="C299" s="2" t="s">
        <v>859</v>
      </c>
      <c r="D299" s="2" t="s">
        <v>37</v>
      </c>
      <c r="E299" s="2" t="s">
        <v>1069</v>
      </c>
      <c r="F299" s="2" t="s">
        <v>860</v>
      </c>
      <c r="G299" s="2">
        <f>310/1.13</f>
        <v>274.33628318584073</v>
      </c>
      <c r="H299" s="2"/>
    </row>
    <row r="300" spans="1:8">
      <c r="A300" s="2"/>
      <c r="B300" s="2" t="s">
        <v>861</v>
      </c>
      <c r="C300" s="2" t="s">
        <v>862</v>
      </c>
      <c r="D300" s="2" t="s">
        <v>37</v>
      </c>
      <c r="E300" s="2" t="s">
        <v>1069</v>
      </c>
      <c r="F300" s="2" t="s">
        <v>863</v>
      </c>
      <c r="G300" s="2">
        <v>40</v>
      </c>
      <c r="H300" s="2"/>
    </row>
    <row r="301" spans="1:8">
      <c r="A301" s="2"/>
      <c r="B301" s="2" t="s">
        <v>864</v>
      </c>
      <c r="C301" s="2" t="s">
        <v>865</v>
      </c>
      <c r="D301" s="2" t="s">
        <v>37</v>
      </c>
      <c r="E301" s="2" t="s">
        <v>1069</v>
      </c>
      <c r="F301" s="2" t="s">
        <v>866</v>
      </c>
      <c r="G301" s="2">
        <v>400</v>
      </c>
      <c r="H301" s="2"/>
    </row>
    <row r="302" spans="1:8">
      <c r="A302" s="2"/>
      <c r="B302" s="2" t="s">
        <v>867</v>
      </c>
      <c r="C302" s="2" t="s">
        <v>868</v>
      </c>
      <c r="D302" s="2" t="s">
        <v>37</v>
      </c>
      <c r="E302" s="2" t="s">
        <v>1069</v>
      </c>
      <c r="F302" s="2" t="s">
        <v>869</v>
      </c>
      <c r="G302" s="2">
        <f>800/1.13</f>
        <v>707.96460176991161</v>
      </c>
      <c r="H302" s="2"/>
    </row>
    <row r="303" spans="1:8">
      <c r="A303" s="2"/>
      <c r="B303" s="2" t="s">
        <v>870</v>
      </c>
      <c r="C303" s="2" t="s">
        <v>871</v>
      </c>
      <c r="D303" s="2" t="s">
        <v>37</v>
      </c>
      <c r="E303" s="2" t="s">
        <v>1069</v>
      </c>
      <c r="F303" s="2" t="s">
        <v>872</v>
      </c>
      <c r="G303" s="2">
        <f>90/1.13</f>
        <v>79.646017699115049</v>
      </c>
      <c r="H303" s="2"/>
    </row>
    <row r="304" spans="1:8">
      <c r="A304" s="2"/>
      <c r="B304" s="2" t="s">
        <v>873</v>
      </c>
      <c r="C304" s="2" t="s">
        <v>874</v>
      </c>
      <c r="D304" s="2" t="s">
        <v>37</v>
      </c>
      <c r="E304" s="2" t="s">
        <v>1069</v>
      </c>
      <c r="F304" s="2" t="s">
        <v>875</v>
      </c>
      <c r="G304" s="2">
        <f>1/1.13</f>
        <v>0.88495575221238942</v>
      </c>
      <c r="H304" s="2"/>
    </row>
    <row r="305" spans="1:8">
      <c r="A305" s="2"/>
      <c r="B305" s="2" t="s">
        <v>876</v>
      </c>
      <c r="C305" s="2" t="s">
        <v>877</v>
      </c>
      <c r="D305" s="2" t="s">
        <v>37</v>
      </c>
      <c r="E305" s="2" t="s">
        <v>1069</v>
      </c>
      <c r="F305" s="2" t="s">
        <v>878</v>
      </c>
      <c r="G305" s="2">
        <f>122/1.13</f>
        <v>107.96460176991151</v>
      </c>
      <c r="H305" s="2"/>
    </row>
    <row r="306" spans="1:8">
      <c r="A306" s="2"/>
      <c r="B306" s="2" t="s">
        <v>879</v>
      </c>
      <c r="C306" s="2" t="s">
        <v>880</v>
      </c>
      <c r="D306" s="2" t="s">
        <v>37</v>
      </c>
      <c r="E306" s="2" t="s">
        <v>1069</v>
      </c>
      <c r="F306" s="2" t="s">
        <v>881</v>
      </c>
      <c r="G306" s="2">
        <f>60/1.13</f>
        <v>53.097345132743371</v>
      </c>
      <c r="H306" s="2"/>
    </row>
    <row r="307" spans="1:8">
      <c r="A307" s="2"/>
      <c r="B307" s="2" t="s">
        <v>882</v>
      </c>
      <c r="C307" s="2" t="s">
        <v>883</v>
      </c>
      <c r="D307" s="2" t="s">
        <v>37</v>
      </c>
      <c r="E307" s="2" t="s">
        <v>1069</v>
      </c>
      <c r="F307" s="2" t="s">
        <v>884</v>
      </c>
      <c r="G307" s="2">
        <f>50/1.13</f>
        <v>44.247787610619476</v>
      </c>
      <c r="H307" s="2"/>
    </row>
    <row r="308" spans="1:8">
      <c r="A308" s="2"/>
      <c r="B308" s="2" t="s">
        <v>885</v>
      </c>
      <c r="C308" s="2" t="s">
        <v>886</v>
      </c>
      <c r="D308" s="2" t="s">
        <v>37</v>
      </c>
      <c r="E308" s="2" t="s">
        <v>1069</v>
      </c>
      <c r="F308" s="2" t="s">
        <v>887</v>
      </c>
      <c r="G308" s="2">
        <f>360/1.13</f>
        <v>318.5840707964602</v>
      </c>
      <c r="H308" s="2"/>
    </row>
    <row r="309" spans="1:8">
      <c r="A309" s="2"/>
      <c r="B309" s="2" t="s">
        <v>888</v>
      </c>
      <c r="C309" s="2" t="s">
        <v>889</v>
      </c>
      <c r="D309" s="2" t="s">
        <v>37</v>
      </c>
      <c r="E309" s="2" t="s">
        <v>1069</v>
      </c>
      <c r="F309" s="2" t="s">
        <v>890</v>
      </c>
      <c r="G309" s="2">
        <f>260/1.13</f>
        <v>230.08849557522126</v>
      </c>
      <c r="H309" s="2"/>
    </row>
    <row r="310" spans="1:8">
      <c r="A310" s="2"/>
      <c r="B310" s="2" t="s">
        <v>891</v>
      </c>
      <c r="C310" s="2" t="s">
        <v>892</v>
      </c>
      <c r="D310" s="2" t="s">
        <v>37</v>
      </c>
      <c r="E310" s="2" t="s">
        <v>1069</v>
      </c>
      <c r="F310" s="2" t="s">
        <v>893</v>
      </c>
      <c r="G310" s="2">
        <f>115/1.13</f>
        <v>101.76991150442478</v>
      </c>
      <c r="H310" s="2"/>
    </row>
    <row r="311" spans="1:8">
      <c r="A311" s="2"/>
      <c r="B311" s="2" t="s">
        <v>894</v>
      </c>
      <c r="C311" s="2" t="s">
        <v>895</v>
      </c>
      <c r="D311" s="2" t="s">
        <v>37</v>
      </c>
      <c r="E311" s="2" t="s">
        <v>1069</v>
      </c>
      <c r="F311" s="2" t="s">
        <v>896</v>
      </c>
      <c r="G311" s="2">
        <f>30/1.13</f>
        <v>26.548672566371685</v>
      </c>
      <c r="H311" s="2"/>
    </row>
    <row r="312" spans="1:8">
      <c r="A312" s="2"/>
      <c r="B312" s="2" t="s">
        <v>897</v>
      </c>
      <c r="C312" s="2" t="s">
        <v>898</v>
      </c>
      <c r="D312" s="2" t="s">
        <v>37</v>
      </c>
      <c r="E312" s="2" t="s">
        <v>1069</v>
      </c>
      <c r="F312" s="2" t="s">
        <v>899</v>
      </c>
      <c r="G312" s="2">
        <f>30/1.13</f>
        <v>26.548672566371685</v>
      </c>
      <c r="H312" s="2"/>
    </row>
    <row r="313" spans="1:8">
      <c r="A313" s="2"/>
      <c r="B313" s="2" t="s">
        <v>900</v>
      </c>
      <c r="C313" s="2" t="s">
        <v>901</v>
      </c>
      <c r="D313" s="2" t="s">
        <v>37</v>
      </c>
      <c r="E313" s="2" t="s">
        <v>1069</v>
      </c>
      <c r="F313" s="2" t="s">
        <v>902</v>
      </c>
      <c r="G313" s="2">
        <f>30/1.13</f>
        <v>26.548672566371685</v>
      </c>
      <c r="H313" s="2"/>
    </row>
    <row r="314" spans="1:8">
      <c r="A314" s="2"/>
      <c r="B314" s="2" t="s">
        <v>903</v>
      </c>
      <c r="C314" s="2" t="s">
        <v>904</v>
      </c>
      <c r="D314" s="2" t="s">
        <v>37</v>
      </c>
      <c r="E314" s="2" t="s">
        <v>1069</v>
      </c>
      <c r="F314" s="2" t="s">
        <v>905</v>
      </c>
      <c r="G314" s="2">
        <f>600/1.13</f>
        <v>530.97345132743362</v>
      </c>
      <c r="H314" s="2"/>
    </row>
    <row r="315" spans="1:8">
      <c r="A315" s="2"/>
      <c r="B315" s="2" t="s">
        <v>906</v>
      </c>
      <c r="C315" s="2" t="s">
        <v>907</v>
      </c>
      <c r="D315" s="2" t="s">
        <v>37</v>
      </c>
      <c r="E315" s="2" t="s">
        <v>1069</v>
      </c>
      <c r="F315" s="2" t="s">
        <v>908</v>
      </c>
      <c r="G315" s="2">
        <f>35/1.13</f>
        <v>30.973451327433633</v>
      </c>
      <c r="H315" s="2"/>
    </row>
    <row r="316" spans="1:8">
      <c r="A316" s="2"/>
      <c r="B316" s="2" t="s">
        <v>909</v>
      </c>
      <c r="C316" s="2" t="s">
        <v>910</v>
      </c>
      <c r="D316" s="2" t="s">
        <v>37</v>
      </c>
      <c r="E316" s="2" t="s">
        <v>1069</v>
      </c>
      <c r="F316" s="2" t="s">
        <v>911</v>
      </c>
      <c r="G316" s="2">
        <f>15/1.13</f>
        <v>13.274336283185843</v>
      </c>
      <c r="H316" s="2"/>
    </row>
    <row r="317" spans="1:8">
      <c r="A317" s="2"/>
      <c r="B317" s="2" t="s">
        <v>912</v>
      </c>
      <c r="C317" s="2" t="s">
        <v>913</v>
      </c>
      <c r="D317" s="2" t="s">
        <v>37</v>
      </c>
      <c r="E317" s="2" t="s">
        <v>1069</v>
      </c>
      <c r="F317" s="2" t="s">
        <v>914</v>
      </c>
      <c r="G317" s="2">
        <f>280/1.13</f>
        <v>247.78761061946906</v>
      </c>
      <c r="H317" s="2"/>
    </row>
    <row r="318" spans="1:8">
      <c r="A318" s="2"/>
      <c r="B318" s="2" t="s">
        <v>915</v>
      </c>
      <c r="C318" s="2" t="s">
        <v>916</v>
      </c>
      <c r="D318" s="2" t="s">
        <v>37</v>
      </c>
      <c r="E318" s="2" t="s">
        <v>1069</v>
      </c>
      <c r="F318" s="2" t="s">
        <v>917</v>
      </c>
      <c r="G318" s="2">
        <v>375</v>
      </c>
      <c r="H318" s="2"/>
    </row>
    <row r="319" spans="1:8">
      <c r="A319" s="2"/>
      <c r="B319" s="2" t="s">
        <v>918</v>
      </c>
      <c r="C319" s="2" t="s">
        <v>919</v>
      </c>
      <c r="D319" s="2" t="s">
        <v>37</v>
      </c>
      <c r="E319" s="2" t="s">
        <v>1069</v>
      </c>
      <c r="F319" s="2" t="s">
        <v>622</v>
      </c>
      <c r="G319" s="2">
        <v>120</v>
      </c>
      <c r="H319" s="2"/>
    </row>
    <row r="320" spans="1:8">
      <c r="A320" s="2"/>
      <c r="B320" s="2" t="s">
        <v>920</v>
      </c>
      <c r="C320" s="2" t="s">
        <v>921</v>
      </c>
      <c r="D320" s="2" t="s">
        <v>37</v>
      </c>
      <c r="E320" s="2" t="s">
        <v>1069</v>
      </c>
      <c r="F320" s="2" t="s">
        <v>922</v>
      </c>
      <c r="G320" s="2">
        <f>310/1.13</f>
        <v>274.33628318584073</v>
      </c>
      <c r="H320" s="2"/>
    </row>
    <row r="321" spans="1:8">
      <c r="A321" s="2"/>
      <c r="B321" s="2" t="s">
        <v>923</v>
      </c>
      <c r="C321" s="2" t="s">
        <v>924</v>
      </c>
      <c r="D321" s="2" t="s">
        <v>37</v>
      </c>
      <c r="E321" s="2" t="s">
        <v>1069</v>
      </c>
      <c r="F321" s="2" t="s">
        <v>925</v>
      </c>
      <c r="G321" s="2">
        <f>10/1.13</f>
        <v>8.8495575221238951</v>
      </c>
      <c r="H321" s="2"/>
    </row>
    <row r="322" spans="1:8">
      <c r="A322" s="2"/>
      <c r="B322" s="2" t="s">
        <v>926</v>
      </c>
      <c r="C322" s="2" t="s">
        <v>927</v>
      </c>
      <c r="D322" s="2" t="s">
        <v>37</v>
      </c>
      <c r="E322" s="2" t="s">
        <v>1069</v>
      </c>
      <c r="F322" s="2" t="s">
        <v>928</v>
      </c>
      <c r="G322" s="2">
        <f>40/1.13</f>
        <v>35.398230088495581</v>
      </c>
      <c r="H322" s="2"/>
    </row>
    <row r="323" spans="1:8">
      <c r="A323" s="2"/>
      <c r="B323" s="2" t="s">
        <v>929</v>
      </c>
      <c r="C323" s="2" t="s">
        <v>930</v>
      </c>
      <c r="D323" s="2" t="s">
        <v>37</v>
      </c>
      <c r="E323" s="2" t="s">
        <v>1069</v>
      </c>
      <c r="F323" s="2" t="s">
        <v>931</v>
      </c>
      <c r="G323" s="2">
        <v>2100</v>
      </c>
      <c r="H323" s="2"/>
    </row>
    <row r="324" spans="1:8">
      <c r="A324" s="2"/>
      <c r="B324" s="2" t="s">
        <v>932</v>
      </c>
      <c r="C324" s="2" t="s">
        <v>933</v>
      </c>
      <c r="D324" s="2" t="s">
        <v>37</v>
      </c>
      <c r="E324" s="2" t="s">
        <v>1069</v>
      </c>
      <c r="F324" s="2" t="s">
        <v>934</v>
      </c>
      <c r="G324" s="2">
        <f>80/1.13</f>
        <v>70.796460176991161</v>
      </c>
      <c r="H324" s="2"/>
    </row>
    <row r="325" spans="1:8">
      <c r="A325" s="2"/>
      <c r="B325" s="2" t="s">
        <v>935</v>
      </c>
      <c r="C325" s="2" t="s">
        <v>936</v>
      </c>
      <c r="D325" s="2" t="s">
        <v>37</v>
      </c>
      <c r="E325" s="2" t="s">
        <v>1069</v>
      </c>
      <c r="F325" s="2" t="s">
        <v>937</v>
      </c>
      <c r="G325" s="2">
        <f>170/1.13</f>
        <v>150.44247787610621</v>
      </c>
      <c r="H325" s="2"/>
    </row>
    <row r="326" spans="1:8">
      <c r="A326" s="2"/>
      <c r="B326" s="2" t="s">
        <v>938</v>
      </c>
      <c r="C326" s="2" t="s">
        <v>939</v>
      </c>
      <c r="D326" s="2" t="s">
        <v>37</v>
      </c>
      <c r="E326" s="2" t="s">
        <v>1069</v>
      </c>
      <c r="F326" s="2" t="s">
        <v>940</v>
      </c>
      <c r="G326" s="2">
        <f>170/1.13</f>
        <v>150.44247787610621</v>
      </c>
      <c r="H326" s="2"/>
    </row>
    <row r="327" spans="1:8">
      <c r="A327" s="2"/>
      <c r="B327" s="2" t="s">
        <v>941</v>
      </c>
      <c r="C327" s="2" t="s">
        <v>942</v>
      </c>
      <c r="D327" s="2" t="s">
        <v>37</v>
      </c>
      <c r="E327" s="2" t="s">
        <v>1069</v>
      </c>
      <c r="F327" s="2" t="s">
        <v>943</v>
      </c>
      <c r="G327" s="2">
        <f>430/1.13</f>
        <v>380.5309734513275</v>
      </c>
      <c r="H327" s="2"/>
    </row>
    <row r="328" spans="1:8">
      <c r="A328" s="2"/>
      <c r="B328" s="2" t="s">
        <v>944</v>
      </c>
      <c r="C328" s="2" t="s">
        <v>945</v>
      </c>
      <c r="D328" s="2" t="s">
        <v>37</v>
      </c>
      <c r="E328" s="2" t="s">
        <v>1069</v>
      </c>
      <c r="F328" s="2" t="s">
        <v>946</v>
      </c>
      <c r="G328" s="2">
        <f>340/1.13</f>
        <v>300.88495575221242</v>
      </c>
      <c r="H328" s="2"/>
    </row>
    <row r="329" spans="1:8">
      <c r="A329" s="2"/>
      <c r="B329" s="2" t="s">
        <v>947</v>
      </c>
      <c r="C329" s="2" t="s">
        <v>948</v>
      </c>
      <c r="D329" s="2" t="s">
        <v>37</v>
      </c>
      <c r="E329" s="2" t="s">
        <v>1069</v>
      </c>
      <c r="F329" s="2" t="s">
        <v>949</v>
      </c>
      <c r="G329" s="2">
        <f>45/1.13</f>
        <v>39.823008849557525</v>
      </c>
      <c r="H329" s="2"/>
    </row>
    <row r="330" spans="1:8">
      <c r="A330" s="2"/>
      <c r="B330" s="2" t="s">
        <v>950</v>
      </c>
      <c r="C330" s="2" t="s">
        <v>951</v>
      </c>
      <c r="D330" s="2" t="s">
        <v>37</v>
      </c>
      <c r="E330" s="2" t="s">
        <v>1069</v>
      </c>
      <c r="F330" s="2" t="s">
        <v>952</v>
      </c>
      <c r="G330" s="2">
        <f>10/1.13</f>
        <v>8.8495575221238951</v>
      </c>
      <c r="H330" s="2"/>
    </row>
    <row r="331" spans="1:8">
      <c r="A331" s="2"/>
      <c r="B331" s="2" t="s">
        <v>953</v>
      </c>
      <c r="C331" s="2" t="s">
        <v>954</v>
      </c>
      <c r="D331" s="2" t="s">
        <v>37</v>
      </c>
      <c r="E331" s="2" t="s">
        <v>1069</v>
      </c>
      <c r="F331" s="2" t="s">
        <v>955</v>
      </c>
      <c r="G331" s="2">
        <f>60/1.13</f>
        <v>53.097345132743371</v>
      </c>
      <c r="H331" s="2"/>
    </row>
    <row r="332" spans="1:8">
      <c r="A332" s="2"/>
      <c r="B332" s="2" t="s">
        <v>956</v>
      </c>
      <c r="C332" s="2" t="s">
        <v>957</v>
      </c>
      <c r="D332" s="2" t="s">
        <v>37</v>
      </c>
      <c r="E332" s="2" t="s">
        <v>1069</v>
      </c>
      <c r="F332" s="2" t="s">
        <v>958</v>
      </c>
      <c r="G332" s="2">
        <f>180/1.13</f>
        <v>159.2920353982301</v>
      </c>
      <c r="H332" s="2"/>
    </row>
    <row r="333" spans="1:8">
      <c r="A333" s="2"/>
      <c r="B333" s="2" t="s">
        <v>959</v>
      </c>
      <c r="C333" s="2" t="s">
        <v>960</v>
      </c>
      <c r="D333" s="2" t="s">
        <v>37</v>
      </c>
      <c r="E333" s="2" t="s">
        <v>1069</v>
      </c>
      <c r="F333" s="2" t="s">
        <v>961</v>
      </c>
      <c r="G333" s="2">
        <f>250/1.13</f>
        <v>221.23893805309737</v>
      </c>
      <c r="H333" s="2"/>
    </row>
    <row r="334" spans="1:8">
      <c r="A334" s="2"/>
      <c r="B334" s="2" t="s">
        <v>962</v>
      </c>
      <c r="C334" s="2" t="s">
        <v>963</v>
      </c>
      <c r="D334" s="2" t="s">
        <v>37</v>
      </c>
      <c r="E334" s="2" t="s">
        <v>1069</v>
      </c>
      <c r="F334" s="2" t="s">
        <v>964</v>
      </c>
      <c r="G334" s="2">
        <f>320/1.13</f>
        <v>283.18584070796464</v>
      </c>
      <c r="H334" s="2"/>
    </row>
    <row r="335" spans="1:8">
      <c r="A335" s="2"/>
      <c r="B335" s="2" t="s">
        <v>965</v>
      </c>
      <c r="C335" s="2" t="s">
        <v>966</v>
      </c>
      <c r="D335" s="2" t="s">
        <v>37</v>
      </c>
      <c r="E335" s="2" t="s">
        <v>1069</v>
      </c>
      <c r="F335" s="2" t="s">
        <v>967</v>
      </c>
      <c r="G335" s="2">
        <f>345/1.13</f>
        <v>305.30973451327435</v>
      </c>
      <c r="H335" s="2"/>
    </row>
    <row r="336" spans="1:8">
      <c r="A336" s="2"/>
      <c r="B336" s="2" t="s">
        <v>968</v>
      </c>
      <c r="C336" s="2" t="s">
        <v>969</v>
      </c>
      <c r="D336" s="2" t="s">
        <v>37</v>
      </c>
      <c r="E336" s="2" t="s">
        <v>1069</v>
      </c>
      <c r="F336" s="2" t="s">
        <v>970</v>
      </c>
      <c r="G336" s="2">
        <v>1665</v>
      </c>
      <c r="H336" s="2"/>
    </row>
    <row r="337" spans="1:8">
      <c r="A337" s="2"/>
      <c r="B337" s="2" t="s">
        <v>971</v>
      </c>
      <c r="C337" s="2" t="s">
        <v>972</v>
      </c>
      <c r="D337" s="2" t="s">
        <v>37</v>
      </c>
      <c r="E337" s="2" t="s">
        <v>1069</v>
      </c>
      <c r="F337" s="2" t="s">
        <v>973</v>
      </c>
      <c r="G337" s="2">
        <v>850</v>
      </c>
      <c r="H337" s="2"/>
    </row>
    <row r="338" spans="1:8">
      <c r="A338" s="2"/>
      <c r="B338" s="2" t="s">
        <v>974</v>
      </c>
      <c r="C338" s="2" t="s">
        <v>975</v>
      </c>
      <c r="D338" s="2" t="s">
        <v>37</v>
      </c>
      <c r="E338" s="2" t="s">
        <v>1069</v>
      </c>
      <c r="F338" s="2" t="s">
        <v>976</v>
      </c>
      <c r="G338" s="2">
        <f>55/1.13</f>
        <v>48.67256637168142</v>
      </c>
      <c r="H338" s="2"/>
    </row>
    <row r="339" spans="1:8">
      <c r="A339" s="2"/>
      <c r="B339" s="2" t="s">
        <v>977</v>
      </c>
      <c r="C339" s="2" t="s">
        <v>978</v>
      </c>
      <c r="D339" s="2" t="s">
        <v>37</v>
      </c>
      <c r="E339" s="2" t="s">
        <v>1069</v>
      </c>
      <c r="F339" s="2" t="s">
        <v>979</v>
      </c>
      <c r="G339" s="2">
        <f>50/1.13</f>
        <v>44.247787610619476</v>
      </c>
      <c r="H339" s="2"/>
    </row>
    <row r="340" spans="1:8">
      <c r="A340" s="2"/>
      <c r="B340" s="2" t="s">
        <v>980</v>
      </c>
      <c r="C340" s="2" t="s">
        <v>981</v>
      </c>
      <c r="D340" s="2" t="s">
        <v>37</v>
      </c>
      <c r="E340" s="2" t="s">
        <v>1069</v>
      </c>
      <c r="F340" s="2" t="s">
        <v>982</v>
      </c>
      <c r="G340" s="2">
        <f>100/1.13</f>
        <v>88.495575221238951</v>
      </c>
      <c r="H340" s="2"/>
    </row>
    <row r="341" spans="1:8">
      <c r="A341" s="2"/>
      <c r="B341" s="2" t="s">
        <v>983</v>
      </c>
      <c r="C341" s="2" t="s">
        <v>984</v>
      </c>
      <c r="D341" s="2" t="s">
        <v>37</v>
      </c>
      <c r="E341" s="2" t="s">
        <v>1069</v>
      </c>
      <c r="F341" s="2" t="s">
        <v>985</v>
      </c>
      <c r="G341" s="2">
        <f>20/1.13</f>
        <v>17.69911504424779</v>
      </c>
      <c r="H341" s="2"/>
    </row>
    <row r="342" spans="1:8">
      <c r="A342" s="2"/>
      <c r="B342" s="2" t="s">
        <v>986</v>
      </c>
      <c r="C342" s="2" t="s">
        <v>987</v>
      </c>
      <c r="D342" s="2" t="s">
        <v>37</v>
      </c>
      <c r="E342" s="2" t="s">
        <v>1069</v>
      </c>
      <c r="F342" s="2" t="s">
        <v>988</v>
      </c>
      <c r="G342" s="2">
        <f>35/1.13</f>
        <v>30.973451327433633</v>
      </c>
      <c r="H342" s="2"/>
    </row>
    <row r="343" spans="1:8">
      <c r="A343" s="2"/>
      <c r="B343" s="2" t="s">
        <v>989</v>
      </c>
      <c r="C343" s="2" t="s">
        <v>990</v>
      </c>
      <c r="D343" s="2" t="s">
        <v>37</v>
      </c>
      <c r="E343" s="2" t="s">
        <v>1069</v>
      </c>
      <c r="F343" s="2" t="s">
        <v>991</v>
      </c>
      <c r="G343" s="2">
        <v>200</v>
      </c>
      <c r="H343" s="2"/>
    </row>
    <row r="344" spans="1:8">
      <c r="A344" s="2"/>
      <c r="B344" s="2" t="s">
        <v>992</v>
      </c>
      <c r="C344" s="2" t="s">
        <v>993</v>
      </c>
      <c r="D344" s="2" t="s">
        <v>37</v>
      </c>
      <c r="E344" s="2" t="s">
        <v>1069</v>
      </c>
      <c r="F344" s="2" t="s">
        <v>994</v>
      </c>
      <c r="G344" s="2">
        <v>70</v>
      </c>
      <c r="H344" s="2"/>
    </row>
    <row r="345" spans="1:8">
      <c r="A345" s="2"/>
      <c r="B345" s="2" t="s">
        <v>995</v>
      </c>
      <c r="C345" s="2" t="s">
        <v>996</v>
      </c>
      <c r="D345" s="2" t="s">
        <v>37</v>
      </c>
      <c r="E345" s="2" t="s">
        <v>1069</v>
      </c>
      <c r="F345" s="2" t="s">
        <v>997</v>
      </c>
      <c r="G345" s="2">
        <v>800</v>
      </c>
      <c r="H345" s="2"/>
    </row>
    <row r="346" spans="1:8">
      <c r="A346" s="2"/>
      <c r="B346" s="2" t="s">
        <v>998</v>
      </c>
      <c r="C346" s="2" t="s">
        <v>999</v>
      </c>
      <c r="D346" s="2" t="s">
        <v>37</v>
      </c>
      <c r="E346" s="2" t="s">
        <v>1069</v>
      </c>
      <c r="F346" s="2" t="s">
        <v>1000</v>
      </c>
      <c r="G346" s="2">
        <f>150/1.13</f>
        <v>132.74336283185841</v>
      </c>
      <c r="H346" s="2"/>
    </row>
    <row r="347" spans="1:8">
      <c r="A347" s="2"/>
      <c r="B347" s="2" t="s">
        <v>1001</v>
      </c>
      <c r="C347" s="2" t="s">
        <v>1002</v>
      </c>
      <c r="D347" s="2" t="s">
        <v>37</v>
      </c>
      <c r="E347" s="2" t="s">
        <v>1069</v>
      </c>
      <c r="F347" s="2" t="s">
        <v>1003</v>
      </c>
      <c r="G347" s="2">
        <v>140</v>
      </c>
      <c r="H347" s="2"/>
    </row>
    <row r="348" spans="1:8">
      <c r="A348" s="2"/>
      <c r="B348" s="2" t="s">
        <v>1004</v>
      </c>
      <c r="C348" s="2" t="s">
        <v>1005</v>
      </c>
      <c r="D348" s="2" t="s">
        <v>37</v>
      </c>
      <c r="E348" s="2" t="s">
        <v>1069</v>
      </c>
      <c r="F348" s="2" t="s">
        <v>1006</v>
      </c>
      <c r="G348" s="2">
        <f>800/1.13</f>
        <v>707.96460176991161</v>
      </c>
      <c r="H348" s="2"/>
    </row>
    <row r="349" spans="1:8">
      <c r="A349" s="2"/>
      <c r="B349" s="2" t="s">
        <v>1007</v>
      </c>
      <c r="C349" s="2" t="s">
        <v>1008</v>
      </c>
      <c r="D349" s="2" t="s">
        <v>37</v>
      </c>
      <c r="E349" s="2" t="s">
        <v>1069</v>
      </c>
      <c r="F349" s="2" t="s">
        <v>1009</v>
      </c>
      <c r="G349" s="2">
        <f>310/1.13</f>
        <v>274.33628318584073</v>
      </c>
      <c r="H349" s="2"/>
    </row>
    <row r="350" spans="1:8">
      <c r="A350" s="2"/>
      <c r="B350" s="2" t="s">
        <v>1010</v>
      </c>
      <c r="C350" s="2" t="s">
        <v>1011</v>
      </c>
      <c r="D350" s="2" t="s">
        <v>37</v>
      </c>
      <c r="E350" s="2" t="s">
        <v>1069</v>
      </c>
      <c r="F350" s="2" t="s">
        <v>1012</v>
      </c>
      <c r="G350" s="2">
        <v>60</v>
      </c>
      <c r="H350" s="2"/>
    </row>
    <row r="351" spans="1:8">
      <c r="A351" s="2"/>
      <c r="B351" s="2" t="s">
        <v>1013</v>
      </c>
      <c r="C351" s="2" t="s">
        <v>1014</v>
      </c>
      <c r="D351" s="2" t="s">
        <v>37</v>
      </c>
      <c r="E351" s="2" t="s">
        <v>1069</v>
      </c>
      <c r="F351" s="2" t="s">
        <v>1015</v>
      </c>
      <c r="G351" s="2">
        <f>55/1.13</f>
        <v>48.67256637168142</v>
      </c>
      <c r="H351" s="2"/>
    </row>
    <row r="352" spans="1:8">
      <c r="A352" s="2"/>
      <c r="B352" s="2" t="s">
        <v>1016</v>
      </c>
      <c r="C352" s="2" t="s">
        <v>1017</v>
      </c>
      <c r="D352" s="2" t="s">
        <v>37</v>
      </c>
      <c r="E352" s="2" t="s">
        <v>1069</v>
      </c>
      <c r="F352" s="2" t="s">
        <v>1018</v>
      </c>
      <c r="G352" s="2">
        <f>20/1.13</f>
        <v>17.69911504424779</v>
      </c>
      <c r="H352" s="2"/>
    </row>
    <row r="353" spans="1:8">
      <c r="A353" s="2"/>
      <c r="B353" s="2" t="s">
        <v>1019</v>
      </c>
      <c r="C353" s="2" t="s">
        <v>1020</v>
      </c>
      <c r="D353" s="2" t="s">
        <v>37</v>
      </c>
      <c r="E353" s="2" t="s">
        <v>1069</v>
      </c>
      <c r="F353" s="2" t="s">
        <v>1021</v>
      </c>
      <c r="G353" s="2">
        <v>60</v>
      </c>
      <c r="H353" s="2"/>
    </row>
    <row r="354" spans="1:8">
      <c r="A354" s="2"/>
      <c r="B354" s="2" t="s">
        <v>1022</v>
      </c>
      <c r="C354" s="2" t="s">
        <v>1023</v>
      </c>
      <c r="D354" s="2" t="s">
        <v>37</v>
      </c>
      <c r="E354" s="2" t="s">
        <v>1069</v>
      </c>
      <c r="F354" s="2" t="s">
        <v>1024</v>
      </c>
      <c r="G354" s="2">
        <f>295/1.13</f>
        <v>261.06194690265488</v>
      </c>
      <c r="H354" s="2"/>
    </row>
    <row r="355" spans="1:8">
      <c r="A355" s="2"/>
      <c r="B355" s="2" t="s">
        <v>1025</v>
      </c>
      <c r="C355" s="2" t="s">
        <v>1026</v>
      </c>
      <c r="D355" s="2" t="s">
        <v>37</v>
      </c>
      <c r="E355" s="2" t="s">
        <v>1069</v>
      </c>
      <c r="F355" s="2" t="s">
        <v>1027</v>
      </c>
      <c r="G355" s="2">
        <v>1750</v>
      </c>
      <c r="H355" s="2"/>
    </row>
    <row r="356" spans="1:8">
      <c r="A356" s="2"/>
      <c r="B356" s="2" t="s">
        <v>1028</v>
      </c>
      <c r="C356" s="2" t="s">
        <v>1029</v>
      </c>
      <c r="D356" s="2" t="s">
        <v>37</v>
      </c>
      <c r="E356" s="2" t="s">
        <v>1069</v>
      </c>
      <c r="F356" s="2" t="s">
        <v>1030</v>
      </c>
      <c r="G356" s="2">
        <v>30</v>
      </c>
      <c r="H356" s="2"/>
    </row>
    <row r="357" spans="1:8">
      <c r="A357" s="2"/>
      <c r="B357" s="2" t="s">
        <v>1031</v>
      </c>
      <c r="C357" s="2" t="s">
        <v>1032</v>
      </c>
      <c r="D357" s="2" t="s">
        <v>37</v>
      </c>
      <c r="E357" s="2" t="s">
        <v>1069</v>
      </c>
      <c r="F357" s="2" t="s">
        <v>1033</v>
      </c>
      <c r="G357" s="2">
        <f>367/1.13</f>
        <v>324.77876106194691</v>
      </c>
      <c r="H357" s="2"/>
    </row>
    <row r="358" spans="1:8">
      <c r="A358" s="2"/>
      <c r="B358" s="2" t="s">
        <v>1034</v>
      </c>
      <c r="C358" s="2" t="s">
        <v>1035</v>
      </c>
      <c r="D358" s="2" t="s">
        <v>37</v>
      </c>
      <c r="E358" s="2" t="s">
        <v>1069</v>
      </c>
      <c r="F358" s="2" t="s">
        <v>1036</v>
      </c>
      <c r="G358" s="2">
        <v>60</v>
      </c>
      <c r="H358" s="2"/>
    </row>
    <row r="359" spans="1:8">
      <c r="A359" s="2"/>
      <c r="B359" s="2" t="s">
        <v>1037</v>
      </c>
      <c r="C359" s="2" t="s">
        <v>1038</v>
      </c>
      <c r="D359" s="2" t="s">
        <v>37</v>
      </c>
      <c r="E359" s="2" t="s">
        <v>1069</v>
      </c>
      <c r="F359" s="2" t="s">
        <v>1039</v>
      </c>
      <c r="G359" s="2">
        <f>2.5/1.13</f>
        <v>2.2123893805309738</v>
      </c>
      <c r="H359" s="2"/>
    </row>
    <row r="360" spans="1:8">
      <c r="A360" s="2"/>
      <c r="B360" s="2" t="s">
        <v>1040</v>
      </c>
      <c r="C360" s="2" t="s">
        <v>1041</v>
      </c>
      <c r="D360" s="2" t="s">
        <v>37</v>
      </c>
      <c r="E360" s="2" t="s">
        <v>1069</v>
      </c>
      <c r="F360" s="2" t="s">
        <v>1042</v>
      </c>
      <c r="G360" s="2">
        <f>10/1.13</f>
        <v>8.8495575221238951</v>
      </c>
      <c r="H360" s="2"/>
    </row>
    <row r="361" spans="1:8">
      <c r="A361" s="2"/>
      <c r="B361" s="2" t="s">
        <v>1043</v>
      </c>
      <c r="C361" s="2" t="s">
        <v>1044</v>
      </c>
      <c r="D361" s="2" t="s">
        <v>37</v>
      </c>
      <c r="E361" s="2" t="s">
        <v>1069</v>
      </c>
      <c r="F361" s="2" t="s">
        <v>1045</v>
      </c>
      <c r="G361" s="2">
        <f>10/1.13</f>
        <v>8.8495575221238951</v>
      </c>
      <c r="H361" s="2"/>
    </row>
    <row r="362" spans="1:8">
      <c r="A362" s="2"/>
      <c r="B362" s="2" t="s">
        <v>1046</v>
      </c>
      <c r="C362" s="2" t="s">
        <v>1047</v>
      </c>
      <c r="D362" s="2" t="s">
        <v>37</v>
      </c>
      <c r="E362" s="2" t="s">
        <v>1069</v>
      </c>
      <c r="F362" s="2" t="s">
        <v>1048</v>
      </c>
      <c r="G362" s="2">
        <f>20/1.13</f>
        <v>17.69911504424779</v>
      </c>
      <c r="H362" s="2"/>
    </row>
    <row r="363" spans="1:8">
      <c r="A363" s="2"/>
      <c r="B363" s="2" t="s">
        <v>1049</v>
      </c>
      <c r="C363" s="2" t="s">
        <v>1050</v>
      </c>
      <c r="D363" s="2" t="s">
        <v>37</v>
      </c>
      <c r="E363" s="2" t="s">
        <v>1069</v>
      </c>
      <c r="F363" s="2" t="s">
        <v>1051</v>
      </c>
      <c r="G363" s="2">
        <f>20/1.13</f>
        <v>17.69911504424779</v>
      </c>
      <c r="H363" s="2"/>
    </row>
    <row r="364" spans="1:8">
      <c r="A364" s="2"/>
      <c r="B364" s="2" t="s">
        <v>1052</v>
      </c>
      <c r="C364" s="2" t="s">
        <v>1053</v>
      </c>
      <c r="D364" s="2" t="s">
        <v>37</v>
      </c>
      <c r="E364" s="2" t="s">
        <v>1069</v>
      </c>
      <c r="F364" s="2" t="s">
        <v>1054</v>
      </c>
      <c r="G364" s="2">
        <f>10/1.13</f>
        <v>8.8495575221238951</v>
      </c>
      <c r="H364" s="2"/>
    </row>
    <row r="365" spans="1:8">
      <c r="A365" s="2"/>
      <c r="B365" s="2" t="s">
        <v>1055</v>
      </c>
      <c r="C365" s="2" t="s">
        <v>1056</v>
      </c>
      <c r="D365" s="2" t="s">
        <v>37</v>
      </c>
      <c r="E365" s="2" t="s">
        <v>1069</v>
      </c>
      <c r="F365" s="2" t="s">
        <v>1057</v>
      </c>
      <c r="G365" s="2">
        <f>2.5/1.13</f>
        <v>2.2123893805309738</v>
      </c>
      <c r="H365" s="2"/>
    </row>
    <row r="366" spans="1:8">
      <c r="A366" s="2"/>
      <c r="B366" s="2" t="s">
        <v>1058</v>
      </c>
      <c r="C366" s="2" t="s">
        <v>1059</v>
      </c>
      <c r="D366" s="2" t="s">
        <v>37</v>
      </c>
      <c r="E366" s="2" t="s">
        <v>1069</v>
      </c>
      <c r="F366" s="2" t="s">
        <v>1060</v>
      </c>
      <c r="G366" s="2">
        <f>100/1.13</f>
        <v>88.495575221238951</v>
      </c>
      <c r="H366" s="2"/>
    </row>
    <row r="367" spans="1:8">
      <c r="A367" s="2"/>
      <c r="B367" s="2" t="s">
        <v>1061</v>
      </c>
      <c r="C367" s="2" t="s">
        <v>1062</v>
      </c>
      <c r="D367" s="2" t="s">
        <v>37</v>
      </c>
      <c r="E367" s="2" t="s">
        <v>1069</v>
      </c>
      <c r="F367" s="2" t="s">
        <v>1063</v>
      </c>
      <c r="G367" s="2">
        <v>1665</v>
      </c>
      <c r="H367" s="2"/>
    </row>
    <row r="368" spans="1:8">
      <c r="A368" s="2"/>
      <c r="B368" s="2" t="s">
        <v>1064</v>
      </c>
      <c r="C368" s="2" t="s">
        <v>1065</v>
      </c>
      <c r="D368" s="2" t="s">
        <v>37</v>
      </c>
      <c r="E368" s="2" t="s">
        <v>1069</v>
      </c>
      <c r="F368" s="2" t="s">
        <v>586</v>
      </c>
      <c r="G368" s="2">
        <f>100/1.13</f>
        <v>88.495575221238951</v>
      </c>
      <c r="H368" s="2"/>
    </row>
    <row r="369" spans="1:8">
      <c r="A369" s="2"/>
      <c r="B369" s="2"/>
      <c r="C369" s="2"/>
      <c r="D369" s="2"/>
      <c r="E369" s="2"/>
      <c r="F369" s="2"/>
      <c r="G369" s="2"/>
      <c r="H369" s="2"/>
    </row>
    <row r="370" spans="1:8">
      <c r="A370" s="2"/>
      <c r="B370" s="2"/>
      <c r="C370" s="2"/>
      <c r="D370" s="2"/>
      <c r="E370" s="2"/>
      <c r="F370" s="2"/>
      <c r="G370" s="2"/>
      <c r="H370" s="2"/>
    </row>
    <row r="371" spans="1:8">
      <c r="A371" s="2"/>
      <c r="B371" s="2"/>
      <c r="C371" s="2"/>
      <c r="D371" s="2"/>
      <c r="E371" s="2"/>
      <c r="F371" s="2"/>
      <c r="G371" s="2"/>
      <c r="H371" s="2"/>
    </row>
    <row r="372" spans="1:8">
      <c r="A372" s="2"/>
      <c r="B372" s="2"/>
      <c r="C372" s="2"/>
      <c r="D372" s="2"/>
      <c r="E372" s="2"/>
      <c r="F372" s="2"/>
      <c r="G372" s="2"/>
      <c r="H372" s="2"/>
    </row>
    <row r="373" spans="1:8">
      <c r="A373" s="2"/>
      <c r="B373" s="2"/>
      <c r="C373" s="2"/>
      <c r="D373" s="2"/>
      <c r="E373" s="2"/>
      <c r="F373" s="2"/>
      <c r="G373" s="2"/>
      <c r="H373" s="2"/>
    </row>
    <row r="374" spans="1:8">
      <c r="A374" s="2"/>
      <c r="B374" s="2"/>
      <c r="C374" s="2"/>
      <c r="D374" s="2"/>
      <c r="E374" s="2"/>
      <c r="F374" s="2"/>
      <c r="G374" s="2"/>
      <c r="H374" s="2"/>
    </row>
    <row r="375" spans="1:8">
      <c r="A375" s="2"/>
      <c r="B375" s="2"/>
      <c r="C375" s="2"/>
      <c r="D375" s="2"/>
      <c r="E375" s="2"/>
      <c r="F375" s="2"/>
      <c r="G375" s="2"/>
      <c r="H375" s="2"/>
    </row>
    <row r="376" spans="1:8">
      <c r="A376" s="2"/>
      <c r="B376" s="2"/>
      <c r="C376" s="2"/>
      <c r="D376" s="2"/>
      <c r="E376" s="2"/>
      <c r="F376" s="2"/>
      <c r="G376" s="2"/>
      <c r="H376" s="2"/>
    </row>
    <row r="377" spans="1:8">
      <c r="A377" s="2"/>
      <c r="B377" s="2"/>
      <c r="C377" s="2"/>
      <c r="D377" s="2"/>
      <c r="E377" s="2"/>
      <c r="F377" s="2"/>
      <c r="G377" s="2"/>
      <c r="H377" s="2"/>
    </row>
    <row r="378" spans="1:8">
      <c r="A378" s="2"/>
      <c r="B378" s="2"/>
      <c r="C378" s="2"/>
      <c r="D378" s="2"/>
      <c r="E378" s="2"/>
      <c r="F378" s="2"/>
      <c r="G378" s="2"/>
      <c r="H378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hsc</cp:lastModifiedBy>
  <dcterms:created xsi:type="dcterms:W3CDTF">2022-06-21T13:48:03Z</dcterms:created>
  <dcterms:modified xsi:type="dcterms:W3CDTF">2022-06-26T07:15:46Z</dcterms:modified>
</cp:coreProperties>
</file>