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70" windowWidth="11175" windowHeight="4050"/>
  </bookViews>
  <sheets>
    <sheet name="Item" sheetId="1" r:id="rId1"/>
  </sheets>
  <calcPr calcId="124519"/>
</workbook>
</file>

<file path=xl/calcChain.xml><?xml version="1.0" encoding="utf-8"?>
<calcChain xmlns="http://schemas.openxmlformats.org/spreadsheetml/2006/main">
  <c r="E738" i="1"/>
  <c r="E734"/>
  <c r="E733"/>
  <c r="E722"/>
  <c r="E720"/>
  <c r="E717"/>
  <c r="E716"/>
  <c r="E705"/>
  <c r="E677"/>
  <c r="E645"/>
  <c r="E620"/>
  <c r="E558"/>
  <c r="E557"/>
  <c r="F136" l="1"/>
  <c r="E528"/>
  <c r="E524"/>
  <c r="E520"/>
  <c r="E519"/>
  <c r="E518"/>
  <c r="E516"/>
  <c r="E509"/>
  <c r="E506"/>
  <c r="E505"/>
  <c r="E487"/>
  <c r="E485"/>
  <c r="E484"/>
  <c r="E483"/>
  <c r="E481"/>
  <c r="E477"/>
  <c r="E475"/>
  <c r="E474"/>
  <c r="E473"/>
  <c r="E471"/>
  <c r="E470"/>
  <c r="E469"/>
  <c r="E468"/>
  <c r="E467"/>
  <c r="E466"/>
  <c r="E465"/>
  <c r="E463"/>
  <c r="E461"/>
  <c r="E459"/>
  <c r="E458"/>
  <c r="E457"/>
  <c r="E456"/>
  <c r="E455"/>
  <c r="E454"/>
  <c r="E450"/>
  <c r="E448"/>
  <c r="E444"/>
  <c r="E439"/>
  <c r="E437"/>
  <c r="E430"/>
  <c r="E429"/>
  <c r="E428"/>
  <c r="E421"/>
  <c r="E395"/>
  <c r="E393"/>
  <c r="E391"/>
  <c r="E370"/>
  <c r="E360"/>
  <c r="E346"/>
  <c r="E340"/>
  <c r="E339"/>
  <c r="E338"/>
  <c r="E331"/>
  <c r="E329"/>
  <c r="E327"/>
  <c r="E318"/>
  <c r="E304"/>
  <c r="E302"/>
  <c r="E301"/>
  <c r="E300"/>
  <c r="E299"/>
  <c r="E298"/>
  <c r="E297"/>
  <c r="E294"/>
  <c r="E292"/>
  <c r="E290"/>
  <c r="E284"/>
  <c r="E267"/>
  <c r="E263"/>
  <c r="E262"/>
  <c r="E256"/>
  <c r="E255"/>
  <c r="E251"/>
  <c r="E243"/>
  <c r="E189"/>
  <c r="E188"/>
  <c r="E186"/>
  <c r="E185"/>
  <c r="E177"/>
  <c r="E128"/>
  <c r="E125"/>
  <c r="E124"/>
  <c r="E114"/>
  <c r="E113"/>
  <c r="E112"/>
  <c r="E110"/>
  <c r="E99"/>
  <c r="E89"/>
  <c r="E88"/>
  <c r="E81"/>
  <c r="E69"/>
  <c r="E66"/>
  <c r="E56"/>
  <c r="E48"/>
  <c r="E47"/>
  <c r="E36"/>
  <c r="E35"/>
  <c r="E32"/>
  <c r="E31"/>
  <c r="E7"/>
  <c r="E5"/>
</calcChain>
</file>

<file path=xl/sharedStrings.xml><?xml version="1.0" encoding="utf-8"?>
<sst xmlns="http://schemas.openxmlformats.org/spreadsheetml/2006/main" count="3713" uniqueCount="1470">
  <si>
    <t>Item Code</t>
  </si>
  <si>
    <t>Item Group</t>
  </si>
  <si>
    <t>Default Unit of Measure</t>
  </si>
  <si>
    <t>Item Name</t>
  </si>
  <si>
    <t>Opening Stock</t>
  </si>
  <si>
    <t>Valuation Rate</t>
  </si>
  <si>
    <t>Item Tax Template (Taxes)</t>
  </si>
  <si>
    <t>Piece</t>
  </si>
  <si>
    <t>Taxable</t>
  </si>
  <si>
    <t>TGG-01</t>
  </si>
  <si>
    <t>Tamghas Item</t>
  </si>
  <si>
    <t>Aabir</t>
  </si>
  <si>
    <t>TGG-02</t>
  </si>
  <si>
    <t>TGG-03</t>
  </si>
  <si>
    <t>TGG-04</t>
  </si>
  <si>
    <t>TGG-05</t>
  </si>
  <si>
    <t>TGG-06</t>
  </si>
  <si>
    <t>TGG-07</t>
  </si>
  <si>
    <t>TGG-08</t>
  </si>
  <si>
    <t>TGG-09</t>
  </si>
  <si>
    <t>Kg</t>
  </si>
  <si>
    <t>TGG-10</t>
  </si>
  <si>
    <t>TGG-11</t>
  </si>
  <si>
    <t>TGG-12</t>
  </si>
  <si>
    <t>TGG-13</t>
  </si>
  <si>
    <t>Salai</t>
  </si>
  <si>
    <t>TGG-15</t>
  </si>
  <si>
    <t>TGG-16</t>
  </si>
  <si>
    <t>TGG-17</t>
  </si>
  <si>
    <t>TGG-18</t>
  </si>
  <si>
    <t xml:space="preserve">Toilet Paper </t>
  </si>
  <si>
    <t>TGG-19</t>
  </si>
  <si>
    <t>TGG-21</t>
  </si>
  <si>
    <t>TGG-23</t>
  </si>
  <si>
    <t>Khajur 250gm</t>
  </si>
  <si>
    <t>TGG-24</t>
  </si>
  <si>
    <t>Khajur 500gm</t>
  </si>
  <si>
    <t>TGG-25</t>
  </si>
  <si>
    <t>TGG-26</t>
  </si>
  <si>
    <t>Kaju 80gm</t>
  </si>
  <si>
    <t>TGG-27</t>
  </si>
  <si>
    <t>TGG-28</t>
  </si>
  <si>
    <t>TGG-29</t>
  </si>
  <si>
    <t>TGG-30</t>
  </si>
  <si>
    <t>TGG-31</t>
  </si>
  <si>
    <t>TGG-32</t>
  </si>
  <si>
    <t>TGG-33</t>
  </si>
  <si>
    <t>TGG-34</t>
  </si>
  <si>
    <t>TGG-35</t>
  </si>
  <si>
    <t>TGG-36</t>
  </si>
  <si>
    <t xml:space="preserve">Fish Can </t>
  </si>
  <si>
    <t>TGG-37</t>
  </si>
  <si>
    <t>TGG-38</t>
  </si>
  <si>
    <t>TGG-39</t>
  </si>
  <si>
    <t>TGG-40</t>
  </si>
  <si>
    <t>TGG-41</t>
  </si>
  <si>
    <t>TGG-42</t>
  </si>
  <si>
    <t>TGG-43</t>
  </si>
  <si>
    <t>TGG-44</t>
  </si>
  <si>
    <t>Kacho Badam</t>
  </si>
  <si>
    <t>TGG-45</t>
  </si>
  <si>
    <t>TGG-46</t>
  </si>
  <si>
    <t>TGG-47</t>
  </si>
  <si>
    <t>TGG-48</t>
  </si>
  <si>
    <t>TGG-49</t>
  </si>
  <si>
    <t>TGG-50</t>
  </si>
  <si>
    <t>TGG-51</t>
  </si>
  <si>
    <t>TGG-52</t>
  </si>
  <si>
    <t>TGG-53</t>
  </si>
  <si>
    <t>TGG-54</t>
  </si>
  <si>
    <t>TGG-55</t>
  </si>
  <si>
    <t>TGG-56</t>
  </si>
  <si>
    <t>TGG-57</t>
  </si>
  <si>
    <t>TGG-58</t>
  </si>
  <si>
    <t>Non -Taxable</t>
  </si>
  <si>
    <t>TGG-59</t>
  </si>
  <si>
    <t>Marich dana</t>
  </si>
  <si>
    <t>TGG-60</t>
  </si>
  <si>
    <t>TGG-61</t>
  </si>
  <si>
    <t>Aayo Nun</t>
  </si>
  <si>
    <t>TGG-62</t>
  </si>
  <si>
    <t>TGG-63</t>
  </si>
  <si>
    <t>TGG-64</t>
  </si>
  <si>
    <t>TGG-65</t>
  </si>
  <si>
    <t>TGG-66</t>
  </si>
  <si>
    <t>TGG-67</t>
  </si>
  <si>
    <t>TGG-68</t>
  </si>
  <si>
    <t>TGG-69</t>
  </si>
  <si>
    <t>TGG-71</t>
  </si>
  <si>
    <t>TGG-72</t>
  </si>
  <si>
    <t>TGG-73</t>
  </si>
  <si>
    <t>TGG-74</t>
  </si>
  <si>
    <t>TGG-75</t>
  </si>
  <si>
    <t>TGG-76</t>
  </si>
  <si>
    <t>TGG-77</t>
  </si>
  <si>
    <t>TGG-78</t>
  </si>
  <si>
    <t>TGG-79</t>
  </si>
  <si>
    <t>TGG-80</t>
  </si>
  <si>
    <t>TGG-81</t>
  </si>
  <si>
    <t>TGG-82</t>
  </si>
  <si>
    <t>TGG-84</t>
  </si>
  <si>
    <t>TGG-85</t>
  </si>
  <si>
    <t>TGG-86</t>
  </si>
  <si>
    <t>TGG-87</t>
  </si>
  <si>
    <t>TGG-88</t>
  </si>
  <si>
    <t>TGG-90</t>
  </si>
  <si>
    <t>TGG-98</t>
  </si>
  <si>
    <t>TGG-99</t>
  </si>
  <si>
    <t>TGG-105</t>
  </si>
  <si>
    <t>TGG-106</t>
  </si>
  <si>
    <t>TGG-107</t>
  </si>
  <si>
    <t>TGG-109</t>
  </si>
  <si>
    <t>TGG-110</t>
  </si>
  <si>
    <t>TGG-111</t>
  </si>
  <si>
    <t>TGG-112</t>
  </si>
  <si>
    <t>TGG-113</t>
  </si>
  <si>
    <t>TGG-114</t>
  </si>
  <si>
    <t>TGG-115</t>
  </si>
  <si>
    <t>TGG-116</t>
  </si>
  <si>
    <t>TGG-117</t>
  </si>
  <si>
    <t>TGG-118</t>
  </si>
  <si>
    <t>TGG-119</t>
  </si>
  <si>
    <t>TGG-120</t>
  </si>
  <si>
    <t>TGG-121</t>
  </si>
  <si>
    <t>TGG-122</t>
  </si>
  <si>
    <t>TGG-123</t>
  </si>
  <si>
    <t>TGG-124</t>
  </si>
  <si>
    <t>TGG-125</t>
  </si>
  <si>
    <t>TGG-126</t>
  </si>
  <si>
    <t>TGG-127</t>
  </si>
  <si>
    <t>TGG-128</t>
  </si>
  <si>
    <t>TGG-129</t>
  </si>
  <si>
    <t>TGG-130</t>
  </si>
  <si>
    <t>TGG-131</t>
  </si>
  <si>
    <t>TGG-132</t>
  </si>
  <si>
    <t>TGG-133</t>
  </si>
  <si>
    <t>TGG-134</t>
  </si>
  <si>
    <t>Soan Papdi 500gm</t>
  </si>
  <si>
    <t>TGG-135</t>
  </si>
  <si>
    <t>TGG-136</t>
  </si>
  <si>
    <t>TGG-137</t>
  </si>
  <si>
    <t>TGG-138</t>
  </si>
  <si>
    <t>TGG-139</t>
  </si>
  <si>
    <t>TGG-140</t>
  </si>
  <si>
    <t>TGG-141</t>
  </si>
  <si>
    <t>TGG-142</t>
  </si>
  <si>
    <t>TGG-143</t>
  </si>
  <si>
    <t>TGG-144</t>
  </si>
  <si>
    <t>TGG-145</t>
  </si>
  <si>
    <t>TGG-146</t>
  </si>
  <si>
    <t>TGG-147</t>
  </si>
  <si>
    <t>TGG-148</t>
  </si>
  <si>
    <t>TGG-149</t>
  </si>
  <si>
    <t>TGG-150</t>
  </si>
  <si>
    <t>TGG-151</t>
  </si>
  <si>
    <t>TGG-152</t>
  </si>
  <si>
    <t>TGG-153</t>
  </si>
  <si>
    <t>Bornvita 1 kg</t>
  </si>
  <si>
    <t>TGG-154</t>
  </si>
  <si>
    <t>TGG-155</t>
  </si>
  <si>
    <t>TGG-156</t>
  </si>
  <si>
    <t xml:space="preserve">Viva </t>
  </si>
  <si>
    <t>TGG-157</t>
  </si>
  <si>
    <t>TGG-158</t>
  </si>
  <si>
    <t>TGG-159</t>
  </si>
  <si>
    <t>TGG-160</t>
  </si>
  <si>
    <t>TGG-161</t>
  </si>
  <si>
    <t>TGG-162</t>
  </si>
  <si>
    <t>TGG-163</t>
  </si>
  <si>
    <t>TGG-164</t>
  </si>
  <si>
    <t>TGG-165</t>
  </si>
  <si>
    <t>TGG-166</t>
  </si>
  <si>
    <t>TGG-167</t>
  </si>
  <si>
    <t>TGG-168</t>
  </si>
  <si>
    <t>TGG-169</t>
  </si>
  <si>
    <t>TGG-170</t>
  </si>
  <si>
    <t>TGG-171</t>
  </si>
  <si>
    <t>Pop Up Napkin</t>
  </si>
  <si>
    <t>TGG-172</t>
  </si>
  <si>
    <t>TGG-173</t>
  </si>
  <si>
    <t>TGG-174</t>
  </si>
  <si>
    <t>Spone Plastic</t>
  </si>
  <si>
    <t>TGG-175</t>
  </si>
  <si>
    <t>TGG-176</t>
  </si>
  <si>
    <t>Coffee Glass</t>
  </si>
  <si>
    <t>TGG-177</t>
  </si>
  <si>
    <t>TGG-178</t>
  </si>
  <si>
    <t>TGG-179</t>
  </si>
  <si>
    <t>TGG-180</t>
  </si>
  <si>
    <t>TGG-183</t>
  </si>
  <si>
    <t>TGG-184</t>
  </si>
  <si>
    <t>TGG-185</t>
  </si>
  <si>
    <t>TGG-186</t>
  </si>
  <si>
    <t xml:space="preserve">Kesari </t>
  </si>
  <si>
    <t>Lighter Rs. 10</t>
  </si>
  <si>
    <t>Lighter Rs. 15</t>
  </si>
  <si>
    <t>Kapada Kapur</t>
  </si>
  <si>
    <t>Krishna Kanhaiya Dhup</t>
  </si>
  <si>
    <t xml:space="preserve">Kanchajannga  Dhup </t>
  </si>
  <si>
    <t xml:space="preserve">Puja Kapur </t>
  </si>
  <si>
    <t xml:space="preserve">Puja Supari </t>
  </si>
  <si>
    <t xml:space="preserve">Phukka Dhado </t>
  </si>
  <si>
    <t>Phuhka Dhago</t>
  </si>
  <si>
    <t>Batti Katne Dhago</t>
  </si>
  <si>
    <t xml:space="preserve">Mainbatti </t>
  </si>
  <si>
    <t xml:space="preserve">Kalo Til </t>
  </si>
  <si>
    <t>Toilet Paper  100 mm</t>
  </si>
  <si>
    <t>Toilet Paper  140 mm</t>
  </si>
  <si>
    <t xml:space="preserve">Shoes Brush </t>
  </si>
  <si>
    <t xml:space="preserve">Make Up Wipes </t>
  </si>
  <si>
    <t>Chocolate powder</t>
  </si>
  <si>
    <t>Coconut Powder</t>
  </si>
  <si>
    <t>Birthday Candle</t>
  </si>
  <si>
    <t xml:space="preserve">Cheery Brown  </t>
  </si>
  <si>
    <t>All Out Liquid</t>
  </si>
  <si>
    <t xml:space="preserve">Napkin </t>
  </si>
  <si>
    <t xml:space="preserve">Egg </t>
  </si>
  <si>
    <t>Bire Nun 100 gm</t>
  </si>
  <si>
    <t>Kaju 250 gm</t>
  </si>
  <si>
    <t>Pista 200 gm</t>
  </si>
  <si>
    <t>Pista 70 gm</t>
  </si>
  <si>
    <t>Almond Badam 250 gm</t>
  </si>
  <si>
    <t>Almond Badam 70 gm</t>
  </si>
  <si>
    <t>Almond Lose</t>
  </si>
  <si>
    <t>Okhar Ghagi 70gm</t>
  </si>
  <si>
    <t xml:space="preserve">Walnut </t>
  </si>
  <si>
    <t>Goldi Pitho 400 gm</t>
  </si>
  <si>
    <t xml:space="preserve">Sabudana </t>
  </si>
  <si>
    <t>Mooshroom Can</t>
  </si>
  <si>
    <t>Sweet Corn Can</t>
  </si>
  <si>
    <t xml:space="preserve">Baby Corn </t>
  </si>
  <si>
    <t>Mishri 400 gm</t>
  </si>
  <si>
    <t xml:space="preserve">Nariwal </t>
  </si>
  <si>
    <t xml:space="preserve">Sukmel </t>
  </si>
  <si>
    <t>Shukmel Pkt</t>
  </si>
  <si>
    <t>Mushroom soup</t>
  </si>
  <si>
    <t xml:space="preserve">Choda </t>
  </si>
  <si>
    <t xml:space="preserve">Lwang </t>
  </si>
  <si>
    <t>Cut Mishri khulla</t>
  </si>
  <si>
    <t xml:space="preserve">Alaichi </t>
  </si>
  <si>
    <t xml:space="preserve">Food Colour  </t>
  </si>
  <si>
    <t>Bire Nun Dhika</t>
  </si>
  <si>
    <t xml:space="preserve">Mix Veg  Soup </t>
  </si>
  <si>
    <t xml:space="preserve">Choco Jam </t>
  </si>
  <si>
    <t>Oats 500 gm</t>
  </si>
  <si>
    <t xml:space="preserve">Chicken Soup </t>
  </si>
  <si>
    <t>Sweet Corn Veg Shup</t>
  </si>
  <si>
    <t>Hot n'Sour Soup</t>
  </si>
  <si>
    <t xml:space="preserve">Cut Supari </t>
  </si>
  <si>
    <t>Rashana Marich Powder</t>
  </si>
  <si>
    <t xml:space="preserve">Chanasur </t>
  </si>
  <si>
    <t xml:space="preserve">Peanut  Butter  510 gm </t>
  </si>
  <si>
    <t>Peanut Butter  340 gm</t>
  </si>
  <si>
    <t>Cornflakes 450gm</t>
  </si>
  <si>
    <t>Prawn</t>
  </si>
  <si>
    <t>Chocoz 200gm</t>
  </si>
  <si>
    <t>Cornflower 1 kg</t>
  </si>
  <si>
    <t>Sabudana khulla</t>
  </si>
  <si>
    <t>Bread Crumb</t>
  </si>
  <si>
    <t>Veg soup</t>
  </si>
  <si>
    <t xml:space="preserve">Biscuit upakar tasty bis </t>
  </si>
  <si>
    <t>Tiger bis</t>
  </si>
  <si>
    <t>Milk Toast</t>
  </si>
  <si>
    <t>Moms magic 250 gm</t>
  </si>
  <si>
    <t>Biscuit Happy Kaju Cookies 170 gm</t>
  </si>
  <si>
    <t>Biscuit Butter Best</t>
  </si>
  <si>
    <t>Biscuit goodday 33gm</t>
  </si>
  <si>
    <t>Biscuit Good Day Cashew 200 gm</t>
  </si>
  <si>
    <t xml:space="preserve">Biscuit Goody Cashew 200gm </t>
  </si>
  <si>
    <t>Biscuit Dhoom</t>
  </si>
  <si>
    <t>Biscuit Oreo</t>
  </si>
  <si>
    <t>Biscuit Marigold  Rs. 10</t>
  </si>
  <si>
    <t xml:space="preserve">Chocolate Centurefruit Water mellon </t>
  </si>
  <si>
    <t>Chocolate Chocoz</t>
  </si>
  <si>
    <t xml:space="preserve">Chocolate Cream and Crispy </t>
  </si>
  <si>
    <t xml:space="preserve">Chocolate Snappers </t>
  </si>
  <si>
    <t xml:space="preserve">Chocolate Coconut Cream </t>
  </si>
  <si>
    <t xml:space="preserve">Chocolate Caramel </t>
  </si>
  <si>
    <t xml:space="preserve">Chocolate Happident </t>
  </si>
  <si>
    <t xml:space="preserve">Chocolate Milky Stik </t>
  </si>
  <si>
    <t xml:space="preserve">Chocolate Eclars Pkt </t>
  </si>
  <si>
    <t xml:space="preserve">Choclate Eclara Jar </t>
  </si>
  <si>
    <t xml:space="preserve">Chocolate Centurefruit Sarbery </t>
  </si>
  <si>
    <t xml:space="preserve">Chocolate Patchak Jar </t>
  </si>
  <si>
    <t xml:space="preserve">Choclate Happident Jar </t>
  </si>
  <si>
    <t xml:space="preserve">Bojo </t>
  </si>
  <si>
    <t>Chocolate CDM Silk Bobbly 120 gm</t>
  </si>
  <si>
    <t>Chocolate CDM 13.2 gm</t>
  </si>
  <si>
    <t>Chocolate CDM 24 gm</t>
  </si>
  <si>
    <t xml:space="preserve">Chocolate CDM 130 gm Chocolate </t>
  </si>
  <si>
    <t xml:space="preserve">Chocolate CDM 130 gm  Silk Oreo  </t>
  </si>
  <si>
    <t xml:space="preserve">Chocolate CDM 150 gm Silk Choclate </t>
  </si>
  <si>
    <t>Chocolate CDM Silk Bubbly 50 gm</t>
  </si>
  <si>
    <t xml:space="preserve">Choclate CDM silk Choclate 60 gm </t>
  </si>
  <si>
    <t>Choclate CDM milk chocolate 50 gm</t>
  </si>
  <si>
    <t>Chocolate CDM  silk fruit nut 55 gm</t>
  </si>
  <si>
    <t>Chocolate CDM silk Fruit and Not  58 gm</t>
  </si>
  <si>
    <t>Chocolate CDM Fruit &amp; Nut 137 gm</t>
  </si>
  <si>
    <t>Chocolate Peark 13 gm</t>
  </si>
  <si>
    <t xml:space="preserve">Chocolate Jems ball </t>
  </si>
  <si>
    <t xml:space="preserve">Chocolate Lickables </t>
  </si>
  <si>
    <t xml:space="preserve">Chocolate Celebrations </t>
  </si>
  <si>
    <t xml:space="preserve">Chocolate Celebrations  </t>
  </si>
  <si>
    <t>Chocolate Chocobakes 25 gm</t>
  </si>
  <si>
    <t>Chocolate Kitkat 27 gm</t>
  </si>
  <si>
    <t>Chocolate Kitkat  18 gm</t>
  </si>
  <si>
    <t>Chocolate Kitkat  12.4gm</t>
  </si>
  <si>
    <t>Chocolate Milkybar Moosha 18 gm</t>
  </si>
  <si>
    <t xml:space="preserve">Chocolate Milkybar Moosha </t>
  </si>
  <si>
    <t>Chocolate Ever Fun White Cho. ball 10 gm</t>
  </si>
  <si>
    <t>Chocolate Ever Fun Brown Cho. ball 10 gm</t>
  </si>
  <si>
    <t xml:space="preserve">Everfun Fruit &amp; Nut White  60 gm </t>
  </si>
  <si>
    <t xml:space="preserve">Everfun Fruit &amp; Nut  Brown 60 gm </t>
  </si>
  <si>
    <t>Everfun Fruit Nut Dark 60 gm</t>
  </si>
  <si>
    <t>Everfun Milk Chocolate White 75 gm</t>
  </si>
  <si>
    <t>Everfun Milk Chocolate Brown 75 gm</t>
  </si>
  <si>
    <t>Everfun Milk Chocolate Brown 60 gm</t>
  </si>
  <si>
    <t xml:space="preserve">Everfun Milk Bar Chocolate White 60 gm </t>
  </si>
  <si>
    <t>Everfun Dark Chocolate 32 gm</t>
  </si>
  <si>
    <t xml:space="preserve">Everfun Fruit &amp; Nut White  32 gm </t>
  </si>
  <si>
    <t>Everfun Fruit &amp; Nut Brown 32 gm</t>
  </si>
  <si>
    <t>Everfun Chocolate White 30 gm</t>
  </si>
  <si>
    <t>Everfun Chocolate Brown 30 gm</t>
  </si>
  <si>
    <t>Everfun Chocolate White 15 gm</t>
  </si>
  <si>
    <t>Everfun Chocolate Brown 15 gm</t>
  </si>
  <si>
    <t>P. Gulab Jamun 1 kg</t>
  </si>
  <si>
    <t>P Rusgulla 1 Kg</t>
  </si>
  <si>
    <t xml:space="preserve">Rusgulla  500 gm </t>
  </si>
  <si>
    <t>Rusgulla 500 gm</t>
  </si>
  <si>
    <t>Soan Papdi 500 gm</t>
  </si>
  <si>
    <t>Cerelec Wheat Rice Mixed 10-24</t>
  </si>
  <si>
    <t>Cerelec Wheat Apple Cherry 8-12</t>
  </si>
  <si>
    <t xml:space="preserve">Cerelec Wheat Apple  8 -12 </t>
  </si>
  <si>
    <t>Cerelec Mutigrain And Fruits 12-24</t>
  </si>
  <si>
    <t xml:space="preserve">Balbhojan </t>
  </si>
  <si>
    <t xml:space="preserve">Lite Horlicks </t>
  </si>
  <si>
    <t>Chocolate Horlicks 500 gm</t>
  </si>
  <si>
    <t>Cerelac wheat apple cheery 8-12</t>
  </si>
  <si>
    <t>Horlicks Normal 500 gm</t>
  </si>
  <si>
    <t>Horlicks Normal 1 Kg</t>
  </si>
  <si>
    <t>Cerelac five grain and fruit</t>
  </si>
  <si>
    <t>lactozen no 3</t>
  </si>
  <si>
    <t>Boost 500 gm</t>
  </si>
  <si>
    <t>Dabour Honey 1 kg</t>
  </si>
  <si>
    <t>Patanjali Badam Pak 500 gm</t>
  </si>
  <si>
    <t>Bornvita 500m</t>
  </si>
  <si>
    <t xml:space="preserve">Travel Wipes </t>
  </si>
  <si>
    <t>Anti bacterial wipes</t>
  </si>
  <si>
    <t xml:space="preserve">Softy Cool </t>
  </si>
  <si>
    <t>Wisper choice ultra</t>
  </si>
  <si>
    <t>Baby wipes Magic</t>
  </si>
  <si>
    <t xml:space="preserve">Baby Wipes </t>
  </si>
  <si>
    <t>Softy Classic 100 pus</t>
  </si>
  <si>
    <t>Softy Classic 200 pus</t>
  </si>
  <si>
    <t xml:space="preserve">Softy Refreshing Wipes </t>
  </si>
  <si>
    <t>Softy Pad 320 mm*10 Pcs</t>
  </si>
  <si>
    <t>Softy Pad 260 mm*6  Pcs</t>
  </si>
  <si>
    <t>Softy Pad 260 mm*10 Pcs</t>
  </si>
  <si>
    <t>Glass  Coffee</t>
  </si>
  <si>
    <t xml:space="preserve">Spone </t>
  </si>
  <si>
    <t>Aluminium foil</t>
  </si>
  <si>
    <t>Mo:Mo Midiam</t>
  </si>
  <si>
    <t>Mo:Mo Continer Big</t>
  </si>
  <si>
    <t xml:space="preserve">Rubber </t>
  </si>
  <si>
    <t xml:space="preserve">Plate 8 </t>
  </si>
  <si>
    <t xml:space="preserve">Dahi Cup </t>
  </si>
  <si>
    <t>Dali Cup</t>
  </si>
  <si>
    <t>Softy Adult Diapers 700  10 pcs</t>
  </si>
  <si>
    <t>Softy Adult Diapers 800  10 pcs</t>
  </si>
  <si>
    <t>Plate plastc</t>
  </si>
  <si>
    <t>Plate 7</t>
  </si>
  <si>
    <t>Plate 6</t>
  </si>
  <si>
    <t>Plate 12</t>
  </si>
  <si>
    <t>Nescoffee 25 gm</t>
  </si>
  <si>
    <t>Nescoffee 50 gm</t>
  </si>
  <si>
    <t>Almond Juice</t>
  </si>
  <si>
    <t>Dabour glucose 400gm</t>
  </si>
  <si>
    <t xml:space="preserve">Sauce  Packing Plastic </t>
  </si>
  <si>
    <t>Dabour Gulcose 500 gm</t>
  </si>
  <si>
    <t>Dabour Gulcose 100 gm</t>
  </si>
  <si>
    <t>Tang Rasna 400gm</t>
  </si>
  <si>
    <t>Burrst Juice 1ltr</t>
  </si>
  <si>
    <t>Everyday Milk 400 gm</t>
  </si>
  <si>
    <t>Milk Powder</t>
  </si>
  <si>
    <t>Custard Powder 500gm</t>
  </si>
  <si>
    <t>Gillette Mach 3 Turbo</t>
  </si>
  <si>
    <t>Gillette Use and throw</t>
  </si>
  <si>
    <t>Super Max Elegence 4s</t>
  </si>
  <si>
    <t>Gillete Vactor R</t>
  </si>
  <si>
    <t xml:space="preserve">Gillette Vactor 2 s </t>
  </si>
  <si>
    <t xml:space="preserve">Dew 600 ml </t>
  </si>
  <si>
    <t xml:space="preserve">Dew 1.5 ml </t>
  </si>
  <si>
    <t>Dew 2.25</t>
  </si>
  <si>
    <t>Pepsi 600 ml</t>
  </si>
  <si>
    <t>Pepsi 1.5ml</t>
  </si>
  <si>
    <t>Pepsi 2.25 ml</t>
  </si>
  <si>
    <t>Mrinda 600 ml</t>
  </si>
  <si>
    <t xml:space="preserve">Mirinda 2.25 ml </t>
  </si>
  <si>
    <t>Haldiram Bhujia 400gm</t>
  </si>
  <si>
    <t>Haldiram  Punjabi tadka</t>
  </si>
  <si>
    <t>Haldiram Plain Bhujia 180 gm</t>
  </si>
  <si>
    <t>Haldiram Plain Bhujia 360 gm</t>
  </si>
  <si>
    <t>Haldiram Banana chips 200 gm</t>
  </si>
  <si>
    <t>Haldiram saystix 150 gm</t>
  </si>
  <si>
    <t>Haldiram Allu Bhujia 360gm</t>
  </si>
  <si>
    <t>Haldiram Allu Bhujia 180gm</t>
  </si>
  <si>
    <t>Haldiram Chana dal</t>
  </si>
  <si>
    <t>Haldiram Navarattan 180 gm</t>
  </si>
  <si>
    <t>Haldiram Navarattan 360 gm</t>
  </si>
  <si>
    <t>Haldiram Cornflakes mix 200gm</t>
  </si>
  <si>
    <t>Trust pnut 200gm</t>
  </si>
  <si>
    <t>Haldiram All In One 180 gm</t>
  </si>
  <si>
    <t>Haldiram All In One 360 gm</t>
  </si>
  <si>
    <t>Haldiram Gupshup 200 gm</t>
  </si>
  <si>
    <t>Haldiram Khatta Meetha 400 gm</t>
  </si>
  <si>
    <t xml:space="preserve">Papad </t>
  </si>
  <si>
    <t>Haldiram Kaju Mixture 200 gm</t>
  </si>
  <si>
    <t>Haldiram Kaju Mixture 400 gm</t>
  </si>
  <si>
    <t xml:space="preserve">Teel Tel </t>
  </si>
  <si>
    <t>Olive oil</t>
  </si>
  <si>
    <t xml:space="preserve">Tel Dhara Jar 5 Ltr </t>
  </si>
  <si>
    <t>Tel Primio Sunflow 5ltr</t>
  </si>
  <si>
    <t xml:space="preserve">Tel Dhara </t>
  </si>
  <si>
    <t>Tel Swastick Soya</t>
  </si>
  <si>
    <t>Tel Melazen 2 lrt</t>
  </si>
  <si>
    <t xml:space="preserve">Tel Raunak </t>
  </si>
  <si>
    <t xml:space="preserve">Tel Dhara Health </t>
  </si>
  <si>
    <t>Tel Primio Sunflow 2ltr</t>
  </si>
  <si>
    <t>Tel tej</t>
  </si>
  <si>
    <t>Swastick Tori</t>
  </si>
  <si>
    <t xml:space="preserve">Tel Sunflower </t>
  </si>
  <si>
    <t xml:space="preserve">Patanjali Tel </t>
  </si>
  <si>
    <t>Tooth Paste Strong Teeth 200 gm</t>
  </si>
  <si>
    <t>Tooth Paste Strong Teeth  100gm</t>
  </si>
  <si>
    <t>Tooth Paste Strong Teeth 44 gm</t>
  </si>
  <si>
    <t>Tooth Paste Pepsodent Herbal 80 gm</t>
  </si>
  <si>
    <t>Tooth Paste Pepsident 80 gm</t>
  </si>
  <si>
    <t>Dabour Red 40 gm</t>
  </si>
  <si>
    <t>Dabour Red 80 gm</t>
  </si>
  <si>
    <t>Dabour sernsodyne mint jel40gm</t>
  </si>
  <si>
    <t>Tooth Paste Close Up 150 gm</t>
  </si>
  <si>
    <t>Tooth Paste Close Up 175 gm</t>
  </si>
  <si>
    <t>Tooth Paste Close Up 80 gm</t>
  </si>
  <si>
    <t>Tooth Paste Close Up 40 gm</t>
  </si>
  <si>
    <t xml:space="preserve">Tooth Total </t>
  </si>
  <si>
    <t>Tooth Paste Dantakanti 100 gm</t>
  </si>
  <si>
    <t>Tooth Paste Dantakanti 200 gm</t>
  </si>
  <si>
    <t>Tooth Paste Sensodyne fresh jel 75gm</t>
  </si>
  <si>
    <t>Tooth Paste Sensodyne fresh jel 150gm</t>
  </si>
  <si>
    <t xml:space="preserve">Tooth Paste Herbal 175 gm </t>
  </si>
  <si>
    <t>Tooth Paste Kids 2-5 Year 40 gm</t>
  </si>
  <si>
    <t>Tooth Paste Colgate Max fresh 70 gm</t>
  </si>
  <si>
    <t>Tooth Paste Colgate Max fresh 150 gm</t>
  </si>
  <si>
    <t>Tooth Paste Cibaca 175 gm</t>
  </si>
  <si>
    <t>Tooth Paste sensodyne  fresh mint 150gm</t>
  </si>
  <si>
    <t>Tooth sensodyne fresh mint 40gm</t>
  </si>
  <si>
    <t>Local Rajma</t>
  </si>
  <si>
    <t>Seto Matara</t>
  </si>
  <si>
    <t xml:space="preserve">Dal Rajma Dana </t>
  </si>
  <si>
    <t xml:space="preserve">Dal Matar </t>
  </si>
  <si>
    <t xml:space="preserve">Dal Masuro   </t>
  </si>
  <si>
    <t xml:space="preserve">Dal Arahar </t>
  </si>
  <si>
    <t>Dal Moong Polish</t>
  </si>
  <si>
    <t>Khairo Bhatamass</t>
  </si>
  <si>
    <t xml:space="preserve">Dal Khosta Moong </t>
  </si>
  <si>
    <t xml:space="preserve">Dal Bodi Dana </t>
  </si>
  <si>
    <t xml:space="preserve">Dal Kawali Chana </t>
  </si>
  <si>
    <t xml:space="preserve">Hariyo Matar </t>
  </si>
  <si>
    <t xml:space="preserve">Dal Chana </t>
  </si>
  <si>
    <t>Pop Corn</t>
  </si>
  <si>
    <t>Bhatta Seto</t>
  </si>
  <si>
    <t>Chini</t>
  </si>
  <si>
    <t>Chiya Moti  250 gm</t>
  </si>
  <si>
    <t>Chiya Moti  100 gm</t>
  </si>
  <si>
    <t>Chiya Tokala 500 gm</t>
  </si>
  <si>
    <t xml:space="preserve">Chiya Tokala  Green Tea </t>
  </si>
  <si>
    <t xml:space="preserve">Chiya Tokala  Tea Bag </t>
  </si>
  <si>
    <t xml:space="preserve">Chiya Tokala Green  </t>
  </si>
  <si>
    <t>Chiya Lipton Green</t>
  </si>
  <si>
    <t>Chiya tokala masala pouch 50gm</t>
  </si>
  <si>
    <t>Chiya Tokala masala  pouch 100 gm</t>
  </si>
  <si>
    <t>Chiya Tokala tea 200 gm</t>
  </si>
  <si>
    <t>Chiya Tokala tea 500 gm</t>
  </si>
  <si>
    <t>Tokala gold pauch 200 gm</t>
  </si>
  <si>
    <t>Tokala gold pauch 500 gm</t>
  </si>
  <si>
    <t>Upakar chiya 200gm</t>
  </si>
  <si>
    <t>Tokala jar 500 gm</t>
  </si>
  <si>
    <t>Tokala asli masala tea 200 gm</t>
  </si>
  <si>
    <t>Tokala asli masala tea 500 gm</t>
  </si>
  <si>
    <t>Tokala box 200 gm</t>
  </si>
  <si>
    <t>Tokala box 500 gm</t>
  </si>
  <si>
    <t>Tokala ilam jar 200 gm</t>
  </si>
  <si>
    <t>Upkara  Chiya 1000 gm</t>
  </si>
  <si>
    <t>Upakar Chiya 500 gm</t>
  </si>
  <si>
    <t>Upakar Hot Tea 200 gm</t>
  </si>
  <si>
    <t>Nuhauni jali</t>
  </si>
  <si>
    <t xml:space="preserve">Soap Rich </t>
  </si>
  <si>
    <t>Soap V.series</t>
  </si>
  <si>
    <t>Soap Dettol 40 gm</t>
  </si>
  <si>
    <t>Soap Dettol 75 gm</t>
  </si>
  <si>
    <t>Soap Dettol 175 gm</t>
  </si>
  <si>
    <t xml:space="preserve">Gifty 750 gm </t>
  </si>
  <si>
    <t xml:space="preserve">Pitambari </t>
  </si>
  <si>
    <t>Bhada Jali Ramro</t>
  </si>
  <si>
    <t>Bhada Jali Sasto</t>
  </si>
  <si>
    <t xml:space="preserve">Soap Nilam Cake </t>
  </si>
  <si>
    <t>Soap Diswash 150 gm</t>
  </si>
  <si>
    <t>Soap Diswash 250 gm</t>
  </si>
  <si>
    <t>Soap Patanjali Aloevera Kanti 75 gm</t>
  </si>
  <si>
    <t>Soap Patanjali Aloevera Kanti 150 gm</t>
  </si>
  <si>
    <t>Soap Patanjali Haldichandan 150 gm</t>
  </si>
  <si>
    <t>Soap Haldichandan 150 gm</t>
  </si>
  <si>
    <t>Soap Neemkanti 150 gm</t>
  </si>
  <si>
    <t>Soap Neemkanti 75 gm</t>
  </si>
  <si>
    <t>Patanjali Popular Cake 250 gm</t>
  </si>
  <si>
    <t xml:space="preserve">Soap Lifeboy  </t>
  </si>
  <si>
    <t xml:space="preserve">Soap Liril </t>
  </si>
  <si>
    <t>Soap Lux 95 gm</t>
  </si>
  <si>
    <t xml:space="preserve">Soap Santor </t>
  </si>
  <si>
    <t xml:space="preserve">Soap Ramano </t>
  </si>
  <si>
    <t>Soap enchanture 90 gm</t>
  </si>
  <si>
    <t>Soap Mayalu 75 gm</t>
  </si>
  <si>
    <t xml:space="preserve">Vim Liqued 500gm </t>
  </si>
  <si>
    <t xml:space="preserve">Patanjali Handwash </t>
  </si>
  <si>
    <t>Dettol Handwash 900 gm</t>
  </si>
  <si>
    <t xml:space="preserve">Dettol Handwash Pauch </t>
  </si>
  <si>
    <t>Dettol Liqued  250 gm</t>
  </si>
  <si>
    <t>Dettol Liqued 60 gm</t>
  </si>
  <si>
    <t>Harpik 500 ml</t>
  </si>
  <si>
    <t>Harpik 200 ml</t>
  </si>
  <si>
    <t>Comfort 220 ml</t>
  </si>
  <si>
    <t xml:space="preserve">Hand Wash 5 Kg </t>
  </si>
  <si>
    <t>Glass Cleaner 5 Kg</t>
  </si>
  <si>
    <t>Flower Cleaner 5 Kg</t>
  </si>
  <si>
    <t xml:space="preserve">Toilete Cleaner </t>
  </si>
  <si>
    <t xml:space="preserve">Odional </t>
  </si>
  <si>
    <t xml:space="preserve">Collion </t>
  </si>
  <si>
    <t>Surf Shakti  200 gm</t>
  </si>
  <si>
    <t>Surf V-Series 500</t>
  </si>
  <si>
    <t>Surf V-Series 200 gm</t>
  </si>
  <si>
    <t>Surf Ezee 500 gm</t>
  </si>
  <si>
    <t>Surf Arial 3 kg</t>
  </si>
  <si>
    <t>Surf Arial 1kg</t>
  </si>
  <si>
    <t>Surf Arial 500 gm</t>
  </si>
  <si>
    <t>Surf Rin  500 gm</t>
  </si>
  <si>
    <t>Surf Wheel 1 kg</t>
  </si>
  <si>
    <t>Surf Wheel 500 gm</t>
  </si>
  <si>
    <t>Surf Tide 1 kg</t>
  </si>
  <si>
    <t>Surf Tide 500 gm</t>
  </si>
  <si>
    <t xml:space="preserve">Surf Rin 1 Kg </t>
  </si>
  <si>
    <t xml:space="preserve">Surf popular Surf 500 gm </t>
  </si>
  <si>
    <t>Surf Himchuli 500 gm</t>
  </si>
  <si>
    <t xml:space="preserve">Surf Himchuli 250 gm </t>
  </si>
  <si>
    <t xml:space="preserve">Chamal Ram </t>
  </si>
  <si>
    <t xml:space="preserve">Chamal Brispati Jeera </t>
  </si>
  <si>
    <t>Chamal Pratigya 25 kg</t>
  </si>
  <si>
    <t>Chamal Sona Mansuli 30 kg</t>
  </si>
  <si>
    <t>Chamal Aashirbad 25 kg</t>
  </si>
  <si>
    <t>Chamal Tirupati 25 kg</t>
  </si>
  <si>
    <t xml:space="preserve">Chamal Harpal 20 kg </t>
  </si>
  <si>
    <t>Chamal Padma Bhog</t>
  </si>
  <si>
    <t xml:space="preserve"> Chamal Ram </t>
  </si>
  <si>
    <t>Chamal Kantarani 25 kg</t>
  </si>
  <si>
    <t>Chamal Thakali Basmati 5 kg</t>
  </si>
  <si>
    <t>Chamal   Thakali Basmati  1 kg</t>
  </si>
  <si>
    <t xml:space="preserve">Chamal Upkar VIP Steam 25 Kg   </t>
  </si>
  <si>
    <t xml:space="preserve">Chamal Royal King 25 Kg   </t>
  </si>
  <si>
    <t>Chamal Newari 1 kg</t>
  </si>
  <si>
    <t>Chamal HMT Hariyo  20 Kg</t>
  </si>
  <si>
    <t>Chamal HMT Sonam  20 Kg</t>
  </si>
  <si>
    <t>Chamal Indiagate 5 Kg</t>
  </si>
  <si>
    <t>Chamal Ushina Basmati 5 kg</t>
  </si>
  <si>
    <t>Chamal Jay Bholenath 25 Kg</t>
  </si>
  <si>
    <t>Chamal Hulas  1 Kg</t>
  </si>
  <si>
    <t>Chamal Parmal  30kg</t>
  </si>
  <si>
    <t>Chamal Thakali Katarani 20 kg</t>
  </si>
  <si>
    <t>Chamal DFC Black   25 Kg</t>
  </si>
  <si>
    <t>Chamal Jasmin</t>
  </si>
  <si>
    <t xml:space="preserve">Chamal jeera masino </t>
  </si>
  <si>
    <t>Chamal Upakar Sonam 20 Kg</t>
  </si>
  <si>
    <t>Chamal Upakar Basmati 1 Kg</t>
  </si>
  <si>
    <t>Chamal Bajrangi Jeera 25 kg</t>
  </si>
  <si>
    <t>Chamal  Makhhan khor 5 kg</t>
  </si>
  <si>
    <t>Chamal Makhhan khor 1 Kg</t>
  </si>
  <si>
    <t>Chamal 4/4  10 kg</t>
  </si>
  <si>
    <t>Chamal 4/4  20 kg</t>
  </si>
  <si>
    <t>Upakar Jeera 25 kg</t>
  </si>
  <si>
    <t xml:space="preserve">Bran 30 kg </t>
  </si>
  <si>
    <t>Chamal Lalkilla 20 kg</t>
  </si>
  <si>
    <t xml:space="preserve">Chamal  Pitho </t>
  </si>
  <si>
    <t xml:space="preserve">Chamal Dibhyabhog </t>
  </si>
  <si>
    <t>Pathak Dalmoth 40 gm</t>
  </si>
  <si>
    <t xml:space="preserve">Pathak Dalmot 300 gm </t>
  </si>
  <si>
    <t>Chana Fry 500 gm</t>
  </si>
  <si>
    <t>Pkt Soyabodi</t>
  </si>
  <si>
    <t>Suji Pkt 500 gm</t>
  </si>
  <si>
    <t>Daunne Chhaki Aata 5 kg</t>
  </si>
  <si>
    <t>Soyabadi Pkt 200gm</t>
  </si>
  <si>
    <t>Soyabodi Khulla</t>
  </si>
  <si>
    <t xml:space="preserve">Aata Khulla  </t>
  </si>
  <si>
    <t>Fry matar 500 gm</t>
  </si>
  <si>
    <t>Aata  Chakki 5 Kg</t>
  </si>
  <si>
    <t>Aata Chakki 2 kg</t>
  </si>
  <si>
    <t xml:space="preserve">Aata 5 Kg </t>
  </si>
  <si>
    <t xml:space="preserve">Maida Khulla </t>
  </si>
  <si>
    <t>Pasta Khulla</t>
  </si>
  <si>
    <t>Pasta Pkt  200 gm</t>
  </si>
  <si>
    <t>Pasta Pkt 500 gm</t>
  </si>
  <si>
    <t xml:space="preserve">Dhungra </t>
  </si>
  <si>
    <t xml:space="preserve">Pkt Maida </t>
  </si>
  <si>
    <t xml:space="preserve">Ajino Khulla </t>
  </si>
  <si>
    <t>Bhuja 350 gm</t>
  </si>
  <si>
    <t xml:space="preserve">Bhuja Rs. 20 </t>
  </si>
  <si>
    <t xml:space="preserve">Chiura Khulla </t>
  </si>
  <si>
    <t>Masala Jwano Khulla</t>
  </si>
  <si>
    <t>Masala Jwano 100gm</t>
  </si>
  <si>
    <t xml:space="preserve">Masala Jeera Khulla </t>
  </si>
  <si>
    <t>Masala Dhaniya Khulla</t>
  </si>
  <si>
    <t xml:space="preserve">Masala Jeera Pkt  500 gm </t>
  </si>
  <si>
    <t xml:space="preserve">Masala Teel Khulla </t>
  </si>
  <si>
    <t xml:space="preserve">Masala  Teel Pkt 500 gm </t>
  </si>
  <si>
    <t xml:space="preserve">Masala Teel Pkt 100 gm </t>
  </si>
  <si>
    <t>Masala  Soff Khulla</t>
  </si>
  <si>
    <t>Masala Soff 100 gm</t>
  </si>
  <si>
    <t xml:space="preserve">Masala Centure Rajma masala 50 gm </t>
  </si>
  <si>
    <t>Masala Centure Panipuri 50 gm</t>
  </si>
  <si>
    <t>Masala Centure Chaumin masala 50 gm</t>
  </si>
  <si>
    <t>Centure Chana masala 50 gm</t>
  </si>
  <si>
    <t>Centure Pickle  masala 50 gm</t>
  </si>
  <si>
    <t>Centure Chat masala 50 gm</t>
  </si>
  <si>
    <t>Centue Biryani masala 50 gm</t>
  </si>
  <si>
    <t>Dhaniya dana 100 gm</t>
  </si>
  <si>
    <t>pachfuran 100 gm</t>
  </si>
  <si>
    <t>Masala Centure Paneer  Masala 50 gm</t>
  </si>
  <si>
    <t>Masala Centure  Chicken  Masala 50 gm</t>
  </si>
  <si>
    <t>Masala Centure Aloodum 50 gm</t>
  </si>
  <si>
    <t>Masala Centure Curry powder 50 gm</t>
  </si>
  <si>
    <t>Masala Centure  White Peper 50 gm</t>
  </si>
  <si>
    <t>Khulla Methi</t>
  </si>
  <si>
    <t>MDH Kitchen King</t>
  </si>
  <si>
    <t xml:space="preserve">MDH Kasturi Methi  </t>
  </si>
  <si>
    <t xml:space="preserve">MDH Chana Masala </t>
  </si>
  <si>
    <t xml:space="preserve">MDH Meat masala </t>
  </si>
  <si>
    <t>Masala Meat 25 gm</t>
  </si>
  <si>
    <t>Masala Jaljeera  50 gm</t>
  </si>
  <si>
    <t>Masala Kasturi Methi 25 gm</t>
  </si>
  <si>
    <t xml:space="preserve">Masala Khursani Sukeko </t>
  </si>
  <si>
    <t xml:space="preserve">Masala Timur </t>
  </si>
  <si>
    <t>Masala Royal Timur Khursani Chhop 250 gm</t>
  </si>
  <si>
    <t>Masala Royal Timur Khursani Chhop 130 gm</t>
  </si>
  <si>
    <t>Masala Royal Aalas Chhop 200 gm</t>
  </si>
  <si>
    <t xml:space="preserve">Masala Timur Powder 100 gm </t>
  </si>
  <si>
    <t>Masala Timur Lasun Khursani 250 gm</t>
  </si>
  <si>
    <t>Masala Timur Lasun Khursani 130 gm</t>
  </si>
  <si>
    <t>Masala Chiya Masala 100 gm</t>
  </si>
  <si>
    <t>Masala Dalchini Powder 100 gm</t>
  </si>
  <si>
    <t>Masala Lekali Timur Chhop 230 gm</t>
  </si>
  <si>
    <t>Masala Lekali Timur   Chhop 125 gm</t>
  </si>
  <si>
    <t>Masala Royal Timur Chhop 250 gm</t>
  </si>
  <si>
    <t>Masala Royal Timur Chhop 150 gm</t>
  </si>
  <si>
    <t>Panipuri 1000 gm</t>
  </si>
  <si>
    <t>Masala Mix 175 gm</t>
  </si>
  <si>
    <t>Masala Mix 80 gm</t>
  </si>
  <si>
    <t>Masala Century Jeera Powder 200 gm</t>
  </si>
  <si>
    <t>Masala Centure Khursani Powder 500 gm</t>
  </si>
  <si>
    <t xml:space="preserve">Masala Rara Khursani Powder 500 gm </t>
  </si>
  <si>
    <t xml:space="preserve">Rara Cheese Balls </t>
  </si>
  <si>
    <t>Masala Jeera Powder 500 gm</t>
  </si>
  <si>
    <t>Masala Dhaniya Powder 200 gm</t>
  </si>
  <si>
    <t>Water</t>
  </si>
  <si>
    <t>Masala Century Dhaniya powder 500 gm</t>
  </si>
  <si>
    <t>Aashirbad bwsan</t>
  </si>
  <si>
    <t>Sahara Veg Brown Noodles</t>
  </si>
  <si>
    <t>Kurmure Rs 20</t>
  </si>
  <si>
    <t xml:space="preserve">Masala Kasturi Methi </t>
  </si>
  <si>
    <t>Noodles Bonas</t>
  </si>
  <si>
    <t>Noodles Oyo Hot And Spicy Rs. 20</t>
  </si>
  <si>
    <t>Noodles Aaha 45 pc</t>
  </si>
  <si>
    <t>Chaumin</t>
  </si>
  <si>
    <t xml:space="preserve">Kurmure </t>
  </si>
  <si>
    <t>Rara Chicken Noodles</t>
  </si>
  <si>
    <t>Rara White Veg Noodles</t>
  </si>
  <si>
    <t>Shopping Plastic</t>
  </si>
  <si>
    <t xml:space="preserve">Gas Khali </t>
  </si>
  <si>
    <t xml:space="preserve">Gas </t>
  </si>
  <si>
    <t xml:space="preserve">Printing Bill </t>
  </si>
  <si>
    <t xml:space="preserve">Seto  Khane   Aalu  </t>
  </si>
  <si>
    <t xml:space="preserve">Pyaj </t>
  </si>
  <si>
    <t>TGG-187</t>
  </si>
  <si>
    <t>TGG-188</t>
  </si>
  <si>
    <t>TGG-191</t>
  </si>
  <si>
    <t>TGG-192</t>
  </si>
  <si>
    <t>TGG-193</t>
  </si>
  <si>
    <t>TGG-194</t>
  </si>
  <si>
    <t>TGG-195</t>
  </si>
  <si>
    <t>TGG-196</t>
  </si>
  <si>
    <t>TGG-197</t>
  </si>
  <si>
    <t>TGG-198</t>
  </si>
  <si>
    <t>TGG-199</t>
  </si>
  <si>
    <t>TGG-200</t>
  </si>
  <si>
    <t>TGG-201</t>
  </si>
  <si>
    <t>TGG-202</t>
  </si>
  <si>
    <t>TGG-203</t>
  </si>
  <si>
    <t>TGG-204</t>
  </si>
  <si>
    <t>TGG-205</t>
  </si>
  <si>
    <t>TGG-206</t>
  </si>
  <si>
    <t>TGG-207</t>
  </si>
  <si>
    <t>TGG-208</t>
  </si>
  <si>
    <t>TGG-209</t>
  </si>
  <si>
    <t>TGG-210</t>
  </si>
  <si>
    <t>TGG-211</t>
  </si>
  <si>
    <t>TGG-212</t>
  </si>
  <si>
    <t>TGG-213</t>
  </si>
  <si>
    <t>TGG-214</t>
  </si>
  <si>
    <t>TGG-215</t>
  </si>
  <si>
    <t>TGG-216</t>
  </si>
  <si>
    <t>TGG-217</t>
  </si>
  <si>
    <t>TGG-218</t>
  </si>
  <si>
    <t>TGG-219</t>
  </si>
  <si>
    <t>TGG-220</t>
  </si>
  <si>
    <t>TGG-221</t>
  </si>
  <si>
    <t>TGG-222</t>
  </si>
  <si>
    <t>TGG-223</t>
  </si>
  <si>
    <t>TGG-224</t>
  </si>
  <si>
    <t>TGG-225</t>
  </si>
  <si>
    <t>TGG-226</t>
  </si>
  <si>
    <t>TGG-227</t>
  </si>
  <si>
    <t>Bndl</t>
  </si>
  <si>
    <t>b]</t>
  </si>
  <si>
    <t>TGG-228</t>
  </si>
  <si>
    <t>TGG-229</t>
  </si>
  <si>
    <t>TGG-230</t>
  </si>
  <si>
    <t>TGG-231</t>
  </si>
  <si>
    <t>TGG-232</t>
  </si>
  <si>
    <t>TGG-233</t>
  </si>
  <si>
    <t>TGG-234</t>
  </si>
  <si>
    <t>TGG-235</t>
  </si>
  <si>
    <t>TGG-236</t>
  </si>
  <si>
    <t>TGG-237</t>
  </si>
  <si>
    <t>TGG-238</t>
  </si>
  <si>
    <t>TGG-239</t>
  </si>
  <si>
    <t>TGG-240</t>
  </si>
  <si>
    <t>TGG-241</t>
  </si>
  <si>
    <t>TGG-242</t>
  </si>
  <si>
    <t>TGG-243</t>
  </si>
  <si>
    <t>TGG-244</t>
  </si>
  <si>
    <t>TGG-245</t>
  </si>
  <si>
    <t>TGG-246</t>
  </si>
  <si>
    <t>TGG-247</t>
  </si>
  <si>
    <t>TGG-248</t>
  </si>
  <si>
    <t>TGG-249</t>
  </si>
  <si>
    <t>TGG-250</t>
  </si>
  <si>
    <t>TGG-251</t>
  </si>
  <si>
    <t>TGG-252</t>
  </si>
  <si>
    <t>TGG-253</t>
  </si>
  <si>
    <t>TGG-254</t>
  </si>
  <si>
    <t>TGG-255</t>
  </si>
  <si>
    <t>TGG-256</t>
  </si>
  <si>
    <t>TGG-257</t>
  </si>
  <si>
    <t>TGG-258</t>
  </si>
  <si>
    <t>TGG-259</t>
  </si>
  <si>
    <t>TGG-260</t>
  </si>
  <si>
    <t>TGG-261</t>
  </si>
  <si>
    <t>TGG-262</t>
  </si>
  <si>
    <t>TGG-263</t>
  </si>
  <si>
    <t>TGG-264</t>
  </si>
  <si>
    <t>TGG-265</t>
  </si>
  <si>
    <t>TGG-266</t>
  </si>
  <si>
    <t>TGG-267</t>
  </si>
  <si>
    <t>TGG-268</t>
  </si>
  <si>
    <t>TGG-269</t>
  </si>
  <si>
    <t>TGG-270</t>
  </si>
  <si>
    <t>TGG-271</t>
  </si>
  <si>
    <t>TGG-272</t>
  </si>
  <si>
    <t>TGG-273</t>
  </si>
  <si>
    <t>Liter</t>
  </si>
  <si>
    <t>TGG-274</t>
  </si>
  <si>
    <t>TGG-275</t>
  </si>
  <si>
    <t>Jar</t>
  </si>
  <si>
    <t>TGG-276</t>
  </si>
  <si>
    <t>TGG-277</t>
  </si>
  <si>
    <t>TGG-278</t>
  </si>
  <si>
    <t>TGG-279</t>
  </si>
  <si>
    <t>TGG-280</t>
  </si>
  <si>
    <t>TGG-281</t>
  </si>
  <si>
    <t>TGG-282</t>
  </si>
  <si>
    <t>TGG-283</t>
  </si>
  <si>
    <t>TGG-284</t>
  </si>
  <si>
    <t>TGG-285</t>
  </si>
  <si>
    <t>TGG-286</t>
  </si>
  <si>
    <t>TGG-287</t>
  </si>
  <si>
    <t>TGG-288</t>
  </si>
  <si>
    <t>TGG-289</t>
  </si>
  <si>
    <t>TGG-290</t>
  </si>
  <si>
    <t>TGG-291</t>
  </si>
  <si>
    <t>TGG-292</t>
  </si>
  <si>
    <t>TGG-293</t>
  </si>
  <si>
    <t>TGG-294</t>
  </si>
  <si>
    <t>TGG-295</t>
  </si>
  <si>
    <t>TGG-296</t>
  </si>
  <si>
    <t>TGG-297</t>
  </si>
  <si>
    <t>TGG-298</t>
  </si>
  <si>
    <t>TGG-299</t>
  </si>
  <si>
    <t>TGG-300</t>
  </si>
  <si>
    <t>TGG-301</t>
  </si>
  <si>
    <t>TGG-302</t>
  </si>
  <si>
    <t>TGG-303</t>
  </si>
  <si>
    <t>TGG-304</t>
  </si>
  <si>
    <t>TGG-305</t>
  </si>
  <si>
    <t>TGG-306</t>
  </si>
  <si>
    <t>TGG-307</t>
  </si>
  <si>
    <t>TGG-308</t>
  </si>
  <si>
    <t>TGG-309</t>
  </si>
  <si>
    <t>TGG-310</t>
  </si>
  <si>
    <t>TGG-313</t>
  </si>
  <si>
    <t>TGG-314</t>
  </si>
  <si>
    <t>TGG-315</t>
  </si>
  <si>
    <t>TGG-316</t>
  </si>
  <si>
    <t>TGG-317</t>
  </si>
  <si>
    <t>TGG-318</t>
  </si>
  <si>
    <t>TGG-319</t>
  </si>
  <si>
    <t>TGG-320</t>
  </si>
  <si>
    <t>TGG-321</t>
  </si>
  <si>
    <t>TGG-322</t>
  </si>
  <si>
    <t>TGG-323</t>
  </si>
  <si>
    <t>TGG-324</t>
  </si>
  <si>
    <t>TGG-325</t>
  </si>
  <si>
    <t>TGG-326</t>
  </si>
  <si>
    <t>TGG-327</t>
  </si>
  <si>
    <t>TGG-328</t>
  </si>
  <si>
    <t>TGG-329</t>
  </si>
  <si>
    <t>TGG-330</t>
  </si>
  <si>
    <t>TGG-331</t>
  </si>
  <si>
    <t>TGG-332</t>
  </si>
  <si>
    <t>TGG-333</t>
  </si>
  <si>
    <t>TGG-334</t>
  </si>
  <si>
    <t>TGG-335</t>
  </si>
  <si>
    <t>TGG-336</t>
  </si>
  <si>
    <t>TGG-337</t>
  </si>
  <si>
    <t>TGG-338</t>
  </si>
  <si>
    <t>TGG-339</t>
  </si>
  <si>
    <t>TGG-340</t>
  </si>
  <si>
    <t>TGG-341</t>
  </si>
  <si>
    <t>TGG-342</t>
  </si>
  <si>
    <t xml:space="preserve"> TGG-343</t>
  </si>
  <si>
    <t>TGG-344</t>
  </si>
  <si>
    <t>TGG-345</t>
  </si>
  <si>
    <t>TGG-346</t>
  </si>
  <si>
    <t>TGG-347</t>
  </si>
  <si>
    <t>TGG-348</t>
  </si>
  <si>
    <t>TGG-349</t>
  </si>
  <si>
    <t>TGG-343</t>
  </si>
  <si>
    <t xml:space="preserve">               </t>
  </si>
  <si>
    <t>TGG-350</t>
  </si>
  <si>
    <t>TGG-351</t>
  </si>
  <si>
    <t>TGG-352</t>
  </si>
  <si>
    <t>TGG-353</t>
  </si>
  <si>
    <t>TGG-354</t>
  </si>
  <si>
    <t>TGG-355</t>
  </si>
  <si>
    <t>TGG-356</t>
  </si>
  <si>
    <t>TGG-357</t>
  </si>
  <si>
    <t>TGG-359</t>
  </si>
  <si>
    <t>TGG-360</t>
  </si>
  <si>
    <t>TGG-361</t>
  </si>
  <si>
    <t>TGG-362</t>
  </si>
  <si>
    <t>TGG-364</t>
  </si>
  <si>
    <t>TGG-365</t>
  </si>
  <si>
    <t>TGG-367</t>
  </si>
  <si>
    <t>TGG-368</t>
  </si>
  <si>
    <t>TGG-369</t>
  </si>
  <si>
    <t>TGG-370</t>
  </si>
  <si>
    <t>TGG-371</t>
  </si>
  <si>
    <t>TGG-372</t>
  </si>
  <si>
    <t>TGG-373</t>
  </si>
  <si>
    <t>TGG-374</t>
  </si>
  <si>
    <t>TGG-375</t>
  </si>
  <si>
    <t>TGG-376</t>
  </si>
  <si>
    <t>TGG-377</t>
  </si>
  <si>
    <t>TGG-378</t>
  </si>
  <si>
    <t>TGG-379</t>
  </si>
  <si>
    <t>TGG-380</t>
  </si>
  <si>
    <t>TGG-381</t>
  </si>
  <si>
    <t>TGG-382</t>
  </si>
  <si>
    <t>TGG-383</t>
  </si>
  <si>
    <t>TGG-384</t>
  </si>
  <si>
    <t>TGG-385</t>
  </si>
  <si>
    <t>TGG-386</t>
  </si>
  <si>
    <t>TGG-387</t>
  </si>
  <si>
    <t>TGG-388</t>
  </si>
  <si>
    <t>TGG-389</t>
  </si>
  <si>
    <t>TGG-390</t>
  </si>
  <si>
    <t>TGG-391</t>
  </si>
  <si>
    <t>TGG-392</t>
  </si>
  <si>
    <t>TGG-393</t>
  </si>
  <si>
    <t>TGG-394</t>
  </si>
  <si>
    <t>TGG-395</t>
  </si>
  <si>
    <t>TGG-396</t>
  </si>
  <si>
    <t>TGG-397</t>
  </si>
  <si>
    <t>TGG-400</t>
  </si>
  <si>
    <t>TGG-401</t>
  </si>
  <si>
    <t>TGG-402</t>
  </si>
  <si>
    <t>TGG-403</t>
  </si>
  <si>
    <t>TGG-404</t>
  </si>
  <si>
    <t>TGG-405</t>
  </si>
  <si>
    <t>TGG-406</t>
  </si>
  <si>
    <t>TGG-407</t>
  </si>
  <si>
    <t>TGG-408</t>
  </si>
  <si>
    <t>TGG-409</t>
  </si>
  <si>
    <t>TGG-410</t>
  </si>
  <si>
    <t>TGG-411</t>
  </si>
  <si>
    <t>TGG-412</t>
  </si>
  <si>
    <t>TGG-413</t>
  </si>
  <si>
    <t>TGG-414</t>
  </si>
  <si>
    <t>Bora</t>
  </si>
  <si>
    <t>Chamal Dildar</t>
  </si>
  <si>
    <t>TGG-415</t>
  </si>
  <si>
    <t>TGG-416</t>
  </si>
  <si>
    <t>TGG-417</t>
  </si>
  <si>
    <t>TGG-418</t>
  </si>
  <si>
    <t>TGG-419</t>
  </si>
  <si>
    <t>TGG-420</t>
  </si>
  <si>
    <t>TGG-421</t>
  </si>
  <si>
    <t>TGG-422</t>
  </si>
  <si>
    <t>TGG-423</t>
  </si>
  <si>
    <t>TGG-424</t>
  </si>
  <si>
    <t>TGG-425</t>
  </si>
  <si>
    <t>Dewari Gold 5kg</t>
  </si>
  <si>
    <t>TGG-426</t>
  </si>
  <si>
    <t>TGG-427</t>
  </si>
  <si>
    <t>TGG-428</t>
  </si>
  <si>
    <t>TGG-429</t>
  </si>
  <si>
    <t>TGG-431</t>
  </si>
  <si>
    <t>TGG-432</t>
  </si>
  <si>
    <t>TGG-433</t>
  </si>
  <si>
    <t>TGG-434</t>
  </si>
  <si>
    <t>TGG-435</t>
  </si>
  <si>
    <t>TGG-436</t>
  </si>
  <si>
    <t>TGG-437</t>
  </si>
  <si>
    <t>TGG-438</t>
  </si>
  <si>
    <t>TGG-439</t>
  </si>
  <si>
    <t>TGG-440</t>
  </si>
  <si>
    <t>TGG-441</t>
  </si>
  <si>
    <t>TGG-442</t>
  </si>
  <si>
    <t>TGG-443</t>
  </si>
  <si>
    <t>TGG-444</t>
  </si>
  <si>
    <t>TGG-445</t>
  </si>
  <si>
    <t>TGG-446</t>
  </si>
  <si>
    <t>TGG-447</t>
  </si>
  <si>
    <t>TGG-448</t>
  </si>
  <si>
    <t>TGG-449</t>
  </si>
  <si>
    <t>TGG-450</t>
  </si>
  <si>
    <t>TGG-451</t>
  </si>
  <si>
    <t>TGG-452</t>
  </si>
  <si>
    <t>TGG-453</t>
  </si>
  <si>
    <t>TGG-454</t>
  </si>
  <si>
    <t>TGG-455</t>
  </si>
  <si>
    <t>TGG-456</t>
  </si>
  <si>
    <t>TGG-457</t>
  </si>
  <si>
    <t>TGG-458</t>
  </si>
  <si>
    <t>TGG-459</t>
  </si>
  <si>
    <t>TGG-460</t>
  </si>
  <si>
    <t>TGG-461</t>
  </si>
  <si>
    <t>TGG-462</t>
  </si>
  <si>
    <t>TGG-463</t>
  </si>
  <si>
    <t>TGG-464</t>
  </si>
  <si>
    <t>TGG-465</t>
  </si>
  <si>
    <t>TGG-466</t>
  </si>
  <si>
    <t>TGG-467</t>
  </si>
  <si>
    <t>TGG-468</t>
  </si>
  <si>
    <t>TGG-469</t>
  </si>
  <si>
    <t>TGG-470</t>
  </si>
  <si>
    <t>TGG-471</t>
  </si>
  <si>
    <t>TGG-472</t>
  </si>
  <si>
    <t>TGG-473</t>
  </si>
  <si>
    <t>TGG-474</t>
  </si>
  <si>
    <t>TGG-475</t>
  </si>
  <si>
    <t>TGG-479</t>
  </si>
  <si>
    <t>TGG-480</t>
  </si>
  <si>
    <t>TGG-481</t>
  </si>
  <si>
    <t>TGG-483</t>
  </si>
  <si>
    <t>TGG-484</t>
  </si>
  <si>
    <t>TGG-486</t>
  </si>
  <si>
    <t>TGG-487</t>
  </si>
  <si>
    <t>TGG-488</t>
  </si>
  <si>
    <t>TGG-489</t>
  </si>
  <si>
    <t>TGG-490</t>
  </si>
  <si>
    <t>TGG-491</t>
  </si>
  <si>
    <t>TGG-492</t>
  </si>
  <si>
    <t>TGG-493</t>
  </si>
  <si>
    <t>TGG-494</t>
  </si>
  <si>
    <t>TGG-495</t>
  </si>
  <si>
    <t>TGG-496</t>
  </si>
  <si>
    <t>TGG-497</t>
  </si>
  <si>
    <t>TGG-498</t>
  </si>
  <si>
    <t>TGG-499</t>
  </si>
  <si>
    <t>TGG-500</t>
  </si>
  <si>
    <t>TGG-501</t>
  </si>
  <si>
    <t>TGG-502</t>
  </si>
  <si>
    <t>TGG-503</t>
  </si>
  <si>
    <t>TGG-504</t>
  </si>
  <si>
    <t>TGG-505</t>
  </si>
  <si>
    <t>TGG-506</t>
  </si>
  <si>
    <t>TGG-507</t>
  </si>
  <si>
    <t>TGG-508</t>
  </si>
  <si>
    <t>TGG-509</t>
  </si>
  <si>
    <t>TGG-510</t>
  </si>
  <si>
    <t>TGG-511</t>
  </si>
  <si>
    <t>TGG-512</t>
  </si>
  <si>
    <t>TGG-513</t>
  </si>
  <si>
    <t>TGG-514</t>
  </si>
  <si>
    <t>TGG-515</t>
  </si>
  <si>
    <t>TGG-516</t>
  </si>
  <si>
    <t>TGG-517</t>
  </si>
  <si>
    <t>TGG-518</t>
  </si>
  <si>
    <t>TGG-519</t>
  </si>
  <si>
    <t>TGG-520</t>
  </si>
  <si>
    <t>TGG-521</t>
  </si>
  <si>
    <t>TGG-522</t>
  </si>
  <si>
    <t>TGG-523</t>
  </si>
  <si>
    <t>TGG-524</t>
  </si>
  <si>
    <t>TGG-525</t>
  </si>
  <si>
    <t>TGG-526</t>
  </si>
  <si>
    <t>TGG-527</t>
  </si>
  <si>
    <t>TGG-528</t>
  </si>
  <si>
    <t>TGG-529</t>
  </si>
  <si>
    <t>TGG-530</t>
  </si>
  <si>
    <t>TGG-531</t>
  </si>
  <si>
    <t>TGG-532</t>
  </si>
  <si>
    <t>TGG-533</t>
  </si>
  <si>
    <t>TGG-534</t>
  </si>
  <si>
    <t>TGG-535</t>
  </si>
  <si>
    <t>TGG-536</t>
  </si>
  <si>
    <t>TGG-537</t>
  </si>
  <si>
    <t>TGG-538</t>
  </si>
  <si>
    <t>TGG-539</t>
  </si>
  <si>
    <t>TGG-540</t>
  </si>
  <si>
    <t>TGG-541</t>
  </si>
  <si>
    <t>TGG-542</t>
  </si>
  <si>
    <t>TGG-543</t>
  </si>
  <si>
    <t>TGG-544</t>
  </si>
  <si>
    <t>TGG-545</t>
  </si>
  <si>
    <t>TGG-546</t>
  </si>
  <si>
    <t>TGG-547</t>
  </si>
  <si>
    <t>TGG-548</t>
  </si>
  <si>
    <t>TGG-549</t>
  </si>
  <si>
    <t>TGG-550</t>
  </si>
  <si>
    <t>TGG-551</t>
  </si>
  <si>
    <t>TGG-552</t>
  </si>
  <si>
    <t>TGG-553</t>
  </si>
  <si>
    <t>TGG-554</t>
  </si>
  <si>
    <t>TGG-555</t>
  </si>
  <si>
    <t>Kiss Deo Spray 220 ml</t>
  </si>
  <si>
    <t>Kiss Ladies Perfume 150 ml</t>
  </si>
  <si>
    <t xml:space="preserve">Kiss Pocket Perfume </t>
  </si>
  <si>
    <t xml:space="preserve">Axe Perfume </t>
  </si>
  <si>
    <t>Gatsby Hair Spray</t>
  </si>
  <si>
    <t>Junsui Facewash 100 gm</t>
  </si>
  <si>
    <t>Neem &amp; Tulsi Facewash</t>
  </si>
  <si>
    <t>Ponds Agemiracle 50 gm</t>
  </si>
  <si>
    <t>Fair &amp; Lovely  25 gm</t>
  </si>
  <si>
    <t>Fair &amp; Lovely BB Cream 18 gm</t>
  </si>
  <si>
    <t>Ponds Lotion 100 ml</t>
  </si>
  <si>
    <t>Patanjali Aloevera Jel 150 ml</t>
  </si>
  <si>
    <t>Coconut Oil 500 ml</t>
  </si>
  <si>
    <t xml:space="preserve">Indulekha Oil </t>
  </si>
  <si>
    <t>Indulekha Shampoo</t>
  </si>
  <si>
    <t>Clear Shampoo 650 ml</t>
  </si>
  <si>
    <t>Clear Shampoo 330 ml</t>
  </si>
  <si>
    <t>Clear Shampoo 170 ml</t>
  </si>
  <si>
    <t>Dove Shampoo 340 ml</t>
  </si>
  <si>
    <t>Dove Shampoo 180 ml</t>
  </si>
  <si>
    <t>Dove Conditioner 320ml</t>
  </si>
  <si>
    <t>Clinic Plus 330 ml</t>
  </si>
  <si>
    <t>Pantene Shamphoo 180 ml</t>
  </si>
  <si>
    <t>Pantene Shampoo 340 ml</t>
  </si>
  <si>
    <t>Clinic Plus pata 7 ml</t>
  </si>
  <si>
    <t>Sunsilk Shampoo 670 ml</t>
  </si>
  <si>
    <t>Sunsilk Shampoo 335 ml</t>
  </si>
  <si>
    <t>Sunsilk Conditioner 320 ml</t>
  </si>
  <si>
    <t>Sunsilk Pata 7 ml</t>
  </si>
  <si>
    <t>Head &amp; Shoulder Pata 7 ml</t>
  </si>
  <si>
    <t>Antidanruff Shampoo 450 ml</t>
  </si>
  <si>
    <t>Antidanruff Shampoo 200 ml</t>
  </si>
  <si>
    <t>Natural Shampoo 450 ml</t>
  </si>
  <si>
    <t>Natural Shampoo 200 ml</t>
  </si>
  <si>
    <t>Alovera Shampoo 450 ml</t>
  </si>
  <si>
    <t>Alovera Shampoo 200 ml</t>
  </si>
  <si>
    <t>Shikakai shampoo 450 ml</t>
  </si>
  <si>
    <t>Milk Protein shampoo 450 ml</t>
  </si>
  <si>
    <t>Tresemme Shampoo 580 ml</t>
  </si>
  <si>
    <t>Clip (74017231-7)</t>
  </si>
  <si>
    <t>Clip Dulan (7425239-7)</t>
  </si>
  <si>
    <t>Lebenti Rose (7408247-7)</t>
  </si>
  <si>
    <t>Lebenti (7414253-7)</t>
  </si>
  <si>
    <t>H.R Lipstick (7403217-7)</t>
  </si>
  <si>
    <t xml:space="preserve">Lipstik </t>
  </si>
  <si>
    <t xml:space="preserve">Hot Lipstik </t>
  </si>
  <si>
    <t xml:space="preserve">Matte Lipstik </t>
  </si>
  <si>
    <t xml:space="preserve">Lip Liner </t>
  </si>
  <si>
    <t xml:space="preserve">Khip Big </t>
  </si>
  <si>
    <t xml:space="preserve">Khip Small </t>
  </si>
  <si>
    <t xml:space="preserve">Mala </t>
  </si>
  <si>
    <t>Mala (7667817-5)</t>
  </si>
  <si>
    <t xml:space="preserve">Mala  </t>
  </si>
  <si>
    <t xml:space="preserve">Sari Pin </t>
  </si>
  <si>
    <t xml:space="preserve">Clip Ring Wala </t>
  </si>
  <si>
    <t>Miss Gallary Lipstik</t>
  </si>
  <si>
    <t>Ramano Shampoo 380 ml</t>
  </si>
  <si>
    <t>Ramano Shampoo 180 ml</t>
  </si>
  <si>
    <t xml:space="preserve">Enchanture Pocket Perfume </t>
  </si>
  <si>
    <t xml:space="preserve">Eye Shadow </t>
  </si>
  <si>
    <t>Wild Stone Perfume 500 ml</t>
  </si>
  <si>
    <t>Nevia Loation 200 ml</t>
  </si>
  <si>
    <t>Nevia Loation 400 ml</t>
  </si>
  <si>
    <t xml:space="preserve">Nevia Tonner 200ml </t>
  </si>
  <si>
    <t>Lotus Sun Cream 50 gm</t>
  </si>
  <si>
    <t>Ponds Sun Cream 80 gm</t>
  </si>
  <si>
    <t xml:space="preserve">Kavery Hair Mehendi </t>
  </si>
  <si>
    <t xml:space="preserve">Hair Jel </t>
  </si>
  <si>
    <t xml:space="preserve">Bindi Big </t>
  </si>
  <si>
    <t xml:space="preserve">Tika Pata </t>
  </si>
  <si>
    <t xml:space="preserve">Mehendi Lagauda Lagaune </t>
  </si>
  <si>
    <t xml:space="preserve">Hair </t>
  </si>
  <si>
    <t xml:space="preserve">Hair Clip </t>
  </si>
  <si>
    <t xml:space="preserve">Namaste Clip </t>
  </si>
  <si>
    <t>Clip (7611765-5)</t>
  </si>
  <si>
    <t xml:space="preserve">Clip 1 </t>
  </si>
  <si>
    <t>Clip 2</t>
  </si>
  <si>
    <t xml:space="preserve">Clip 3 </t>
  </si>
  <si>
    <t>Clip 5</t>
  </si>
  <si>
    <t xml:space="preserve">Clip </t>
  </si>
  <si>
    <t xml:space="preserve">Metal Kata </t>
  </si>
  <si>
    <t xml:space="preserve">Head been Canwala </t>
  </si>
  <si>
    <t>Head been</t>
  </si>
  <si>
    <t xml:space="preserve">Goti Lebenti </t>
  </si>
  <si>
    <t xml:space="preserve">Kitti Lebenti Love wala </t>
  </si>
  <si>
    <t>Chura Yello 1*8pic</t>
  </si>
  <si>
    <t xml:space="preserve">Chura </t>
  </si>
  <si>
    <t xml:space="preserve">Chura Seto </t>
  </si>
  <si>
    <t xml:space="preserve">Chura Pahelo Set </t>
  </si>
  <si>
    <t>Bala Set</t>
  </si>
  <si>
    <t>Chura (74017120-3)</t>
  </si>
  <si>
    <t>Air Freshner 470gm</t>
  </si>
  <si>
    <t>H Cleasing Milk 100ml</t>
  </si>
  <si>
    <t>Dibba Chura (7607394-4)</t>
  </si>
  <si>
    <t>Dibba Chura (7610397-4)</t>
  </si>
  <si>
    <t>Metal Chura (7612399-4)</t>
  </si>
  <si>
    <t>Bacha Single Chura (7613400-4)</t>
  </si>
  <si>
    <t>Bacha Single Chura (7613401-4)</t>
  </si>
  <si>
    <t>Kada Chura (7615402-4)</t>
  </si>
  <si>
    <t>Bacha Chura Set 97617404-4</t>
  </si>
  <si>
    <t>Chura Kada Set (7618405-4)</t>
  </si>
  <si>
    <t>Chura Set (7619406-4)</t>
  </si>
  <si>
    <t>Bala Set (7620407-4)</t>
  </si>
  <si>
    <t>Chura Set (7621408-4)</t>
  </si>
  <si>
    <t>Chura Set (7622409-4)</t>
  </si>
  <si>
    <t>Bacha Chura (7601410-4)</t>
  </si>
  <si>
    <t>Chura Set (7603412-4)</t>
  </si>
  <si>
    <t>Chura Set (7604413-4)</t>
  </si>
  <si>
    <t>Chura Set (7605414-4)</t>
  </si>
  <si>
    <t>Bala Set (7606415-4)</t>
  </si>
  <si>
    <t>Chura Toda Cutting (769418-4)</t>
  </si>
  <si>
    <t>Bala (76888808-5)</t>
  </si>
  <si>
    <t>Heat black</t>
  </si>
  <si>
    <t>Jhumka (7658301-4)</t>
  </si>
  <si>
    <t>Jhumka (7659302-4)</t>
  </si>
  <si>
    <t>Jhuka Patharwala (7611398-4)</t>
  </si>
  <si>
    <t xml:space="preserve">Dori </t>
  </si>
  <si>
    <t>Oshea B.Cream (7689272-4)</t>
  </si>
  <si>
    <t>Lebanti spider</t>
  </si>
  <si>
    <t>Oxyglow Aloevera Cream (7634277-4)</t>
  </si>
  <si>
    <t xml:space="preserve">Sirbandi </t>
  </si>
  <si>
    <t>Rose Water 250ml</t>
  </si>
  <si>
    <t>Rose Water 100ml</t>
  </si>
  <si>
    <t xml:space="preserve">Vasline </t>
  </si>
  <si>
    <t>P Powder</t>
  </si>
  <si>
    <t>P powder</t>
  </si>
  <si>
    <t>TGC-556</t>
  </si>
  <si>
    <t>Dorzan</t>
  </si>
  <si>
    <t>Set</t>
  </si>
  <si>
    <t>TGC-557</t>
  </si>
  <si>
    <t>TGC-558</t>
  </si>
  <si>
    <t>TGC-559</t>
  </si>
  <si>
    <t>TGC-560</t>
  </si>
  <si>
    <t>TGC-561</t>
  </si>
  <si>
    <t>TGC-562</t>
  </si>
  <si>
    <t>TGC-563</t>
  </si>
  <si>
    <t>TGC-564</t>
  </si>
  <si>
    <t>TGC-565</t>
  </si>
  <si>
    <t>TGC-566</t>
  </si>
  <si>
    <t>TGC-567</t>
  </si>
  <si>
    <t>TGC-568</t>
  </si>
  <si>
    <t>TGC-569</t>
  </si>
  <si>
    <t>TGC-570</t>
  </si>
  <si>
    <t>TGC-571</t>
  </si>
  <si>
    <t>TGC-572</t>
  </si>
  <si>
    <t>TGC-573</t>
  </si>
  <si>
    <t>TGC-574</t>
  </si>
  <si>
    <t>TGC-575</t>
  </si>
  <si>
    <t>TGC-576</t>
  </si>
  <si>
    <t>TGC-577</t>
  </si>
  <si>
    <t>TGC-578</t>
  </si>
  <si>
    <t>TGC-579</t>
  </si>
  <si>
    <t>TGC-580</t>
  </si>
  <si>
    <t>TGC-581</t>
  </si>
  <si>
    <t>TGC-582</t>
  </si>
  <si>
    <t>TGC-583</t>
  </si>
  <si>
    <t>TGC-584</t>
  </si>
  <si>
    <t>TGC-585</t>
  </si>
  <si>
    <t>TGC-586</t>
  </si>
  <si>
    <t>TGC-587</t>
  </si>
  <si>
    <t>TGC-588</t>
  </si>
  <si>
    <t>TGC-589</t>
  </si>
  <si>
    <t>TGC-590</t>
  </si>
  <si>
    <t>TGC-591</t>
  </si>
  <si>
    <t>TGC-592</t>
  </si>
  <si>
    <t>TGC-593</t>
  </si>
  <si>
    <t>TGC-594</t>
  </si>
  <si>
    <t>TGC-595</t>
  </si>
  <si>
    <t>TGC-596</t>
  </si>
  <si>
    <t>TGC-597</t>
  </si>
  <si>
    <t>TGC-598</t>
  </si>
  <si>
    <t>TGC-599</t>
  </si>
  <si>
    <t>TGC-600</t>
  </si>
  <si>
    <t>TGC-601</t>
  </si>
  <si>
    <t>TGC-602</t>
  </si>
  <si>
    <t>TGC-603</t>
  </si>
  <si>
    <t>TGC-604</t>
  </si>
  <si>
    <t>TGC-605</t>
  </si>
  <si>
    <t>TGC-606</t>
  </si>
  <si>
    <t>TGC-607</t>
  </si>
  <si>
    <t>TGC-608</t>
  </si>
  <si>
    <t>TGC-609</t>
  </si>
  <si>
    <t>TGC-610</t>
  </si>
  <si>
    <t>TGC-611</t>
  </si>
  <si>
    <t>TGC-612</t>
  </si>
  <si>
    <t>TGC-613</t>
  </si>
  <si>
    <t>TGC-614</t>
  </si>
  <si>
    <t>TGC-615</t>
  </si>
  <si>
    <t>TGC-616</t>
  </si>
  <si>
    <t>TGC-617</t>
  </si>
  <si>
    <t>TGC-618</t>
  </si>
  <si>
    <t>TGC-619</t>
  </si>
  <si>
    <t>TGC-620</t>
  </si>
  <si>
    <t>TGC-621</t>
  </si>
  <si>
    <t>TGC-622</t>
  </si>
  <si>
    <t>TGC-623</t>
  </si>
  <si>
    <t>YGC-624</t>
  </si>
  <si>
    <t>TGC-625</t>
  </si>
  <si>
    <t>TGC-626</t>
  </si>
  <si>
    <t>TGC-627</t>
  </si>
  <si>
    <t>TGC-628</t>
  </si>
  <si>
    <t>TGC-629</t>
  </si>
  <si>
    <t>TGC-630</t>
  </si>
  <si>
    <t>TGC-631</t>
  </si>
  <si>
    <t>TGC-632</t>
  </si>
  <si>
    <t>TGC-633</t>
  </si>
  <si>
    <t>TGC-634</t>
  </si>
  <si>
    <t>TGC-635</t>
  </si>
  <si>
    <t>TGC-636</t>
  </si>
  <si>
    <t>TGC-637</t>
  </si>
  <si>
    <t>TGC-638</t>
  </si>
  <si>
    <t>TGC-639</t>
  </si>
  <si>
    <t>TGC-640</t>
  </si>
  <si>
    <t>TGC-641</t>
  </si>
  <si>
    <t>TGC-642</t>
  </si>
  <si>
    <t>TGC-643</t>
  </si>
  <si>
    <t>TGC-644</t>
  </si>
  <si>
    <t>TGC-645</t>
  </si>
  <si>
    <t>TGC-646</t>
  </si>
  <si>
    <t>TGC-647</t>
  </si>
  <si>
    <t>TGC-648</t>
  </si>
  <si>
    <t>TGC-649</t>
  </si>
  <si>
    <t>TGC-650</t>
  </si>
  <si>
    <t>TGC-651</t>
  </si>
  <si>
    <t>TGC-652</t>
  </si>
  <si>
    <t>TGC-653</t>
  </si>
  <si>
    <t>TGC-654</t>
  </si>
  <si>
    <t>TGC-656</t>
  </si>
  <si>
    <t>TGC-655</t>
  </si>
  <si>
    <t>TGC-657</t>
  </si>
  <si>
    <t>TGC-658</t>
  </si>
  <si>
    <t>TGC-659</t>
  </si>
  <si>
    <t>TGC-660</t>
  </si>
  <si>
    <t>TGC-661</t>
  </si>
  <si>
    <t>TGC-662</t>
  </si>
  <si>
    <t>TGC-663</t>
  </si>
  <si>
    <t>TGC-664</t>
  </si>
  <si>
    <t>TGC-665</t>
  </si>
  <si>
    <t>TGC-666</t>
  </si>
  <si>
    <t>TGC-667</t>
  </si>
  <si>
    <t>TGC-668</t>
  </si>
  <si>
    <t>TGC-669</t>
  </si>
  <si>
    <t>TGC-670</t>
  </si>
  <si>
    <t>TGC-671</t>
  </si>
  <si>
    <t>TGC-672</t>
  </si>
  <si>
    <t>TGC-673</t>
  </si>
  <si>
    <t>TGC-674</t>
  </si>
  <si>
    <t>TGC-675</t>
  </si>
  <si>
    <t>TGC-676</t>
  </si>
  <si>
    <t>TGC-677</t>
  </si>
  <si>
    <t>TGC-678</t>
  </si>
  <si>
    <t>TGC-679</t>
  </si>
  <si>
    <t>TGC-680</t>
  </si>
  <si>
    <t>TGC-681</t>
  </si>
  <si>
    <t>TGC-682</t>
  </si>
  <si>
    <t>TGC-683</t>
  </si>
  <si>
    <t>TGC-684</t>
  </si>
  <si>
    <t>TGC-685</t>
  </si>
  <si>
    <t>TGC-686</t>
  </si>
  <si>
    <t>TGC-687</t>
  </si>
  <si>
    <t>White paper</t>
  </si>
  <si>
    <t xml:space="preserve">Colour paper </t>
  </si>
  <si>
    <t>Pilot Pen red</t>
  </si>
  <si>
    <t xml:space="preserve">Ink Pen 3333 box </t>
  </si>
  <si>
    <t>Copy Rs 80</t>
  </si>
  <si>
    <t xml:space="preserve">Copy (Rs. 70)    </t>
  </si>
  <si>
    <t xml:space="preserve">Copy (Rs. 20)   Drowing </t>
  </si>
  <si>
    <t xml:space="preserve">Graph Copy </t>
  </si>
  <si>
    <t>Practical Note Book</t>
  </si>
  <si>
    <t>Scale 15cm</t>
  </si>
  <si>
    <t xml:space="preserve">Eraser </t>
  </si>
  <si>
    <t xml:space="preserve">Sharpener </t>
  </si>
  <si>
    <t>White Seltep</t>
  </si>
  <si>
    <t xml:space="preserve">Books Cover </t>
  </si>
  <si>
    <t xml:space="preserve">Criket ball </t>
  </si>
  <si>
    <t>Stiger</t>
  </si>
  <si>
    <t>Volly Ball Net</t>
  </si>
  <si>
    <t>TT Super Onestar Bat</t>
  </si>
  <si>
    <t>TT Ball (1*6pc)</t>
  </si>
  <si>
    <t>Glue Stick Big</t>
  </si>
  <si>
    <t xml:space="preserve">Fevi Kwiks </t>
  </si>
  <si>
    <t xml:space="preserve">Pump </t>
  </si>
  <si>
    <t xml:space="preserve">Ball Mikasa  </t>
  </si>
  <si>
    <t>Ball Double  Fish</t>
  </si>
  <si>
    <t xml:space="preserve">Cartoon Tep </t>
  </si>
  <si>
    <t>Pen</t>
  </si>
  <si>
    <t>Stipler  Thulo H.D 45</t>
  </si>
  <si>
    <t xml:space="preserve">Stipler Sano H.D 10 </t>
  </si>
  <si>
    <t xml:space="preserve">Protractor </t>
  </si>
  <si>
    <t>Scale 30cm</t>
  </si>
  <si>
    <t xml:space="preserve">Cock </t>
  </si>
  <si>
    <t>Pin Battery Small</t>
  </si>
  <si>
    <t>Copy Rs. 30</t>
  </si>
  <si>
    <t>Copy Rs. 40</t>
  </si>
  <si>
    <t>A4 Note Book Rs. 80</t>
  </si>
  <si>
    <t>Double Fish Ball</t>
  </si>
  <si>
    <t xml:space="preserve">Badminton My 208 </t>
  </si>
  <si>
    <t>Cock Nylon 1*12</t>
  </si>
  <si>
    <t xml:space="preserve">Super Glue </t>
  </si>
  <si>
    <t>Drop Bond 500gm*50pic</t>
  </si>
  <si>
    <t xml:space="preserve">Carbon Paper </t>
  </si>
  <si>
    <t>A4 Note Book Rs 60</t>
  </si>
  <si>
    <t xml:space="preserve">Remot Battery </t>
  </si>
  <si>
    <t>Toothpick</t>
  </si>
  <si>
    <t>Earbird</t>
  </si>
  <si>
    <t>TGS-688</t>
  </si>
  <si>
    <t>TGS-689</t>
  </si>
  <si>
    <t>TGS-690</t>
  </si>
  <si>
    <t>TGS-691</t>
  </si>
  <si>
    <t>TGS-692</t>
  </si>
  <si>
    <t>TGS-693</t>
  </si>
  <si>
    <t>TGS-694</t>
  </si>
  <si>
    <t>TGS-695</t>
  </si>
  <si>
    <t>TGS-696</t>
  </si>
  <si>
    <t>TGS-697</t>
  </si>
  <si>
    <t>TGS-698</t>
  </si>
  <si>
    <t>TGS-699</t>
  </si>
  <si>
    <t>TGS-700</t>
  </si>
  <si>
    <t>TGS-701</t>
  </si>
  <si>
    <t>TGS-702</t>
  </si>
  <si>
    <t>TGS-703</t>
  </si>
  <si>
    <t>TGS-704</t>
  </si>
  <si>
    <t>TGS-705</t>
  </si>
  <si>
    <t>TGS-706</t>
  </si>
  <si>
    <t>TGS-707</t>
  </si>
  <si>
    <t>TGS-708</t>
  </si>
  <si>
    <t>TGS-709</t>
  </si>
  <si>
    <t>TGS-710</t>
  </si>
  <si>
    <t>TGS-711</t>
  </si>
  <si>
    <t>TGS-712</t>
  </si>
  <si>
    <t>TGS-713</t>
  </si>
  <si>
    <t>TGS-714</t>
  </si>
  <si>
    <t>TGS-715</t>
  </si>
  <si>
    <t>TGS-716</t>
  </si>
  <si>
    <t>TGS-717</t>
  </si>
  <si>
    <t>TGS-718</t>
  </si>
  <si>
    <t>TGS-720</t>
  </si>
  <si>
    <t>TGS-721</t>
  </si>
  <si>
    <t>TGS-723</t>
  </si>
  <si>
    <t>TGS-724</t>
  </si>
  <si>
    <t>TGS-725</t>
  </si>
  <si>
    <t>TGS-726</t>
  </si>
  <si>
    <t>TGS-729</t>
  </si>
  <si>
    <t>TGS-730</t>
  </si>
  <si>
    <t>TGS-732</t>
  </si>
  <si>
    <t>TGS-733</t>
  </si>
  <si>
    <t>TGS-734</t>
  </si>
  <si>
    <t>TGS-735</t>
  </si>
  <si>
    <t>TGS-736</t>
  </si>
  <si>
    <t>TGS-737</t>
  </si>
  <si>
    <t>TGS-739</t>
  </si>
  <si>
    <t>TGS-740</t>
  </si>
  <si>
    <t>TGS-741</t>
  </si>
  <si>
    <t>TGS-742</t>
  </si>
  <si>
    <t>TGS-743</t>
  </si>
  <si>
    <t>Lasun</t>
  </si>
  <si>
    <t>Ghitha</t>
  </si>
  <si>
    <t xml:space="preserve">Lasun Local </t>
  </si>
  <si>
    <t>Khira</t>
  </si>
  <si>
    <t>Gajar</t>
  </si>
  <si>
    <t xml:space="preserve">Tamatar </t>
  </si>
  <si>
    <t>Hariyo Khursani</t>
  </si>
  <si>
    <t xml:space="preserve">Simligan </t>
  </si>
  <si>
    <t xml:space="preserve">Kauli </t>
  </si>
  <si>
    <t>Pahelo  Farsi</t>
  </si>
  <si>
    <t>Lauka</t>
  </si>
  <si>
    <t>Banda</t>
  </si>
  <si>
    <t>Aduwa</t>
  </si>
  <si>
    <t xml:space="preserve">H.Dhaniya </t>
  </si>
  <si>
    <t>Heude simi</t>
  </si>
  <si>
    <t xml:space="preserve">Karela </t>
  </si>
  <si>
    <t xml:space="preserve">Mula </t>
  </si>
  <si>
    <t xml:space="preserve">Pyaj Patta </t>
  </si>
  <si>
    <t>Fuzi Syau</t>
  </si>
  <si>
    <t>Dalle Syau</t>
  </si>
  <si>
    <t>Royal Shyau</t>
  </si>
  <si>
    <t xml:space="preserve">H.Angur </t>
  </si>
  <si>
    <t>Aalu Local</t>
  </si>
  <si>
    <t xml:space="preserve">Anar </t>
  </si>
  <si>
    <t>Pidalu</t>
  </si>
  <si>
    <t xml:space="preserve">Simla </t>
  </si>
  <si>
    <t>Kera btl</t>
  </si>
  <si>
    <t xml:space="preserve">Bhaktapure Kakro </t>
  </si>
  <si>
    <t xml:space="preserve">Bhanta </t>
  </si>
  <si>
    <t xml:space="preserve">Hariyo Farsi </t>
  </si>
  <si>
    <t>Simi Hiude</t>
  </si>
  <si>
    <t xml:space="preserve">Carret </t>
  </si>
  <si>
    <t>TGV-744</t>
  </si>
  <si>
    <t>TGV-745</t>
  </si>
  <si>
    <t>TGV-746</t>
  </si>
  <si>
    <t>TGV-747</t>
  </si>
  <si>
    <t>TGV-748</t>
  </si>
  <si>
    <t>TGV-749</t>
  </si>
  <si>
    <t>TGV-750</t>
  </si>
  <si>
    <t>TGV-751</t>
  </si>
  <si>
    <t>TGV-752</t>
  </si>
  <si>
    <t>TGV-753</t>
  </si>
  <si>
    <t>TGV-754</t>
  </si>
  <si>
    <t>TGV-755</t>
  </si>
  <si>
    <t>TGV-756</t>
  </si>
  <si>
    <t>TGV-757</t>
  </si>
  <si>
    <t>TGV-758</t>
  </si>
  <si>
    <t>TGV-759</t>
  </si>
  <si>
    <t>TGV-760</t>
  </si>
  <si>
    <t>TGV-761</t>
  </si>
  <si>
    <t>TGV-762</t>
  </si>
  <si>
    <t>TGV-763</t>
  </si>
  <si>
    <t>TGV-764</t>
  </si>
  <si>
    <t>TGV-765</t>
  </si>
  <si>
    <t>TGV-766</t>
  </si>
  <si>
    <t>TGV-767</t>
  </si>
  <si>
    <t>TGV-768</t>
  </si>
  <si>
    <t>TGV-769</t>
  </si>
  <si>
    <t>TGV-770</t>
  </si>
  <si>
    <t>TGV-771</t>
  </si>
  <si>
    <t>TGV-772</t>
  </si>
  <si>
    <t>TGV-773</t>
  </si>
  <si>
    <t>TGV-774</t>
  </si>
  <si>
    <t>TGV-775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</si>
</sst>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1" xfId="0" applyNumberFormat="1" applyBorder="1"/>
    <xf numFmtId="0" fontId="0" fillId="0" borderId="0" xfId="0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3" xfId="0" applyFont="1" applyBorder="1"/>
    <xf numFmtId="0" fontId="3" fillId="2" borderId="3" xfId="0" applyFont="1" applyFill="1" applyBorder="1"/>
    <xf numFmtId="0" fontId="3" fillId="2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2"/>
  <sheetViews>
    <sheetView tabSelected="1" topLeftCell="A171" workbookViewId="0">
      <selection activeCell="A741" sqref="A741"/>
    </sheetView>
  </sheetViews>
  <sheetFormatPr defaultRowHeight="15"/>
  <cols>
    <col min="1" max="1" width="12.7109375" customWidth="1"/>
    <col min="2" max="2" width="19.42578125" customWidth="1"/>
    <col min="3" max="3" width="19.28515625" customWidth="1"/>
    <col min="4" max="4" width="35.42578125" customWidth="1"/>
    <col min="5" max="5" width="16.5703125" customWidth="1"/>
    <col min="6" max="6" width="14.28515625" customWidth="1"/>
    <col min="7" max="7" width="13.140625" customWidth="1"/>
    <col min="8" max="8" width="15.85546875" customWidth="1"/>
    <col min="9" max="9" width="13.85546875" customWidth="1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10</v>
      </c>
      <c r="C2" t="s">
        <v>7</v>
      </c>
      <c r="D2" s="2" t="s">
        <v>11</v>
      </c>
      <c r="E2" s="10">
        <v>14</v>
      </c>
      <c r="F2" s="2">
        <v>35.5</v>
      </c>
      <c r="G2" t="s">
        <v>8</v>
      </c>
    </row>
    <row r="3" spans="1:7">
      <c r="A3" t="s">
        <v>12</v>
      </c>
      <c r="B3" t="s">
        <v>10</v>
      </c>
      <c r="C3" t="s">
        <v>7</v>
      </c>
      <c r="D3" s="3" t="s">
        <v>193</v>
      </c>
      <c r="E3" s="4">
        <v>18</v>
      </c>
      <c r="F3" s="3">
        <v>28</v>
      </c>
      <c r="G3" t="s">
        <v>8</v>
      </c>
    </row>
    <row r="4" spans="1:7">
      <c r="A4" t="s">
        <v>13</v>
      </c>
      <c r="B4" t="s">
        <v>10</v>
      </c>
      <c r="C4" t="s">
        <v>7</v>
      </c>
      <c r="D4" s="3" t="s">
        <v>194</v>
      </c>
      <c r="E4" s="4">
        <v>78</v>
      </c>
      <c r="F4" s="3">
        <v>8.5399999999999991</v>
      </c>
      <c r="G4" t="s">
        <v>8</v>
      </c>
    </row>
    <row r="5" spans="1:7">
      <c r="A5" t="s">
        <v>14</v>
      </c>
      <c r="B5" t="s">
        <v>10</v>
      </c>
      <c r="C5" t="s">
        <v>7</v>
      </c>
      <c r="D5" s="3" t="s">
        <v>195</v>
      </c>
      <c r="E5" s="4">
        <f>46+50</f>
        <v>96</v>
      </c>
      <c r="F5" s="3">
        <v>9.8800000000000008</v>
      </c>
      <c r="G5" t="s">
        <v>8</v>
      </c>
    </row>
    <row r="6" spans="1:7">
      <c r="A6" t="s">
        <v>15</v>
      </c>
      <c r="B6" t="s">
        <v>10</v>
      </c>
      <c r="C6" t="s">
        <v>7</v>
      </c>
      <c r="D6" s="3" t="s">
        <v>196</v>
      </c>
      <c r="E6" s="4">
        <v>57</v>
      </c>
      <c r="F6" s="3">
        <v>9.25</v>
      </c>
      <c r="G6" t="s">
        <v>8</v>
      </c>
    </row>
    <row r="7" spans="1:7">
      <c r="A7" t="s">
        <v>16</v>
      </c>
      <c r="B7" t="s">
        <v>10</v>
      </c>
      <c r="C7" t="s">
        <v>7</v>
      </c>
      <c r="D7" s="3" t="s">
        <v>197</v>
      </c>
      <c r="E7" s="4">
        <f>6+180</f>
        <v>186</v>
      </c>
      <c r="F7" s="3">
        <v>16.66</v>
      </c>
      <c r="G7" t="s">
        <v>8</v>
      </c>
    </row>
    <row r="8" spans="1:7">
      <c r="A8" t="s">
        <v>17</v>
      </c>
      <c r="B8" t="s">
        <v>10</v>
      </c>
      <c r="C8" t="s">
        <v>7</v>
      </c>
      <c r="D8" s="3" t="s">
        <v>198</v>
      </c>
      <c r="E8" s="4">
        <v>62</v>
      </c>
      <c r="F8" s="3">
        <v>26.5</v>
      </c>
      <c r="G8" t="s">
        <v>8</v>
      </c>
    </row>
    <row r="9" spans="1:7">
      <c r="A9" t="s">
        <v>18</v>
      </c>
      <c r="B9" t="s">
        <v>10</v>
      </c>
      <c r="C9" t="s">
        <v>7</v>
      </c>
      <c r="D9" s="3" t="s">
        <v>199</v>
      </c>
      <c r="E9" s="4">
        <v>16</v>
      </c>
      <c r="F9" s="3">
        <v>38</v>
      </c>
      <c r="G9" t="s">
        <v>8</v>
      </c>
    </row>
    <row r="10" spans="1:7">
      <c r="A10" t="s">
        <v>19</v>
      </c>
      <c r="B10" t="s">
        <v>10</v>
      </c>
      <c r="C10" t="s">
        <v>7</v>
      </c>
      <c r="D10" s="3" t="s">
        <v>200</v>
      </c>
      <c r="E10" s="4">
        <v>0.59</v>
      </c>
      <c r="F10" s="3">
        <v>930</v>
      </c>
      <c r="G10" t="s">
        <v>8</v>
      </c>
    </row>
    <row r="11" spans="1:7">
      <c r="A11" t="s">
        <v>21</v>
      </c>
      <c r="B11" t="s">
        <v>10</v>
      </c>
      <c r="C11" t="s">
        <v>7</v>
      </c>
      <c r="D11" s="3" t="s">
        <v>201</v>
      </c>
      <c r="E11" s="4">
        <v>62</v>
      </c>
      <c r="F11" s="3">
        <v>15</v>
      </c>
      <c r="G11" t="s">
        <v>8</v>
      </c>
    </row>
    <row r="12" spans="1:7">
      <c r="A12" t="s">
        <v>22</v>
      </c>
      <c r="B12" t="s">
        <v>10</v>
      </c>
      <c r="C12" t="s">
        <v>20</v>
      </c>
      <c r="D12" s="3" t="s">
        <v>202</v>
      </c>
      <c r="E12" s="4">
        <v>66</v>
      </c>
      <c r="F12" s="3">
        <v>6.87</v>
      </c>
      <c r="G12" t="s">
        <v>8</v>
      </c>
    </row>
    <row r="13" spans="1:7">
      <c r="A13" t="s">
        <v>23</v>
      </c>
      <c r="B13" t="s">
        <v>10</v>
      </c>
      <c r="C13" t="s">
        <v>20</v>
      </c>
      <c r="D13" s="3" t="s">
        <v>203</v>
      </c>
      <c r="E13" s="4">
        <v>10.4</v>
      </c>
      <c r="F13" s="3">
        <v>528</v>
      </c>
      <c r="G13" t="s">
        <v>8</v>
      </c>
    </row>
    <row r="14" spans="1:7">
      <c r="A14" t="s">
        <v>24</v>
      </c>
      <c r="B14" t="s">
        <v>10</v>
      </c>
      <c r="C14" t="s">
        <v>7</v>
      </c>
      <c r="D14" s="3" t="s">
        <v>25</v>
      </c>
      <c r="E14" s="4">
        <v>310</v>
      </c>
      <c r="F14" s="3"/>
      <c r="G14" t="s">
        <v>8</v>
      </c>
    </row>
    <row r="15" spans="1:7">
      <c r="A15" t="s">
        <v>26</v>
      </c>
      <c r="B15" t="s">
        <v>10</v>
      </c>
      <c r="C15" t="s">
        <v>20</v>
      </c>
      <c r="D15" s="3" t="s">
        <v>204</v>
      </c>
      <c r="E15" s="4">
        <v>38</v>
      </c>
      <c r="F15" s="3">
        <v>14.16</v>
      </c>
      <c r="G15" t="s">
        <v>8</v>
      </c>
    </row>
    <row r="16" spans="1:7">
      <c r="A16" t="s">
        <v>27</v>
      </c>
      <c r="B16" t="s">
        <v>10</v>
      </c>
      <c r="C16" t="s">
        <v>20</v>
      </c>
      <c r="D16" s="3" t="s">
        <v>205</v>
      </c>
      <c r="E16" s="4">
        <v>10.3</v>
      </c>
      <c r="F16" s="3">
        <v>8.5</v>
      </c>
      <c r="G16" t="s">
        <v>8</v>
      </c>
    </row>
    <row r="17" spans="1:7">
      <c r="A17" t="s">
        <v>28</v>
      </c>
      <c r="B17" t="s">
        <v>10</v>
      </c>
      <c r="C17" t="s">
        <v>7</v>
      </c>
      <c r="D17" s="3" t="s">
        <v>206</v>
      </c>
      <c r="E17" s="4">
        <v>21</v>
      </c>
      <c r="F17" s="3">
        <v>217</v>
      </c>
      <c r="G17" t="s">
        <v>8</v>
      </c>
    </row>
    <row r="18" spans="1:7">
      <c r="A18" t="s">
        <v>29</v>
      </c>
      <c r="B18" t="s">
        <v>10</v>
      </c>
      <c r="C18" t="s">
        <v>7</v>
      </c>
      <c r="D18" s="3" t="s">
        <v>207</v>
      </c>
      <c r="E18" s="4">
        <v>10</v>
      </c>
      <c r="F18" s="3">
        <v>38</v>
      </c>
      <c r="G18" t="s">
        <v>8</v>
      </c>
    </row>
    <row r="19" spans="1:7">
      <c r="A19" t="s">
        <v>31</v>
      </c>
      <c r="B19" t="s">
        <v>10</v>
      </c>
      <c r="C19" t="s">
        <v>7</v>
      </c>
      <c r="D19" s="3" t="s">
        <v>30</v>
      </c>
      <c r="E19" s="4">
        <v>140</v>
      </c>
      <c r="F19" s="3">
        <v>48</v>
      </c>
      <c r="G19" t="s">
        <v>8</v>
      </c>
    </row>
    <row r="20" spans="1:7">
      <c r="A20" t="s">
        <v>32</v>
      </c>
      <c r="B20" t="s">
        <v>10</v>
      </c>
      <c r="C20" t="s">
        <v>7</v>
      </c>
      <c r="D20" s="4" t="s">
        <v>208</v>
      </c>
      <c r="E20" s="4">
        <v>28</v>
      </c>
      <c r="F20" s="3">
        <v>10.199999999999999</v>
      </c>
      <c r="G20" t="s">
        <v>8</v>
      </c>
    </row>
    <row r="21" spans="1:7">
      <c r="A21" t="s">
        <v>33</v>
      </c>
      <c r="B21" t="s">
        <v>10</v>
      </c>
      <c r="C21" t="s">
        <v>7</v>
      </c>
      <c r="D21" s="3" t="s">
        <v>210</v>
      </c>
      <c r="E21" s="4">
        <v>9</v>
      </c>
      <c r="F21" s="3">
        <v>22</v>
      </c>
      <c r="G21" t="s">
        <v>8</v>
      </c>
    </row>
    <row r="22" spans="1:7">
      <c r="A22" t="s">
        <v>35</v>
      </c>
      <c r="B22" t="s">
        <v>10</v>
      </c>
      <c r="C22" t="s">
        <v>7</v>
      </c>
      <c r="D22" s="3" t="s">
        <v>211</v>
      </c>
      <c r="E22" s="4">
        <v>1</v>
      </c>
      <c r="F22" s="3">
        <v>45</v>
      </c>
      <c r="G22" t="s">
        <v>8</v>
      </c>
    </row>
    <row r="23" spans="1:7">
      <c r="A23" t="s">
        <v>37</v>
      </c>
      <c r="B23" t="s">
        <v>10</v>
      </c>
      <c r="C23" t="s">
        <v>7</v>
      </c>
      <c r="D23" s="3" t="s">
        <v>212</v>
      </c>
      <c r="E23" s="4">
        <v>6</v>
      </c>
      <c r="F23" s="3">
        <v>61.19</v>
      </c>
      <c r="G23" t="s">
        <v>8</v>
      </c>
    </row>
    <row r="24" spans="1:7">
      <c r="A24" t="s">
        <v>38</v>
      </c>
      <c r="B24" t="s">
        <v>10</v>
      </c>
      <c r="C24" t="s">
        <v>7</v>
      </c>
      <c r="D24" s="3" t="s">
        <v>213</v>
      </c>
      <c r="E24" s="4"/>
      <c r="F24" s="4">
        <v>55</v>
      </c>
      <c r="G24" t="s">
        <v>8</v>
      </c>
    </row>
    <row r="25" spans="1:7">
      <c r="A25" t="s">
        <v>40</v>
      </c>
      <c r="B25" t="s">
        <v>10</v>
      </c>
      <c r="C25" t="s">
        <v>7</v>
      </c>
      <c r="D25" s="4" t="s">
        <v>214</v>
      </c>
      <c r="E25" s="4">
        <v>6</v>
      </c>
      <c r="F25" s="4">
        <v>453</v>
      </c>
      <c r="G25" t="s">
        <v>8</v>
      </c>
    </row>
    <row r="26" spans="1:7">
      <c r="A26" t="s">
        <v>41</v>
      </c>
      <c r="B26" t="s">
        <v>10</v>
      </c>
      <c r="C26" t="s">
        <v>7</v>
      </c>
      <c r="D26" s="5" t="s">
        <v>215</v>
      </c>
      <c r="E26" s="5">
        <v>121</v>
      </c>
      <c r="F26" s="3">
        <v>67</v>
      </c>
      <c r="G26" t="s">
        <v>8</v>
      </c>
    </row>
    <row r="27" spans="1:7">
      <c r="A27" t="s">
        <v>42</v>
      </c>
      <c r="B27" t="s">
        <v>10</v>
      </c>
      <c r="C27" t="s">
        <v>7</v>
      </c>
      <c r="D27" s="5" t="s">
        <v>216</v>
      </c>
      <c r="E27" s="5">
        <v>73</v>
      </c>
      <c r="F27" s="3">
        <v>22.5</v>
      </c>
      <c r="G27" t="s">
        <v>74</v>
      </c>
    </row>
    <row r="28" spans="1:7">
      <c r="A28" t="s">
        <v>43</v>
      </c>
      <c r="B28" t="s">
        <v>10</v>
      </c>
      <c r="C28" t="s">
        <v>7</v>
      </c>
      <c r="D28" s="5" t="s">
        <v>217</v>
      </c>
      <c r="E28" s="5">
        <v>47</v>
      </c>
      <c r="F28" s="3">
        <v>112</v>
      </c>
      <c r="G28" t="s">
        <v>8</v>
      </c>
    </row>
    <row r="29" spans="1:7">
      <c r="A29" t="s">
        <v>44</v>
      </c>
      <c r="B29" t="s">
        <v>10</v>
      </c>
      <c r="C29" t="s">
        <v>7</v>
      </c>
      <c r="D29" s="6" t="s">
        <v>34</v>
      </c>
      <c r="E29" s="5">
        <v>11</v>
      </c>
      <c r="F29" s="6">
        <v>9.18</v>
      </c>
      <c r="G29" t="s">
        <v>8</v>
      </c>
    </row>
    <row r="30" spans="1:7">
      <c r="A30" t="s">
        <v>45</v>
      </c>
      <c r="B30" t="s">
        <v>10</v>
      </c>
      <c r="C30" t="s">
        <v>7</v>
      </c>
      <c r="D30" s="6" t="s">
        <v>36</v>
      </c>
      <c r="E30" s="5">
        <v>10</v>
      </c>
      <c r="F30" s="6">
        <v>14.76</v>
      </c>
      <c r="G30" t="s">
        <v>8</v>
      </c>
    </row>
    <row r="31" spans="1:7">
      <c r="A31" t="s">
        <v>46</v>
      </c>
      <c r="B31" t="s">
        <v>10</v>
      </c>
      <c r="C31" t="s">
        <v>7</v>
      </c>
      <c r="D31" s="4" t="s">
        <v>39</v>
      </c>
      <c r="E31" s="4">
        <f>35+44</f>
        <v>79</v>
      </c>
      <c r="F31" s="6">
        <v>5.7</v>
      </c>
      <c r="G31" t="s">
        <v>8</v>
      </c>
    </row>
    <row r="32" spans="1:7">
      <c r="A32" t="s">
        <v>47</v>
      </c>
      <c r="B32" t="s">
        <v>10</v>
      </c>
      <c r="C32" t="s">
        <v>7</v>
      </c>
      <c r="D32" s="4" t="s">
        <v>218</v>
      </c>
      <c r="E32" s="4">
        <f>13+17+12</f>
        <v>42</v>
      </c>
      <c r="F32" s="6">
        <v>120</v>
      </c>
      <c r="G32" t="s">
        <v>8</v>
      </c>
    </row>
    <row r="33" spans="1:7">
      <c r="A33" t="s">
        <v>48</v>
      </c>
      <c r="B33" t="s">
        <v>10</v>
      </c>
      <c r="C33" t="s">
        <v>7</v>
      </c>
      <c r="D33" s="4" t="s">
        <v>219</v>
      </c>
      <c r="E33" s="4">
        <v>10</v>
      </c>
      <c r="F33" s="6">
        <v>200</v>
      </c>
      <c r="G33" t="s">
        <v>8</v>
      </c>
    </row>
    <row r="34" spans="1:7">
      <c r="A34" t="s">
        <v>49</v>
      </c>
      <c r="B34" t="s">
        <v>10</v>
      </c>
      <c r="C34" t="s">
        <v>7</v>
      </c>
      <c r="D34" s="4" t="s">
        <v>220</v>
      </c>
      <c r="E34" s="4">
        <v>34</v>
      </c>
      <c r="F34" s="4">
        <v>120</v>
      </c>
      <c r="G34" t="s">
        <v>8</v>
      </c>
    </row>
    <row r="35" spans="1:7">
      <c r="A35" t="s">
        <v>51</v>
      </c>
      <c r="B35" t="s">
        <v>10</v>
      </c>
      <c r="C35" t="s">
        <v>7</v>
      </c>
      <c r="D35" s="4" t="s">
        <v>221</v>
      </c>
      <c r="E35" s="4">
        <f>24+8</f>
        <v>32</v>
      </c>
      <c r="F35" s="4">
        <v>300.5</v>
      </c>
      <c r="G35" t="s">
        <v>8</v>
      </c>
    </row>
    <row r="36" spans="1:7">
      <c r="A36" t="s">
        <v>52</v>
      </c>
      <c r="B36" t="s">
        <v>10</v>
      </c>
      <c r="C36" t="s">
        <v>7</v>
      </c>
      <c r="D36" s="4" t="s">
        <v>222</v>
      </c>
      <c r="E36" s="4">
        <f>58+20</f>
        <v>78</v>
      </c>
      <c r="F36" s="4">
        <v>350</v>
      </c>
      <c r="G36" t="s">
        <v>8</v>
      </c>
    </row>
    <row r="37" spans="1:7">
      <c r="A37" t="s">
        <v>53</v>
      </c>
      <c r="B37" t="s">
        <v>10</v>
      </c>
      <c r="C37" t="s">
        <v>20</v>
      </c>
      <c r="D37" s="4" t="s">
        <v>223</v>
      </c>
      <c r="E37" s="4"/>
      <c r="F37" s="4">
        <v>145</v>
      </c>
      <c r="G37" t="s">
        <v>8</v>
      </c>
    </row>
    <row r="38" spans="1:7">
      <c r="A38" t="s">
        <v>54</v>
      </c>
      <c r="B38" t="s">
        <v>10</v>
      </c>
      <c r="C38" t="s">
        <v>20</v>
      </c>
      <c r="D38" s="4" t="s">
        <v>224</v>
      </c>
      <c r="E38" s="4"/>
      <c r="F38" s="4">
        <v>300</v>
      </c>
      <c r="G38" t="s">
        <v>8</v>
      </c>
    </row>
    <row r="39" spans="1:7">
      <c r="A39" t="s">
        <v>55</v>
      </c>
      <c r="B39" t="s">
        <v>10</v>
      </c>
      <c r="C39" t="s">
        <v>7</v>
      </c>
      <c r="D39" s="4" t="s">
        <v>225</v>
      </c>
      <c r="E39" s="4">
        <v>5</v>
      </c>
      <c r="F39" s="4">
        <v>115</v>
      </c>
      <c r="G39" t="s">
        <v>8</v>
      </c>
    </row>
    <row r="40" spans="1:7">
      <c r="A40" t="s">
        <v>56</v>
      </c>
      <c r="B40" t="s">
        <v>10</v>
      </c>
      <c r="C40" t="s">
        <v>7</v>
      </c>
      <c r="D40" s="4" t="s">
        <v>226</v>
      </c>
      <c r="E40" s="4">
        <v>16</v>
      </c>
      <c r="F40" s="4">
        <v>1162</v>
      </c>
      <c r="G40" t="s">
        <v>8</v>
      </c>
    </row>
    <row r="41" spans="1:7">
      <c r="A41" t="s">
        <v>57</v>
      </c>
      <c r="B41" t="s">
        <v>10</v>
      </c>
      <c r="C41" t="s">
        <v>20</v>
      </c>
      <c r="D41" s="3" t="s">
        <v>227</v>
      </c>
      <c r="E41" s="4">
        <v>38</v>
      </c>
      <c r="F41" s="4">
        <v>116.15</v>
      </c>
      <c r="G41" t="s">
        <v>8</v>
      </c>
    </row>
    <row r="42" spans="1:7">
      <c r="A42" t="s">
        <v>58</v>
      </c>
      <c r="B42" t="s">
        <v>10</v>
      </c>
      <c r="C42" t="s">
        <v>7</v>
      </c>
      <c r="D42" s="3" t="s">
        <v>50</v>
      </c>
      <c r="E42" s="4">
        <v>34</v>
      </c>
      <c r="F42" s="4">
        <v>305</v>
      </c>
      <c r="G42" t="s">
        <v>8</v>
      </c>
    </row>
    <row r="43" spans="1:7">
      <c r="A43" t="s">
        <v>60</v>
      </c>
      <c r="B43" t="s">
        <v>10</v>
      </c>
      <c r="C43" t="s">
        <v>7</v>
      </c>
      <c r="D43" s="3" t="s">
        <v>228</v>
      </c>
      <c r="E43" s="4">
        <v>37</v>
      </c>
      <c r="F43" s="4">
        <v>153</v>
      </c>
      <c r="G43" t="s">
        <v>8</v>
      </c>
    </row>
    <row r="44" spans="1:7">
      <c r="A44" t="s">
        <v>61</v>
      </c>
      <c r="B44" t="s">
        <v>10</v>
      </c>
      <c r="C44" t="s">
        <v>7</v>
      </c>
      <c r="D44" s="3" t="s">
        <v>229</v>
      </c>
      <c r="E44" s="4"/>
      <c r="F44" s="4"/>
      <c r="G44" t="s">
        <v>8</v>
      </c>
    </row>
    <row r="45" spans="1:7">
      <c r="A45" t="s">
        <v>62</v>
      </c>
      <c r="B45" t="s">
        <v>10</v>
      </c>
      <c r="C45" t="s">
        <v>7</v>
      </c>
      <c r="D45" s="3" t="s">
        <v>230</v>
      </c>
      <c r="E45" s="4">
        <v>11</v>
      </c>
      <c r="F45" s="4">
        <v>170</v>
      </c>
      <c r="G45" t="s">
        <v>8</v>
      </c>
    </row>
    <row r="46" spans="1:7">
      <c r="A46" t="s">
        <v>63</v>
      </c>
      <c r="B46" t="s">
        <v>10</v>
      </c>
      <c r="C46" t="s">
        <v>7</v>
      </c>
      <c r="D46" s="3" t="s">
        <v>231</v>
      </c>
      <c r="E46" s="4"/>
      <c r="F46" s="4">
        <v>115</v>
      </c>
      <c r="G46" t="s">
        <v>8</v>
      </c>
    </row>
    <row r="47" spans="1:7">
      <c r="A47" t="s">
        <v>64</v>
      </c>
      <c r="B47" t="s">
        <v>10</v>
      </c>
      <c r="C47" t="s">
        <v>20</v>
      </c>
      <c r="D47" s="3" t="s">
        <v>232</v>
      </c>
      <c r="E47" s="4">
        <f>0.88+4.8</f>
        <v>5.68</v>
      </c>
      <c r="F47" s="4">
        <v>107.6</v>
      </c>
      <c r="G47" t="s">
        <v>8</v>
      </c>
    </row>
    <row r="48" spans="1:7">
      <c r="A48" t="s">
        <v>65</v>
      </c>
      <c r="B48" t="s">
        <v>10</v>
      </c>
      <c r="C48" t="s">
        <v>20</v>
      </c>
      <c r="D48" s="3" t="s">
        <v>233</v>
      </c>
      <c r="E48" s="4">
        <f>1.4+0.48</f>
        <v>1.88</v>
      </c>
      <c r="F48" s="4">
        <v>122</v>
      </c>
      <c r="G48" t="s">
        <v>8</v>
      </c>
    </row>
    <row r="49" spans="1:7">
      <c r="A49" t="s">
        <v>66</v>
      </c>
      <c r="B49" t="s">
        <v>10</v>
      </c>
      <c r="C49" t="s">
        <v>7</v>
      </c>
      <c r="D49" s="3" t="s">
        <v>234</v>
      </c>
      <c r="E49" s="4"/>
      <c r="F49" s="4">
        <v>50</v>
      </c>
      <c r="G49" t="s">
        <v>8</v>
      </c>
    </row>
    <row r="50" spans="1:7">
      <c r="A50" t="s">
        <v>67</v>
      </c>
      <c r="B50" t="s">
        <v>10</v>
      </c>
      <c r="C50" t="s">
        <v>7</v>
      </c>
      <c r="D50" s="3" t="s">
        <v>235</v>
      </c>
      <c r="E50" s="4">
        <v>6</v>
      </c>
      <c r="F50" s="4">
        <v>475</v>
      </c>
      <c r="G50" t="s">
        <v>8</v>
      </c>
    </row>
    <row r="51" spans="1:7">
      <c r="A51" t="s">
        <v>68</v>
      </c>
      <c r="B51" t="s">
        <v>10</v>
      </c>
      <c r="C51" t="s">
        <v>20</v>
      </c>
      <c r="D51" s="3" t="s">
        <v>236</v>
      </c>
      <c r="E51" s="4">
        <v>5</v>
      </c>
      <c r="F51" s="4">
        <v>2400</v>
      </c>
      <c r="G51" t="s">
        <v>8</v>
      </c>
    </row>
    <row r="52" spans="1:7">
      <c r="A52" t="s">
        <v>69</v>
      </c>
      <c r="B52" t="s">
        <v>10</v>
      </c>
      <c r="C52" t="s">
        <v>7</v>
      </c>
      <c r="D52" s="3" t="s">
        <v>210</v>
      </c>
      <c r="E52" s="4">
        <v>11</v>
      </c>
      <c r="F52" s="4">
        <v>3.5</v>
      </c>
      <c r="G52" t="s">
        <v>8</v>
      </c>
    </row>
    <row r="53" spans="1:7">
      <c r="A53" t="s">
        <v>70</v>
      </c>
      <c r="B53" t="s">
        <v>10</v>
      </c>
      <c r="C53" t="s">
        <v>20</v>
      </c>
      <c r="D53" s="3" t="s">
        <v>237</v>
      </c>
      <c r="E53" s="4">
        <v>0.68</v>
      </c>
      <c r="F53" s="4">
        <v>76.5</v>
      </c>
      <c r="G53" t="s">
        <v>8</v>
      </c>
    </row>
    <row r="54" spans="1:7">
      <c r="A54" t="s">
        <v>71</v>
      </c>
      <c r="B54" t="s">
        <v>10</v>
      </c>
      <c r="C54" t="s">
        <v>20</v>
      </c>
      <c r="D54" s="3" t="s">
        <v>238</v>
      </c>
      <c r="E54" s="4">
        <v>1.75</v>
      </c>
      <c r="F54" s="4">
        <v>301</v>
      </c>
      <c r="G54" t="s">
        <v>8</v>
      </c>
    </row>
    <row r="55" spans="1:7">
      <c r="A55" t="s">
        <v>72</v>
      </c>
      <c r="B55" t="s">
        <v>10</v>
      </c>
      <c r="C55" t="s">
        <v>20</v>
      </c>
      <c r="D55" s="3" t="s">
        <v>59</v>
      </c>
      <c r="E55" s="4">
        <v>3.75</v>
      </c>
      <c r="F55" s="4">
        <v>52</v>
      </c>
      <c r="G55" t="s">
        <v>8</v>
      </c>
    </row>
    <row r="56" spans="1:7">
      <c r="A56" t="s">
        <v>73</v>
      </c>
      <c r="B56" t="s">
        <v>10</v>
      </c>
      <c r="C56" t="s">
        <v>20</v>
      </c>
      <c r="D56" s="3" t="s">
        <v>239</v>
      </c>
      <c r="E56" s="4">
        <f>2.95+1.6</f>
        <v>4.5500000000000007</v>
      </c>
      <c r="F56" s="4">
        <v>1470</v>
      </c>
      <c r="G56" t="s">
        <v>74</v>
      </c>
    </row>
    <row r="57" spans="1:7">
      <c r="A57" t="s">
        <v>75</v>
      </c>
      <c r="B57" t="s">
        <v>10</v>
      </c>
      <c r="C57" t="s">
        <v>7</v>
      </c>
      <c r="D57" s="3" t="s">
        <v>240</v>
      </c>
      <c r="E57" s="4">
        <v>35</v>
      </c>
      <c r="F57" s="4">
        <v>17</v>
      </c>
      <c r="G57" t="s">
        <v>8</v>
      </c>
    </row>
    <row r="58" spans="1:7">
      <c r="A58" t="s">
        <v>77</v>
      </c>
      <c r="B58" t="s">
        <v>10</v>
      </c>
      <c r="C58" t="s">
        <v>7</v>
      </c>
      <c r="D58" s="3" t="s">
        <v>241</v>
      </c>
      <c r="E58" s="4">
        <v>1.25</v>
      </c>
      <c r="F58" s="4">
        <v>170</v>
      </c>
      <c r="G58" t="s">
        <v>8</v>
      </c>
    </row>
    <row r="59" spans="1:7">
      <c r="A59" t="s">
        <v>78</v>
      </c>
      <c r="B59" t="s">
        <v>10</v>
      </c>
      <c r="C59" t="s">
        <v>7</v>
      </c>
      <c r="D59" s="3" t="s">
        <v>242</v>
      </c>
      <c r="E59" s="4">
        <v>11</v>
      </c>
      <c r="F59" s="4">
        <v>700</v>
      </c>
      <c r="G59" t="s">
        <v>74</v>
      </c>
    </row>
    <row r="60" spans="1:7">
      <c r="A60" t="s">
        <v>80</v>
      </c>
      <c r="B60" t="s">
        <v>10</v>
      </c>
      <c r="C60" t="s">
        <v>7</v>
      </c>
      <c r="D60" s="3" t="s">
        <v>243</v>
      </c>
      <c r="E60" s="4">
        <v>1</v>
      </c>
      <c r="F60" s="4">
        <v>45</v>
      </c>
      <c r="G60" t="s">
        <v>8</v>
      </c>
    </row>
    <row r="61" spans="1:7">
      <c r="A61" t="s">
        <v>81</v>
      </c>
      <c r="B61" t="s">
        <v>10</v>
      </c>
      <c r="C61" t="s">
        <v>7</v>
      </c>
      <c r="D61" s="3" t="s">
        <v>244</v>
      </c>
      <c r="E61" s="4">
        <v>2</v>
      </c>
      <c r="F61" s="4">
        <v>66</v>
      </c>
      <c r="G61" t="s">
        <v>8</v>
      </c>
    </row>
    <row r="62" spans="1:7">
      <c r="A62" t="s">
        <v>82</v>
      </c>
      <c r="B62" t="s">
        <v>10</v>
      </c>
      <c r="C62" t="s">
        <v>7</v>
      </c>
      <c r="D62" s="3" t="s">
        <v>244</v>
      </c>
      <c r="E62" s="4">
        <v>23</v>
      </c>
      <c r="F62" s="4">
        <v>78</v>
      </c>
      <c r="G62" t="s">
        <v>8</v>
      </c>
    </row>
    <row r="63" spans="1:7">
      <c r="A63" t="s">
        <v>83</v>
      </c>
      <c r="B63" t="s">
        <v>10</v>
      </c>
      <c r="C63" t="s">
        <v>7</v>
      </c>
      <c r="D63" s="3" t="s">
        <v>245</v>
      </c>
      <c r="E63" s="4">
        <v>9</v>
      </c>
      <c r="F63" s="4">
        <v>213</v>
      </c>
      <c r="G63" t="s">
        <v>8</v>
      </c>
    </row>
    <row r="64" spans="1:7">
      <c r="A64" t="s">
        <v>84</v>
      </c>
      <c r="B64" t="s">
        <v>10</v>
      </c>
      <c r="C64" t="s">
        <v>7</v>
      </c>
      <c r="D64" s="3" t="s">
        <v>246</v>
      </c>
      <c r="E64" s="4">
        <v>6</v>
      </c>
      <c r="F64" s="4">
        <v>207</v>
      </c>
      <c r="G64" t="s">
        <v>8</v>
      </c>
    </row>
    <row r="65" spans="1:7">
      <c r="A65" t="s">
        <v>85</v>
      </c>
      <c r="B65" t="s">
        <v>10</v>
      </c>
      <c r="C65" t="s">
        <v>7</v>
      </c>
      <c r="D65" s="3" t="s">
        <v>247</v>
      </c>
      <c r="E65" s="4">
        <v>13</v>
      </c>
      <c r="F65" s="4">
        <v>165</v>
      </c>
      <c r="G65" t="s">
        <v>8</v>
      </c>
    </row>
    <row r="66" spans="1:7">
      <c r="A66" t="s">
        <v>86</v>
      </c>
      <c r="B66" t="s">
        <v>10</v>
      </c>
      <c r="C66" t="s">
        <v>7</v>
      </c>
      <c r="D66" s="3" t="s">
        <v>76</v>
      </c>
      <c r="E66" s="4">
        <f>4.3+2.75</f>
        <v>7.05</v>
      </c>
      <c r="F66" s="4">
        <v>73.75</v>
      </c>
      <c r="G66" t="s">
        <v>8</v>
      </c>
    </row>
    <row r="67" spans="1:7">
      <c r="A67" t="s">
        <v>87</v>
      </c>
      <c r="B67" t="s">
        <v>10</v>
      </c>
      <c r="C67" t="s">
        <v>7</v>
      </c>
      <c r="D67" s="3" t="s">
        <v>248</v>
      </c>
      <c r="E67" s="4">
        <v>7</v>
      </c>
      <c r="F67" s="4">
        <v>73.75</v>
      </c>
      <c r="G67" t="s">
        <v>8</v>
      </c>
    </row>
    <row r="68" spans="1:7">
      <c r="A68" t="s">
        <v>88</v>
      </c>
      <c r="B68" t="s">
        <v>10</v>
      </c>
      <c r="C68" t="s">
        <v>20</v>
      </c>
      <c r="D68" s="3" t="s">
        <v>79</v>
      </c>
      <c r="E68" s="4">
        <v>38</v>
      </c>
      <c r="F68" s="4">
        <v>950</v>
      </c>
      <c r="G68" t="s">
        <v>74</v>
      </c>
    </row>
    <row r="69" spans="1:7">
      <c r="A69" t="s">
        <v>89</v>
      </c>
      <c r="B69" t="s">
        <v>10</v>
      </c>
      <c r="C69" t="s">
        <v>20</v>
      </c>
      <c r="D69" s="3" t="s">
        <v>250</v>
      </c>
      <c r="E69" s="4">
        <f>4.7+5</f>
        <v>9.6999999999999993</v>
      </c>
      <c r="F69" s="4">
        <v>970</v>
      </c>
      <c r="G69" t="s">
        <v>8</v>
      </c>
    </row>
    <row r="70" spans="1:7">
      <c r="A70" t="s">
        <v>90</v>
      </c>
      <c r="B70" t="s">
        <v>10</v>
      </c>
      <c r="C70" t="s">
        <v>7</v>
      </c>
      <c r="D70" s="7" t="s">
        <v>251</v>
      </c>
      <c r="E70" s="11">
        <v>12</v>
      </c>
      <c r="F70" s="4">
        <v>10.8</v>
      </c>
      <c r="G70" t="s">
        <v>8</v>
      </c>
    </row>
    <row r="71" spans="1:7">
      <c r="A71" t="s">
        <v>91</v>
      </c>
      <c r="B71" t="s">
        <v>10</v>
      </c>
      <c r="C71" t="s">
        <v>7</v>
      </c>
      <c r="D71" s="7" t="s">
        <v>252</v>
      </c>
      <c r="E71" s="11">
        <v>3</v>
      </c>
      <c r="F71" s="4">
        <v>18.5</v>
      </c>
      <c r="G71" t="s">
        <v>8</v>
      </c>
    </row>
    <row r="72" spans="1:7">
      <c r="A72" t="s">
        <v>92</v>
      </c>
      <c r="B72" t="s">
        <v>10</v>
      </c>
      <c r="C72" t="s">
        <v>7</v>
      </c>
      <c r="D72" s="7" t="s">
        <v>253</v>
      </c>
      <c r="E72" s="11">
        <v>12</v>
      </c>
      <c r="F72" s="4">
        <v>175</v>
      </c>
      <c r="G72" t="s">
        <v>8</v>
      </c>
    </row>
    <row r="73" spans="1:7">
      <c r="A73" t="s">
        <v>93</v>
      </c>
      <c r="B73" t="s">
        <v>10</v>
      </c>
      <c r="C73" t="s">
        <v>7</v>
      </c>
      <c r="D73" s="7" t="s">
        <v>254</v>
      </c>
      <c r="E73" s="11">
        <v>42</v>
      </c>
      <c r="F73" s="4">
        <v>245</v>
      </c>
      <c r="G73" t="s">
        <v>8</v>
      </c>
    </row>
    <row r="74" spans="1:7">
      <c r="A74" t="s">
        <v>94</v>
      </c>
      <c r="B74" t="s">
        <v>10</v>
      </c>
      <c r="C74" t="s">
        <v>7</v>
      </c>
      <c r="D74" s="7" t="s">
        <v>255</v>
      </c>
      <c r="E74" s="11">
        <v>24</v>
      </c>
      <c r="F74" s="4">
        <v>169</v>
      </c>
      <c r="G74" t="s">
        <v>8</v>
      </c>
    </row>
    <row r="75" spans="1:7">
      <c r="A75" t="s">
        <v>95</v>
      </c>
      <c r="B75" t="s">
        <v>10</v>
      </c>
      <c r="C75" t="s">
        <v>7</v>
      </c>
      <c r="D75" s="7" t="s">
        <v>256</v>
      </c>
      <c r="E75" s="11">
        <v>26</v>
      </c>
      <c r="F75" s="4">
        <v>325</v>
      </c>
      <c r="G75" t="s">
        <v>8</v>
      </c>
    </row>
    <row r="76" spans="1:7">
      <c r="A76" t="s">
        <v>96</v>
      </c>
      <c r="B76" t="s">
        <v>10</v>
      </c>
      <c r="C76" t="s">
        <v>7</v>
      </c>
      <c r="D76" s="7" t="s">
        <v>257</v>
      </c>
      <c r="E76" s="11">
        <v>5</v>
      </c>
      <c r="F76" s="4">
        <v>33</v>
      </c>
      <c r="G76" t="s">
        <v>8</v>
      </c>
    </row>
    <row r="77" spans="1:7">
      <c r="A77" t="s">
        <v>97</v>
      </c>
      <c r="B77" t="s">
        <v>10</v>
      </c>
      <c r="C77" t="s">
        <v>7</v>
      </c>
      <c r="D77" s="7" t="s">
        <v>258</v>
      </c>
      <c r="E77" s="11">
        <v>5</v>
      </c>
      <c r="F77" s="4">
        <v>185</v>
      </c>
      <c r="G77" t="s">
        <v>8</v>
      </c>
    </row>
    <row r="78" spans="1:7">
      <c r="A78" t="s">
        <v>98</v>
      </c>
      <c r="B78" t="s">
        <v>10</v>
      </c>
      <c r="C78" t="s">
        <v>7</v>
      </c>
      <c r="D78" s="7" t="s">
        <v>259</v>
      </c>
      <c r="E78" s="11">
        <v>4</v>
      </c>
      <c r="F78" s="4">
        <v>88</v>
      </c>
      <c r="G78" t="s">
        <v>8</v>
      </c>
    </row>
    <row r="79" spans="1:7">
      <c r="A79" t="s">
        <v>99</v>
      </c>
      <c r="B79" t="s">
        <v>10</v>
      </c>
      <c r="C79" t="s">
        <v>7</v>
      </c>
      <c r="D79" s="3" t="s">
        <v>260</v>
      </c>
      <c r="E79" s="4">
        <v>108</v>
      </c>
      <c r="F79" s="4">
        <v>130</v>
      </c>
      <c r="G79" t="s">
        <v>8</v>
      </c>
    </row>
    <row r="80" spans="1:7">
      <c r="A80" t="s">
        <v>100</v>
      </c>
      <c r="B80" t="s">
        <v>10</v>
      </c>
      <c r="C80" t="s">
        <v>7</v>
      </c>
      <c r="D80" s="3" t="s">
        <v>261</v>
      </c>
      <c r="E80" s="4">
        <v>180</v>
      </c>
      <c r="F80" s="4">
        <v>77</v>
      </c>
      <c r="G80" t="s">
        <v>8</v>
      </c>
    </row>
    <row r="81" spans="1:7">
      <c r="A81" t="s">
        <v>101</v>
      </c>
      <c r="B81" t="s">
        <v>10</v>
      </c>
      <c r="C81" t="s">
        <v>7</v>
      </c>
      <c r="D81" s="3" t="s">
        <v>261</v>
      </c>
      <c r="E81" s="4">
        <f>14+77</f>
        <v>91</v>
      </c>
      <c r="F81" s="3">
        <v>8.14</v>
      </c>
      <c r="G81" t="s">
        <v>8</v>
      </c>
    </row>
    <row r="82" spans="1:7">
      <c r="A82" t="s">
        <v>102</v>
      </c>
      <c r="B82" t="s">
        <v>10</v>
      </c>
      <c r="C82" t="s">
        <v>7</v>
      </c>
      <c r="D82" s="3" t="s">
        <v>262</v>
      </c>
      <c r="E82" s="4">
        <v>4</v>
      </c>
      <c r="F82" s="3">
        <v>52.8</v>
      </c>
      <c r="G82" t="s">
        <v>8</v>
      </c>
    </row>
    <row r="83" spans="1:7">
      <c r="A83" t="s">
        <v>103</v>
      </c>
      <c r="B83" t="s">
        <v>10</v>
      </c>
      <c r="C83" t="s">
        <v>7</v>
      </c>
      <c r="D83" s="3" t="s">
        <v>262</v>
      </c>
      <c r="E83" s="4">
        <v>7</v>
      </c>
      <c r="F83" s="3">
        <v>9.25</v>
      </c>
      <c r="G83" t="s">
        <v>8</v>
      </c>
    </row>
    <row r="84" spans="1:7">
      <c r="A84" t="s">
        <v>104</v>
      </c>
      <c r="B84" t="s">
        <v>10</v>
      </c>
      <c r="C84" t="s">
        <v>7</v>
      </c>
      <c r="D84" s="3" t="s">
        <v>262</v>
      </c>
      <c r="E84" s="4">
        <v>11</v>
      </c>
      <c r="F84" s="3">
        <v>18.5</v>
      </c>
      <c r="G84" t="s">
        <v>8</v>
      </c>
    </row>
    <row r="85" spans="1:7">
      <c r="A85" t="s">
        <v>105</v>
      </c>
      <c r="B85" t="s">
        <v>10</v>
      </c>
      <c r="C85" t="s">
        <v>7</v>
      </c>
      <c r="D85" s="3" t="s">
        <v>263</v>
      </c>
      <c r="E85" s="4">
        <v>5</v>
      </c>
      <c r="F85" s="3">
        <v>128.19999999999999</v>
      </c>
      <c r="G85" t="s">
        <v>8</v>
      </c>
    </row>
    <row r="86" spans="1:7">
      <c r="A86" t="s">
        <v>106</v>
      </c>
      <c r="B86" t="s">
        <v>10</v>
      </c>
      <c r="C86" t="s">
        <v>7</v>
      </c>
      <c r="D86" s="3" t="s">
        <v>264</v>
      </c>
      <c r="E86" s="4">
        <v>1</v>
      </c>
      <c r="F86" s="3">
        <v>45.41</v>
      </c>
      <c r="G86" t="s">
        <v>8</v>
      </c>
    </row>
    <row r="87" spans="1:7">
      <c r="A87" t="s">
        <v>107</v>
      </c>
      <c r="B87" t="s">
        <v>10</v>
      </c>
      <c r="C87" t="s">
        <v>7</v>
      </c>
      <c r="D87" s="3" t="s">
        <v>265</v>
      </c>
      <c r="E87" s="4">
        <v>20</v>
      </c>
      <c r="F87" s="3">
        <v>99.95</v>
      </c>
      <c r="G87" t="s">
        <v>8</v>
      </c>
    </row>
    <row r="88" spans="1:7">
      <c r="A88" t="s">
        <v>108</v>
      </c>
      <c r="B88" t="s">
        <v>10</v>
      </c>
      <c r="C88" t="s">
        <v>7</v>
      </c>
      <c r="D88" s="3" t="s">
        <v>266</v>
      </c>
      <c r="E88" s="4">
        <f>68-12</f>
        <v>56</v>
      </c>
      <c r="F88" s="3">
        <v>136</v>
      </c>
      <c r="G88" t="s">
        <v>8</v>
      </c>
    </row>
    <row r="89" spans="1:7">
      <c r="A89" t="s">
        <v>109</v>
      </c>
      <c r="B89" t="s">
        <v>10</v>
      </c>
      <c r="C89" t="s">
        <v>7</v>
      </c>
      <c r="D89" s="3" t="s">
        <v>267</v>
      </c>
      <c r="E89" s="4">
        <f>6+18</f>
        <v>24</v>
      </c>
      <c r="F89" s="3">
        <v>261.67</v>
      </c>
      <c r="G89" t="s">
        <v>8</v>
      </c>
    </row>
    <row r="90" spans="1:7">
      <c r="A90" t="s">
        <v>110</v>
      </c>
      <c r="B90" t="s">
        <v>10</v>
      </c>
      <c r="C90" t="s">
        <v>7</v>
      </c>
      <c r="D90" s="3" t="s">
        <v>268</v>
      </c>
      <c r="E90" s="4">
        <v>18</v>
      </c>
      <c r="F90" s="3">
        <v>98</v>
      </c>
      <c r="G90" t="s">
        <v>8</v>
      </c>
    </row>
    <row r="91" spans="1:7">
      <c r="A91" t="s">
        <v>111</v>
      </c>
      <c r="B91" t="s">
        <v>10</v>
      </c>
      <c r="C91" t="s">
        <v>7</v>
      </c>
      <c r="D91" s="3" t="s">
        <v>269</v>
      </c>
      <c r="E91" s="4">
        <v>41</v>
      </c>
      <c r="F91" s="3">
        <v>82.63</v>
      </c>
      <c r="G91" t="s">
        <v>8</v>
      </c>
    </row>
    <row r="92" spans="1:7">
      <c r="A92" t="s">
        <v>112</v>
      </c>
      <c r="B92" t="s">
        <v>10</v>
      </c>
      <c r="C92" t="s">
        <v>7</v>
      </c>
      <c r="D92" s="3" t="s">
        <v>270</v>
      </c>
      <c r="E92" s="4">
        <v>57</v>
      </c>
      <c r="F92" s="3">
        <v>78.5</v>
      </c>
      <c r="G92" t="s">
        <v>8</v>
      </c>
    </row>
    <row r="93" spans="1:7" ht="14.25" customHeight="1">
      <c r="A93" t="s">
        <v>113</v>
      </c>
      <c r="B93" t="s">
        <v>10</v>
      </c>
      <c r="C93" t="s">
        <v>7</v>
      </c>
      <c r="D93" s="3" t="s">
        <v>271</v>
      </c>
      <c r="E93" s="4">
        <v>62</v>
      </c>
      <c r="F93" s="3">
        <v>18</v>
      </c>
      <c r="G93" t="s">
        <v>8</v>
      </c>
    </row>
    <row r="94" spans="1:7">
      <c r="A94" t="s">
        <v>114</v>
      </c>
      <c r="B94" t="s">
        <v>10</v>
      </c>
      <c r="C94" t="s">
        <v>7</v>
      </c>
      <c r="D94" s="3" t="s">
        <v>272</v>
      </c>
      <c r="E94" s="4">
        <v>5</v>
      </c>
      <c r="F94" s="3">
        <v>6.5</v>
      </c>
      <c r="G94" t="s">
        <v>8</v>
      </c>
    </row>
    <row r="95" spans="1:7">
      <c r="A95" t="s">
        <v>115</v>
      </c>
      <c r="B95" t="s">
        <v>10</v>
      </c>
      <c r="C95" t="s">
        <v>7</v>
      </c>
      <c r="D95" s="3" t="s">
        <v>273</v>
      </c>
      <c r="E95" s="4">
        <v>30</v>
      </c>
      <c r="F95" s="3">
        <v>22.5</v>
      </c>
      <c r="G95" t="s">
        <v>8</v>
      </c>
    </row>
    <row r="96" spans="1:7">
      <c r="A96" t="s">
        <v>116</v>
      </c>
      <c r="B96" t="s">
        <v>10</v>
      </c>
      <c r="C96" t="s">
        <v>7</v>
      </c>
      <c r="D96" s="3" t="s">
        <v>274</v>
      </c>
      <c r="E96" s="4">
        <v>5</v>
      </c>
      <c r="F96" s="3">
        <v>9.17</v>
      </c>
      <c r="G96" t="s">
        <v>8</v>
      </c>
    </row>
    <row r="97" spans="1:7">
      <c r="A97" t="s">
        <v>117</v>
      </c>
      <c r="B97" t="s">
        <v>10</v>
      </c>
      <c r="C97" t="s">
        <v>7</v>
      </c>
      <c r="D97" s="3" t="s">
        <v>275</v>
      </c>
      <c r="E97" s="4">
        <v>8</v>
      </c>
      <c r="F97" s="3">
        <v>393</v>
      </c>
      <c r="G97" t="s">
        <v>8</v>
      </c>
    </row>
    <row r="98" spans="1:7">
      <c r="A98" t="s">
        <v>118</v>
      </c>
      <c r="B98" t="s">
        <v>10</v>
      </c>
      <c r="C98" t="s">
        <v>7</v>
      </c>
      <c r="D98" s="3" t="s">
        <v>276</v>
      </c>
      <c r="E98" s="4">
        <v>210</v>
      </c>
      <c r="F98" s="3">
        <v>3.8</v>
      </c>
      <c r="G98" t="s">
        <v>8</v>
      </c>
    </row>
    <row r="99" spans="1:7">
      <c r="A99" t="s">
        <v>119</v>
      </c>
      <c r="B99" t="s">
        <v>10</v>
      </c>
      <c r="C99" t="s">
        <v>7</v>
      </c>
      <c r="D99" s="3" t="s">
        <v>277</v>
      </c>
      <c r="E99" s="4">
        <f>210+39</f>
        <v>249</v>
      </c>
      <c r="F99" s="3">
        <v>8.5</v>
      </c>
      <c r="G99" t="s">
        <v>8</v>
      </c>
    </row>
    <row r="100" spans="1:7">
      <c r="A100" t="s">
        <v>120</v>
      </c>
      <c r="B100" t="s">
        <v>10</v>
      </c>
      <c r="C100" t="s">
        <v>7</v>
      </c>
      <c r="D100" s="3" t="s">
        <v>278</v>
      </c>
      <c r="E100" s="4">
        <v>18</v>
      </c>
      <c r="F100" s="3">
        <v>6.7</v>
      </c>
      <c r="G100" t="s">
        <v>8</v>
      </c>
    </row>
    <row r="101" spans="1:7">
      <c r="A101" t="s">
        <v>121</v>
      </c>
      <c r="B101" t="s">
        <v>10</v>
      </c>
      <c r="C101" t="s">
        <v>7</v>
      </c>
      <c r="D101" s="3" t="s">
        <v>279</v>
      </c>
      <c r="E101" s="4">
        <v>9</v>
      </c>
      <c r="F101" s="3">
        <v>9.5</v>
      </c>
      <c r="G101" t="s">
        <v>8</v>
      </c>
    </row>
    <row r="102" spans="1:7">
      <c r="A102" t="s">
        <v>122</v>
      </c>
      <c r="B102" t="s">
        <v>10</v>
      </c>
      <c r="C102" t="s">
        <v>7</v>
      </c>
      <c r="D102" s="3" t="s">
        <v>280</v>
      </c>
      <c r="E102" s="4">
        <v>18</v>
      </c>
      <c r="F102" s="3">
        <v>9.5</v>
      </c>
      <c r="G102" t="s">
        <v>8</v>
      </c>
    </row>
    <row r="103" spans="1:7">
      <c r="A103" t="s">
        <v>123</v>
      </c>
      <c r="B103" t="s">
        <v>10</v>
      </c>
      <c r="C103" t="s">
        <v>7</v>
      </c>
      <c r="D103" s="3" t="s">
        <v>281</v>
      </c>
      <c r="E103" s="4">
        <v>8</v>
      </c>
      <c r="F103" s="3">
        <v>21</v>
      </c>
      <c r="G103" t="s">
        <v>8</v>
      </c>
    </row>
    <row r="104" spans="1:7">
      <c r="A104" t="s">
        <v>124</v>
      </c>
      <c r="B104" t="s">
        <v>10</v>
      </c>
      <c r="C104" t="s">
        <v>7</v>
      </c>
      <c r="D104" s="3" t="s">
        <v>282</v>
      </c>
      <c r="E104" s="4">
        <v>4</v>
      </c>
      <c r="F104" s="3">
        <v>174.6</v>
      </c>
      <c r="G104" t="s">
        <v>8</v>
      </c>
    </row>
    <row r="105" spans="1:7">
      <c r="A105" t="s">
        <v>125</v>
      </c>
      <c r="B105" t="s">
        <v>10</v>
      </c>
      <c r="C105" t="s">
        <v>7</v>
      </c>
      <c r="D105" s="3" t="s">
        <v>283</v>
      </c>
      <c r="E105" s="4">
        <v>10</v>
      </c>
      <c r="F105" s="3">
        <v>77</v>
      </c>
      <c r="G105" t="s">
        <v>8</v>
      </c>
    </row>
    <row r="106" spans="1:7">
      <c r="A106" t="s">
        <v>126</v>
      </c>
      <c r="B106" t="s">
        <v>10</v>
      </c>
      <c r="C106" t="s">
        <v>7</v>
      </c>
      <c r="D106" s="3" t="s">
        <v>284</v>
      </c>
      <c r="E106" s="4">
        <v>2</v>
      </c>
      <c r="F106" s="3">
        <v>145.5</v>
      </c>
      <c r="G106" t="s">
        <v>8</v>
      </c>
    </row>
    <row r="107" spans="1:7">
      <c r="A107" t="s">
        <v>127</v>
      </c>
      <c r="B107" t="s">
        <v>10</v>
      </c>
      <c r="C107" t="s">
        <v>7</v>
      </c>
      <c r="D107" s="4" t="s">
        <v>285</v>
      </c>
      <c r="E107" s="4">
        <v>37</v>
      </c>
      <c r="F107" s="3">
        <v>308</v>
      </c>
      <c r="G107" t="s">
        <v>8</v>
      </c>
    </row>
    <row r="108" spans="1:7">
      <c r="A108" t="s">
        <v>128</v>
      </c>
      <c r="B108" t="s">
        <v>10</v>
      </c>
      <c r="C108" t="s">
        <v>7</v>
      </c>
      <c r="D108" s="4" t="s">
        <v>286</v>
      </c>
      <c r="E108" s="4">
        <v>10</v>
      </c>
      <c r="F108" s="3">
        <v>227.26</v>
      </c>
      <c r="G108" t="s">
        <v>8</v>
      </c>
    </row>
    <row r="109" spans="1:7">
      <c r="A109" t="s">
        <v>129</v>
      </c>
      <c r="B109" t="s">
        <v>10</v>
      </c>
      <c r="C109" t="s">
        <v>7</v>
      </c>
      <c r="D109" s="4" t="s">
        <v>287</v>
      </c>
      <c r="E109" s="4">
        <v>112</v>
      </c>
      <c r="F109" s="3">
        <v>407</v>
      </c>
      <c r="G109" t="s">
        <v>8</v>
      </c>
    </row>
    <row r="110" spans="1:7">
      <c r="A110" t="s">
        <v>130</v>
      </c>
      <c r="B110" t="s">
        <v>10</v>
      </c>
      <c r="C110" t="s">
        <v>7</v>
      </c>
      <c r="D110" s="4" t="s">
        <v>288</v>
      </c>
      <c r="E110" s="4">
        <f>39+75</f>
        <v>114</v>
      </c>
      <c r="F110" s="3">
        <v>31.5</v>
      </c>
      <c r="G110" t="s">
        <v>8</v>
      </c>
    </row>
    <row r="111" spans="1:7">
      <c r="A111" t="s">
        <v>131</v>
      </c>
      <c r="B111" t="s">
        <v>10</v>
      </c>
      <c r="C111" t="s">
        <v>7</v>
      </c>
      <c r="D111" s="4" t="s">
        <v>289</v>
      </c>
      <c r="E111" s="4">
        <v>10</v>
      </c>
      <c r="F111" s="3">
        <v>318.66000000000003</v>
      </c>
      <c r="G111" t="s">
        <v>8</v>
      </c>
    </row>
    <row r="112" spans="1:7">
      <c r="A112" t="s">
        <v>132</v>
      </c>
      <c r="B112" t="s">
        <v>10</v>
      </c>
      <c r="C112" t="s">
        <v>7</v>
      </c>
      <c r="D112" s="4" t="s">
        <v>290</v>
      </c>
      <c r="E112" s="4">
        <f>3+12</f>
        <v>15</v>
      </c>
      <c r="F112" s="3">
        <v>18.190000000000001</v>
      </c>
      <c r="G112" t="s">
        <v>8</v>
      </c>
    </row>
    <row r="113" spans="1:7">
      <c r="A113" t="s">
        <v>133</v>
      </c>
      <c r="B113" t="s">
        <v>10</v>
      </c>
      <c r="C113" t="s">
        <v>7</v>
      </c>
      <c r="D113" s="4" t="s">
        <v>291</v>
      </c>
      <c r="E113" s="4">
        <f>9+9</f>
        <v>18</v>
      </c>
      <c r="F113" s="3">
        <v>36.380000000000003</v>
      </c>
      <c r="G113" t="s">
        <v>8</v>
      </c>
    </row>
    <row r="114" spans="1:7">
      <c r="A114" t="s">
        <v>134</v>
      </c>
      <c r="B114" t="s">
        <v>10</v>
      </c>
      <c r="C114" t="s">
        <v>7</v>
      </c>
      <c r="D114" s="4" t="s">
        <v>292</v>
      </c>
      <c r="E114" s="4">
        <f>20+20</f>
        <v>40</v>
      </c>
      <c r="F114" s="3">
        <v>181.93</v>
      </c>
      <c r="G114" t="s">
        <v>8</v>
      </c>
    </row>
    <row r="115" spans="1:7">
      <c r="A115" t="s">
        <v>135</v>
      </c>
      <c r="B115" t="s">
        <v>10</v>
      </c>
      <c r="C115" t="s">
        <v>7</v>
      </c>
      <c r="D115" s="4" t="s">
        <v>293</v>
      </c>
      <c r="E115" s="4">
        <v>32</v>
      </c>
      <c r="F115" s="3">
        <v>318.66000000000003</v>
      </c>
      <c r="G115" t="s">
        <v>8</v>
      </c>
    </row>
    <row r="116" spans="1:7">
      <c r="A116" t="s">
        <v>136</v>
      </c>
      <c r="B116" t="s">
        <v>10</v>
      </c>
      <c r="C116" t="s">
        <v>7</v>
      </c>
      <c r="D116" s="3" t="s">
        <v>294</v>
      </c>
      <c r="E116" s="4">
        <v>60</v>
      </c>
      <c r="F116" s="3">
        <v>271.2</v>
      </c>
      <c r="G116" t="s">
        <v>8</v>
      </c>
    </row>
    <row r="117" spans="1:7">
      <c r="A117" t="s">
        <v>138</v>
      </c>
      <c r="B117" t="s">
        <v>10</v>
      </c>
      <c r="C117" t="s">
        <v>7</v>
      </c>
      <c r="D117" s="3" t="s">
        <v>295</v>
      </c>
      <c r="E117" s="4">
        <v>40</v>
      </c>
      <c r="F117" s="3">
        <v>145.77000000000001</v>
      </c>
      <c r="G117" t="s">
        <v>8</v>
      </c>
    </row>
    <row r="118" spans="1:7">
      <c r="A118" t="s">
        <v>139</v>
      </c>
      <c r="B118" t="s">
        <v>10</v>
      </c>
      <c r="C118" t="s">
        <v>7</v>
      </c>
      <c r="D118" s="3" t="s">
        <v>296</v>
      </c>
      <c r="E118" s="4">
        <v>30</v>
      </c>
      <c r="F118" s="3">
        <v>145.77000000000001</v>
      </c>
      <c r="G118" t="s">
        <v>8</v>
      </c>
    </row>
    <row r="119" spans="1:7">
      <c r="A119" t="s">
        <v>140</v>
      </c>
      <c r="B119" t="s">
        <v>10</v>
      </c>
      <c r="C119" t="s">
        <v>7</v>
      </c>
      <c r="D119" s="3" t="s">
        <v>297</v>
      </c>
      <c r="E119" s="4">
        <v>10</v>
      </c>
      <c r="F119" s="3">
        <v>72.77</v>
      </c>
      <c r="G119" t="s">
        <v>8</v>
      </c>
    </row>
    <row r="120" spans="1:7">
      <c r="A120" t="s">
        <v>141</v>
      </c>
      <c r="B120" t="s">
        <v>10</v>
      </c>
      <c r="C120" t="s">
        <v>7</v>
      </c>
      <c r="D120" s="3" t="s">
        <v>298</v>
      </c>
      <c r="E120" s="4">
        <v>90</v>
      </c>
      <c r="F120" s="3">
        <v>145.77000000000001</v>
      </c>
      <c r="G120" t="s">
        <v>8</v>
      </c>
    </row>
    <row r="121" spans="1:7">
      <c r="A121" t="s">
        <v>142</v>
      </c>
      <c r="B121" t="s">
        <v>10</v>
      </c>
      <c r="C121" t="s">
        <v>7</v>
      </c>
      <c r="D121" s="3" t="s">
        <v>299</v>
      </c>
      <c r="E121" s="4">
        <v>11</v>
      </c>
      <c r="F121" s="3">
        <v>145.77000000000001</v>
      </c>
      <c r="G121" t="s">
        <v>8</v>
      </c>
    </row>
    <row r="122" spans="1:7">
      <c r="A122" t="s">
        <v>143</v>
      </c>
      <c r="B122" t="s">
        <v>10</v>
      </c>
      <c r="C122" t="s">
        <v>7</v>
      </c>
      <c r="D122" s="3" t="s">
        <v>300</v>
      </c>
      <c r="E122" s="4">
        <v>12</v>
      </c>
      <c r="F122" s="3">
        <v>318.66000000000003</v>
      </c>
      <c r="G122" t="s">
        <v>8</v>
      </c>
    </row>
    <row r="123" spans="1:7">
      <c r="A123" t="s">
        <v>144</v>
      </c>
      <c r="B123" t="s">
        <v>10</v>
      </c>
      <c r="C123" t="s">
        <v>7</v>
      </c>
      <c r="D123" s="3" t="s">
        <v>301</v>
      </c>
      <c r="E123" s="4">
        <v>10</v>
      </c>
      <c r="F123" s="3">
        <v>9.09</v>
      </c>
      <c r="G123" t="s">
        <v>8</v>
      </c>
    </row>
    <row r="124" spans="1:7">
      <c r="A124" t="s">
        <v>145</v>
      </c>
      <c r="B124" t="s">
        <v>10</v>
      </c>
      <c r="C124" t="s">
        <v>7</v>
      </c>
      <c r="D124" s="3" t="s">
        <v>301</v>
      </c>
      <c r="E124" s="4">
        <f>3+5</f>
        <v>8</v>
      </c>
      <c r="F124" s="3">
        <v>83.81</v>
      </c>
      <c r="G124" t="s">
        <v>8</v>
      </c>
    </row>
    <row r="125" spans="1:7">
      <c r="A125" t="s">
        <v>146</v>
      </c>
      <c r="B125" t="s">
        <v>10</v>
      </c>
      <c r="C125" t="s">
        <v>7</v>
      </c>
      <c r="D125" s="3" t="s">
        <v>302</v>
      </c>
      <c r="E125" s="4">
        <f>6+16</f>
        <v>22</v>
      </c>
      <c r="F125" s="3">
        <v>83.81</v>
      </c>
      <c r="G125" t="s">
        <v>8</v>
      </c>
    </row>
    <row r="126" spans="1:7">
      <c r="A126" t="s">
        <v>147</v>
      </c>
      <c r="B126" t="s">
        <v>10</v>
      </c>
      <c r="C126" t="s">
        <v>7</v>
      </c>
      <c r="D126" s="3" t="s">
        <v>303</v>
      </c>
      <c r="E126" s="4">
        <v>56</v>
      </c>
      <c r="F126" s="3">
        <v>273.45999999999998</v>
      </c>
      <c r="G126" t="s">
        <v>8</v>
      </c>
    </row>
    <row r="127" spans="1:7">
      <c r="A127" t="s">
        <v>148</v>
      </c>
      <c r="B127" t="s">
        <v>10</v>
      </c>
      <c r="C127" t="s">
        <v>7</v>
      </c>
      <c r="D127" s="3" t="s">
        <v>304</v>
      </c>
      <c r="E127" s="4">
        <v>1</v>
      </c>
      <c r="F127" s="3">
        <v>181.93</v>
      </c>
      <c r="G127" t="s">
        <v>8</v>
      </c>
    </row>
    <row r="128" spans="1:7">
      <c r="A128" t="s">
        <v>149</v>
      </c>
      <c r="B128" t="s">
        <v>10</v>
      </c>
      <c r="C128" t="s">
        <v>7</v>
      </c>
      <c r="D128" s="3" t="s">
        <v>305</v>
      </c>
      <c r="E128" s="4">
        <f>59-6</f>
        <v>53</v>
      </c>
      <c r="F128" s="3">
        <v>91.3</v>
      </c>
      <c r="G128" t="s">
        <v>8</v>
      </c>
    </row>
    <row r="129" spans="1:7">
      <c r="A129" t="s">
        <v>150</v>
      </c>
      <c r="B129" t="s">
        <v>10</v>
      </c>
      <c r="C129" t="s">
        <v>7</v>
      </c>
      <c r="D129" s="3" t="s">
        <v>306</v>
      </c>
      <c r="E129" s="4">
        <v>2</v>
      </c>
      <c r="F129" s="3">
        <v>18.190000000000001</v>
      </c>
      <c r="G129" t="s">
        <v>8</v>
      </c>
    </row>
    <row r="130" spans="1:7">
      <c r="A130" t="s">
        <v>151</v>
      </c>
      <c r="B130" t="s">
        <v>10</v>
      </c>
      <c r="C130" t="s">
        <v>7</v>
      </c>
      <c r="D130" s="3" t="s">
        <v>307</v>
      </c>
      <c r="E130" s="4">
        <v>38</v>
      </c>
      <c r="F130" s="3">
        <v>35.43</v>
      </c>
      <c r="G130" t="s">
        <v>8</v>
      </c>
    </row>
    <row r="131" spans="1:7">
      <c r="A131" t="s">
        <v>152</v>
      </c>
      <c r="B131" t="s">
        <v>10</v>
      </c>
      <c r="C131" t="s">
        <v>7</v>
      </c>
      <c r="D131" s="3" t="s">
        <v>308</v>
      </c>
      <c r="E131" s="4">
        <v>15</v>
      </c>
      <c r="F131" s="3">
        <v>26.31</v>
      </c>
      <c r="G131" t="s">
        <v>8</v>
      </c>
    </row>
    <row r="132" spans="1:7">
      <c r="A132" t="s">
        <v>153</v>
      </c>
      <c r="B132" t="s">
        <v>10</v>
      </c>
      <c r="C132" t="s">
        <v>7</v>
      </c>
      <c r="D132" s="3" t="s">
        <v>309</v>
      </c>
      <c r="E132" s="4">
        <v>24</v>
      </c>
      <c r="F132" s="3">
        <v>17.57</v>
      </c>
      <c r="G132" t="s">
        <v>8</v>
      </c>
    </row>
    <row r="133" spans="1:7">
      <c r="A133" t="s">
        <v>154</v>
      </c>
      <c r="B133" t="s">
        <v>10</v>
      </c>
      <c r="C133" t="s">
        <v>7</v>
      </c>
      <c r="D133" s="3" t="s">
        <v>310</v>
      </c>
      <c r="E133" s="4">
        <v>9</v>
      </c>
      <c r="F133" s="3">
        <v>17.57</v>
      </c>
      <c r="G133" t="s">
        <v>8</v>
      </c>
    </row>
    <row r="134" spans="1:7">
      <c r="A134" t="s">
        <v>155</v>
      </c>
      <c r="B134" t="s">
        <v>10</v>
      </c>
      <c r="C134" t="s">
        <v>7</v>
      </c>
      <c r="D134" s="3" t="s">
        <v>311</v>
      </c>
      <c r="E134" s="4">
        <v>5</v>
      </c>
      <c r="F134" s="3">
        <v>35.07</v>
      </c>
      <c r="G134" t="s">
        <v>8</v>
      </c>
    </row>
    <row r="135" spans="1:7">
      <c r="A135" t="s">
        <v>156</v>
      </c>
      <c r="B135" t="s">
        <v>10</v>
      </c>
      <c r="C135" t="s">
        <v>7</v>
      </c>
      <c r="D135" s="3" t="s">
        <v>312</v>
      </c>
      <c r="E135" s="4">
        <v>13</v>
      </c>
      <c r="F135" s="3">
        <v>6.72</v>
      </c>
      <c r="G135" t="s">
        <v>8</v>
      </c>
    </row>
    <row r="136" spans="1:7">
      <c r="A136" t="s">
        <v>158</v>
      </c>
      <c r="B136" t="s">
        <v>10</v>
      </c>
      <c r="C136" t="s">
        <v>7</v>
      </c>
      <c r="D136" s="3" t="s">
        <v>313</v>
      </c>
      <c r="E136" s="4">
        <v>6</v>
      </c>
      <c r="F136" s="3">
        <f>6.72</f>
        <v>6.72</v>
      </c>
      <c r="G136" t="s">
        <v>8</v>
      </c>
    </row>
    <row r="137" spans="1:7">
      <c r="A137" t="s">
        <v>159</v>
      </c>
      <c r="B137" t="s">
        <v>10</v>
      </c>
      <c r="C137" t="s">
        <v>7</v>
      </c>
      <c r="D137" s="3" t="s">
        <v>314</v>
      </c>
      <c r="E137" s="4">
        <v>12</v>
      </c>
      <c r="F137" s="3">
        <v>78</v>
      </c>
      <c r="G137" t="s">
        <v>8</v>
      </c>
    </row>
    <row r="138" spans="1:7">
      <c r="A138" t="s">
        <v>160</v>
      </c>
      <c r="B138" t="s">
        <v>10</v>
      </c>
      <c r="C138" t="s">
        <v>7</v>
      </c>
      <c r="D138" s="3" t="s">
        <v>315</v>
      </c>
      <c r="E138" s="4">
        <v>9</v>
      </c>
      <c r="F138" s="3">
        <v>78</v>
      </c>
      <c r="G138" t="s">
        <v>8</v>
      </c>
    </row>
    <row r="139" spans="1:7">
      <c r="A139" t="s">
        <v>162</v>
      </c>
      <c r="B139" t="s">
        <v>10</v>
      </c>
      <c r="C139" t="s">
        <v>7</v>
      </c>
      <c r="D139" s="3" t="s">
        <v>316</v>
      </c>
      <c r="E139" s="4">
        <v>3</v>
      </c>
      <c r="F139" s="3">
        <v>78</v>
      </c>
      <c r="G139" t="s">
        <v>8</v>
      </c>
    </row>
    <row r="140" spans="1:7">
      <c r="A140" t="s">
        <v>163</v>
      </c>
      <c r="B140" t="s">
        <v>10</v>
      </c>
      <c r="C140" t="s">
        <v>7</v>
      </c>
      <c r="D140" s="3" t="s">
        <v>317</v>
      </c>
      <c r="E140" s="4">
        <v>10</v>
      </c>
      <c r="F140" s="3">
        <v>78</v>
      </c>
      <c r="G140" t="s">
        <v>8</v>
      </c>
    </row>
    <row r="141" spans="1:7">
      <c r="A141" t="s">
        <v>164</v>
      </c>
      <c r="B141" t="s">
        <v>10</v>
      </c>
      <c r="C141" t="s">
        <v>7</v>
      </c>
      <c r="D141" s="3" t="s">
        <v>318</v>
      </c>
      <c r="E141" s="4">
        <v>1</v>
      </c>
      <c r="F141" s="3">
        <v>78</v>
      </c>
      <c r="G141" t="s">
        <v>8</v>
      </c>
    </row>
    <row r="142" spans="1:7">
      <c r="A142" t="s">
        <v>165</v>
      </c>
      <c r="B142" t="s">
        <v>10</v>
      </c>
      <c r="C142" t="s">
        <v>7</v>
      </c>
      <c r="D142" s="3" t="s">
        <v>319</v>
      </c>
      <c r="E142" s="4">
        <v>7</v>
      </c>
      <c r="F142" s="3">
        <v>52</v>
      </c>
      <c r="G142" t="s">
        <v>8</v>
      </c>
    </row>
    <row r="143" spans="1:7">
      <c r="A143" t="s">
        <v>166</v>
      </c>
      <c r="B143" t="s">
        <v>10</v>
      </c>
      <c r="C143" t="s">
        <v>7</v>
      </c>
      <c r="D143" s="3" t="s">
        <v>320</v>
      </c>
      <c r="E143" s="4">
        <v>7</v>
      </c>
      <c r="F143" s="3">
        <v>52</v>
      </c>
      <c r="G143" t="s">
        <v>8</v>
      </c>
    </row>
    <row r="144" spans="1:7">
      <c r="A144" t="s">
        <v>167</v>
      </c>
      <c r="B144" t="s">
        <v>10</v>
      </c>
      <c r="C144" t="s">
        <v>7</v>
      </c>
      <c r="D144" s="3" t="s">
        <v>321</v>
      </c>
      <c r="E144" s="4">
        <v>11</v>
      </c>
      <c r="F144" s="3">
        <v>32</v>
      </c>
      <c r="G144" t="s">
        <v>8</v>
      </c>
    </row>
    <row r="145" spans="1:7">
      <c r="A145" t="s">
        <v>168</v>
      </c>
      <c r="B145" t="s">
        <v>10</v>
      </c>
      <c r="C145" t="s">
        <v>7</v>
      </c>
      <c r="D145" s="3" t="s">
        <v>322</v>
      </c>
      <c r="E145" s="4">
        <v>11</v>
      </c>
      <c r="F145" s="3">
        <v>32</v>
      </c>
      <c r="G145" t="s">
        <v>8</v>
      </c>
    </row>
    <row r="146" spans="1:7">
      <c r="A146" t="s">
        <v>169</v>
      </c>
      <c r="B146" t="s">
        <v>10</v>
      </c>
      <c r="C146" t="s">
        <v>7</v>
      </c>
      <c r="D146" s="3" t="s">
        <v>323</v>
      </c>
      <c r="E146" s="4">
        <v>3</v>
      </c>
      <c r="F146" s="3">
        <v>32</v>
      </c>
      <c r="G146" t="s">
        <v>8</v>
      </c>
    </row>
    <row r="147" spans="1:7">
      <c r="A147" t="s">
        <v>170</v>
      </c>
      <c r="B147" t="s">
        <v>10</v>
      </c>
      <c r="C147" t="s">
        <v>7</v>
      </c>
      <c r="D147" s="3" t="s">
        <v>324</v>
      </c>
      <c r="E147" s="4">
        <v>7</v>
      </c>
      <c r="F147" s="3">
        <v>25.33</v>
      </c>
      <c r="G147" t="s">
        <v>8</v>
      </c>
    </row>
    <row r="148" spans="1:7">
      <c r="A148" t="s">
        <v>171</v>
      </c>
      <c r="B148" t="s">
        <v>10</v>
      </c>
      <c r="C148" t="s">
        <v>7</v>
      </c>
      <c r="D148" s="3" t="s">
        <v>325</v>
      </c>
      <c r="E148" s="4">
        <v>2</v>
      </c>
      <c r="F148" s="3">
        <v>25.33</v>
      </c>
      <c r="G148" t="s">
        <v>8</v>
      </c>
    </row>
    <row r="149" spans="1:7">
      <c r="A149" t="s">
        <v>172</v>
      </c>
      <c r="B149" t="s">
        <v>10</v>
      </c>
      <c r="C149" t="s">
        <v>7</v>
      </c>
      <c r="D149" s="3" t="s">
        <v>326</v>
      </c>
      <c r="E149" s="4">
        <v>6</v>
      </c>
      <c r="F149" s="3">
        <v>15.33</v>
      </c>
      <c r="G149" t="s">
        <v>8</v>
      </c>
    </row>
    <row r="150" spans="1:7">
      <c r="A150" t="s">
        <v>173</v>
      </c>
      <c r="B150" t="s">
        <v>10</v>
      </c>
      <c r="C150" t="s">
        <v>7</v>
      </c>
      <c r="D150" s="3" t="s">
        <v>327</v>
      </c>
      <c r="E150" s="4">
        <v>5</v>
      </c>
      <c r="F150" s="3">
        <v>15.33</v>
      </c>
      <c r="G150" t="s">
        <v>8</v>
      </c>
    </row>
    <row r="151" spans="1:7">
      <c r="A151" t="s">
        <v>174</v>
      </c>
      <c r="B151" t="s">
        <v>10</v>
      </c>
      <c r="C151" t="s">
        <v>7</v>
      </c>
      <c r="D151" s="3" t="s">
        <v>328</v>
      </c>
      <c r="E151" s="4">
        <v>9</v>
      </c>
      <c r="F151" s="3">
        <v>297.19</v>
      </c>
      <c r="G151" t="s">
        <v>8</v>
      </c>
    </row>
    <row r="152" spans="1:7">
      <c r="A152" t="s">
        <v>175</v>
      </c>
      <c r="B152" t="s">
        <v>10</v>
      </c>
      <c r="C152" t="s">
        <v>7</v>
      </c>
      <c r="D152" s="3" t="s">
        <v>329</v>
      </c>
      <c r="E152" s="4">
        <v>4</v>
      </c>
      <c r="F152" s="3">
        <v>297.19</v>
      </c>
      <c r="G152" t="s">
        <v>8</v>
      </c>
    </row>
    <row r="153" spans="1:7">
      <c r="A153" t="s">
        <v>176</v>
      </c>
      <c r="B153" t="s">
        <v>10</v>
      </c>
      <c r="C153" t="s">
        <v>7</v>
      </c>
      <c r="D153" s="4" t="s">
        <v>137</v>
      </c>
      <c r="E153" s="4">
        <v>9</v>
      </c>
      <c r="F153" s="3">
        <v>288</v>
      </c>
      <c r="G153" t="s">
        <v>8</v>
      </c>
    </row>
    <row r="154" spans="1:7">
      <c r="A154" t="s">
        <v>178</v>
      </c>
      <c r="B154" t="s">
        <v>10</v>
      </c>
      <c r="C154" t="s">
        <v>7</v>
      </c>
      <c r="D154" s="3" t="s">
        <v>330</v>
      </c>
      <c r="E154" s="4">
        <v>5</v>
      </c>
      <c r="F154" s="3">
        <v>288</v>
      </c>
      <c r="G154" t="s">
        <v>8</v>
      </c>
    </row>
    <row r="155" spans="1:7">
      <c r="A155" t="s">
        <v>179</v>
      </c>
      <c r="B155" t="s">
        <v>10</v>
      </c>
      <c r="C155" t="s">
        <v>7</v>
      </c>
      <c r="D155" s="3" t="s">
        <v>331</v>
      </c>
      <c r="E155" s="4">
        <v>10</v>
      </c>
      <c r="F155" s="3">
        <v>343.99</v>
      </c>
      <c r="G155" t="s">
        <v>8</v>
      </c>
    </row>
    <row r="156" spans="1:7">
      <c r="A156" t="s">
        <v>180</v>
      </c>
      <c r="B156" t="s">
        <v>10</v>
      </c>
      <c r="C156" t="s">
        <v>7</v>
      </c>
      <c r="D156" s="3" t="s">
        <v>332</v>
      </c>
      <c r="E156" s="4">
        <v>3</v>
      </c>
      <c r="F156" s="4">
        <v>555</v>
      </c>
      <c r="G156" t="s">
        <v>8</v>
      </c>
    </row>
    <row r="157" spans="1:7">
      <c r="A157" t="s">
        <v>182</v>
      </c>
      <c r="B157" t="s">
        <v>10</v>
      </c>
      <c r="C157" t="s">
        <v>7</v>
      </c>
      <c r="D157" s="3" t="s">
        <v>333</v>
      </c>
      <c r="E157" s="4">
        <v>7</v>
      </c>
      <c r="F157" s="3">
        <v>425</v>
      </c>
      <c r="G157" t="s">
        <v>8</v>
      </c>
    </row>
    <row r="158" spans="1:7">
      <c r="A158" t="s">
        <v>183</v>
      </c>
      <c r="B158" t="s">
        <v>10</v>
      </c>
      <c r="C158" t="s">
        <v>7</v>
      </c>
      <c r="D158" s="3" t="s">
        <v>334</v>
      </c>
      <c r="E158" s="4">
        <v>17</v>
      </c>
      <c r="F158" s="3">
        <v>409.5</v>
      </c>
      <c r="G158" t="s">
        <v>8</v>
      </c>
    </row>
    <row r="159" spans="1:7">
      <c r="A159" t="s">
        <v>185</v>
      </c>
      <c r="B159" t="s">
        <v>10</v>
      </c>
      <c r="C159" t="s">
        <v>7</v>
      </c>
      <c r="D159" s="3" t="s">
        <v>335</v>
      </c>
      <c r="E159" s="4">
        <v>2</v>
      </c>
      <c r="F159" s="3">
        <v>383.1</v>
      </c>
      <c r="G159" t="s">
        <v>8</v>
      </c>
    </row>
    <row r="160" spans="1:7">
      <c r="A160" t="s">
        <v>186</v>
      </c>
      <c r="B160" t="s">
        <v>10</v>
      </c>
      <c r="C160" t="s">
        <v>7</v>
      </c>
      <c r="D160" s="3" t="s">
        <v>336</v>
      </c>
      <c r="E160" s="4">
        <v>11</v>
      </c>
      <c r="F160" s="3">
        <v>472.86</v>
      </c>
      <c r="G160" t="s">
        <v>8</v>
      </c>
    </row>
    <row r="161" spans="1:7">
      <c r="A161" t="s">
        <v>187</v>
      </c>
      <c r="B161" t="s">
        <v>10</v>
      </c>
      <c r="C161" t="s">
        <v>7</v>
      </c>
      <c r="D161" s="3" t="s">
        <v>337</v>
      </c>
      <c r="E161" s="4">
        <v>2</v>
      </c>
      <c r="F161" s="3">
        <v>192.5</v>
      </c>
      <c r="G161" t="s">
        <v>8</v>
      </c>
    </row>
    <row r="162" spans="1:7">
      <c r="A162" t="s">
        <v>188</v>
      </c>
      <c r="B162" t="s">
        <v>10</v>
      </c>
      <c r="C162" t="s">
        <v>7</v>
      </c>
      <c r="D162" s="3" t="s">
        <v>338</v>
      </c>
      <c r="E162" s="4">
        <v>10</v>
      </c>
      <c r="F162" s="3">
        <v>488</v>
      </c>
      <c r="G162" t="s">
        <v>8</v>
      </c>
    </row>
    <row r="163" spans="1:7">
      <c r="A163" t="s">
        <v>189</v>
      </c>
      <c r="B163" t="s">
        <v>10</v>
      </c>
      <c r="C163" t="s">
        <v>7</v>
      </c>
      <c r="D163" s="3" t="s">
        <v>339</v>
      </c>
      <c r="E163" s="4">
        <v>6</v>
      </c>
      <c r="F163" s="3">
        <v>380</v>
      </c>
      <c r="G163" t="s">
        <v>8</v>
      </c>
    </row>
    <row r="164" spans="1:7">
      <c r="A164" t="s">
        <v>190</v>
      </c>
      <c r="B164" t="s">
        <v>10</v>
      </c>
      <c r="C164" t="s">
        <v>7</v>
      </c>
      <c r="D164" s="3" t="s">
        <v>340</v>
      </c>
      <c r="E164" s="4">
        <v>1</v>
      </c>
      <c r="F164" s="3">
        <v>378.29</v>
      </c>
      <c r="G164" t="s">
        <v>8</v>
      </c>
    </row>
    <row r="165" spans="1:7">
      <c r="A165" t="s">
        <v>191</v>
      </c>
      <c r="B165" t="s">
        <v>10</v>
      </c>
      <c r="C165" t="s">
        <v>7</v>
      </c>
      <c r="D165" s="3" t="s">
        <v>341</v>
      </c>
      <c r="E165" s="4">
        <v>1</v>
      </c>
      <c r="F165" s="3">
        <v>448.36</v>
      </c>
      <c r="G165" t="s">
        <v>8</v>
      </c>
    </row>
    <row r="166" spans="1:7">
      <c r="A166" t="s">
        <v>192</v>
      </c>
      <c r="B166" t="s">
        <v>10</v>
      </c>
      <c r="C166" t="s">
        <v>7</v>
      </c>
      <c r="D166" s="3" t="s">
        <v>161</v>
      </c>
      <c r="E166" s="4">
        <v>14</v>
      </c>
      <c r="F166" s="4">
        <v>690</v>
      </c>
      <c r="G166" t="s">
        <v>8</v>
      </c>
    </row>
    <row r="167" spans="1:7">
      <c r="A167" t="s">
        <v>688</v>
      </c>
      <c r="B167" t="s">
        <v>10</v>
      </c>
      <c r="C167" t="s">
        <v>7</v>
      </c>
      <c r="D167" s="3" t="s">
        <v>342</v>
      </c>
      <c r="E167" s="4">
        <v>7</v>
      </c>
      <c r="F167" s="3">
        <v>482.96</v>
      </c>
      <c r="G167" s="14" t="s">
        <v>8</v>
      </c>
    </row>
    <row r="168" spans="1:7">
      <c r="A168" t="s">
        <v>689</v>
      </c>
      <c r="B168" t="s">
        <v>10</v>
      </c>
      <c r="C168" t="s">
        <v>7</v>
      </c>
      <c r="D168" s="3" t="s">
        <v>343</v>
      </c>
      <c r="E168" s="4">
        <v>2</v>
      </c>
      <c r="F168" s="3">
        <v>650.98</v>
      </c>
      <c r="G168" s="14" t="s">
        <v>8</v>
      </c>
    </row>
    <row r="169" spans="1:7">
      <c r="A169" t="s">
        <v>690</v>
      </c>
      <c r="B169" t="s">
        <v>10</v>
      </c>
      <c r="C169" t="s">
        <v>7</v>
      </c>
      <c r="D169" s="4" t="s">
        <v>344</v>
      </c>
      <c r="E169" s="4">
        <v>2</v>
      </c>
      <c r="F169" s="3">
        <v>636.35</v>
      </c>
      <c r="G169" s="14" t="s">
        <v>8</v>
      </c>
    </row>
    <row r="170" spans="1:7">
      <c r="A170" t="s">
        <v>691</v>
      </c>
      <c r="B170" t="s">
        <v>10</v>
      </c>
      <c r="C170" t="s">
        <v>7</v>
      </c>
      <c r="D170" s="4" t="s">
        <v>345</v>
      </c>
      <c r="E170" s="4">
        <v>4</v>
      </c>
      <c r="F170" s="3">
        <v>187</v>
      </c>
      <c r="G170" s="14" t="s">
        <v>8</v>
      </c>
    </row>
    <row r="171" spans="1:7">
      <c r="A171" t="s">
        <v>692</v>
      </c>
      <c r="B171" t="s">
        <v>10</v>
      </c>
      <c r="C171" t="s">
        <v>7</v>
      </c>
      <c r="D171" s="4" t="s">
        <v>157</v>
      </c>
      <c r="E171" s="4">
        <v>3</v>
      </c>
      <c r="F171" s="3">
        <v>460</v>
      </c>
      <c r="G171" s="14" t="s">
        <v>8</v>
      </c>
    </row>
    <row r="172" spans="1:7">
      <c r="A172" t="s">
        <v>693</v>
      </c>
      <c r="B172" t="s">
        <v>10</v>
      </c>
      <c r="C172" t="s">
        <v>7</v>
      </c>
      <c r="D172" s="4" t="s">
        <v>209</v>
      </c>
      <c r="E172" s="4">
        <v>37</v>
      </c>
      <c r="F172" s="4">
        <v>377.42</v>
      </c>
      <c r="G172" s="12" t="s">
        <v>8</v>
      </c>
    </row>
    <row r="173" spans="1:7">
      <c r="A173" t="s">
        <v>694</v>
      </c>
      <c r="B173" t="s">
        <v>10</v>
      </c>
      <c r="C173" t="s">
        <v>7</v>
      </c>
      <c r="D173" s="4" t="s">
        <v>346</v>
      </c>
      <c r="E173" s="4">
        <v>23</v>
      </c>
      <c r="F173" s="4">
        <v>326.60000000000002</v>
      </c>
      <c r="G173" s="12" t="s">
        <v>8</v>
      </c>
    </row>
    <row r="174" spans="1:7">
      <c r="A174" t="s">
        <v>695</v>
      </c>
      <c r="B174" t="s">
        <v>10</v>
      </c>
      <c r="C174" t="s">
        <v>7</v>
      </c>
      <c r="D174" s="4" t="s">
        <v>347</v>
      </c>
      <c r="E174" s="4">
        <v>36</v>
      </c>
      <c r="F174" s="4">
        <v>602.6</v>
      </c>
      <c r="G174" s="12" t="s">
        <v>8</v>
      </c>
    </row>
    <row r="175" spans="1:7">
      <c r="A175" t="s">
        <v>696</v>
      </c>
      <c r="B175" t="s">
        <v>10</v>
      </c>
      <c r="C175" t="s">
        <v>7</v>
      </c>
      <c r="D175" s="4" t="s">
        <v>348</v>
      </c>
      <c r="E175" s="4">
        <v>75</v>
      </c>
      <c r="F175" s="4">
        <v>61.19</v>
      </c>
      <c r="G175" s="12" t="s">
        <v>8</v>
      </c>
    </row>
    <row r="176" spans="1:7">
      <c r="A176" t="s">
        <v>697</v>
      </c>
      <c r="B176" t="s">
        <v>10</v>
      </c>
      <c r="C176" t="s">
        <v>7</v>
      </c>
      <c r="D176" s="4" t="s">
        <v>349</v>
      </c>
      <c r="E176" s="4">
        <v>139</v>
      </c>
      <c r="F176" s="4">
        <v>45</v>
      </c>
      <c r="G176" s="12" t="s">
        <v>8</v>
      </c>
    </row>
    <row r="177" spans="1:7">
      <c r="A177" t="s">
        <v>698</v>
      </c>
      <c r="B177" t="s">
        <v>10</v>
      </c>
      <c r="C177" t="s">
        <v>7</v>
      </c>
      <c r="D177" s="4" t="s">
        <v>350</v>
      </c>
      <c r="E177" s="4">
        <f>12</f>
        <v>12</v>
      </c>
      <c r="F177" s="4">
        <v>153</v>
      </c>
      <c r="G177" s="12" t="s">
        <v>8</v>
      </c>
    </row>
    <row r="178" spans="1:7">
      <c r="A178" t="s">
        <v>699</v>
      </c>
      <c r="B178" t="s">
        <v>10</v>
      </c>
      <c r="C178" t="s">
        <v>7</v>
      </c>
      <c r="D178" s="4" t="s">
        <v>351</v>
      </c>
      <c r="E178" s="4">
        <v>11</v>
      </c>
      <c r="F178" s="4">
        <v>43.83</v>
      </c>
      <c r="G178" s="12" t="s">
        <v>8</v>
      </c>
    </row>
    <row r="179" spans="1:7">
      <c r="A179" t="s">
        <v>700</v>
      </c>
      <c r="B179" t="s">
        <v>10</v>
      </c>
      <c r="C179" t="s">
        <v>7</v>
      </c>
      <c r="D179" s="4" t="s">
        <v>352</v>
      </c>
      <c r="E179" s="4">
        <v>6</v>
      </c>
      <c r="F179" s="4">
        <v>68.5</v>
      </c>
      <c r="G179" s="12" t="s">
        <v>8</v>
      </c>
    </row>
    <row r="180" spans="1:7">
      <c r="A180" t="s">
        <v>701</v>
      </c>
      <c r="B180" t="s">
        <v>10</v>
      </c>
      <c r="C180" t="s">
        <v>7</v>
      </c>
      <c r="D180" s="4" t="s">
        <v>353</v>
      </c>
      <c r="E180" s="4">
        <v>6</v>
      </c>
      <c r="F180" s="4">
        <v>110</v>
      </c>
      <c r="G180" s="12" t="s">
        <v>8</v>
      </c>
    </row>
    <row r="181" spans="1:7">
      <c r="A181" t="s">
        <v>702</v>
      </c>
      <c r="B181" t="s">
        <v>10</v>
      </c>
      <c r="C181" t="s">
        <v>7</v>
      </c>
      <c r="D181" s="4" t="s">
        <v>354</v>
      </c>
      <c r="E181" s="4">
        <v>67</v>
      </c>
      <c r="F181" s="4">
        <v>125</v>
      </c>
      <c r="G181" s="12" t="s">
        <v>8</v>
      </c>
    </row>
    <row r="182" spans="1:7">
      <c r="A182" t="s">
        <v>703</v>
      </c>
      <c r="B182" t="s">
        <v>10</v>
      </c>
      <c r="C182" t="s">
        <v>7</v>
      </c>
      <c r="D182" s="4" t="s">
        <v>355</v>
      </c>
      <c r="E182" s="4">
        <v>11</v>
      </c>
      <c r="F182" s="4">
        <v>80</v>
      </c>
      <c r="G182" s="12" t="s">
        <v>8</v>
      </c>
    </row>
    <row r="183" spans="1:7">
      <c r="A183" t="s">
        <v>704</v>
      </c>
      <c r="B183" t="s">
        <v>10</v>
      </c>
      <c r="C183" t="s">
        <v>7</v>
      </c>
      <c r="D183" s="4" t="s">
        <v>356</v>
      </c>
      <c r="E183" s="4">
        <v>4</v>
      </c>
      <c r="F183" s="4">
        <v>125</v>
      </c>
      <c r="G183" s="12" t="s">
        <v>8</v>
      </c>
    </row>
    <row r="184" spans="1:7">
      <c r="A184" t="s">
        <v>705</v>
      </c>
      <c r="B184" t="s">
        <v>10</v>
      </c>
      <c r="C184" t="s">
        <v>7</v>
      </c>
      <c r="D184" s="4" t="s">
        <v>357</v>
      </c>
      <c r="E184" s="4"/>
      <c r="F184" s="4">
        <v>23.45</v>
      </c>
      <c r="G184" s="12" t="s">
        <v>8</v>
      </c>
    </row>
    <row r="185" spans="1:7">
      <c r="A185" t="s">
        <v>706</v>
      </c>
      <c r="B185" t="s">
        <v>10</v>
      </c>
      <c r="C185" t="s">
        <v>7</v>
      </c>
      <c r="D185" s="4" t="s">
        <v>177</v>
      </c>
      <c r="E185" s="4">
        <f>80+33</f>
        <v>113</v>
      </c>
      <c r="F185" s="4">
        <v>108</v>
      </c>
      <c r="G185" s="12" t="s">
        <v>8</v>
      </c>
    </row>
    <row r="186" spans="1:7">
      <c r="A186" t="s">
        <v>707</v>
      </c>
      <c r="B186" t="s">
        <v>10</v>
      </c>
      <c r="C186" t="s">
        <v>7</v>
      </c>
      <c r="D186" s="3" t="s">
        <v>181</v>
      </c>
      <c r="E186" s="4">
        <f>32+15</f>
        <v>47</v>
      </c>
      <c r="F186" s="4">
        <v>44</v>
      </c>
      <c r="G186" s="12" t="s">
        <v>8</v>
      </c>
    </row>
    <row r="187" spans="1:7">
      <c r="A187" t="s">
        <v>708</v>
      </c>
      <c r="B187" t="s">
        <v>10</v>
      </c>
      <c r="C187" t="s">
        <v>727</v>
      </c>
      <c r="D187" s="3" t="s">
        <v>358</v>
      </c>
      <c r="E187" s="4">
        <v>118</v>
      </c>
      <c r="F187" s="4">
        <v>68</v>
      </c>
      <c r="G187" s="12" t="s">
        <v>8</v>
      </c>
    </row>
    <row r="188" spans="1:7">
      <c r="A188" t="s">
        <v>709</v>
      </c>
      <c r="B188" t="s">
        <v>10</v>
      </c>
      <c r="C188" t="s">
        <v>7</v>
      </c>
      <c r="D188" s="3" t="s">
        <v>359</v>
      </c>
      <c r="E188" s="4">
        <f>15+32</f>
        <v>47</v>
      </c>
      <c r="F188" s="4">
        <v>19.5</v>
      </c>
      <c r="G188" s="12" t="s">
        <v>8</v>
      </c>
    </row>
    <row r="189" spans="1:7">
      <c r="A189" t="s">
        <v>710</v>
      </c>
      <c r="B189" t="s">
        <v>10</v>
      </c>
      <c r="C189" t="s">
        <v>727</v>
      </c>
      <c r="D189" s="3" t="s">
        <v>184</v>
      </c>
      <c r="E189" s="4">
        <f>3+12</f>
        <v>15</v>
      </c>
      <c r="F189" s="3">
        <v>77</v>
      </c>
      <c r="G189" s="12" t="s">
        <v>8</v>
      </c>
    </row>
    <row r="190" spans="1:7">
      <c r="A190" t="s">
        <v>711</v>
      </c>
      <c r="B190" t="s">
        <v>10</v>
      </c>
      <c r="C190" t="s">
        <v>7</v>
      </c>
      <c r="D190" s="3" t="s">
        <v>184</v>
      </c>
      <c r="E190" s="4">
        <v>13</v>
      </c>
      <c r="F190" s="3">
        <v>0.61</v>
      </c>
      <c r="G190" s="12" t="s">
        <v>8</v>
      </c>
    </row>
    <row r="191" spans="1:7">
      <c r="A191" t="s">
        <v>712</v>
      </c>
      <c r="B191" t="s">
        <v>10</v>
      </c>
      <c r="C191" t="s">
        <v>7</v>
      </c>
      <c r="D191" s="3" t="s">
        <v>360</v>
      </c>
      <c r="E191" s="4">
        <v>12</v>
      </c>
      <c r="F191" s="3">
        <v>57</v>
      </c>
      <c r="G191" s="12" t="s">
        <v>8</v>
      </c>
    </row>
    <row r="192" spans="1:7">
      <c r="A192" t="s">
        <v>713</v>
      </c>
      <c r="B192" t="s">
        <v>10</v>
      </c>
      <c r="C192" t="s">
        <v>7</v>
      </c>
      <c r="D192" s="4" t="s">
        <v>361</v>
      </c>
      <c r="E192" s="4">
        <v>16</v>
      </c>
      <c r="F192" s="3">
        <v>64</v>
      </c>
      <c r="G192" s="12" t="s">
        <v>8</v>
      </c>
    </row>
    <row r="193" spans="1:7">
      <c r="A193" t="s">
        <v>714</v>
      </c>
      <c r="B193" t="s">
        <v>10</v>
      </c>
      <c r="C193" t="s">
        <v>7</v>
      </c>
      <c r="D193" s="4" t="s">
        <v>360</v>
      </c>
      <c r="E193" s="4">
        <v>1</v>
      </c>
      <c r="F193" s="3">
        <v>0.92</v>
      </c>
      <c r="G193" s="12" t="s">
        <v>8</v>
      </c>
    </row>
    <row r="194" spans="1:7">
      <c r="A194" t="s">
        <v>715</v>
      </c>
      <c r="B194" t="s">
        <v>10</v>
      </c>
      <c r="C194" t="s">
        <v>727</v>
      </c>
      <c r="D194" s="3" t="s">
        <v>362</v>
      </c>
      <c r="E194" s="4">
        <v>4</v>
      </c>
      <c r="F194" s="3">
        <v>616</v>
      </c>
      <c r="G194" s="12" t="s">
        <v>8</v>
      </c>
    </row>
    <row r="195" spans="1:7">
      <c r="A195" t="s">
        <v>716</v>
      </c>
      <c r="B195" t="s">
        <v>10</v>
      </c>
      <c r="C195" t="s">
        <v>7</v>
      </c>
      <c r="D195" s="3" t="s">
        <v>363</v>
      </c>
      <c r="E195" s="4">
        <v>0.05</v>
      </c>
      <c r="F195" s="3">
        <v>387.6</v>
      </c>
      <c r="G195" s="12" t="s">
        <v>8</v>
      </c>
    </row>
    <row r="196" spans="1:7">
      <c r="A196" t="s">
        <v>717</v>
      </c>
      <c r="B196" t="s">
        <v>10</v>
      </c>
      <c r="C196" t="s">
        <v>7</v>
      </c>
      <c r="D196" s="3" t="s">
        <v>364</v>
      </c>
      <c r="E196" s="4">
        <v>8</v>
      </c>
      <c r="F196" s="3">
        <v>410</v>
      </c>
      <c r="G196" s="12" t="s">
        <v>8</v>
      </c>
    </row>
    <row r="197" spans="1:7">
      <c r="A197" t="s">
        <v>718</v>
      </c>
      <c r="B197" t="s">
        <v>10</v>
      </c>
      <c r="C197" t="s">
        <v>727</v>
      </c>
      <c r="D197" s="3" t="s">
        <v>365</v>
      </c>
      <c r="E197" s="4">
        <v>20</v>
      </c>
      <c r="F197" s="3">
        <v>515</v>
      </c>
      <c r="G197" s="12" t="s">
        <v>8</v>
      </c>
    </row>
    <row r="198" spans="1:7">
      <c r="A198" t="s">
        <v>719</v>
      </c>
      <c r="B198" t="s">
        <v>10</v>
      </c>
      <c r="C198" t="s">
        <v>727</v>
      </c>
      <c r="D198" s="3" t="s">
        <v>366</v>
      </c>
      <c r="E198" s="4">
        <v>92</v>
      </c>
      <c r="F198" s="3">
        <v>309</v>
      </c>
      <c r="G198" s="12" t="s">
        <v>8</v>
      </c>
    </row>
    <row r="199" spans="1:7">
      <c r="A199" t="s">
        <v>720</v>
      </c>
      <c r="B199" t="s">
        <v>10</v>
      </c>
      <c r="C199" t="s">
        <v>7</v>
      </c>
      <c r="D199" s="3" t="s">
        <v>367</v>
      </c>
      <c r="E199" s="4">
        <v>3</v>
      </c>
      <c r="F199" s="3">
        <v>28.5</v>
      </c>
      <c r="G199" s="12" t="s">
        <v>8</v>
      </c>
    </row>
    <row r="200" spans="1:7">
      <c r="A200" t="s">
        <v>721</v>
      </c>
      <c r="B200" t="s">
        <v>10</v>
      </c>
      <c r="C200" t="s">
        <v>7</v>
      </c>
      <c r="D200" s="3" t="s">
        <v>368</v>
      </c>
      <c r="E200" s="4">
        <v>1</v>
      </c>
      <c r="F200" s="3">
        <v>80</v>
      </c>
      <c r="G200" s="12" t="s">
        <v>8</v>
      </c>
    </row>
    <row r="201" spans="1:7">
      <c r="A201" t="s">
        <v>722</v>
      </c>
      <c r="B201" t="s">
        <v>10</v>
      </c>
      <c r="C201" t="s">
        <v>7</v>
      </c>
      <c r="D201" s="3" t="s">
        <v>369</v>
      </c>
      <c r="E201" s="4">
        <v>4</v>
      </c>
      <c r="F201" s="3">
        <v>0.8</v>
      </c>
      <c r="G201" s="12" t="s">
        <v>8</v>
      </c>
    </row>
    <row r="202" spans="1:7">
      <c r="A202" t="s">
        <v>723</v>
      </c>
      <c r="B202" t="s">
        <v>10</v>
      </c>
      <c r="C202" t="s">
        <v>727</v>
      </c>
      <c r="D202" s="3" t="s">
        <v>370</v>
      </c>
      <c r="E202" s="4">
        <v>10</v>
      </c>
      <c r="F202" s="3">
        <v>550</v>
      </c>
      <c r="G202" s="12" t="s">
        <v>8</v>
      </c>
    </row>
    <row r="203" spans="1:7">
      <c r="A203" t="s">
        <v>724</v>
      </c>
      <c r="B203" t="s">
        <v>10</v>
      </c>
      <c r="C203" t="s">
        <v>727</v>
      </c>
      <c r="D203" s="3" t="s">
        <v>371</v>
      </c>
      <c r="E203" s="4">
        <v>10</v>
      </c>
      <c r="F203" s="3">
        <v>630</v>
      </c>
      <c r="G203" s="12" t="s">
        <v>8</v>
      </c>
    </row>
    <row r="204" spans="1:7">
      <c r="A204" t="s">
        <v>725</v>
      </c>
      <c r="B204" t="s">
        <v>10</v>
      </c>
      <c r="C204" t="s">
        <v>728</v>
      </c>
      <c r="D204" s="3" t="s">
        <v>372</v>
      </c>
      <c r="E204" s="4">
        <v>8</v>
      </c>
      <c r="F204" s="3">
        <v>40</v>
      </c>
      <c r="G204" s="12" t="s">
        <v>8</v>
      </c>
    </row>
    <row r="205" spans="1:7">
      <c r="A205" t="s">
        <v>726</v>
      </c>
      <c r="B205" t="s">
        <v>10</v>
      </c>
      <c r="C205" t="s">
        <v>7</v>
      </c>
      <c r="D205" s="3" t="s">
        <v>373</v>
      </c>
      <c r="E205" s="4">
        <v>54</v>
      </c>
      <c r="F205" s="3">
        <v>66.3</v>
      </c>
      <c r="G205" s="12" t="s">
        <v>8</v>
      </c>
    </row>
    <row r="206" spans="1:7">
      <c r="A206" t="s">
        <v>729</v>
      </c>
      <c r="B206" t="s">
        <v>10</v>
      </c>
      <c r="C206" t="s">
        <v>7</v>
      </c>
      <c r="D206" s="3" t="s">
        <v>374</v>
      </c>
      <c r="E206" s="4">
        <v>35</v>
      </c>
      <c r="F206" s="3">
        <v>2.76</v>
      </c>
      <c r="G206" s="12" t="s">
        <v>8</v>
      </c>
    </row>
    <row r="207" spans="1:7">
      <c r="A207" t="s">
        <v>730</v>
      </c>
      <c r="B207" t="s">
        <v>10</v>
      </c>
      <c r="C207" t="s">
        <v>7</v>
      </c>
      <c r="D207" s="3" t="s">
        <v>375</v>
      </c>
      <c r="E207" s="4">
        <v>36</v>
      </c>
      <c r="F207" s="3">
        <v>77</v>
      </c>
      <c r="G207" s="12" t="s">
        <v>8</v>
      </c>
    </row>
    <row r="208" spans="1:7">
      <c r="A208" t="s">
        <v>731</v>
      </c>
      <c r="B208" t="s">
        <v>10</v>
      </c>
      <c r="C208" t="s">
        <v>7</v>
      </c>
      <c r="D208" s="3" t="s">
        <v>376</v>
      </c>
      <c r="E208" s="4">
        <v>11</v>
      </c>
      <c r="F208" s="3">
        <v>118.7</v>
      </c>
      <c r="G208" s="12" t="s">
        <v>8</v>
      </c>
    </row>
    <row r="209" spans="1:7">
      <c r="A209" t="s">
        <v>732</v>
      </c>
      <c r="B209" t="s">
        <v>10</v>
      </c>
      <c r="C209" t="s">
        <v>7</v>
      </c>
      <c r="D209" s="3" t="s">
        <v>376</v>
      </c>
      <c r="E209" s="4">
        <v>6</v>
      </c>
      <c r="F209" s="3">
        <v>245.72</v>
      </c>
      <c r="G209" s="12" t="s">
        <v>8</v>
      </c>
    </row>
    <row r="210" spans="1:7">
      <c r="A210" t="s">
        <v>733</v>
      </c>
      <c r="B210" t="s">
        <v>10</v>
      </c>
      <c r="C210" t="s">
        <v>7</v>
      </c>
      <c r="D210" s="3" t="s">
        <v>377</v>
      </c>
      <c r="E210" s="4">
        <v>12</v>
      </c>
      <c r="F210" s="3">
        <v>85</v>
      </c>
      <c r="G210" s="12" t="s">
        <v>8</v>
      </c>
    </row>
    <row r="211" spans="1:7">
      <c r="A211" t="s">
        <v>734</v>
      </c>
      <c r="B211" t="s">
        <v>10</v>
      </c>
      <c r="C211" t="s">
        <v>7</v>
      </c>
      <c r="D211" s="3" t="s">
        <v>378</v>
      </c>
      <c r="E211" s="4">
        <v>3</v>
      </c>
      <c r="F211" s="3">
        <v>133</v>
      </c>
      <c r="G211" s="12" t="s">
        <v>8</v>
      </c>
    </row>
    <row r="212" spans="1:7">
      <c r="A212" t="s">
        <v>735</v>
      </c>
      <c r="B212" t="s">
        <v>10</v>
      </c>
      <c r="C212" t="s">
        <v>7</v>
      </c>
      <c r="D212" s="3" t="s">
        <v>379</v>
      </c>
      <c r="E212" s="4">
        <v>81</v>
      </c>
      <c r="F212" s="3">
        <v>135</v>
      </c>
      <c r="G212" s="12" t="s">
        <v>8</v>
      </c>
    </row>
    <row r="213" spans="1:7">
      <c r="A213" t="s">
        <v>736</v>
      </c>
      <c r="B213" t="s">
        <v>10</v>
      </c>
      <c r="C213" t="s">
        <v>7</v>
      </c>
      <c r="D213" s="4" t="s">
        <v>380</v>
      </c>
      <c r="E213" s="4">
        <v>12</v>
      </c>
      <c r="F213" s="3"/>
      <c r="G213" s="12" t="s">
        <v>8</v>
      </c>
    </row>
    <row r="214" spans="1:7">
      <c r="A214" t="s">
        <v>737</v>
      </c>
      <c r="B214" t="s">
        <v>10</v>
      </c>
      <c r="C214" t="s">
        <v>7</v>
      </c>
      <c r="D214" s="4" t="s">
        <v>381</v>
      </c>
      <c r="E214" s="4">
        <v>5</v>
      </c>
      <c r="F214" s="3">
        <v>163.63</v>
      </c>
      <c r="G214" s="12" t="s">
        <v>8</v>
      </c>
    </row>
    <row r="215" spans="1:7">
      <c r="A215" t="s">
        <v>738</v>
      </c>
      <c r="B215" t="s">
        <v>10</v>
      </c>
      <c r="C215" t="s">
        <v>7</v>
      </c>
      <c r="D215" s="4" t="s">
        <v>382</v>
      </c>
      <c r="E215" s="4">
        <v>32</v>
      </c>
      <c r="F215" s="3">
        <v>32.72</v>
      </c>
      <c r="G215" s="12" t="s">
        <v>8</v>
      </c>
    </row>
    <row r="216" spans="1:7">
      <c r="A216" t="s">
        <v>739</v>
      </c>
      <c r="B216" t="s">
        <v>10</v>
      </c>
      <c r="C216" t="s">
        <v>7</v>
      </c>
      <c r="D216" s="4" t="s">
        <v>383</v>
      </c>
      <c r="E216" s="4"/>
      <c r="F216" s="3">
        <v>183</v>
      </c>
      <c r="G216" s="12" t="s">
        <v>8</v>
      </c>
    </row>
    <row r="217" spans="1:7">
      <c r="A217" t="s">
        <v>740</v>
      </c>
      <c r="B217" t="s">
        <v>10</v>
      </c>
      <c r="C217" t="s">
        <v>7</v>
      </c>
      <c r="D217" s="4" t="s">
        <v>384</v>
      </c>
      <c r="E217" s="4">
        <v>1</v>
      </c>
      <c r="F217" s="3">
        <v>160</v>
      </c>
      <c r="G217" s="12" t="s">
        <v>8</v>
      </c>
    </row>
    <row r="218" spans="1:7">
      <c r="A218" t="s">
        <v>741</v>
      </c>
      <c r="B218" t="s">
        <v>10</v>
      </c>
      <c r="C218" t="s">
        <v>7</v>
      </c>
      <c r="D218" s="4" t="s">
        <v>385</v>
      </c>
      <c r="E218" s="4">
        <v>5</v>
      </c>
      <c r="F218" s="4">
        <v>400</v>
      </c>
      <c r="G218" s="12" t="s">
        <v>8</v>
      </c>
    </row>
    <row r="219" spans="1:7">
      <c r="A219" t="s">
        <v>742</v>
      </c>
      <c r="B219" t="s">
        <v>10</v>
      </c>
      <c r="C219" t="s">
        <v>7</v>
      </c>
      <c r="D219" s="4" t="s">
        <v>386</v>
      </c>
      <c r="E219" s="4">
        <v>56</v>
      </c>
      <c r="F219" s="4">
        <v>225</v>
      </c>
      <c r="G219" s="12" t="s">
        <v>8</v>
      </c>
    </row>
    <row r="220" spans="1:7">
      <c r="A220" t="s">
        <v>743</v>
      </c>
      <c r="B220" t="s">
        <v>10</v>
      </c>
      <c r="C220" t="s">
        <v>7</v>
      </c>
      <c r="D220" s="3" t="s">
        <v>387</v>
      </c>
      <c r="E220" s="4">
        <v>3</v>
      </c>
      <c r="F220" s="4">
        <v>172</v>
      </c>
      <c r="G220" s="12" t="s">
        <v>8</v>
      </c>
    </row>
    <row r="221" spans="1:7">
      <c r="A221" t="s">
        <v>744</v>
      </c>
      <c r="B221" t="s">
        <v>10</v>
      </c>
      <c r="C221" t="s">
        <v>7</v>
      </c>
      <c r="D221" s="3" t="s">
        <v>388</v>
      </c>
      <c r="E221" s="4">
        <v>3</v>
      </c>
      <c r="F221" s="3">
        <v>370</v>
      </c>
      <c r="G221" s="12" t="s">
        <v>8</v>
      </c>
    </row>
    <row r="222" spans="1:7">
      <c r="A222" t="s">
        <v>745</v>
      </c>
      <c r="B222" t="s">
        <v>10</v>
      </c>
      <c r="C222" t="s">
        <v>7</v>
      </c>
      <c r="D222" s="3" t="s">
        <v>389</v>
      </c>
      <c r="E222" s="4">
        <v>7</v>
      </c>
      <c r="F222" s="3">
        <v>22.5</v>
      </c>
      <c r="G222" s="12" t="s">
        <v>8</v>
      </c>
    </row>
    <row r="223" spans="1:7">
      <c r="A223" t="s">
        <v>746</v>
      </c>
      <c r="B223" t="s">
        <v>10</v>
      </c>
      <c r="C223" t="s">
        <v>7</v>
      </c>
      <c r="D223" s="3" t="s">
        <v>390</v>
      </c>
      <c r="E223" s="4">
        <v>10</v>
      </c>
      <c r="F223" s="3">
        <v>68.5</v>
      </c>
      <c r="G223" s="12" t="s">
        <v>8</v>
      </c>
    </row>
    <row r="224" spans="1:7">
      <c r="A224" t="s">
        <v>747</v>
      </c>
      <c r="B224" t="s">
        <v>10</v>
      </c>
      <c r="C224" t="s">
        <v>7</v>
      </c>
      <c r="D224" s="3" t="s">
        <v>391</v>
      </c>
      <c r="E224" s="4">
        <v>11</v>
      </c>
      <c r="F224" s="3">
        <v>111</v>
      </c>
      <c r="G224" s="12" t="s">
        <v>8</v>
      </c>
    </row>
    <row r="225" spans="1:7">
      <c r="A225" t="s">
        <v>748</v>
      </c>
      <c r="B225" t="s">
        <v>10</v>
      </c>
      <c r="C225" t="s">
        <v>7</v>
      </c>
      <c r="D225" s="3" t="s">
        <v>392</v>
      </c>
      <c r="E225" s="4">
        <v>6</v>
      </c>
      <c r="F225" s="3">
        <v>88.32</v>
      </c>
      <c r="G225" s="12" t="s">
        <v>8</v>
      </c>
    </row>
    <row r="226" spans="1:7">
      <c r="A226" t="s">
        <v>749</v>
      </c>
      <c r="B226" t="s">
        <v>10</v>
      </c>
      <c r="C226" t="s">
        <v>7</v>
      </c>
      <c r="D226" s="3" t="s">
        <v>393</v>
      </c>
      <c r="E226" s="4">
        <v>18</v>
      </c>
      <c r="F226" s="3">
        <v>64.16</v>
      </c>
      <c r="G226" s="12" t="s">
        <v>8</v>
      </c>
    </row>
    <row r="227" spans="1:7">
      <c r="A227" t="s">
        <v>750</v>
      </c>
      <c r="B227" t="s">
        <v>10</v>
      </c>
      <c r="C227" t="s">
        <v>7</v>
      </c>
      <c r="D227" s="3" t="s">
        <v>394</v>
      </c>
      <c r="E227" s="4">
        <v>12</v>
      </c>
      <c r="F227" s="3">
        <v>147.5</v>
      </c>
      <c r="G227" s="12" t="s">
        <v>8</v>
      </c>
    </row>
    <row r="228" spans="1:7">
      <c r="A228" t="s">
        <v>751</v>
      </c>
      <c r="B228" t="s">
        <v>10</v>
      </c>
      <c r="C228" t="s">
        <v>7</v>
      </c>
      <c r="D228" s="3" t="s">
        <v>395</v>
      </c>
      <c r="E228" s="4">
        <v>9</v>
      </c>
      <c r="F228" s="3">
        <v>212.77</v>
      </c>
      <c r="G228" s="12" t="s">
        <v>8</v>
      </c>
    </row>
    <row r="229" spans="1:7">
      <c r="A229" t="s">
        <v>752</v>
      </c>
      <c r="B229" t="s">
        <v>10</v>
      </c>
      <c r="C229" t="s">
        <v>7</v>
      </c>
      <c r="D229" s="3" t="s">
        <v>396</v>
      </c>
      <c r="E229" s="4">
        <v>15</v>
      </c>
      <c r="F229" s="3">
        <v>64.16</v>
      </c>
      <c r="G229" s="12" t="s">
        <v>8</v>
      </c>
    </row>
    <row r="230" spans="1:7">
      <c r="A230" t="s">
        <v>753</v>
      </c>
      <c r="B230" t="s">
        <v>10</v>
      </c>
      <c r="C230" t="s">
        <v>7</v>
      </c>
      <c r="D230" s="3" t="s">
        <v>397</v>
      </c>
      <c r="E230" s="4">
        <v>7</v>
      </c>
      <c r="F230" s="3">
        <v>147.5</v>
      </c>
      <c r="G230" s="12" t="s">
        <v>8</v>
      </c>
    </row>
    <row r="231" spans="1:7">
      <c r="A231" t="s">
        <v>754</v>
      </c>
      <c r="B231" t="s">
        <v>10</v>
      </c>
      <c r="C231" t="s">
        <v>7</v>
      </c>
      <c r="D231" s="4" t="s">
        <v>398</v>
      </c>
      <c r="E231" s="4">
        <v>1</v>
      </c>
      <c r="F231" s="3">
        <v>212.77</v>
      </c>
      <c r="G231" s="12" t="s">
        <v>8</v>
      </c>
    </row>
    <row r="232" spans="1:7">
      <c r="A232" t="s">
        <v>755</v>
      </c>
      <c r="B232" t="s">
        <v>10</v>
      </c>
      <c r="C232" t="s">
        <v>7</v>
      </c>
      <c r="D232" s="4" t="s">
        <v>399</v>
      </c>
      <c r="E232" s="4">
        <v>1</v>
      </c>
      <c r="F232" s="3">
        <v>64.16</v>
      </c>
      <c r="G232" s="12" t="s">
        <v>8</v>
      </c>
    </row>
    <row r="233" spans="1:7">
      <c r="A233" t="s">
        <v>756</v>
      </c>
      <c r="B233" t="s">
        <v>10</v>
      </c>
      <c r="C233" t="s">
        <v>7</v>
      </c>
      <c r="D233" s="4" t="s">
        <v>400</v>
      </c>
      <c r="E233" s="4">
        <v>22</v>
      </c>
      <c r="F233" s="3">
        <v>212.77</v>
      </c>
      <c r="G233" s="12" t="s">
        <v>8</v>
      </c>
    </row>
    <row r="234" spans="1:7">
      <c r="A234" t="s">
        <v>757</v>
      </c>
      <c r="B234" t="s">
        <v>10</v>
      </c>
      <c r="C234" t="s">
        <v>7</v>
      </c>
      <c r="D234" s="4" t="s">
        <v>401</v>
      </c>
      <c r="E234" s="4">
        <v>19</v>
      </c>
      <c r="F234" s="3">
        <v>186.85</v>
      </c>
      <c r="G234" s="12" t="s">
        <v>8</v>
      </c>
    </row>
    <row r="235" spans="1:7">
      <c r="A235" t="s">
        <v>758</v>
      </c>
      <c r="B235" t="s">
        <v>10</v>
      </c>
      <c r="C235" t="s">
        <v>7</v>
      </c>
      <c r="D235" s="4" t="s">
        <v>402</v>
      </c>
      <c r="E235" s="4">
        <v>11</v>
      </c>
      <c r="F235" s="3">
        <v>104.42</v>
      </c>
      <c r="G235" s="12" t="s">
        <v>8</v>
      </c>
    </row>
    <row r="236" spans="1:7">
      <c r="A236" t="s">
        <v>759</v>
      </c>
      <c r="B236" t="s">
        <v>10</v>
      </c>
      <c r="C236" t="s">
        <v>7</v>
      </c>
      <c r="D236" s="3" t="s">
        <v>403</v>
      </c>
      <c r="E236" s="4">
        <v>11</v>
      </c>
      <c r="F236" s="3">
        <v>98.23</v>
      </c>
      <c r="G236" s="12" t="s">
        <v>8</v>
      </c>
    </row>
    <row r="237" spans="1:7">
      <c r="A237" t="s">
        <v>760</v>
      </c>
      <c r="B237" t="s">
        <v>10</v>
      </c>
      <c r="C237" t="s">
        <v>7</v>
      </c>
      <c r="D237" s="3" t="s">
        <v>404</v>
      </c>
      <c r="E237" s="4">
        <v>5</v>
      </c>
      <c r="F237" s="3">
        <v>190.27</v>
      </c>
      <c r="G237" s="12" t="s">
        <v>8</v>
      </c>
    </row>
    <row r="238" spans="1:7">
      <c r="A238" t="s">
        <v>761</v>
      </c>
      <c r="B238" t="s">
        <v>10</v>
      </c>
      <c r="C238" t="s">
        <v>7</v>
      </c>
      <c r="D238" s="3" t="s">
        <v>405</v>
      </c>
      <c r="E238" s="4">
        <v>6</v>
      </c>
      <c r="F238" s="3">
        <v>170</v>
      </c>
      <c r="G238" s="12" t="s">
        <v>8</v>
      </c>
    </row>
    <row r="239" spans="1:7">
      <c r="A239" t="s">
        <v>762</v>
      </c>
      <c r="B239" t="s">
        <v>10</v>
      </c>
      <c r="C239" t="s">
        <v>7</v>
      </c>
      <c r="D239" s="3" t="s">
        <v>406</v>
      </c>
      <c r="E239" s="4">
        <v>7</v>
      </c>
      <c r="F239" s="3">
        <v>72.569999999999993</v>
      </c>
      <c r="G239" s="12" t="s">
        <v>8</v>
      </c>
    </row>
    <row r="240" spans="1:7">
      <c r="A240" t="s">
        <v>763</v>
      </c>
      <c r="B240" t="s">
        <v>10</v>
      </c>
      <c r="C240" t="s">
        <v>7</v>
      </c>
      <c r="D240" s="3" t="s">
        <v>407</v>
      </c>
      <c r="E240" s="4">
        <v>15</v>
      </c>
      <c r="F240" s="3">
        <v>176.99</v>
      </c>
      <c r="G240" s="12" t="s">
        <v>8</v>
      </c>
    </row>
    <row r="241" spans="1:7">
      <c r="A241" t="s">
        <v>764</v>
      </c>
      <c r="B241" t="s">
        <v>10</v>
      </c>
      <c r="C241" t="s">
        <v>7</v>
      </c>
      <c r="D241" s="3" t="s">
        <v>408</v>
      </c>
      <c r="E241" s="4">
        <v>3</v>
      </c>
      <c r="F241" s="3">
        <v>92.92</v>
      </c>
      <c r="G241" s="12" t="s">
        <v>8</v>
      </c>
    </row>
    <row r="242" spans="1:7">
      <c r="A242" t="s">
        <v>765</v>
      </c>
      <c r="B242" t="s">
        <v>10</v>
      </c>
      <c r="C242" t="s">
        <v>7</v>
      </c>
      <c r="D242" s="3" t="s">
        <v>409</v>
      </c>
      <c r="E242" s="4">
        <v>11</v>
      </c>
      <c r="F242" s="3">
        <v>92.92</v>
      </c>
      <c r="G242" s="12" t="s">
        <v>8</v>
      </c>
    </row>
    <row r="243" spans="1:7">
      <c r="A243" t="s">
        <v>766</v>
      </c>
      <c r="B243" t="s">
        <v>10</v>
      </c>
      <c r="C243" t="s">
        <v>7</v>
      </c>
      <c r="D243" s="3" t="s">
        <v>410</v>
      </c>
      <c r="E243" s="4">
        <f>55+18</f>
        <v>73</v>
      </c>
      <c r="F243" s="3">
        <v>92.92</v>
      </c>
      <c r="G243" s="12" t="s">
        <v>8</v>
      </c>
    </row>
    <row r="244" spans="1:7">
      <c r="A244" t="s">
        <v>767</v>
      </c>
      <c r="B244" t="s">
        <v>10</v>
      </c>
      <c r="C244" t="s">
        <v>7</v>
      </c>
      <c r="D244" s="3" t="s">
        <v>411</v>
      </c>
      <c r="E244" s="4">
        <v>24</v>
      </c>
      <c r="F244" s="3">
        <v>176.99</v>
      </c>
      <c r="G244" s="12" t="s">
        <v>8</v>
      </c>
    </row>
    <row r="245" spans="1:7">
      <c r="A245" t="s">
        <v>768</v>
      </c>
      <c r="B245" t="s">
        <v>10</v>
      </c>
      <c r="C245" t="s">
        <v>7</v>
      </c>
      <c r="D245" s="3" t="s">
        <v>412</v>
      </c>
      <c r="E245" s="4">
        <v>11</v>
      </c>
      <c r="F245" s="3">
        <v>152.21</v>
      </c>
      <c r="G245" s="12" t="s">
        <v>8</v>
      </c>
    </row>
    <row r="246" spans="1:7">
      <c r="A246" t="s">
        <v>769</v>
      </c>
      <c r="B246" t="s">
        <v>10</v>
      </c>
      <c r="C246" t="s">
        <v>7</v>
      </c>
      <c r="D246" s="3" t="s">
        <v>413</v>
      </c>
      <c r="E246" s="4">
        <v>28</v>
      </c>
      <c r="F246" s="3">
        <v>85</v>
      </c>
      <c r="G246" s="12" t="s">
        <v>8</v>
      </c>
    </row>
    <row r="247" spans="1:7">
      <c r="A247" t="s">
        <v>770</v>
      </c>
      <c r="B247" t="s">
        <v>10</v>
      </c>
      <c r="C247" t="s">
        <v>7</v>
      </c>
      <c r="D247" s="3" t="s">
        <v>414</v>
      </c>
      <c r="E247" s="4">
        <v>1</v>
      </c>
      <c r="F247" s="3">
        <v>98.23</v>
      </c>
      <c r="G247" s="12" t="s">
        <v>8</v>
      </c>
    </row>
    <row r="248" spans="1:7">
      <c r="A248" t="s">
        <v>771</v>
      </c>
      <c r="B248" t="s">
        <v>10</v>
      </c>
      <c r="C248" t="s">
        <v>7</v>
      </c>
      <c r="D248" s="3" t="s">
        <v>415</v>
      </c>
      <c r="E248" s="4">
        <v>74</v>
      </c>
      <c r="F248" s="3">
        <v>190.27</v>
      </c>
      <c r="G248" s="12" t="s">
        <v>8</v>
      </c>
    </row>
    <row r="249" spans="1:7">
      <c r="A249" t="s">
        <v>772</v>
      </c>
      <c r="B249" t="s">
        <v>10</v>
      </c>
      <c r="C249" t="s">
        <v>7</v>
      </c>
      <c r="D249" s="3" t="s">
        <v>416</v>
      </c>
      <c r="E249" s="4">
        <v>27</v>
      </c>
      <c r="F249" s="3">
        <v>104.42</v>
      </c>
      <c r="G249" s="12" t="s">
        <v>8</v>
      </c>
    </row>
    <row r="250" spans="1:7">
      <c r="A250" t="s">
        <v>773</v>
      </c>
      <c r="B250" t="s">
        <v>10</v>
      </c>
      <c r="C250" t="s">
        <v>7</v>
      </c>
      <c r="D250" s="3" t="s">
        <v>417</v>
      </c>
      <c r="E250" s="4">
        <v>6</v>
      </c>
      <c r="F250" s="3">
        <v>176.99</v>
      </c>
      <c r="G250" s="12" t="s">
        <v>8</v>
      </c>
    </row>
    <row r="251" spans="1:7">
      <c r="A251" t="s">
        <v>774</v>
      </c>
      <c r="B251" t="s">
        <v>10</v>
      </c>
      <c r="C251" t="s">
        <v>775</v>
      </c>
      <c r="D251" s="3" t="s">
        <v>418</v>
      </c>
      <c r="E251" s="4">
        <f>15+9</f>
        <v>24</v>
      </c>
      <c r="F251" s="3">
        <v>104.2</v>
      </c>
      <c r="G251" s="12" t="s">
        <v>8</v>
      </c>
    </row>
    <row r="252" spans="1:7">
      <c r="A252" t="s">
        <v>776</v>
      </c>
      <c r="B252" t="s">
        <v>10</v>
      </c>
      <c r="C252" t="s">
        <v>775</v>
      </c>
      <c r="D252" s="3" t="s">
        <v>419</v>
      </c>
      <c r="E252" s="4">
        <v>15</v>
      </c>
      <c r="F252" s="3">
        <v>172.57</v>
      </c>
      <c r="G252" s="12" t="s">
        <v>8</v>
      </c>
    </row>
    <row r="253" spans="1:7">
      <c r="A253" t="s">
        <v>777</v>
      </c>
      <c r="B253" t="s">
        <v>10</v>
      </c>
      <c r="C253" t="s">
        <v>778</v>
      </c>
      <c r="D253" s="3" t="s">
        <v>420</v>
      </c>
      <c r="E253" s="4">
        <v>2</v>
      </c>
      <c r="F253" s="3">
        <v>345.13</v>
      </c>
      <c r="G253" s="12" t="s">
        <v>8</v>
      </c>
    </row>
    <row r="254" spans="1:7">
      <c r="A254" t="s">
        <v>779</v>
      </c>
      <c r="B254" t="s">
        <v>10</v>
      </c>
      <c r="C254" t="s">
        <v>778</v>
      </c>
      <c r="D254" s="3" t="s">
        <v>421</v>
      </c>
      <c r="E254" s="4">
        <v>2</v>
      </c>
      <c r="F254" s="3">
        <v>200</v>
      </c>
      <c r="G254" s="12" t="s">
        <v>8</v>
      </c>
    </row>
    <row r="255" spans="1:7">
      <c r="A255" t="s">
        <v>780</v>
      </c>
      <c r="B255" t="s">
        <v>10</v>
      </c>
      <c r="C255" t="s">
        <v>775</v>
      </c>
      <c r="D255" s="3" t="s">
        <v>422</v>
      </c>
      <c r="E255" s="4">
        <f>27+40</f>
        <v>67</v>
      </c>
      <c r="F255" s="3">
        <v>400</v>
      </c>
      <c r="G255" s="12" t="s">
        <v>8</v>
      </c>
    </row>
    <row r="256" spans="1:7">
      <c r="A256" t="s">
        <v>781</v>
      </c>
      <c r="B256" t="s">
        <v>10</v>
      </c>
      <c r="C256" t="s">
        <v>775</v>
      </c>
      <c r="D256" s="3" t="s">
        <v>423</v>
      </c>
      <c r="E256" s="4">
        <f>70+9.5</f>
        <v>79.5</v>
      </c>
      <c r="F256" s="3">
        <v>1755</v>
      </c>
      <c r="G256" s="12" t="s">
        <v>8</v>
      </c>
    </row>
    <row r="257" spans="1:7">
      <c r="A257" t="s">
        <v>782</v>
      </c>
      <c r="B257" t="s">
        <v>10</v>
      </c>
      <c r="C257" t="s">
        <v>778</v>
      </c>
      <c r="D257" s="3" t="s">
        <v>424</v>
      </c>
      <c r="E257" s="4">
        <v>4</v>
      </c>
      <c r="F257" s="3">
        <v>1539.82</v>
      </c>
      <c r="G257" s="12" t="s">
        <v>8</v>
      </c>
    </row>
    <row r="258" spans="1:7">
      <c r="A258" t="s">
        <v>783</v>
      </c>
      <c r="B258" t="s">
        <v>10</v>
      </c>
      <c r="C258" t="s">
        <v>775</v>
      </c>
      <c r="D258" s="3" t="s">
        <v>425</v>
      </c>
      <c r="E258" s="4">
        <v>109</v>
      </c>
      <c r="F258" s="3">
        <v>335</v>
      </c>
      <c r="G258" s="12" t="s">
        <v>8</v>
      </c>
    </row>
    <row r="259" spans="1:7">
      <c r="A259" t="s">
        <v>784</v>
      </c>
      <c r="B259" t="s">
        <v>10</v>
      </c>
      <c r="C259" t="s">
        <v>775</v>
      </c>
      <c r="D259" s="3" t="s">
        <v>426</v>
      </c>
      <c r="E259" s="4">
        <v>31</v>
      </c>
      <c r="F259" s="3">
        <v>291</v>
      </c>
      <c r="G259" s="12" t="s">
        <v>8</v>
      </c>
    </row>
    <row r="260" spans="1:7">
      <c r="A260" t="s">
        <v>785</v>
      </c>
      <c r="B260" t="s">
        <v>10</v>
      </c>
      <c r="C260" t="s">
        <v>778</v>
      </c>
      <c r="D260" s="3" t="s">
        <v>427</v>
      </c>
      <c r="E260" s="4">
        <v>6</v>
      </c>
      <c r="F260" s="3">
        <v>814</v>
      </c>
      <c r="G260" s="12" t="s">
        <v>8</v>
      </c>
    </row>
    <row r="261" spans="1:7">
      <c r="A261" t="s">
        <v>786</v>
      </c>
      <c r="B261" t="s">
        <v>10</v>
      </c>
      <c r="C261" t="s">
        <v>775</v>
      </c>
      <c r="D261" s="3" t="s">
        <v>428</v>
      </c>
      <c r="E261" s="4">
        <v>8.5</v>
      </c>
      <c r="F261" s="3">
        <v>241.5</v>
      </c>
      <c r="G261" s="12" t="s">
        <v>8</v>
      </c>
    </row>
    <row r="262" spans="1:7">
      <c r="A262" t="s">
        <v>787</v>
      </c>
      <c r="B262" t="s">
        <v>10</v>
      </c>
      <c r="C262" t="s">
        <v>775</v>
      </c>
      <c r="D262" s="3" t="s">
        <v>429</v>
      </c>
      <c r="E262" s="4">
        <f>15+30</f>
        <v>45</v>
      </c>
      <c r="F262" s="3">
        <v>276</v>
      </c>
      <c r="G262" s="12" t="s">
        <v>8</v>
      </c>
    </row>
    <row r="263" spans="1:7">
      <c r="A263" t="s">
        <v>788</v>
      </c>
      <c r="B263" t="s">
        <v>10</v>
      </c>
      <c r="C263" t="s">
        <v>775</v>
      </c>
      <c r="D263" s="3" t="s">
        <v>430</v>
      </c>
      <c r="E263" s="4">
        <f>60+16.5</f>
        <v>76.5</v>
      </c>
      <c r="F263" s="3">
        <v>566.37</v>
      </c>
      <c r="G263" s="12" t="s">
        <v>8</v>
      </c>
    </row>
    <row r="264" spans="1:7">
      <c r="A264" t="s">
        <v>789</v>
      </c>
      <c r="B264" t="s">
        <v>10</v>
      </c>
      <c r="C264" t="s">
        <v>775</v>
      </c>
      <c r="D264" s="3" t="s">
        <v>431</v>
      </c>
      <c r="E264" s="4">
        <v>1</v>
      </c>
      <c r="F264" s="3">
        <v>270</v>
      </c>
      <c r="G264" s="12" t="s">
        <v>8</v>
      </c>
    </row>
    <row r="265" spans="1:7">
      <c r="A265" t="s">
        <v>790</v>
      </c>
      <c r="B265" t="s">
        <v>10</v>
      </c>
      <c r="C265" t="s">
        <v>7</v>
      </c>
      <c r="D265" s="3" t="s">
        <v>432</v>
      </c>
      <c r="E265" s="4">
        <v>31</v>
      </c>
      <c r="F265" s="3">
        <v>282</v>
      </c>
      <c r="G265" s="12" t="s">
        <v>8</v>
      </c>
    </row>
    <row r="266" spans="1:7">
      <c r="A266" t="s">
        <v>791</v>
      </c>
      <c r="B266" t="s">
        <v>10</v>
      </c>
      <c r="C266" t="s">
        <v>7</v>
      </c>
      <c r="D266" s="3" t="s">
        <v>433</v>
      </c>
      <c r="E266" s="4">
        <v>39</v>
      </c>
      <c r="F266" s="3">
        <v>301</v>
      </c>
      <c r="G266" s="12" t="s">
        <v>8</v>
      </c>
    </row>
    <row r="267" spans="1:7">
      <c r="A267" t="s">
        <v>792</v>
      </c>
      <c r="B267" t="s">
        <v>10</v>
      </c>
      <c r="C267" t="s">
        <v>7</v>
      </c>
      <c r="D267" s="3" t="s">
        <v>434</v>
      </c>
      <c r="E267" s="4">
        <f>253+12</f>
        <v>265</v>
      </c>
      <c r="F267" s="3">
        <v>367.8</v>
      </c>
      <c r="G267" s="12" t="s">
        <v>8</v>
      </c>
    </row>
    <row r="268" spans="1:7">
      <c r="A268" t="s">
        <v>793</v>
      </c>
      <c r="B268" t="s">
        <v>10</v>
      </c>
      <c r="C268" t="s">
        <v>7</v>
      </c>
      <c r="D268" s="3" t="s">
        <v>435</v>
      </c>
      <c r="E268" s="4">
        <v>8</v>
      </c>
      <c r="F268" s="3">
        <v>123.95</v>
      </c>
      <c r="G268" s="12" t="s">
        <v>8</v>
      </c>
    </row>
    <row r="269" spans="1:7">
      <c r="A269" t="s">
        <v>794</v>
      </c>
      <c r="B269" t="s">
        <v>10</v>
      </c>
      <c r="C269" t="s">
        <v>7</v>
      </c>
      <c r="D269" s="3" t="s">
        <v>436</v>
      </c>
      <c r="E269" s="4">
        <v>4</v>
      </c>
      <c r="F269" s="3">
        <v>68.86</v>
      </c>
      <c r="G269" s="12" t="s">
        <v>8</v>
      </c>
    </row>
    <row r="270" spans="1:7">
      <c r="A270" t="s">
        <v>795</v>
      </c>
      <c r="B270" t="s">
        <v>10</v>
      </c>
      <c r="C270" t="s">
        <v>7</v>
      </c>
      <c r="D270" s="3" t="s">
        <v>437</v>
      </c>
      <c r="E270" s="4">
        <v>65</v>
      </c>
      <c r="F270" s="3">
        <v>23</v>
      </c>
      <c r="G270" s="12" t="s">
        <v>8</v>
      </c>
    </row>
    <row r="271" spans="1:7">
      <c r="A271" t="s">
        <v>796</v>
      </c>
      <c r="B271" t="s">
        <v>10</v>
      </c>
      <c r="C271" t="s">
        <v>7</v>
      </c>
      <c r="D271" s="3" t="s">
        <v>438</v>
      </c>
      <c r="E271" s="4">
        <v>19</v>
      </c>
      <c r="F271" s="3">
        <v>49</v>
      </c>
      <c r="G271" s="12" t="s">
        <v>8</v>
      </c>
    </row>
    <row r="272" spans="1:7">
      <c r="A272" t="s">
        <v>797</v>
      </c>
      <c r="B272" t="s">
        <v>10</v>
      </c>
      <c r="C272" t="s">
        <v>7</v>
      </c>
      <c r="D272" s="3" t="s">
        <v>439</v>
      </c>
      <c r="E272" s="4">
        <v>11</v>
      </c>
      <c r="F272" s="3">
        <v>48.01</v>
      </c>
      <c r="G272" s="12" t="s">
        <v>8</v>
      </c>
    </row>
    <row r="273" spans="1:7">
      <c r="A273" t="s">
        <v>798</v>
      </c>
      <c r="B273" t="s">
        <v>10</v>
      </c>
      <c r="C273" t="s">
        <v>7</v>
      </c>
      <c r="D273" s="3" t="s">
        <v>440</v>
      </c>
      <c r="E273" s="4">
        <v>4</v>
      </c>
      <c r="F273" s="3">
        <v>23</v>
      </c>
      <c r="G273" s="12" t="s">
        <v>8</v>
      </c>
    </row>
    <row r="274" spans="1:7">
      <c r="A274" t="s">
        <v>799</v>
      </c>
      <c r="B274" t="s">
        <v>10</v>
      </c>
      <c r="C274" t="s">
        <v>7</v>
      </c>
      <c r="D274" s="3" t="s">
        <v>441</v>
      </c>
      <c r="E274" s="4">
        <v>1</v>
      </c>
      <c r="F274" s="3">
        <v>59.09</v>
      </c>
      <c r="G274" s="12" t="s">
        <v>8</v>
      </c>
    </row>
    <row r="275" spans="1:7">
      <c r="A275" t="s">
        <v>800</v>
      </c>
      <c r="B275" t="s">
        <v>10</v>
      </c>
      <c r="C275" t="s">
        <v>7</v>
      </c>
      <c r="D275" s="3" t="s">
        <v>442</v>
      </c>
      <c r="E275" s="4">
        <v>2</v>
      </c>
      <c r="F275" s="3">
        <v>110.81</v>
      </c>
      <c r="G275" s="12" t="s">
        <v>8</v>
      </c>
    </row>
    <row r="276" spans="1:7">
      <c r="A276" t="s">
        <v>801</v>
      </c>
      <c r="B276" t="s">
        <v>10</v>
      </c>
      <c r="C276" t="s">
        <v>7</v>
      </c>
      <c r="D276" s="3" t="s">
        <v>443</v>
      </c>
      <c r="E276" s="4">
        <v>7</v>
      </c>
      <c r="F276" s="3">
        <v>118.98</v>
      </c>
      <c r="G276" s="12" t="s">
        <v>8</v>
      </c>
    </row>
    <row r="277" spans="1:7">
      <c r="A277" t="s">
        <v>802</v>
      </c>
      <c r="B277" t="s">
        <v>10</v>
      </c>
      <c r="C277" t="s">
        <v>7</v>
      </c>
      <c r="D277" s="3" t="s">
        <v>444</v>
      </c>
      <c r="E277" s="4">
        <v>10</v>
      </c>
      <c r="F277" s="3">
        <v>80</v>
      </c>
      <c r="G277" s="12" t="s">
        <v>8</v>
      </c>
    </row>
    <row r="278" spans="1:7">
      <c r="A278" t="s">
        <v>803</v>
      </c>
      <c r="B278" t="s">
        <v>10</v>
      </c>
      <c r="C278" t="s">
        <v>7</v>
      </c>
      <c r="D278" s="3" t="s">
        <v>445</v>
      </c>
      <c r="E278" s="4">
        <v>18</v>
      </c>
      <c r="F278" s="3">
        <v>47.11</v>
      </c>
      <c r="G278" s="12" t="s">
        <v>8</v>
      </c>
    </row>
    <row r="279" spans="1:7">
      <c r="A279" t="s">
        <v>804</v>
      </c>
      <c r="B279" t="s">
        <v>10</v>
      </c>
      <c r="C279" t="s">
        <v>7</v>
      </c>
      <c r="D279" s="3" t="s">
        <v>446</v>
      </c>
      <c r="E279" s="4">
        <v>24</v>
      </c>
      <c r="F279" s="3">
        <v>24.89</v>
      </c>
      <c r="G279" s="12" t="s">
        <v>8</v>
      </c>
    </row>
    <row r="280" spans="1:7">
      <c r="A280" t="s">
        <v>805</v>
      </c>
      <c r="B280" t="s">
        <v>10</v>
      </c>
      <c r="C280" t="s">
        <v>7</v>
      </c>
      <c r="D280" s="3" t="s">
        <v>447</v>
      </c>
      <c r="E280" s="4">
        <v>17</v>
      </c>
      <c r="F280" s="3">
        <v>152</v>
      </c>
      <c r="G280" s="12" t="s">
        <v>8</v>
      </c>
    </row>
    <row r="281" spans="1:7">
      <c r="A281" t="s">
        <v>806</v>
      </c>
      <c r="B281" t="s">
        <v>10</v>
      </c>
      <c r="C281" t="s">
        <v>7</v>
      </c>
      <c r="D281" s="3" t="s">
        <v>448</v>
      </c>
      <c r="E281" s="4">
        <v>5</v>
      </c>
      <c r="F281" s="3">
        <v>61.81</v>
      </c>
      <c r="G281" s="12" t="s">
        <v>8</v>
      </c>
    </row>
    <row r="282" spans="1:7">
      <c r="A282" t="s">
        <v>807</v>
      </c>
      <c r="B282" t="s">
        <v>10</v>
      </c>
      <c r="C282" t="s">
        <v>7</v>
      </c>
      <c r="D282" s="3" t="s">
        <v>449</v>
      </c>
      <c r="E282" s="4">
        <v>23</v>
      </c>
      <c r="F282" s="3">
        <v>110.34</v>
      </c>
      <c r="G282" s="12" t="s">
        <v>8</v>
      </c>
    </row>
    <row r="283" spans="1:7">
      <c r="A283" t="s">
        <v>808</v>
      </c>
      <c r="B283" t="s">
        <v>10</v>
      </c>
      <c r="C283" t="s">
        <v>7</v>
      </c>
      <c r="D283" s="3" t="s">
        <v>450</v>
      </c>
      <c r="E283" s="4">
        <v>12</v>
      </c>
      <c r="F283" s="3">
        <v>159.13</v>
      </c>
      <c r="G283" s="12" t="s">
        <v>8</v>
      </c>
    </row>
    <row r="284" spans="1:7">
      <c r="A284" t="s">
        <v>809</v>
      </c>
      <c r="B284" t="s">
        <v>10</v>
      </c>
      <c r="C284" t="s">
        <v>7</v>
      </c>
      <c r="D284" s="3" t="s">
        <v>451</v>
      </c>
      <c r="E284" s="4">
        <f>22+13</f>
        <v>35</v>
      </c>
      <c r="F284" s="3">
        <v>273.42</v>
      </c>
      <c r="G284" s="12" t="s">
        <v>8</v>
      </c>
    </row>
    <row r="285" spans="1:7">
      <c r="A285" t="s">
        <v>810</v>
      </c>
      <c r="B285" t="s">
        <v>10</v>
      </c>
      <c r="C285" t="s">
        <v>7</v>
      </c>
      <c r="D285" s="3" t="s">
        <v>452</v>
      </c>
      <c r="E285" s="4">
        <v>21</v>
      </c>
      <c r="F285" s="3">
        <v>93</v>
      </c>
      <c r="G285" s="12" t="s">
        <v>8</v>
      </c>
    </row>
    <row r="286" spans="1:7">
      <c r="A286" t="s">
        <v>811</v>
      </c>
      <c r="B286" t="s">
        <v>10</v>
      </c>
      <c r="C286" t="s">
        <v>7</v>
      </c>
      <c r="D286" s="3" t="s">
        <v>453</v>
      </c>
      <c r="E286" s="4">
        <v>34</v>
      </c>
      <c r="F286" s="3">
        <v>63</v>
      </c>
      <c r="G286" s="12" t="s">
        <v>8</v>
      </c>
    </row>
    <row r="287" spans="1:7">
      <c r="A287" t="s">
        <v>812</v>
      </c>
      <c r="B287" t="s">
        <v>10</v>
      </c>
      <c r="C287" t="s">
        <v>7</v>
      </c>
      <c r="D287" s="3" t="s">
        <v>454</v>
      </c>
      <c r="E287" s="4">
        <v>2</v>
      </c>
      <c r="F287" s="3">
        <v>50.5</v>
      </c>
      <c r="G287" s="12" t="s">
        <v>8</v>
      </c>
    </row>
    <row r="288" spans="1:7" ht="17.25" customHeight="1">
      <c r="A288" t="s">
        <v>813</v>
      </c>
      <c r="B288" t="s">
        <v>10</v>
      </c>
      <c r="C288" t="s">
        <v>7</v>
      </c>
      <c r="D288" s="3" t="s">
        <v>455</v>
      </c>
      <c r="E288" s="4">
        <v>5</v>
      </c>
      <c r="F288" s="3">
        <v>92.72</v>
      </c>
      <c r="G288" s="12" t="s">
        <v>8</v>
      </c>
    </row>
    <row r="289" spans="1:7">
      <c r="A289" t="s">
        <v>814</v>
      </c>
      <c r="B289" t="s">
        <v>10</v>
      </c>
      <c r="C289" t="s">
        <v>20</v>
      </c>
      <c r="D289" s="3" t="s">
        <v>456</v>
      </c>
      <c r="E289" s="4">
        <v>1</v>
      </c>
      <c r="F289" s="3">
        <v>110.81</v>
      </c>
      <c r="G289" s="12" t="s">
        <v>74</v>
      </c>
    </row>
    <row r="290" spans="1:7">
      <c r="A290" t="s">
        <v>815</v>
      </c>
      <c r="B290" t="s">
        <v>10</v>
      </c>
      <c r="C290" t="s">
        <v>20</v>
      </c>
      <c r="D290" s="3" t="s">
        <v>457</v>
      </c>
      <c r="E290" s="4">
        <f>29+25</f>
        <v>54</v>
      </c>
      <c r="F290" s="3">
        <v>35.25</v>
      </c>
      <c r="G290" s="12" t="s">
        <v>74</v>
      </c>
    </row>
    <row r="291" spans="1:7">
      <c r="A291" t="s">
        <v>816</v>
      </c>
      <c r="B291" t="s">
        <v>10</v>
      </c>
      <c r="C291" t="s">
        <v>20</v>
      </c>
      <c r="D291" s="3" t="s">
        <v>458</v>
      </c>
      <c r="E291" s="4">
        <v>6</v>
      </c>
      <c r="F291" s="3">
        <v>53</v>
      </c>
      <c r="G291" s="12" t="s">
        <v>74</v>
      </c>
    </row>
    <row r="292" spans="1:7">
      <c r="A292" t="s">
        <v>817</v>
      </c>
      <c r="B292" t="s">
        <v>10</v>
      </c>
      <c r="C292" t="s">
        <v>20</v>
      </c>
      <c r="D292" s="3" t="s">
        <v>459</v>
      </c>
      <c r="E292" s="4">
        <f>10.5+75</f>
        <v>85.5</v>
      </c>
      <c r="F292" s="3">
        <v>175</v>
      </c>
      <c r="G292" s="12" t="s">
        <v>74</v>
      </c>
    </row>
    <row r="293" spans="1:7">
      <c r="A293" t="s">
        <v>818</v>
      </c>
      <c r="B293" t="s">
        <v>10</v>
      </c>
      <c r="C293" t="s">
        <v>20</v>
      </c>
      <c r="D293" s="3" t="s">
        <v>460</v>
      </c>
      <c r="E293" s="4">
        <v>39.5</v>
      </c>
      <c r="F293" s="3">
        <v>94</v>
      </c>
      <c r="G293" s="12" t="s">
        <v>74</v>
      </c>
    </row>
    <row r="294" spans="1:7">
      <c r="A294" t="s">
        <v>819</v>
      </c>
      <c r="B294" t="s">
        <v>10</v>
      </c>
      <c r="C294" t="s">
        <v>20</v>
      </c>
      <c r="D294" s="3" t="s">
        <v>461</v>
      </c>
      <c r="E294" s="4">
        <f>21.5+75</f>
        <v>96.5</v>
      </c>
      <c r="F294" s="3">
        <v>145.5</v>
      </c>
      <c r="G294" s="12" t="s">
        <v>74</v>
      </c>
    </row>
    <row r="295" spans="1:7">
      <c r="A295" t="s">
        <v>820</v>
      </c>
      <c r="B295" t="s">
        <v>10</v>
      </c>
      <c r="C295" t="s">
        <v>20</v>
      </c>
      <c r="D295" s="3" t="s">
        <v>462</v>
      </c>
      <c r="E295" s="4">
        <v>18</v>
      </c>
      <c r="F295" s="3">
        <v>119</v>
      </c>
      <c r="G295" s="12" t="s">
        <v>74</v>
      </c>
    </row>
    <row r="296" spans="1:7">
      <c r="A296" t="s">
        <v>821</v>
      </c>
      <c r="B296" t="s">
        <v>10</v>
      </c>
      <c r="C296" t="s">
        <v>20</v>
      </c>
      <c r="D296" s="3" t="s">
        <v>463</v>
      </c>
      <c r="E296" s="4">
        <v>13.5</v>
      </c>
      <c r="F296" s="3">
        <v>147.5</v>
      </c>
      <c r="G296" s="12" t="s">
        <v>74</v>
      </c>
    </row>
    <row r="297" spans="1:7">
      <c r="A297" t="s">
        <v>822</v>
      </c>
      <c r="B297" t="s">
        <v>10</v>
      </c>
      <c r="C297" t="s">
        <v>20</v>
      </c>
      <c r="D297" s="3" t="s">
        <v>464</v>
      </c>
      <c r="E297" s="4">
        <f>18+25</f>
        <v>43</v>
      </c>
      <c r="F297" s="3">
        <v>164.5</v>
      </c>
      <c r="G297" s="12" t="s">
        <v>74</v>
      </c>
    </row>
    <row r="298" spans="1:7">
      <c r="A298" t="s">
        <v>823</v>
      </c>
      <c r="B298" t="s">
        <v>10</v>
      </c>
      <c r="C298" t="s">
        <v>20</v>
      </c>
      <c r="D298" s="3" t="s">
        <v>465</v>
      </c>
      <c r="E298" s="4">
        <f>24.5+4</f>
        <v>28.5</v>
      </c>
      <c r="F298" s="3">
        <v>165</v>
      </c>
      <c r="G298" s="12" t="s">
        <v>74</v>
      </c>
    </row>
    <row r="299" spans="1:7">
      <c r="A299" t="s">
        <v>824</v>
      </c>
      <c r="B299" t="s">
        <v>10</v>
      </c>
      <c r="C299" t="s">
        <v>20</v>
      </c>
      <c r="D299" s="3" t="s">
        <v>466</v>
      </c>
      <c r="E299" s="4">
        <f>30+17</f>
        <v>47</v>
      </c>
      <c r="F299" s="3">
        <v>133.5</v>
      </c>
      <c r="G299" s="12" t="s">
        <v>74</v>
      </c>
    </row>
    <row r="300" spans="1:7">
      <c r="A300" t="s">
        <v>825</v>
      </c>
      <c r="B300" t="s">
        <v>10</v>
      </c>
      <c r="C300" t="s">
        <v>20</v>
      </c>
      <c r="D300" s="3" t="s">
        <v>467</v>
      </c>
      <c r="E300" s="4">
        <f>24+9+50</f>
        <v>83</v>
      </c>
      <c r="F300" s="3">
        <v>142</v>
      </c>
      <c r="G300" s="12" t="s">
        <v>74</v>
      </c>
    </row>
    <row r="301" spans="1:7">
      <c r="A301" t="s">
        <v>826</v>
      </c>
      <c r="B301" t="s">
        <v>10</v>
      </c>
      <c r="C301" t="s">
        <v>20</v>
      </c>
      <c r="D301" s="3" t="s">
        <v>468</v>
      </c>
      <c r="E301" s="4">
        <f>18.5</f>
        <v>18.5</v>
      </c>
      <c r="F301" s="3">
        <v>135</v>
      </c>
      <c r="G301" s="12" t="s">
        <v>74</v>
      </c>
    </row>
    <row r="302" spans="1:7">
      <c r="A302" t="s">
        <v>827</v>
      </c>
      <c r="B302" t="s">
        <v>10</v>
      </c>
      <c r="C302" t="s">
        <v>20</v>
      </c>
      <c r="D302" s="3" t="s">
        <v>469</v>
      </c>
      <c r="E302" s="4">
        <f>17+6.5</f>
        <v>23.5</v>
      </c>
      <c r="F302" s="3">
        <v>142</v>
      </c>
      <c r="G302" s="12" t="s">
        <v>74</v>
      </c>
    </row>
    <row r="303" spans="1:7">
      <c r="A303" t="s">
        <v>828</v>
      </c>
      <c r="B303" t="s">
        <v>10</v>
      </c>
      <c r="C303" t="s">
        <v>20</v>
      </c>
      <c r="D303" s="3" t="s">
        <v>470</v>
      </c>
      <c r="E303" s="4">
        <v>15.5</v>
      </c>
      <c r="F303" s="3">
        <v>105</v>
      </c>
      <c r="G303" s="12" t="s">
        <v>74</v>
      </c>
    </row>
    <row r="304" spans="1:7">
      <c r="A304" t="s">
        <v>829</v>
      </c>
      <c r="B304" t="s">
        <v>10</v>
      </c>
      <c r="C304" t="s">
        <v>20</v>
      </c>
      <c r="D304" s="3" t="s">
        <v>471</v>
      </c>
      <c r="E304" s="4">
        <f>200+42.5</f>
        <v>242.5</v>
      </c>
      <c r="F304" s="3">
        <v>115</v>
      </c>
      <c r="G304" s="12" t="s">
        <v>8</v>
      </c>
    </row>
    <row r="305" spans="1:8">
      <c r="A305" t="s">
        <v>830</v>
      </c>
      <c r="B305" t="s">
        <v>10</v>
      </c>
      <c r="C305" t="s">
        <v>7</v>
      </c>
      <c r="D305" s="3" t="s">
        <v>472</v>
      </c>
      <c r="E305" s="4">
        <v>31</v>
      </c>
      <c r="F305" s="3">
        <v>102</v>
      </c>
      <c r="G305" s="12" t="s">
        <v>8</v>
      </c>
    </row>
    <row r="306" spans="1:8">
      <c r="A306" t="s">
        <v>831</v>
      </c>
      <c r="B306" t="s">
        <v>10</v>
      </c>
      <c r="C306" t="s">
        <v>7</v>
      </c>
      <c r="D306" s="3" t="s">
        <v>473</v>
      </c>
      <c r="E306" s="4">
        <v>51</v>
      </c>
      <c r="F306" s="3">
        <v>125</v>
      </c>
      <c r="G306" s="12" t="s">
        <v>8</v>
      </c>
    </row>
    <row r="307" spans="1:8">
      <c r="A307" t="s">
        <v>832</v>
      </c>
      <c r="B307" t="s">
        <v>10</v>
      </c>
      <c r="C307" t="s">
        <v>7</v>
      </c>
      <c r="D307" s="3" t="s">
        <v>474</v>
      </c>
      <c r="E307" s="4">
        <v>6</v>
      </c>
      <c r="F307" s="3">
        <v>89</v>
      </c>
      <c r="G307" s="12" t="s">
        <v>8</v>
      </c>
    </row>
    <row r="308" spans="1:8">
      <c r="A308" t="s">
        <v>833</v>
      </c>
      <c r="B308" t="s">
        <v>10</v>
      </c>
      <c r="C308" t="s">
        <v>7</v>
      </c>
      <c r="D308" s="3" t="s">
        <v>475</v>
      </c>
      <c r="E308" s="4">
        <v>12</v>
      </c>
      <c r="F308" s="3">
        <v>227</v>
      </c>
      <c r="G308" s="12" t="s">
        <v>8</v>
      </c>
    </row>
    <row r="309" spans="1:8">
      <c r="A309" t="s">
        <v>834</v>
      </c>
      <c r="B309" t="s">
        <v>10</v>
      </c>
      <c r="C309" t="s">
        <v>7</v>
      </c>
      <c r="D309" s="3" t="s">
        <v>476</v>
      </c>
      <c r="E309" s="4">
        <v>16</v>
      </c>
      <c r="F309" s="3">
        <v>94.5</v>
      </c>
      <c r="G309" s="12" t="s">
        <v>8</v>
      </c>
    </row>
    <row r="310" spans="1:8">
      <c r="A310" t="s">
        <v>835</v>
      </c>
      <c r="B310" t="s">
        <v>10</v>
      </c>
      <c r="C310" t="s">
        <v>7</v>
      </c>
      <c r="D310" s="3" t="s">
        <v>477</v>
      </c>
      <c r="E310" s="4">
        <v>20</v>
      </c>
      <c r="F310" s="3">
        <v>293</v>
      </c>
      <c r="G310" s="12" t="s">
        <v>8</v>
      </c>
    </row>
    <row r="311" spans="1:8">
      <c r="A311" t="s">
        <v>836</v>
      </c>
      <c r="B311" t="s">
        <v>10</v>
      </c>
      <c r="C311" t="s">
        <v>7</v>
      </c>
      <c r="D311" s="3" t="s">
        <v>478</v>
      </c>
      <c r="E311" s="4">
        <v>1</v>
      </c>
      <c r="F311" s="3">
        <v>105.62</v>
      </c>
      <c r="G311" s="12" t="s">
        <v>8</v>
      </c>
    </row>
    <row r="312" spans="1:8">
      <c r="A312" t="s">
        <v>837</v>
      </c>
      <c r="B312" t="s">
        <v>10</v>
      </c>
      <c r="C312" t="s">
        <v>7</v>
      </c>
      <c r="D312" s="3" t="s">
        <v>479</v>
      </c>
      <c r="E312" s="4">
        <v>17</v>
      </c>
      <c r="F312" s="3">
        <v>142.80000000000001</v>
      </c>
      <c r="G312" s="12" t="s">
        <v>8</v>
      </c>
    </row>
    <row r="313" spans="1:8">
      <c r="A313" t="s">
        <v>838</v>
      </c>
      <c r="B313" t="s">
        <v>10</v>
      </c>
      <c r="C313" t="s">
        <v>7</v>
      </c>
      <c r="D313" s="3" t="s">
        <v>480</v>
      </c>
      <c r="E313" s="4">
        <v>21</v>
      </c>
      <c r="F313" s="3">
        <v>105.62</v>
      </c>
      <c r="G313" s="12" t="s">
        <v>8</v>
      </c>
    </row>
    <row r="314" spans="1:8">
      <c r="A314" t="s">
        <v>839</v>
      </c>
      <c r="B314" t="s">
        <v>10</v>
      </c>
      <c r="C314" t="s">
        <v>7</v>
      </c>
      <c r="D314" s="3" t="s">
        <v>481</v>
      </c>
      <c r="E314" s="4">
        <v>4</v>
      </c>
      <c r="F314" s="3">
        <v>231.98</v>
      </c>
      <c r="G314" s="12" t="s">
        <v>8</v>
      </c>
    </row>
    <row r="315" spans="1:8">
      <c r="A315" t="s">
        <v>840</v>
      </c>
      <c r="B315" t="s">
        <v>10</v>
      </c>
      <c r="C315" t="s">
        <v>7</v>
      </c>
      <c r="D315" s="3" t="s">
        <v>482</v>
      </c>
      <c r="E315" s="4">
        <v>4</v>
      </c>
      <c r="F315" s="3">
        <v>29.61</v>
      </c>
      <c r="G315" s="12" t="s">
        <v>8</v>
      </c>
    </row>
    <row r="316" spans="1:8">
      <c r="A316" t="s">
        <v>842</v>
      </c>
      <c r="B316" t="s">
        <v>10</v>
      </c>
      <c r="C316" t="s">
        <v>7</v>
      </c>
      <c r="D316" s="3" t="s">
        <v>483</v>
      </c>
      <c r="E316" s="4">
        <v>4</v>
      </c>
      <c r="F316" s="3">
        <v>118.46</v>
      </c>
      <c r="G316" s="12" t="s">
        <v>8</v>
      </c>
    </row>
    <row r="317" spans="1:8">
      <c r="A317" t="s">
        <v>843</v>
      </c>
      <c r="B317" t="s">
        <v>10</v>
      </c>
      <c r="C317" t="s">
        <v>7</v>
      </c>
      <c r="D317" s="3" t="s">
        <v>484</v>
      </c>
      <c r="E317" s="4">
        <v>5</v>
      </c>
      <c r="F317" s="3">
        <v>296.16000000000003</v>
      </c>
      <c r="G317" s="12" t="s">
        <v>8</v>
      </c>
    </row>
    <row r="318" spans="1:8">
      <c r="A318" t="s">
        <v>844</v>
      </c>
      <c r="B318" t="s">
        <v>10</v>
      </c>
      <c r="C318" t="s">
        <v>7</v>
      </c>
      <c r="D318" s="3" t="s">
        <v>485</v>
      </c>
      <c r="E318" s="4">
        <f>21+9</f>
        <v>30</v>
      </c>
      <c r="F318" s="3">
        <v>592.35</v>
      </c>
      <c r="G318" s="12" t="s">
        <v>8</v>
      </c>
    </row>
    <row r="319" spans="1:8">
      <c r="A319" t="s">
        <v>846</v>
      </c>
      <c r="B319" t="s">
        <v>10</v>
      </c>
      <c r="C319" t="s">
        <v>7</v>
      </c>
      <c r="D319" s="3" t="s">
        <v>486</v>
      </c>
      <c r="E319" s="4">
        <v>7</v>
      </c>
      <c r="F319" s="3">
        <v>291.02999999999997</v>
      </c>
      <c r="G319" s="12" t="s">
        <v>8</v>
      </c>
    </row>
    <row r="320" spans="1:8">
      <c r="A320" t="s">
        <v>847</v>
      </c>
      <c r="B320" t="s">
        <v>10</v>
      </c>
      <c r="C320" t="s">
        <v>7</v>
      </c>
      <c r="D320" s="3" t="s">
        <v>487</v>
      </c>
      <c r="E320" s="4">
        <v>9</v>
      </c>
      <c r="F320" s="3">
        <v>103</v>
      </c>
      <c r="G320" s="12" t="s">
        <v>8</v>
      </c>
      <c r="H320" t="s">
        <v>852</v>
      </c>
    </row>
    <row r="321" spans="1:7">
      <c r="A321" t="s">
        <v>848</v>
      </c>
      <c r="B321" t="s">
        <v>10</v>
      </c>
      <c r="C321" t="s">
        <v>7</v>
      </c>
      <c r="D321" s="3" t="s">
        <v>488</v>
      </c>
      <c r="E321" s="4">
        <v>34</v>
      </c>
      <c r="F321" s="3">
        <v>121.2</v>
      </c>
      <c r="G321" s="12" t="s">
        <v>8</v>
      </c>
    </row>
    <row r="322" spans="1:7">
      <c r="A322" t="s">
        <v>849</v>
      </c>
      <c r="B322" t="s">
        <v>10</v>
      </c>
      <c r="C322" t="s">
        <v>7</v>
      </c>
      <c r="D322" s="3" t="s">
        <v>489</v>
      </c>
      <c r="E322" s="4">
        <v>13</v>
      </c>
      <c r="F322" s="3">
        <v>303.10000000000002</v>
      </c>
      <c r="G322" s="12" t="s">
        <v>8</v>
      </c>
    </row>
    <row r="323" spans="1:7">
      <c r="A323" t="s">
        <v>850</v>
      </c>
      <c r="B323" t="s">
        <v>10</v>
      </c>
      <c r="C323" t="s">
        <v>7</v>
      </c>
      <c r="D323" s="3" t="s">
        <v>490</v>
      </c>
      <c r="E323" s="4">
        <v>1</v>
      </c>
      <c r="F323" s="3">
        <v>123.26</v>
      </c>
      <c r="G323" s="12" t="s">
        <v>8</v>
      </c>
    </row>
    <row r="324" spans="1:7">
      <c r="A324" t="s">
        <v>841</v>
      </c>
      <c r="B324" t="s">
        <v>10</v>
      </c>
      <c r="C324" t="s">
        <v>7</v>
      </c>
      <c r="D324" s="3" t="s">
        <v>491</v>
      </c>
      <c r="E324" s="4">
        <v>3</v>
      </c>
      <c r="F324" s="3">
        <v>308.14999999999998</v>
      </c>
      <c r="G324" s="12" t="s">
        <v>8</v>
      </c>
    </row>
    <row r="325" spans="1:7">
      <c r="A325" t="s">
        <v>843</v>
      </c>
      <c r="B325" t="s">
        <v>10</v>
      </c>
      <c r="C325" t="s">
        <v>7</v>
      </c>
      <c r="D325" s="3" t="s">
        <v>492</v>
      </c>
      <c r="E325" s="4">
        <v>3</v>
      </c>
      <c r="F325" s="3">
        <v>296.16000000000003</v>
      </c>
      <c r="G325" s="12" t="s">
        <v>8</v>
      </c>
    </row>
    <row r="326" spans="1:7">
      <c r="A326" t="s">
        <v>851</v>
      </c>
      <c r="B326" t="s">
        <v>10</v>
      </c>
      <c r="C326" t="s">
        <v>7</v>
      </c>
      <c r="D326" s="3" t="s">
        <v>493</v>
      </c>
      <c r="E326" s="4">
        <v>12</v>
      </c>
      <c r="F326" s="3">
        <v>222.09</v>
      </c>
      <c r="G326" s="12" t="s">
        <v>8</v>
      </c>
    </row>
    <row r="327" spans="1:7">
      <c r="A327" t="s">
        <v>845</v>
      </c>
      <c r="B327" t="s">
        <v>10</v>
      </c>
      <c r="C327" t="s">
        <v>7</v>
      </c>
      <c r="D327" s="3" t="s">
        <v>494</v>
      </c>
      <c r="E327" s="4">
        <f>37+45+44+3</f>
        <v>129</v>
      </c>
      <c r="F327" s="3">
        <v>110.5</v>
      </c>
      <c r="G327" s="12" t="s">
        <v>8</v>
      </c>
    </row>
    <row r="328" spans="1:7">
      <c r="A328" t="s">
        <v>847</v>
      </c>
      <c r="B328" t="s">
        <v>10</v>
      </c>
      <c r="C328" t="s">
        <v>7</v>
      </c>
      <c r="D328" s="3" t="s">
        <v>495</v>
      </c>
      <c r="E328" s="4">
        <v>40</v>
      </c>
      <c r="F328" s="3">
        <v>58</v>
      </c>
      <c r="G328" s="12" t="s">
        <v>8</v>
      </c>
    </row>
    <row r="329" spans="1:7">
      <c r="A329" t="s">
        <v>848</v>
      </c>
      <c r="B329" t="s">
        <v>10</v>
      </c>
      <c r="C329" t="s">
        <v>7</v>
      </c>
      <c r="D329" s="3" t="s">
        <v>496</v>
      </c>
      <c r="E329" s="4">
        <f>128+46</f>
        <v>174</v>
      </c>
      <c r="F329" s="3">
        <v>145</v>
      </c>
      <c r="G329" s="12" t="s">
        <v>8</v>
      </c>
    </row>
    <row r="330" spans="1:7">
      <c r="A330" t="s">
        <v>849</v>
      </c>
      <c r="B330" t="s">
        <v>10</v>
      </c>
      <c r="C330" t="s">
        <v>7</v>
      </c>
      <c r="D330" s="3" t="s">
        <v>497</v>
      </c>
      <c r="E330" s="4">
        <v>360</v>
      </c>
      <c r="F330" s="3">
        <v>29</v>
      </c>
      <c r="G330" s="12" t="s">
        <v>8</v>
      </c>
    </row>
    <row r="331" spans="1:7">
      <c r="A331" t="s">
        <v>850</v>
      </c>
      <c r="B331" t="s">
        <v>10</v>
      </c>
      <c r="C331" t="s">
        <v>7</v>
      </c>
      <c r="D331" s="3" t="s">
        <v>498</v>
      </c>
      <c r="E331" s="4">
        <f>63+210</f>
        <v>273</v>
      </c>
      <c r="F331" s="3">
        <v>13.5</v>
      </c>
      <c r="G331" s="12" t="s">
        <v>8</v>
      </c>
    </row>
    <row r="332" spans="1:7">
      <c r="A332" t="s">
        <v>853</v>
      </c>
      <c r="B332" t="s">
        <v>10</v>
      </c>
      <c r="C332" t="s">
        <v>7</v>
      </c>
      <c r="D332" s="3" t="s">
        <v>499</v>
      </c>
      <c r="E332" s="4">
        <v>18</v>
      </c>
      <c r="F332" s="3">
        <v>7.5</v>
      </c>
      <c r="G332" s="12" t="s">
        <v>8</v>
      </c>
    </row>
    <row r="333" spans="1:7">
      <c r="A333" t="s">
        <v>854</v>
      </c>
      <c r="B333" t="s">
        <v>10</v>
      </c>
      <c r="C333" t="s">
        <v>7</v>
      </c>
      <c r="D333" s="3" t="s">
        <v>500</v>
      </c>
      <c r="E333" s="4">
        <v>44</v>
      </c>
      <c r="F333" s="3">
        <v>6.75</v>
      </c>
      <c r="G333" s="12" t="s">
        <v>8</v>
      </c>
    </row>
    <row r="334" spans="1:7">
      <c r="A334" t="s">
        <v>855</v>
      </c>
      <c r="B334" t="s">
        <v>10</v>
      </c>
      <c r="C334" t="s">
        <v>7</v>
      </c>
      <c r="D334" s="3" t="s">
        <v>502</v>
      </c>
      <c r="E334" s="4">
        <v>55</v>
      </c>
      <c r="F334" s="3">
        <v>71</v>
      </c>
      <c r="G334" s="12" t="s">
        <v>8</v>
      </c>
    </row>
    <row r="335" spans="1:7">
      <c r="A335" t="s">
        <v>856</v>
      </c>
      <c r="B335" t="s">
        <v>10</v>
      </c>
      <c r="C335" t="s">
        <v>7</v>
      </c>
      <c r="D335" s="4" t="s">
        <v>503</v>
      </c>
      <c r="E335" s="4">
        <v>7</v>
      </c>
      <c r="F335" s="3">
        <v>6.31</v>
      </c>
      <c r="G335" s="12" t="s">
        <v>8</v>
      </c>
    </row>
    <row r="336" spans="1:7">
      <c r="A336" t="s">
        <v>857</v>
      </c>
      <c r="B336" t="s">
        <v>10</v>
      </c>
      <c r="C336" t="s">
        <v>7</v>
      </c>
      <c r="D336" s="4" t="s">
        <v>504</v>
      </c>
      <c r="E336" s="4">
        <v>54</v>
      </c>
      <c r="F336" s="3"/>
      <c r="G336" s="12" t="s">
        <v>8</v>
      </c>
    </row>
    <row r="337" spans="1:7">
      <c r="A337" t="s">
        <v>858</v>
      </c>
      <c r="B337" t="s">
        <v>10</v>
      </c>
      <c r="C337" t="s">
        <v>7</v>
      </c>
      <c r="D337" s="4" t="s">
        <v>505</v>
      </c>
      <c r="E337" s="4">
        <v>92</v>
      </c>
      <c r="F337" s="3">
        <v>32.5</v>
      </c>
      <c r="G337" s="12" t="s">
        <v>8</v>
      </c>
    </row>
    <row r="338" spans="1:7">
      <c r="A338" t="s">
        <v>859</v>
      </c>
      <c r="B338" t="s">
        <v>10</v>
      </c>
      <c r="C338" t="s">
        <v>7</v>
      </c>
      <c r="D338" s="4" t="s">
        <v>506</v>
      </c>
      <c r="E338" s="4">
        <f>104+120-6</f>
        <v>218</v>
      </c>
      <c r="F338" s="8">
        <v>18.7</v>
      </c>
      <c r="G338" s="12" t="s">
        <v>8</v>
      </c>
    </row>
    <row r="339" spans="1:7">
      <c r="A339" t="s">
        <v>860</v>
      </c>
      <c r="B339" t="s">
        <v>10</v>
      </c>
      <c r="C339" t="s">
        <v>7</v>
      </c>
      <c r="D339" s="8" t="s">
        <v>507</v>
      </c>
      <c r="E339" s="4">
        <f>150+70</f>
        <v>220</v>
      </c>
      <c r="F339" s="8">
        <v>7.3</v>
      </c>
      <c r="G339" s="12" t="s">
        <v>8</v>
      </c>
    </row>
    <row r="340" spans="1:7">
      <c r="A340" t="s">
        <v>861</v>
      </c>
      <c r="B340" t="s">
        <v>10</v>
      </c>
      <c r="C340" t="s">
        <v>7</v>
      </c>
      <c r="D340" s="3" t="s">
        <v>508</v>
      </c>
      <c r="E340" s="4">
        <f>85+70</f>
        <v>155</v>
      </c>
      <c r="F340" s="8">
        <v>15.98</v>
      </c>
      <c r="G340" s="12" t="s">
        <v>8</v>
      </c>
    </row>
    <row r="341" spans="1:7">
      <c r="A341" t="s">
        <v>862</v>
      </c>
      <c r="B341" t="s">
        <v>10</v>
      </c>
      <c r="C341" t="s">
        <v>7</v>
      </c>
      <c r="D341" s="3" t="s">
        <v>509</v>
      </c>
      <c r="E341" s="4">
        <v>25</v>
      </c>
      <c r="F341" s="3">
        <v>24.74</v>
      </c>
      <c r="G341" s="12" t="s">
        <v>8</v>
      </c>
    </row>
    <row r="342" spans="1:7">
      <c r="A342" t="s">
        <v>863</v>
      </c>
      <c r="B342" t="s">
        <v>10</v>
      </c>
      <c r="C342" t="s">
        <v>7</v>
      </c>
      <c r="D342" s="3" t="s">
        <v>510</v>
      </c>
      <c r="E342" s="4">
        <v>32</v>
      </c>
      <c r="F342" s="3">
        <v>42.7</v>
      </c>
      <c r="G342" s="12" t="s">
        <v>8</v>
      </c>
    </row>
    <row r="343" spans="1:7">
      <c r="A343" t="s">
        <v>864</v>
      </c>
      <c r="B343" t="s">
        <v>10</v>
      </c>
      <c r="C343" t="s">
        <v>7</v>
      </c>
      <c r="D343" s="3" t="s">
        <v>511</v>
      </c>
      <c r="E343" s="4">
        <v>168</v>
      </c>
      <c r="F343" s="3">
        <v>23.84</v>
      </c>
      <c r="G343" s="12" t="s">
        <v>8</v>
      </c>
    </row>
    <row r="344" spans="1:7">
      <c r="A344" t="s">
        <v>865</v>
      </c>
      <c r="B344" t="s">
        <v>10</v>
      </c>
      <c r="C344" t="s">
        <v>7</v>
      </c>
      <c r="D344" s="3" t="s">
        <v>512</v>
      </c>
      <c r="E344" s="4">
        <v>1</v>
      </c>
      <c r="F344" s="3">
        <v>52.94</v>
      </c>
      <c r="G344" s="12" t="s">
        <v>8</v>
      </c>
    </row>
    <row r="345" spans="1:7">
      <c r="A345" t="s">
        <v>866</v>
      </c>
      <c r="B345" t="s">
        <v>10</v>
      </c>
      <c r="C345" t="s">
        <v>7</v>
      </c>
      <c r="D345" s="3" t="s">
        <v>513</v>
      </c>
      <c r="E345" s="4">
        <v>151</v>
      </c>
      <c r="F345" s="3">
        <v>27</v>
      </c>
      <c r="G345" s="12" t="s">
        <v>8</v>
      </c>
    </row>
    <row r="346" spans="1:7">
      <c r="A346" t="s">
        <v>867</v>
      </c>
      <c r="B346" t="s">
        <v>10</v>
      </c>
      <c r="C346" t="s">
        <v>7</v>
      </c>
      <c r="D346" s="3" t="s">
        <v>514</v>
      </c>
      <c r="E346" s="4">
        <f>56+148</f>
        <v>204</v>
      </c>
      <c r="F346" s="3">
        <v>52.94</v>
      </c>
      <c r="G346" s="12" t="s">
        <v>8</v>
      </c>
    </row>
    <row r="347" spans="1:7">
      <c r="A347" t="s">
        <v>868</v>
      </c>
      <c r="B347" t="s">
        <v>10</v>
      </c>
      <c r="C347" t="s">
        <v>7</v>
      </c>
      <c r="D347" s="3" t="s">
        <v>515</v>
      </c>
      <c r="E347" s="4">
        <v>58</v>
      </c>
      <c r="F347" s="3">
        <v>26.49</v>
      </c>
      <c r="G347" s="12" t="s">
        <v>8</v>
      </c>
    </row>
    <row r="348" spans="1:7">
      <c r="A348" t="s">
        <v>869</v>
      </c>
      <c r="B348" t="s">
        <v>10</v>
      </c>
      <c r="C348" t="s">
        <v>7</v>
      </c>
      <c r="D348" s="3" t="s">
        <v>516</v>
      </c>
      <c r="E348" s="4">
        <v>244</v>
      </c>
      <c r="F348" s="3">
        <v>33</v>
      </c>
      <c r="G348" s="12" t="s">
        <v>8</v>
      </c>
    </row>
    <row r="349" spans="1:7">
      <c r="A349" t="s">
        <v>870</v>
      </c>
      <c r="B349" t="s">
        <v>10</v>
      </c>
      <c r="C349" t="s">
        <v>7</v>
      </c>
      <c r="D349" s="3" t="s">
        <v>517</v>
      </c>
      <c r="E349" s="4">
        <v>120</v>
      </c>
      <c r="F349" s="3">
        <v>90</v>
      </c>
      <c r="G349" s="12" t="s">
        <v>8</v>
      </c>
    </row>
    <row r="350" spans="1:7">
      <c r="A350" t="s">
        <v>871</v>
      </c>
      <c r="B350" t="s">
        <v>10</v>
      </c>
      <c r="C350" t="s">
        <v>7</v>
      </c>
      <c r="D350" s="3" t="s">
        <v>518</v>
      </c>
      <c r="E350" s="4">
        <v>37</v>
      </c>
      <c r="F350" s="3">
        <v>96</v>
      </c>
      <c r="G350" s="12" t="s">
        <v>8</v>
      </c>
    </row>
    <row r="351" spans="1:7">
      <c r="A351" t="s">
        <v>872</v>
      </c>
      <c r="B351" t="s">
        <v>10</v>
      </c>
      <c r="C351" t="s">
        <v>7</v>
      </c>
      <c r="D351" s="3" t="s">
        <v>519</v>
      </c>
      <c r="E351" s="4">
        <v>1</v>
      </c>
      <c r="F351" s="3">
        <v>37</v>
      </c>
      <c r="G351" s="12" t="s">
        <v>8</v>
      </c>
    </row>
    <row r="352" spans="1:7">
      <c r="A352" t="s">
        <v>873</v>
      </c>
      <c r="B352" t="s">
        <v>10</v>
      </c>
      <c r="C352" t="s">
        <v>7</v>
      </c>
      <c r="D352" s="3" t="s">
        <v>520</v>
      </c>
      <c r="E352" s="4">
        <v>1</v>
      </c>
      <c r="F352" s="3">
        <v>61.99</v>
      </c>
      <c r="G352" s="12" t="s">
        <v>8</v>
      </c>
    </row>
    <row r="353" spans="1:7">
      <c r="A353" t="s">
        <v>874</v>
      </c>
      <c r="B353" t="s">
        <v>10</v>
      </c>
      <c r="C353" t="s">
        <v>7</v>
      </c>
      <c r="D353" s="3" t="s">
        <v>521</v>
      </c>
      <c r="E353" s="4">
        <v>16</v>
      </c>
      <c r="F353" s="3">
        <v>33.47</v>
      </c>
      <c r="G353" s="12" t="s">
        <v>8</v>
      </c>
    </row>
    <row r="354" spans="1:7">
      <c r="A354" t="s">
        <v>875</v>
      </c>
      <c r="B354" t="s">
        <v>10</v>
      </c>
      <c r="C354" t="s">
        <v>7</v>
      </c>
      <c r="D354" s="3" t="s">
        <v>522</v>
      </c>
      <c r="E354" s="4">
        <v>1</v>
      </c>
      <c r="F354" s="3">
        <v>68</v>
      </c>
      <c r="G354" s="12" t="s">
        <v>8</v>
      </c>
    </row>
    <row r="355" spans="1:7">
      <c r="A355" t="s">
        <v>876</v>
      </c>
      <c r="B355" t="s">
        <v>10</v>
      </c>
      <c r="C355" t="s">
        <v>7</v>
      </c>
      <c r="D355" s="3" t="s">
        <v>501</v>
      </c>
      <c r="E355" s="4">
        <v>3</v>
      </c>
      <c r="F355" s="3">
        <v>17</v>
      </c>
      <c r="G355" s="12" t="s">
        <v>8</v>
      </c>
    </row>
    <row r="356" spans="1:7">
      <c r="A356" t="s">
        <v>877</v>
      </c>
      <c r="B356" t="s">
        <v>10</v>
      </c>
      <c r="C356" t="s">
        <v>7</v>
      </c>
      <c r="D356" s="4" t="s">
        <v>523</v>
      </c>
      <c r="E356" s="4">
        <v>6</v>
      </c>
      <c r="F356" s="3">
        <v>22</v>
      </c>
      <c r="G356" s="12" t="s">
        <v>8</v>
      </c>
    </row>
    <row r="357" spans="1:7">
      <c r="A357" t="s">
        <v>878</v>
      </c>
      <c r="B357" t="s">
        <v>10</v>
      </c>
      <c r="C357" t="s">
        <v>7</v>
      </c>
      <c r="D357" s="4" t="s">
        <v>524</v>
      </c>
      <c r="E357" s="4">
        <v>12</v>
      </c>
      <c r="F357" s="3">
        <v>174</v>
      </c>
      <c r="G357" s="12" t="s">
        <v>8</v>
      </c>
    </row>
    <row r="358" spans="1:7">
      <c r="A358" t="s">
        <v>879</v>
      </c>
      <c r="B358" t="s">
        <v>10</v>
      </c>
      <c r="C358" t="s">
        <v>7</v>
      </c>
      <c r="D358" s="4" t="s">
        <v>525</v>
      </c>
      <c r="E358" s="4">
        <v>7</v>
      </c>
      <c r="F358" s="3">
        <v>220</v>
      </c>
      <c r="G358" s="12" t="s">
        <v>8</v>
      </c>
    </row>
    <row r="359" spans="1:7">
      <c r="A359" t="s">
        <v>880</v>
      </c>
      <c r="B359" t="s">
        <v>10</v>
      </c>
      <c r="C359" t="s">
        <v>7</v>
      </c>
      <c r="D359" s="4" t="s">
        <v>526</v>
      </c>
      <c r="E359" s="4">
        <v>8</v>
      </c>
      <c r="F359" s="3">
        <v>109.1</v>
      </c>
      <c r="G359" s="12" t="s">
        <v>8</v>
      </c>
    </row>
    <row r="360" spans="1:7">
      <c r="A360" t="s">
        <v>881</v>
      </c>
      <c r="B360" t="s">
        <v>10</v>
      </c>
      <c r="C360" t="s">
        <v>7</v>
      </c>
      <c r="D360" s="9" t="s">
        <v>527</v>
      </c>
      <c r="E360" s="4">
        <f>15+3</f>
        <v>18</v>
      </c>
      <c r="F360" s="3">
        <v>218.96</v>
      </c>
      <c r="G360" s="12" t="s">
        <v>8</v>
      </c>
    </row>
    <row r="361" spans="1:7">
      <c r="A361" t="s">
        <v>882</v>
      </c>
      <c r="B361" t="s">
        <v>10</v>
      </c>
      <c r="C361" t="s">
        <v>7</v>
      </c>
      <c r="D361" s="4" t="s">
        <v>528</v>
      </c>
      <c r="E361" s="4">
        <v>5</v>
      </c>
      <c r="F361" s="3">
        <v>145.6</v>
      </c>
      <c r="G361" s="12" t="s">
        <v>8</v>
      </c>
    </row>
    <row r="362" spans="1:7">
      <c r="A362" t="s">
        <v>883</v>
      </c>
      <c r="B362" t="s">
        <v>10</v>
      </c>
      <c r="C362" t="s">
        <v>7</v>
      </c>
      <c r="D362" s="4" t="s">
        <v>529</v>
      </c>
      <c r="E362" s="4">
        <v>42</v>
      </c>
      <c r="F362" s="3">
        <v>170.2</v>
      </c>
      <c r="G362" s="12" t="s">
        <v>8</v>
      </c>
    </row>
    <row r="363" spans="1:7">
      <c r="A363" t="s">
        <v>884</v>
      </c>
      <c r="B363" t="s">
        <v>10</v>
      </c>
      <c r="C363" t="s">
        <v>7</v>
      </c>
      <c r="D363" s="3" t="s">
        <v>530</v>
      </c>
      <c r="E363" s="4">
        <v>7</v>
      </c>
      <c r="F363" s="3">
        <v>44.16</v>
      </c>
      <c r="G363" s="12" t="s">
        <v>8</v>
      </c>
    </row>
    <row r="364" spans="1:7">
      <c r="A364" t="s">
        <v>885</v>
      </c>
      <c r="B364" t="s">
        <v>10</v>
      </c>
      <c r="C364" t="s">
        <v>7</v>
      </c>
      <c r="D364" s="3" t="s">
        <v>531</v>
      </c>
      <c r="E364" s="4">
        <v>2</v>
      </c>
      <c r="F364" s="3">
        <v>135.41999999999999</v>
      </c>
      <c r="G364" s="12" t="s">
        <v>8</v>
      </c>
    </row>
    <row r="365" spans="1:7">
      <c r="A365" t="s">
        <v>886</v>
      </c>
      <c r="B365" t="s">
        <v>10</v>
      </c>
      <c r="C365" t="s">
        <v>7</v>
      </c>
      <c r="D365" s="3" t="s">
        <v>532</v>
      </c>
      <c r="E365" s="4">
        <v>1</v>
      </c>
      <c r="F365" s="3">
        <v>53.98</v>
      </c>
      <c r="G365" s="12" t="s">
        <v>8</v>
      </c>
    </row>
    <row r="366" spans="1:7">
      <c r="A366" t="s">
        <v>887</v>
      </c>
      <c r="B366" t="s">
        <v>10</v>
      </c>
      <c r="C366" t="s">
        <v>7</v>
      </c>
      <c r="D366" s="3" t="s">
        <v>533</v>
      </c>
      <c r="E366" s="4">
        <v>2</v>
      </c>
      <c r="F366" s="3">
        <v>78</v>
      </c>
      <c r="G366" s="12" t="s">
        <v>8</v>
      </c>
    </row>
    <row r="367" spans="1:7">
      <c r="A367" t="s">
        <v>888</v>
      </c>
      <c r="B367" t="s">
        <v>10</v>
      </c>
      <c r="C367" t="s">
        <v>7</v>
      </c>
      <c r="D367" s="3" t="s">
        <v>534</v>
      </c>
      <c r="E367" s="4">
        <v>14</v>
      </c>
      <c r="F367" s="3">
        <v>715</v>
      </c>
      <c r="G367" s="12" t="s">
        <v>8</v>
      </c>
    </row>
    <row r="368" spans="1:7" ht="15.75" customHeight="1">
      <c r="A368" t="s">
        <v>889</v>
      </c>
      <c r="B368" t="s">
        <v>10</v>
      </c>
      <c r="C368" t="s">
        <v>7</v>
      </c>
      <c r="D368" s="3" t="s">
        <v>535</v>
      </c>
      <c r="E368" s="4">
        <v>7</v>
      </c>
      <c r="F368" s="3">
        <v>410</v>
      </c>
      <c r="G368" s="12" t="s">
        <v>8</v>
      </c>
    </row>
    <row r="369" spans="1:7" ht="12.75" customHeight="1">
      <c r="A369" t="s">
        <v>890</v>
      </c>
      <c r="B369" t="s">
        <v>10</v>
      </c>
      <c r="C369" t="s">
        <v>7</v>
      </c>
      <c r="D369" s="3" t="s">
        <v>536</v>
      </c>
      <c r="E369" s="4">
        <v>23</v>
      </c>
      <c r="F369" s="3">
        <v>715</v>
      </c>
      <c r="G369" s="12" t="s">
        <v>8</v>
      </c>
    </row>
    <row r="370" spans="1:7">
      <c r="A370" t="s">
        <v>891</v>
      </c>
      <c r="B370" t="s">
        <v>10</v>
      </c>
      <c r="C370" t="s">
        <v>7</v>
      </c>
      <c r="D370" s="3" t="s">
        <v>537</v>
      </c>
      <c r="E370" s="4">
        <f>25+10</f>
        <v>35</v>
      </c>
      <c r="F370" s="4">
        <v>69</v>
      </c>
      <c r="G370" s="12" t="s">
        <v>8</v>
      </c>
    </row>
    <row r="371" spans="1:7">
      <c r="A371" t="s">
        <v>892</v>
      </c>
      <c r="B371" t="s">
        <v>10</v>
      </c>
      <c r="C371" t="s">
        <v>7</v>
      </c>
      <c r="D371" s="3" t="s">
        <v>538</v>
      </c>
      <c r="E371" s="4">
        <v>7</v>
      </c>
      <c r="F371" s="3">
        <v>135.5</v>
      </c>
      <c r="G371" s="12" t="s">
        <v>8</v>
      </c>
    </row>
    <row r="372" spans="1:7">
      <c r="A372" t="s">
        <v>893</v>
      </c>
      <c r="B372" t="s">
        <v>10</v>
      </c>
      <c r="C372" t="s">
        <v>7</v>
      </c>
      <c r="D372" s="4" t="s">
        <v>539</v>
      </c>
      <c r="E372" s="4">
        <v>36</v>
      </c>
      <c r="F372" s="3">
        <v>51</v>
      </c>
      <c r="G372" s="12" t="s">
        <v>8</v>
      </c>
    </row>
    <row r="373" spans="1:7">
      <c r="A373" t="s">
        <v>894</v>
      </c>
      <c r="B373" t="s">
        <v>10</v>
      </c>
      <c r="C373" t="s">
        <v>7</v>
      </c>
      <c r="D373" s="3" t="s">
        <v>540</v>
      </c>
      <c r="E373" s="4">
        <v>9</v>
      </c>
      <c r="F373" s="4">
        <v>13.7</v>
      </c>
      <c r="G373" s="12" t="s">
        <v>8</v>
      </c>
    </row>
    <row r="374" spans="1:7">
      <c r="A374" t="s">
        <v>895</v>
      </c>
      <c r="B374" t="s">
        <v>10</v>
      </c>
      <c r="C374" t="s">
        <v>7</v>
      </c>
      <c r="D374" s="3" t="s">
        <v>541</v>
      </c>
      <c r="E374" s="4">
        <v>10</v>
      </c>
      <c r="F374" s="3">
        <v>30</v>
      </c>
      <c r="G374" s="12" t="s">
        <v>8</v>
      </c>
    </row>
    <row r="375" spans="1:7">
      <c r="A375" t="s">
        <v>896</v>
      </c>
      <c r="B375" t="s">
        <v>10</v>
      </c>
      <c r="C375" t="s">
        <v>7</v>
      </c>
      <c r="D375" s="3" t="s">
        <v>542</v>
      </c>
      <c r="E375" s="4">
        <v>27</v>
      </c>
      <c r="F375" s="3">
        <v>15</v>
      </c>
      <c r="G375" s="12" t="s">
        <v>8</v>
      </c>
    </row>
    <row r="376" spans="1:7">
      <c r="A376" t="s">
        <v>897</v>
      </c>
      <c r="B376" t="s">
        <v>10</v>
      </c>
      <c r="C376" t="s">
        <v>7</v>
      </c>
      <c r="D376" s="3" t="s">
        <v>543</v>
      </c>
      <c r="E376" s="4">
        <v>47</v>
      </c>
      <c r="F376" s="3">
        <v>132</v>
      </c>
      <c r="G376" s="12" t="s">
        <v>8</v>
      </c>
    </row>
    <row r="377" spans="1:7">
      <c r="A377" t="s">
        <v>898</v>
      </c>
      <c r="B377" t="s">
        <v>10</v>
      </c>
      <c r="C377" t="s">
        <v>7</v>
      </c>
      <c r="D377" s="3" t="s">
        <v>544</v>
      </c>
      <c r="E377" s="4">
        <v>54</v>
      </c>
      <c r="F377" s="3">
        <v>173.71</v>
      </c>
      <c r="G377" s="12" t="s">
        <v>8</v>
      </c>
    </row>
    <row r="378" spans="1:7">
      <c r="A378" t="s">
        <v>899</v>
      </c>
      <c r="B378" t="s">
        <v>10</v>
      </c>
      <c r="C378" t="s">
        <v>7</v>
      </c>
      <c r="D378" s="3" t="s">
        <v>545</v>
      </c>
      <c r="E378" s="4">
        <v>28</v>
      </c>
      <c r="F378" s="3">
        <v>136</v>
      </c>
      <c r="G378" s="12" t="s">
        <v>8</v>
      </c>
    </row>
    <row r="379" spans="1:7">
      <c r="A379" t="s">
        <v>900</v>
      </c>
      <c r="B379" t="s">
        <v>10</v>
      </c>
      <c r="C379" t="s">
        <v>7</v>
      </c>
      <c r="D379" s="3" t="s">
        <v>546</v>
      </c>
      <c r="E379" s="4">
        <v>22</v>
      </c>
      <c r="F379" s="3">
        <v>116.99</v>
      </c>
      <c r="G379" s="12" t="s">
        <v>8</v>
      </c>
    </row>
    <row r="380" spans="1:7">
      <c r="A380" t="s">
        <v>901</v>
      </c>
      <c r="B380" t="s">
        <v>10</v>
      </c>
      <c r="C380" t="s">
        <v>7</v>
      </c>
      <c r="D380" s="3" t="s">
        <v>547</v>
      </c>
      <c r="E380" s="4">
        <v>25</v>
      </c>
      <c r="F380" s="3">
        <v>56.76</v>
      </c>
      <c r="G380" s="12" t="s">
        <v>8</v>
      </c>
    </row>
    <row r="381" spans="1:7">
      <c r="A381" t="s">
        <v>902</v>
      </c>
      <c r="B381" t="s">
        <v>10</v>
      </c>
      <c r="C381" t="s">
        <v>7</v>
      </c>
      <c r="D381" s="3" t="s">
        <v>548</v>
      </c>
      <c r="E381" s="4">
        <v>20</v>
      </c>
      <c r="F381" s="3">
        <v>96.07</v>
      </c>
      <c r="G381" s="12" t="s">
        <v>8</v>
      </c>
    </row>
    <row r="382" spans="1:7">
      <c r="A382" t="s">
        <v>903</v>
      </c>
      <c r="B382" t="s">
        <v>10</v>
      </c>
      <c r="C382" t="s">
        <v>7</v>
      </c>
      <c r="D382" s="3" t="s">
        <v>549</v>
      </c>
      <c r="E382" s="4">
        <v>12</v>
      </c>
      <c r="F382" s="3">
        <v>48.5</v>
      </c>
      <c r="G382" s="12" t="s">
        <v>8</v>
      </c>
    </row>
    <row r="383" spans="1:7">
      <c r="A383" t="s">
        <v>904</v>
      </c>
      <c r="B383" t="s">
        <v>10</v>
      </c>
      <c r="C383" t="s">
        <v>7</v>
      </c>
      <c r="D383" s="3" t="s">
        <v>550</v>
      </c>
      <c r="E383" s="4">
        <v>27</v>
      </c>
      <c r="F383" s="3">
        <v>181.03</v>
      </c>
      <c r="G383" s="12" t="s">
        <v>8</v>
      </c>
    </row>
    <row r="384" spans="1:7">
      <c r="A384" t="s">
        <v>905</v>
      </c>
      <c r="B384" t="s">
        <v>10</v>
      </c>
      <c r="C384" t="s">
        <v>7</v>
      </c>
      <c r="D384" s="3" t="s">
        <v>551</v>
      </c>
      <c r="E384" s="4">
        <v>1</v>
      </c>
      <c r="F384" s="3">
        <v>90.51</v>
      </c>
      <c r="G384" s="12" t="s">
        <v>8</v>
      </c>
    </row>
    <row r="385" spans="1:7">
      <c r="A385" t="s">
        <v>906</v>
      </c>
      <c r="B385" t="s">
        <v>10</v>
      </c>
      <c r="C385" t="s">
        <v>7</v>
      </c>
      <c r="D385" s="3" t="s">
        <v>552</v>
      </c>
      <c r="E385" s="4">
        <v>24</v>
      </c>
      <c r="F385" s="3">
        <v>113.53</v>
      </c>
      <c r="G385" s="12" t="s">
        <v>8</v>
      </c>
    </row>
    <row r="386" spans="1:7">
      <c r="A386" t="s">
        <v>907</v>
      </c>
      <c r="B386" t="s">
        <v>10</v>
      </c>
      <c r="C386" t="s">
        <v>20</v>
      </c>
      <c r="D386" s="3" t="s">
        <v>553</v>
      </c>
      <c r="E386" s="4">
        <v>13.5</v>
      </c>
      <c r="F386" s="3">
        <v>14</v>
      </c>
      <c r="G386" s="12" t="s">
        <v>74</v>
      </c>
    </row>
    <row r="387" spans="1:7">
      <c r="A387" t="s">
        <v>908</v>
      </c>
      <c r="B387" t="s">
        <v>10</v>
      </c>
      <c r="C387" t="s">
        <v>20</v>
      </c>
      <c r="D387" s="3" t="s">
        <v>554</v>
      </c>
      <c r="E387" s="4">
        <v>12.5</v>
      </c>
      <c r="F387" s="3">
        <v>61.81</v>
      </c>
      <c r="G387" s="12" t="s">
        <v>74</v>
      </c>
    </row>
    <row r="388" spans="1:7">
      <c r="A388" t="s">
        <v>909</v>
      </c>
      <c r="B388" t="s">
        <v>10</v>
      </c>
      <c r="C388" t="s">
        <v>20</v>
      </c>
      <c r="D388" s="3" t="s">
        <v>555</v>
      </c>
      <c r="E388" s="4">
        <v>1</v>
      </c>
      <c r="F388" s="3">
        <v>229.95</v>
      </c>
      <c r="G388" s="12" t="s">
        <v>74</v>
      </c>
    </row>
    <row r="389" spans="1:7">
      <c r="A389" t="s">
        <v>910</v>
      </c>
      <c r="B389" t="s">
        <v>10</v>
      </c>
      <c r="C389" t="s">
        <v>20</v>
      </c>
      <c r="D389" s="4" t="s">
        <v>556</v>
      </c>
      <c r="E389" s="4">
        <v>3</v>
      </c>
      <c r="F389" s="3">
        <v>52</v>
      </c>
      <c r="G389" s="12" t="s">
        <v>74</v>
      </c>
    </row>
    <row r="390" spans="1:7">
      <c r="A390" t="s">
        <v>911</v>
      </c>
      <c r="B390" t="s">
        <v>10</v>
      </c>
      <c r="C390" t="s">
        <v>20</v>
      </c>
      <c r="D390" s="3" t="s">
        <v>557</v>
      </c>
      <c r="E390" s="4">
        <v>5</v>
      </c>
      <c r="F390" s="3">
        <v>54</v>
      </c>
      <c r="G390" s="12" t="s">
        <v>74</v>
      </c>
    </row>
    <row r="391" spans="1:7">
      <c r="A391" t="s">
        <v>912</v>
      </c>
      <c r="B391" t="s">
        <v>10</v>
      </c>
      <c r="C391" t="s">
        <v>913</v>
      </c>
      <c r="D391" s="3" t="s">
        <v>914</v>
      </c>
      <c r="E391" s="4">
        <f>6+7+1+1</f>
        <v>15</v>
      </c>
      <c r="F391" s="3">
        <v>1400</v>
      </c>
      <c r="G391" s="12" t="s">
        <v>74</v>
      </c>
    </row>
    <row r="392" spans="1:7">
      <c r="A392" t="s">
        <v>915</v>
      </c>
      <c r="B392" t="s">
        <v>10</v>
      </c>
      <c r="C392" t="s">
        <v>913</v>
      </c>
      <c r="D392" s="3" t="s">
        <v>558</v>
      </c>
      <c r="E392" s="4">
        <v>17</v>
      </c>
      <c r="F392" s="3">
        <v>1120</v>
      </c>
      <c r="G392" s="12" t="s">
        <v>74</v>
      </c>
    </row>
    <row r="393" spans="1:7">
      <c r="A393" t="s">
        <v>916</v>
      </c>
      <c r="B393" t="s">
        <v>10</v>
      </c>
      <c r="C393" t="s">
        <v>913</v>
      </c>
      <c r="D393" s="3" t="s">
        <v>559</v>
      </c>
      <c r="E393" s="4">
        <f>4+1+5</f>
        <v>10</v>
      </c>
      <c r="F393" s="3">
        <v>1590</v>
      </c>
      <c r="G393" s="12" t="s">
        <v>74</v>
      </c>
    </row>
    <row r="394" spans="1:7">
      <c r="A394" t="s">
        <v>917</v>
      </c>
      <c r="B394" t="s">
        <v>10</v>
      </c>
      <c r="C394" t="s">
        <v>913</v>
      </c>
      <c r="D394" s="3" t="s">
        <v>554</v>
      </c>
      <c r="E394" s="4">
        <v>10</v>
      </c>
      <c r="F394" s="3">
        <v>1500</v>
      </c>
      <c r="G394" s="12" t="s">
        <v>74</v>
      </c>
    </row>
    <row r="395" spans="1:7">
      <c r="A395" t="s">
        <v>918</v>
      </c>
      <c r="B395" t="s">
        <v>10</v>
      </c>
      <c r="C395" t="s">
        <v>913</v>
      </c>
      <c r="D395" s="3" t="s">
        <v>560</v>
      </c>
      <c r="E395" s="4">
        <f>13+2+1</f>
        <v>16</v>
      </c>
      <c r="F395" s="3">
        <v>1590</v>
      </c>
      <c r="G395" s="12" t="s">
        <v>74</v>
      </c>
    </row>
    <row r="396" spans="1:7">
      <c r="A396" t="s">
        <v>919</v>
      </c>
      <c r="B396" t="s">
        <v>10</v>
      </c>
      <c r="C396" t="s">
        <v>913</v>
      </c>
      <c r="D396" s="9" t="s">
        <v>561</v>
      </c>
      <c r="E396" s="4">
        <v>5</v>
      </c>
      <c r="F396" s="3">
        <v>2480</v>
      </c>
      <c r="G396" s="12" t="s">
        <v>74</v>
      </c>
    </row>
    <row r="397" spans="1:7">
      <c r="A397" t="s">
        <v>920</v>
      </c>
      <c r="B397" t="s">
        <v>10</v>
      </c>
      <c r="C397" t="s">
        <v>913</v>
      </c>
      <c r="D397" s="9" t="s">
        <v>562</v>
      </c>
      <c r="E397" s="4">
        <v>6</v>
      </c>
      <c r="F397" s="3">
        <v>1350</v>
      </c>
      <c r="G397" s="12" t="s">
        <v>74</v>
      </c>
    </row>
    <row r="398" spans="1:7">
      <c r="A398" t="s">
        <v>921</v>
      </c>
      <c r="B398" t="s">
        <v>10</v>
      </c>
      <c r="C398" t="s">
        <v>913</v>
      </c>
      <c r="D398" s="9" t="s">
        <v>562</v>
      </c>
      <c r="E398" s="4">
        <v>9</v>
      </c>
      <c r="F398" s="3">
        <v>1575</v>
      </c>
      <c r="G398" s="12" t="s">
        <v>74</v>
      </c>
    </row>
    <row r="399" spans="1:7">
      <c r="A399" t="s">
        <v>922</v>
      </c>
      <c r="B399" t="s">
        <v>10</v>
      </c>
      <c r="C399" t="s">
        <v>913</v>
      </c>
      <c r="D399" s="9" t="s">
        <v>563</v>
      </c>
      <c r="E399" s="4">
        <v>5</v>
      </c>
      <c r="F399" s="3">
        <v>1300</v>
      </c>
      <c r="G399" s="12" t="s">
        <v>74</v>
      </c>
    </row>
    <row r="400" spans="1:7">
      <c r="A400" t="s">
        <v>923</v>
      </c>
      <c r="B400" t="s">
        <v>10</v>
      </c>
      <c r="C400" t="s">
        <v>913</v>
      </c>
      <c r="D400" s="9" t="s">
        <v>564</v>
      </c>
      <c r="E400" s="4">
        <v>3</v>
      </c>
      <c r="F400" s="3">
        <v>1575</v>
      </c>
      <c r="G400" s="12" t="s">
        <v>74</v>
      </c>
    </row>
    <row r="401" spans="1:7">
      <c r="A401" t="s">
        <v>923</v>
      </c>
      <c r="B401" t="s">
        <v>10</v>
      </c>
      <c r="C401" t="s">
        <v>20</v>
      </c>
      <c r="D401" s="9" t="s">
        <v>565</v>
      </c>
      <c r="E401" s="4">
        <v>3</v>
      </c>
      <c r="F401" s="3">
        <v>66.2</v>
      </c>
      <c r="G401" s="12" t="s">
        <v>74</v>
      </c>
    </row>
    <row r="402" spans="1:7">
      <c r="A402" t="s">
        <v>924</v>
      </c>
      <c r="B402" t="s">
        <v>10</v>
      </c>
      <c r="C402" t="s">
        <v>20</v>
      </c>
      <c r="D402" s="9" t="s">
        <v>566</v>
      </c>
      <c r="E402" s="4">
        <v>1</v>
      </c>
      <c r="F402" s="3">
        <v>740</v>
      </c>
      <c r="G402" s="12" t="s">
        <v>74</v>
      </c>
    </row>
    <row r="403" spans="1:7">
      <c r="A403" t="s">
        <v>925</v>
      </c>
      <c r="B403" t="s">
        <v>10</v>
      </c>
      <c r="C403" t="s">
        <v>20</v>
      </c>
      <c r="D403" s="9" t="s">
        <v>926</v>
      </c>
      <c r="E403" s="4">
        <v>5</v>
      </c>
      <c r="F403" s="3">
        <v>149</v>
      </c>
      <c r="G403" s="12" t="s">
        <v>74</v>
      </c>
    </row>
    <row r="404" spans="1:7">
      <c r="A404" t="s">
        <v>927</v>
      </c>
      <c r="B404" t="s">
        <v>10</v>
      </c>
      <c r="C404" t="s">
        <v>20</v>
      </c>
      <c r="D404" s="9" t="s">
        <v>567</v>
      </c>
      <c r="E404" s="4">
        <v>6</v>
      </c>
      <c r="F404" s="3">
        <v>1400</v>
      </c>
      <c r="G404" s="12" t="s">
        <v>74</v>
      </c>
    </row>
    <row r="405" spans="1:7">
      <c r="A405" t="s">
        <v>928</v>
      </c>
      <c r="B405" t="s">
        <v>10</v>
      </c>
      <c r="C405" t="s">
        <v>913</v>
      </c>
      <c r="D405" s="3" t="s">
        <v>568</v>
      </c>
      <c r="E405" s="4">
        <v>2</v>
      </c>
      <c r="F405" s="3">
        <v>1655</v>
      </c>
      <c r="G405" s="12" t="s">
        <v>74</v>
      </c>
    </row>
    <row r="406" spans="1:7">
      <c r="A406" t="s">
        <v>929</v>
      </c>
      <c r="B406" t="s">
        <v>10</v>
      </c>
      <c r="C406" t="s">
        <v>913</v>
      </c>
      <c r="D406" s="3" t="s">
        <v>569</v>
      </c>
      <c r="E406" s="4">
        <v>5</v>
      </c>
      <c r="F406" s="3">
        <v>1475</v>
      </c>
      <c r="G406" s="12" t="s">
        <v>74</v>
      </c>
    </row>
    <row r="407" spans="1:7">
      <c r="A407" t="s">
        <v>930</v>
      </c>
      <c r="B407" t="s">
        <v>10</v>
      </c>
      <c r="C407" t="s">
        <v>20</v>
      </c>
      <c r="D407" s="3" t="s">
        <v>570</v>
      </c>
      <c r="E407" s="4">
        <v>6</v>
      </c>
      <c r="F407" s="3">
        <v>143</v>
      </c>
      <c r="G407" s="12" t="s">
        <v>74</v>
      </c>
    </row>
    <row r="408" spans="1:7">
      <c r="A408" t="s">
        <v>931</v>
      </c>
      <c r="B408" t="s">
        <v>10</v>
      </c>
      <c r="C408" t="s">
        <v>20</v>
      </c>
      <c r="D408" s="3" t="s">
        <v>571</v>
      </c>
      <c r="E408" s="4">
        <v>8</v>
      </c>
      <c r="F408" s="13">
        <v>1345</v>
      </c>
      <c r="G408" s="12" t="s">
        <v>74</v>
      </c>
    </row>
    <row r="409" spans="1:7">
      <c r="A409" t="s">
        <v>932</v>
      </c>
      <c r="B409" t="s">
        <v>10</v>
      </c>
      <c r="C409" t="s">
        <v>20</v>
      </c>
      <c r="D409" s="4" t="s">
        <v>572</v>
      </c>
      <c r="E409" s="4">
        <v>3</v>
      </c>
      <c r="F409" s="3">
        <v>700</v>
      </c>
      <c r="G409" s="12" t="s">
        <v>74</v>
      </c>
    </row>
    <row r="410" spans="1:7">
      <c r="A410" t="s">
        <v>933</v>
      </c>
      <c r="B410" t="s">
        <v>10</v>
      </c>
      <c r="C410" t="s">
        <v>20</v>
      </c>
      <c r="D410" s="3" t="s">
        <v>573</v>
      </c>
      <c r="E410" s="4">
        <v>22</v>
      </c>
      <c r="F410" s="3">
        <v>528</v>
      </c>
      <c r="G410" s="12" t="s">
        <v>74</v>
      </c>
    </row>
    <row r="411" spans="1:7">
      <c r="A411" t="s">
        <v>934</v>
      </c>
      <c r="B411" t="s">
        <v>10</v>
      </c>
      <c r="C411" t="s">
        <v>913</v>
      </c>
      <c r="D411" s="3" t="s">
        <v>574</v>
      </c>
      <c r="E411" s="4">
        <v>3</v>
      </c>
      <c r="F411" s="4">
        <v>1100</v>
      </c>
      <c r="G411" s="12" t="s">
        <v>74</v>
      </c>
    </row>
    <row r="412" spans="1:7">
      <c r="A412" t="s">
        <v>935</v>
      </c>
      <c r="B412" t="s">
        <v>10</v>
      </c>
      <c r="C412" t="s">
        <v>913</v>
      </c>
      <c r="D412" s="3" t="s">
        <v>560</v>
      </c>
      <c r="E412" s="4">
        <v>2.5</v>
      </c>
      <c r="F412" s="3">
        <v>664</v>
      </c>
      <c r="G412" s="12" t="s">
        <v>74</v>
      </c>
    </row>
    <row r="413" spans="1:7">
      <c r="A413" t="s">
        <v>936</v>
      </c>
      <c r="B413" t="s">
        <v>10</v>
      </c>
      <c r="C413" t="s">
        <v>20</v>
      </c>
      <c r="D413" s="3" t="s">
        <v>575</v>
      </c>
      <c r="E413" s="4">
        <v>14.3</v>
      </c>
      <c r="F413" s="3">
        <v>136</v>
      </c>
      <c r="G413" s="12" t="s">
        <v>74</v>
      </c>
    </row>
    <row r="414" spans="1:7">
      <c r="A414" t="s">
        <v>937</v>
      </c>
      <c r="B414" t="s">
        <v>10</v>
      </c>
      <c r="C414" t="s">
        <v>20</v>
      </c>
      <c r="D414" s="3" t="s">
        <v>576</v>
      </c>
      <c r="E414" s="4">
        <v>5</v>
      </c>
      <c r="F414" s="3">
        <v>1020</v>
      </c>
      <c r="G414" s="12" t="s">
        <v>74</v>
      </c>
    </row>
    <row r="415" spans="1:7">
      <c r="A415" t="s">
        <v>938</v>
      </c>
      <c r="B415" t="s">
        <v>10</v>
      </c>
      <c r="C415" t="s">
        <v>20</v>
      </c>
      <c r="D415" s="3" t="s">
        <v>577</v>
      </c>
      <c r="E415" s="4">
        <v>12</v>
      </c>
      <c r="F415" s="3">
        <v>660</v>
      </c>
      <c r="G415" s="12" t="s">
        <v>74</v>
      </c>
    </row>
    <row r="416" spans="1:7">
      <c r="A416" t="s">
        <v>939</v>
      </c>
      <c r="B416" t="s">
        <v>10</v>
      </c>
      <c r="C416" t="s">
        <v>20</v>
      </c>
      <c r="D416" s="3" t="s">
        <v>578</v>
      </c>
      <c r="E416" s="4">
        <v>5.5</v>
      </c>
      <c r="F416" s="3">
        <v>74.25</v>
      </c>
      <c r="G416" s="12" t="s">
        <v>74</v>
      </c>
    </row>
    <row r="417" spans="1:7">
      <c r="A417" t="s">
        <v>940</v>
      </c>
      <c r="B417" t="s">
        <v>10</v>
      </c>
      <c r="C417" t="s">
        <v>913</v>
      </c>
      <c r="D417" s="4" t="s">
        <v>579</v>
      </c>
      <c r="E417" s="4">
        <v>1</v>
      </c>
      <c r="F417" s="3">
        <v>1455</v>
      </c>
      <c r="G417" s="12" t="s">
        <v>74</v>
      </c>
    </row>
    <row r="418" spans="1:7">
      <c r="A418" t="s">
        <v>941</v>
      </c>
      <c r="B418" t="s">
        <v>10</v>
      </c>
      <c r="C418" t="s">
        <v>20</v>
      </c>
      <c r="D418" s="4" t="s">
        <v>580</v>
      </c>
      <c r="E418" s="4">
        <v>5</v>
      </c>
      <c r="F418" s="3">
        <v>122</v>
      </c>
      <c r="G418" s="12" t="s">
        <v>74</v>
      </c>
    </row>
    <row r="419" spans="1:7">
      <c r="A419" t="s">
        <v>942</v>
      </c>
      <c r="B419" t="s">
        <v>10</v>
      </c>
      <c r="C419" t="s">
        <v>20</v>
      </c>
      <c r="D419" s="3" t="s">
        <v>581</v>
      </c>
      <c r="E419" s="4">
        <v>5</v>
      </c>
      <c r="F419" s="3">
        <v>53.2</v>
      </c>
      <c r="G419" s="12" t="s">
        <v>74</v>
      </c>
    </row>
    <row r="420" spans="1:7">
      <c r="A420" t="s">
        <v>943</v>
      </c>
      <c r="B420" t="s">
        <v>10</v>
      </c>
      <c r="C420" t="s">
        <v>913</v>
      </c>
      <c r="D420" s="3" t="s">
        <v>581</v>
      </c>
      <c r="E420" s="4">
        <v>9.8000000000000007</v>
      </c>
      <c r="F420" s="3">
        <v>1480</v>
      </c>
      <c r="G420" s="12" t="s">
        <v>74</v>
      </c>
    </row>
    <row r="421" spans="1:7">
      <c r="A421" t="s">
        <v>944</v>
      </c>
      <c r="B421" t="s">
        <v>10</v>
      </c>
      <c r="C421" t="s">
        <v>20</v>
      </c>
      <c r="D421" s="3" t="s">
        <v>582</v>
      </c>
      <c r="E421" s="4">
        <f>8+11+4</f>
        <v>23</v>
      </c>
      <c r="F421" s="3">
        <v>143</v>
      </c>
      <c r="G421" s="12" t="s">
        <v>74</v>
      </c>
    </row>
    <row r="422" spans="1:7">
      <c r="A422" t="s">
        <v>945</v>
      </c>
      <c r="B422" t="s">
        <v>10</v>
      </c>
      <c r="C422" t="s">
        <v>913</v>
      </c>
      <c r="D422" s="3" t="s">
        <v>583</v>
      </c>
      <c r="E422" s="4">
        <v>4</v>
      </c>
      <c r="F422" s="3">
        <v>1555</v>
      </c>
      <c r="G422" s="12" t="s">
        <v>74</v>
      </c>
    </row>
    <row r="423" spans="1:7">
      <c r="A423" t="s">
        <v>946</v>
      </c>
      <c r="B423" t="s">
        <v>10</v>
      </c>
      <c r="C423" t="s">
        <v>20</v>
      </c>
      <c r="D423" s="3" t="s">
        <v>584</v>
      </c>
      <c r="E423" s="4">
        <v>2</v>
      </c>
      <c r="F423" s="3">
        <v>62.2</v>
      </c>
      <c r="G423" s="12" t="s">
        <v>74</v>
      </c>
    </row>
    <row r="424" spans="1:7">
      <c r="A424" t="s">
        <v>947</v>
      </c>
      <c r="B424" t="s">
        <v>10</v>
      </c>
      <c r="C424" t="s">
        <v>20</v>
      </c>
      <c r="D424" s="3" t="s">
        <v>585</v>
      </c>
      <c r="E424" s="4">
        <v>3</v>
      </c>
      <c r="F424" s="3">
        <v>682</v>
      </c>
      <c r="G424" s="12" t="s">
        <v>74</v>
      </c>
    </row>
    <row r="425" spans="1:7">
      <c r="A425" t="s">
        <v>948</v>
      </c>
      <c r="B425" t="s">
        <v>10</v>
      </c>
      <c r="C425" t="s">
        <v>913</v>
      </c>
      <c r="D425" s="3" t="s">
        <v>586</v>
      </c>
      <c r="E425" s="4">
        <v>3</v>
      </c>
      <c r="F425" s="3">
        <v>1636</v>
      </c>
      <c r="G425" s="12" t="s">
        <v>74</v>
      </c>
    </row>
    <row r="426" spans="1:7">
      <c r="A426" t="s">
        <v>949</v>
      </c>
      <c r="B426" t="s">
        <v>10</v>
      </c>
      <c r="C426" t="s">
        <v>20</v>
      </c>
      <c r="D426" s="3" t="s">
        <v>587</v>
      </c>
      <c r="E426" s="4">
        <v>3</v>
      </c>
      <c r="F426" s="3">
        <v>163.6</v>
      </c>
      <c r="G426" s="12" t="s">
        <v>74</v>
      </c>
    </row>
    <row r="427" spans="1:7">
      <c r="A427" t="s">
        <v>950</v>
      </c>
      <c r="B427" t="s">
        <v>10</v>
      </c>
      <c r="C427" t="s">
        <v>913</v>
      </c>
      <c r="D427" s="3" t="s">
        <v>588</v>
      </c>
      <c r="E427" s="4">
        <v>6.9</v>
      </c>
      <c r="F427" s="3">
        <v>1440</v>
      </c>
      <c r="G427" s="12" t="s">
        <v>74</v>
      </c>
    </row>
    <row r="428" spans="1:7">
      <c r="A428" t="s">
        <v>951</v>
      </c>
      <c r="B428" t="s">
        <v>10</v>
      </c>
      <c r="C428" t="s">
        <v>913</v>
      </c>
      <c r="D428" s="3" t="s">
        <v>588</v>
      </c>
      <c r="E428" s="4">
        <f>7+4</f>
        <v>11</v>
      </c>
      <c r="F428" s="3">
        <v>1620</v>
      </c>
      <c r="G428" s="12" t="s">
        <v>74</v>
      </c>
    </row>
    <row r="429" spans="1:7">
      <c r="A429" t="s">
        <v>952</v>
      </c>
      <c r="B429" t="s">
        <v>10</v>
      </c>
      <c r="C429" t="s">
        <v>20</v>
      </c>
      <c r="D429" s="3" t="s">
        <v>589</v>
      </c>
      <c r="E429" s="4">
        <f>43+7.5</f>
        <v>50.5</v>
      </c>
      <c r="F429" s="3">
        <v>990</v>
      </c>
      <c r="G429" s="12" t="s">
        <v>74</v>
      </c>
    </row>
    <row r="430" spans="1:7">
      <c r="A430" t="s">
        <v>953</v>
      </c>
      <c r="B430" t="s">
        <v>10</v>
      </c>
      <c r="C430" t="s">
        <v>20</v>
      </c>
      <c r="D430" s="3" t="s">
        <v>590</v>
      </c>
      <c r="E430" s="4">
        <f>4+2+6</f>
        <v>12</v>
      </c>
      <c r="F430" s="3">
        <v>92.5</v>
      </c>
      <c r="G430" s="12" t="s">
        <v>74</v>
      </c>
    </row>
    <row r="431" spans="1:7">
      <c r="A431" t="s">
        <v>954</v>
      </c>
      <c r="B431" t="s">
        <v>10</v>
      </c>
      <c r="C431" t="s">
        <v>913</v>
      </c>
      <c r="D431" s="3" t="s">
        <v>591</v>
      </c>
      <c r="E431" s="4">
        <v>16</v>
      </c>
      <c r="F431" s="3">
        <v>1780</v>
      </c>
      <c r="G431" s="12" t="s">
        <v>8</v>
      </c>
    </row>
    <row r="432" spans="1:7">
      <c r="A432" t="s">
        <v>955</v>
      </c>
      <c r="B432" t="s">
        <v>10</v>
      </c>
      <c r="C432" t="s">
        <v>7</v>
      </c>
      <c r="D432" s="3" t="s">
        <v>592</v>
      </c>
      <c r="E432" s="4">
        <v>12</v>
      </c>
      <c r="F432" s="3">
        <v>1475</v>
      </c>
      <c r="G432" s="12" t="s">
        <v>8</v>
      </c>
    </row>
    <row r="433" spans="1:7">
      <c r="A433" t="s">
        <v>956</v>
      </c>
      <c r="B433" t="s">
        <v>10</v>
      </c>
      <c r="C433" t="s">
        <v>7</v>
      </c>
      <c r="D433" s="3" t="s">
        <v>593</v>
      </c>
      <c r="E433" s="4">
        <v>16</v>
      </c>
      <c r="F433" s="3">
        <v>7.98</v>
      </c>
      <c r="G433" s="12" t="s">
        <v>8</v>
      </c>
    </row>
    <row r="434" spans="1:7">
      <c r="A434" t="s">
        <v>957</v>
      </c>
      <c r="B434" t="s">
        <v>10</v>
      </c>
      <c r="C434" t="s">
        <v>7</v>
      </c>
      <c r="D434" s="3" t="s">
        <v>594</v>
      </c>
      <c r="E434" s="4">
        <v>36</v>
      </c>
      <c r="F434" s="3">
        <v>3.99</v>
      </c>
      <c r="G434" s="12" t="s">
        <v>8</v>
      </c>
    </row>
    <row r="435" spans="1:7">
      <c r="A435" t="s">
        <v>958</v>
      </c>
      <c r="B435" t="s">
        <v>10</v>
      </c>
      <c r="C435" t="s">
        <v>7</v>
      </c>
      <c r="D435" s="3" t="s">
        <v>595</v>
      </c>
      <c r="E435" s="4">
        <v>19</v>
      </c>
      <c r="F435" s="3">
        <v>65</v>
      </c>
      <c r="G435" s="12" t="s">
        <v>8</v>
      </c>
    </row>
    <row r="436" spans="1:7">
      <c r="A436" t="s">
        <v>959</v>
      </c>
      <c r="B436" t="s">
        <v>10</v>
      </c>
      <c r="C436" t="s">
        <v>7</v>
      </c>
      <c r="D436" s="3" t="s">
        <v>596</v>
      </c>
      <c r="E436" s="4">
        <v>3</v>
      </c>
      <c r="F436" s="3">
        <v>90</v>
      </c>
      <c r="G436" s="12" t="s">
        <v>8</v>
      </c>
    </row>
    <row r="437" spans="1:7">
      <c r="A437" t="s">
        <v>960</v>
      </c>
      <c r="B437" t="s">
        <v>10</v>
      </c>
      <c r="C437" t="s">
        <v>7</v>
      </c>
      <c r="D437" s="4" t="s">
        <v>597</v>
      </c>
      <c r="E437" s="4">
        <f>39</f>
        <v>39</v>
      </c>
      <c r="F437" s="3">
        <v>44.4</v>
      </c>
      <c r="G437" s="12" t="s">
        <v>8</v>
      </c>
    </row>
    <row r="438" spans="1:7">
      <c r="A438" t="s">
        <v>961</v>
      </c>
      <c r="B438" t="s">
        <v>10</v>
      </c>
      <c r="C438" t="s">
        <v>7</v>
      </c>
      <c r="D438" s="3" t="s">
        <v>598</v>
      </c>
      <c r="E438" s="4">
        <v>2</v>
      </c>
      <c r="F438" s="3">
        <v>29.75</v>
      </c>
      <c r="G438" s="12" t="s">
        <v>8</v>
      </c>
    </row>
    <row r="439" spans="1:7">
      <c r="A439" t="s">
        <v>962</v>
      </c>
      <c r="B439" t="s">
        <v>10</v>
      </c>
      <c r="C439" t="s">
        <v>7</v>
      </c>
      <c r="D439" s="3" t="s">
        <v>599</v>
      </c>
      <c r="E439" s="4">
        <f>66+9</f>
        <v>75</v>
      </c>
      <c r="F439" s="3">
        <v>285</v>
      </c>
      <c r="G439" s="12" t="s">
        <v>8</v>
      </c>
    </row>
    <row r="440" spans="1:7">
      <c r="A440" t="s">
        <v>963</v>
      </c>
      <c r="B440" t="s">
        <v>10</v>
      </c>
      <c r="C440" t="s">
        <v>7</v>
      </c>
      <c r="D440" s="3" t="s">
        <v>600</v>
      </c>
      <c r="E440" s="4">
        <v>12</v>
      </c>
      <c r="F440" s="3">
        <v>37</v>
      </c>
      <c r="G440" s="12" t="s">
        <v>8</v>
      </c>
    </row>
    <row r="441" spans="1:7">
      <c r="A441" t="s">
        <v>964</v>
      </c>
      <c r="B441" t="s">
        <v>10</v>
      </c>
      <c r="C441" t="s">
        <v>7</v>
      </c>
      <c r="D441" s="3" t="s">
        <v>601</v>
      </c>
      <c r="E441" s="4">
        <v>14</v>
      </c>
      <c r="F441" s="3">
        <v>144</v>
      </c>
      <c r="G441" s="12" t="s">
        <v>8</v>
      </c>
    </row>
    <row r="442" spans="1:7">
      <c r="A442" t="s">
        <v>965</v>
      </c>
      <c r="B442" t="s">
        <v>10</v>
      </c>
      <c r="C442" t="s">
        <v>7</v>
      </c>
      <c r="D442" s="3" t="s">
        <v>602</v>
      </c>
      <c r="E442" s="4">
        <v>12</v>
      </c>
      <c r="F442" s="3">
        <v>46.65</v>
      </c>
      <c r="G442" s="12" t="s">
        <v>8</v>
      </c>
    </row>
    <row r="443" spans="1:7">
      <c r="A443" t="s">
        <v>966</v>
      </c>
      <c r="B443" t="s">
        <v>10</v>
      </c>
      <c r="C443" t="s">
        <v>7</v>
      </c>
      <c r="D443" s="3" t="s">
        <v>603</v>
      </c>
      <c r="E443" s="4">
        <v>5</v>
      </c>
      <c r="F443" s="3">
        <v>95</v>
      </c>
      <c r="G443" s="12" t="s">
        <v>8</v>
      </c>
    </row>
    <row r="444" spans="1:7">
      <c r="A444" t="s">
        <v>967</v>
      </c>
      <c r="B444" t="s">
        <v>10</v>
      </c>
      <c r="C444" t="s">
        <v>7</v>
      </c>
      <c r="D444" s="3" t="s">
        <v>604</v>
      </c>
      <c r="E444" s="4">
        <f>7.5+2+6</f>
        <v>15.5</v>
      </c>
      <c r="F444" s="3">
        <v>295</v>
      </c>
      <c r="G444" s="12" t="s">
        <v>8</v>
      </c>
    </row>
    <row r="445" spans="1:7">
      <c r="A445" t="s">
        <v>968</v>
      </c>
      <c r="B445" t="s">
        <v>10</v>
      </c>
      <c r="C445" t="s">
        <v>20</v>
      </c>
      <c r="D445" s="3" t="s">
        <v>605</v>
      </c>
      <c r="E445" s="4">
        <v>12.25</v>
      </c>
      <c r="F445" s="3">
        <v>124</v>
      </c>
      <c r="G445" s="12" t="s">
        <v>8</v>
      </c>
    </row>
    <row r="446" spans="1:7">
      <c r="A446" t="s">
        <v>969</v>
      </c>
      <c r="B446" t="s">
        <v>10</v>
      </c>
      <c r="C446" t="s">
        <v>7</v>
      </c>
      <c r="D446" s="3" t="s">
        <v>606</v>
      </c>
      <c r="E446" s="4">
        <v>2</v>
      </c>
      <c r="F446" s="3">
        <v>234</v>
      </c>
      <c r="G446" s="12" t="s">
        <v>8</v>
      </c>
    </row>
    <row r="447" spans="1:7">
      <c r="A447" t="s">
        <v>970</v>
      </c>
      <c r="B447" t="s">
        <v>10</v>
      </c>
      <c r="C447" t="s">
        <v>7</v>
      </c>
      <c r="D447" s="3" t="s">
        <v>607</v>
      </c>
      <c r="E447" s="4">
        <v>8</v>
      </c>
      <c r="F447" s="3">
        <v>49</v>
      </c>
      <c r="G447" s="12" t="s">
        <v>8</v>
      </c>
    </row>
    <row r="448" spans="1:7">
      <c r="A448" t="s">
        <v>971</v>
      </c>
      <c r="B448" t="s">
        <v>10</v>
      </c>
      <c r="C448" t="s">
        <v>20</v>
      </c>
      <c r="D448" s="3" t="s">
        <v>608</v>
      </c>
      <c r="E448" s="4">
        <f>18.5+20</f>
        <v>38.5</v>
      </c>
      <c r="F448" s="3">
        <v>80</v>
      </c>
      <c r="G448" s="12" t="s">
        <v>8</v>
      </c>
    </row>
    <row r="449" spans="1:7">
      <c r="A449" t="s">
        <v>972</v>
      </c>
      <c r="B449" t="s">
        <v>10</v>
      </c>
      <c r="C449" t="s">
        <v>20</v>
      </c>
      <c r="D449" s="3" t="s">
        <v>609</v>
      </c>
      <c r="E449" s="4">
        <v>12</v>
      </c>
      <c r="F449" s="3">
        <v>48</v>
      </c>
      <c r="G449" s="12" t="s">
        <v>8</v>
      </c>
    </row>
    <row r="450" spans="1:7">
      <c r="A450" t="s">
        <v>973</v>
      </c>
      <c r="B450" t="s">
        <v>10</v>
      </c>
      <c r="C450" t="s">
        <v>20</v>
      </c>
      <c r="D450" s="3" t="s">
        <v>610</v>
      </c>
      <c r="E450" s="4">
        <f>11.5</f>
        <v>11.5</v>
      </c>
      <c r="F450" s="3">
        <v>120</v>
      </c>
      <c r="G450" s="12" t="s">
        <v>8</v>
      </c>
    </row>
    <row r="451" spans="1:7">
      <c r="A451" t="s">
        <v>974</v>
      </c>
      <c r="B451" t="s">
        <v>10</v>
      </c>
      <c r="C451" t="s">
        <v>7</v>
      </c>
      <c r="D451" s="3" t="s">
        <v>611</v>
      </c>
      <c r="E451" s="4">
        <v>2</v>
      </c>
      <c r="F451" s="3">
        <v>75</v>
      </c>
      <c r="G451" s="12" t="s">
        <v>74</v>
      </c>
    </row>
    <row r="452" spans="1:7">
      <c r="A452" t="s">
        <v>975</v>
      </c>
      <c r="B452" t="s">
        <v>10</v>
      </c>
      <c r="C452" t="s">
        <v>7</v>
      </c>
      <c r="D452" s="3" t="s">
        <v>612</v>
      </c>
      <c r="E452" s="4">
        <v>32</v>
      </c>
      <c r="F452" s="3">
        <v>52</v>
      </c>
      <c r="G452" s="12" t="s">
        <v>74</v>
      </c>
    </row>
    <row r="453" spans="1:7">
      <c r="A453" t="s">
        <v>976</v>
      </c>
      <c r="B453" t="s">
        <v>10</v>
      </c>
      <c r="C453" t="s">
        <v>20</v>
      </c>
      <c r="D453" s="3" t="s">
        <v>613</v>
      </c>
      <c r="E453" s="4">
        <v>47.5</v>
      </c>
      <c r="F453" s="3">
        <v>71.25</v>
      </c>
      <c r="G453" s="12" t="s">
        <v>74</v>
      </c>
    </row>
    <row r="454" spans="1:7">
      <c r="A454" t="s">
        <v>977</v>
      </c>
      <c r="B454" t="s">
        <v>10</v>
      </c>
      <c r="C454" t="s">
        <v>7</v>
      </c>
      <c r="D454" s="3" t="s">
        <v>614</v>
      </c>
      <c r="E454" s="4">
        <f>9.5+6+10</f>
        <v>25.5</v>
      </c>
      <c r="F454" s="3">
        <v>100</v>
      </c>
      <c r="G454" s="12" t="s">
        <v>8</v>
      </c>
    </row>
    <row r="455" spans="1:7">
      <c r="A455" t="s">
        <v>978</v>
      </c>
      <c r="B455" t="s">
        <v>10</v>
      </c>
      <c r="C455" t="s">
        <v>7</v>
      </c>
      <c r="D455" s="3" t="s">
        <v>615</v>
      </c>
      <c r="E455" s="4">
        <f>18+27+1</f>
        <v>46</v>
      </c>
      <c r="F455" s="3">
        <v>1.65</v>
      </c>
      <c r="G455" s="12" t="s">
        <v>8</v>
      </c>
    </row>
    <row r="456" spans="1:7">
      <c r="A456" t="s">
        <v>979</v>
      </c>
      <c r="B456" t="s">
        <v>10</v>
      </c>
      <c r="C456" t="s">
        <v>7</v>
      </c>
      <c r="D456" s="3" t="s">
        <v>616</v>
      </c>
      <c r="E456" s="4">
        <f>10.75+40</f>
        <v>50.75</v>
      </c>
      <c r="F456" s="3">
        <v>211</v>
      </c>
      <c r="G456" s="12" t="s">
        <v>8</v>
      </c>
    </row>
    <row r="457" spans="1:7">
      <c r="A457" t="s">
        <v>980</v>
      </c>
      <c r="B457" t="s">
        <v>10</v>
      </c>
      <c r="C457" t="s">
        <v>7</v>
      </c>
      <c r="D457" s="3" t="s">
        <v>617</v>
      </c>
      <c r="E457" s="4">
        <f>9</f>
        <v>9</v>
      </c>
      <c r="F457" s="3">
        <v>35</v>
      </c>
      <c r="G457" s="12" t="s">
        <v>8</v>
      </c>
    </row>
    <row r="458" spans="1:7">
      <c r="A458" t="s">
        <v>981</v>
      </c>
      <c r="B458" t="s">
        <v>10</v>
      </c>
      <c r="C458" t="s">
        <v>7</v>
      </c>
      <c r="D458" s="3" t="s">
        <v>618</v>
      </c>
      <c r="E458" s="4">
        <f>2+6</f>
        <v>8</v>
      </c>
      <c r="F458" s="3">
        <v>445</v>
      </c>
      <c r="G458" s="12" t="s">
        <v>8</v>
      </c>
    </row>
    <row r="459" spans="1:7">
      <c r="A459" t="s">
        <v>982</v>
      </c>
      <c r="B459" t="s">
        <v>10</v>
      </c>
      <c r="C459" t="s">
        <v>20</v>
      </c>
      <c r="D459" s="3" t="s">
        <v>619</v>
      </c>
      <c r="E459" s="4">
        <f>1.5+10</f>
        <v>11.5</v>
      </c>
      <c r="F459" s="3">
        <v>191.5</v>
      </c>
      <c r="G459" s="12" t="s">
        <v>8</v>
      </c>
    </row>
    <row r="460" spans="1:7">
      <c r="A460" t="s">
        <v>983</v>
      </c>
      <c r="B460" t="s">
        <v>10</v>
      </c>
      <c r="C460" t="s">
        <v>7</v>
      </c>
      <c r="D460" s="3" t="s">
        <v>620</v>
      </c>
      <c r="E460" s="4">
        <v>20</v>
      </c>
      <c r="F460" s="3">
        <v>74</v>
      </c>
      <c r="G460" s="12" t="s">
        <v>8</v>
      </c>
    </row>
    <row r="461" spans="1:7">
      <c r="A461" t="s">
        <v>984</v>
      </c>
      <c r="B461" t="s">
        <v>10</v>
      </c>
      <c r="C461" t="s">
        <v>7</v>
      </c>
      <c r="D461" s="3" t="s">
        <v>621</v>
      </c>
      <c r="E461" s="4">
        <f>33</f>
        <v>33</v>
      </c>
      <c r="F461" s="3">
        <v>37</v>
      </c>
      <c r="G461" s="12" t="s">
        <v>8</v>
      </c>
    </row>
    <row r="462" spans="1:7">
      <c r="A462" t="s">
        <v>985</v>
      </c>
      <c r="B462" t="s">
        <v>10</v>
      </c>
      <c r="C462" t="s">
        <v>7</v>
      </c>
      <c r="D462" s="3" t="s">
        <v>622</v>
      </c>
      <c r="E462" s="4">
        <v>2.25</v>
      </c>
      <c r="F462" s="3">
        <v>256</v>
      </c>
      <c r="G462" s="12" t="s">
        <v>8</v>
      </c>
    </row>
    <row r="463" spans="1:7">
      <c r="A463" t="s">
        <v>986</v>
      </c>
      <c r="B463" t="s">
        <v>10</v>
      </c>
      <c r="C463" t="s">
        <v>7</v>
      </c>
      <c r="D463" s="3" t="s">
        <v>623</v>
      </c>
      <c r="E463" s="4">
        <f>16+22</f>
        <v>38</v>
      </c>
      <c r="F463" s="3">
        <v>145</v>
      </c>
      <c r="G463" s="12" t="s">
        <v>8</v>
      </c>
    </row>
    <row r="464" spans="1:7">
      <c r="A464" t="s">
        <v>987</v>
      </c>
      <c r="B464" t="s">
        <v>10</v>
      </c>
      <c r="C464" t="s">
        <v>7</v>
      </c>
      <c r="D464" s="3" t="s">
        <v>624</v>
      </c>
      <c r="E464" s="4">
        <v>28</v>
      </c>
      <c r="F464" s="3">
        <v>30</v>
      </c>
      <c r="G464" s="12" t="s">
        <v>8</v>
      </c>
    </row>
    <row r="465" spans="1:7">
      <c r="A465" t="s">
        <v>988</v>
      </c>
      <c r="B465" t="s">
        <v>10</v>
      </c>
      <c r="C465" t="s">
        <v>7</v>
      </c>
      <c r="D465" s="3" t="s">
        <v>625</v>
      </c>
      <c r="E465" s="4">
        <f>6+10+40</f>
        <v>56</v>
      </c>
      <c r="F465" s="3">
        <v>250</v>
      </c>
      <c r="G465" s="12" t="s">
        <v>8</v>
      </c>
    </row>
    <row r="466" spans="1:7">
      <c r="A466" t="s">
        <v>989</v>
      </c>
      <c r="B466" t="s">
        <v>10</v>
      </c>
      <c r="C466" t="s">
        <v>7</v>
      </c>
      <c r="D466" s="3" t="s">
        <v>626</v>
      </c>
      <c r="E466" s="4">
        <f>21+39</f>
        <v>60</v>
      </c>
      <c r="F466" s="3">
        <v>40.5</v>
      </c>
      <c r="G466" s="12" t="s">
        <v>8</v>
      </c>
    </row>
    <row r="467" spans="1:7">
      <c r="A467" t="s">
        <v>990</v>
      </c>
      <c r="B467" t="s">
        <v>10</v>
      </c>
      <c r="C467" t="s">
        <v>7</v>
      </c>
      <c r="D467" s="3" t="s">
        <v>627</v>
      </c>
      <c r="E467" s="4">
        <f>20+10+30</f>
        <v>60</v>
      </c>
      <c r="F467" s="3">
        <v>39.26</v>
      </c>
      <c r="G467" s="12" t="s">
        <v>8</v>
      </c>
    </row>
    <row r="468" spans="1:7">
      <c r="A468" t="s">
        <v>991</v>
      </c>
      <c r="B468" t="s">
        <v>10</v>
      </c>
      <c r="C468" t="s">
        <v>7</v>
      </c>
      <c r="D468" s="3" t="s">
        <v>628</v>
      </c>
      <c r="E468" s="4">
        <f>6+10+50</f>
        <v>66</v>
      </c>
      <c r="F468" s="3">
        <v>41</v>
      </c>
      <c r="G468" s="12" t="s">
        <v>8</v>
      </c>
    </row>
    <row r="469" spans="1:7">
      <c r="A469" t="s">
        <v>992</v>
      </c>
      <c r="B469" t="s">
        <v>10</v>
      </c>
      <c r="C469" t="s">
        <v>7</v>
      </c>
      <c r="D469" s="3" t="s">
        <v>629</v>
      </c>
      <c r="E469" s="4">
        <f>29+20+20</f>
        <v>69</v>
      </c>
      <c r="F469" s="3">
        <v>74</v>
      </c>
      <c r="G469" s="12" t="s">
        <v>8</v>
      </c>
    </row>
    <row r="470" spans="1:7">
      <c r="A470" t="s">
        <v>993</v>
      </c>
      <c r="B470" t="s">
        <v>10</v>
      </c>
      <c r="C470" t="s">
        <v>7</v>
      </c>
      <c r="D470" s="3" t="s">
        <v>630</v>
      </c>
      <c r="E470" s="4">
        <f>12+2</f>
        <v>14</v>
      </c>
      <c r="F470" s="3">
        <v>41</v>
      </c>
      <c r="G470" s="12" t="s">
        <v>8</v>
      </c>
    </row>
    <row r="471" spans="1:7">
      <c r="A471" t="s">
        <v>994</v>
      </c>
      <c r="B471" t="s">
        <v>10</v>
      </c>
      <c r="C471" t="s">
        <v>7</v>
      </c>
      <c r="D471" s="3" t="s">
        <v>631</v>
      </c>
      <c r="E471" s="4">
        <f>20+161</f>
        <v>181</v>
      </c>
      <c r="F471" s="3">
        <v>43.32</v>
      </c>
      <c r="G471" s="12" t="s">
        <v>8</v>
      </c>
    </row>
    <row r="472" spans="1:7">
      <c r="A472" t="s">
        <v>995</v>
      </c>
      <c r="B472" t="s">
        <v>10</v>
      </c>
      <c r="C472" t="s">
        <v>7</v>
      </c>
      <c r="D472" s="3" t="s">
        <v>632</v>
      </c>
      <c r="E472" s="4">
        <v>31</v>
      </c>
      <c r="F472" s="3">
        <v>43.22</v>
      </c>
      <c r="G472" s="12" t="s">
        <v>8</v>
      </c>
    </row>
    <row r="473" spans="1:7">
      <c r="A473" t="s">
        <v>996</v>
      </c>
      <c r="B473" t="s">
        <v>10</v>
      </c>
      <c r="C473" t="s">
        <v>7</v>
      </c>
      <c r="D473" s="3" t="s">
        <v>633</v>
      </c>
      <c r="E473" s="4">
        <f>7+20+16</f>
        <v>43</v>
      </c>
      <c r="F473" s="3">
        <v>54</v>
      </c>
      <c r="G473" s="12" t="s">
        <v>8</v>
      </c>
    </row>
    <row r="474" spans="1:7">
      <c r="A474" t="s">
        <v>997</v>
      </c>
      <c r="B474" t="s">
        <v>10</v>
      </c>
      <c r="C474" t="s">
        <v>7</v>
      </c>
      <c r="D474" s="3" t="s">
        <v>634</v>
      </c>
      <c r="E474" s="4">
        <f>8+10+100</f>
        <v>118</v>
      </c>
      <c r="F474" s="3">
        <v>21.68</v>
      </c>
      <c r="G474" s="12" t="s">
        <v>8</v>
      </c>
    </row>
    <row r="475" spans="1:7">
      <c r="A475" t="s">
        <v>998</v>
      </c>
      <c r="B475" t="s">
        <v>10</v>
      </c>
      <c r="C475" t="s">
        <v>7</v>
      </c>
      <c r="D475" s="3" t="s">
        <v>635</v>
      </c>
      <c r="E475" s="4">
        <f>15+20</f>
        <v>35</v>
      </c>
      <c r="F475" s="3">
        <v>39</v>
      </c>
      <c r="G475" s="12" t="s">
        <v>8</v>
      </c>
    </row>
    <row r="476" spans="1:7">
      <c r="A476" t="s">
        <v>999</v>
      </c>
      <c r="B476" t="s">
        <v>10</v>
      </c>
      <c r="C476" t="s">
        <v>7</v>
      </c>
      <c r="D476" s="3" t="s">
        <v>636</v>
      </c>
      <c r="E476" s="4">
        <v>8</v>
      </c>
      <c r="F476" s="3">
        <v>41</v>
      </c>
      <c r="G476" s="12" t="s">
        <v>8</v>
      </c>
    </row>
    <row r="477" spans="1:7">
      <c r="A477" t="s">
        <v>1000</v>
      </c>
      <c r="B477" t="s">
        <v>10</v>
      </c>
      <c r="C477" t="s">
        <v>7</v>
      </c>
      <c r="D477" s="3" t="s">
        <v>637</v>
      </c>
      <c r="E477" s="4">
        <f>53+16+10</f>
        <v>79</v>
      </c>
      <c r="F477" s="3">
        <v>43.22</v>
      </c>
      <c r="G477" s="12" t="s">
        <v>8</v>
      </c>
    </row>
    <row r="478" spans="1:7">
      <c r="A478" t="s">
        <v>1001</v>
      </c>
      <c r="B478" t="s">
        <v>10</v>
      </c>
      <c r="C478" t="s">
        <v>20</v>
      </c>
      <c r="D478" s="3" t="s">
        <v>638</v>
      </c>
      <c r="E478" s="4">
        <v>1</v>
      </c>
      <c r="F478" s="3">
        <v>34.9</v>
      </c>
      <c r="G478" s="12" t="s">
        <v>8</v>
      </c>
    </row>
    <row r="479" spans="1:7">
      <c r="A479" t="s">
        <v>1002</v>
      </c>
      <c r="B479" t="s">
        <v>10</v>
      </c>
      <c r="C479" t="s">
        <v>7</v>
      </c>
      <c r="D479" s="3" t="s">
        <v>639</v>
      </c>
      <c r="E479" s="4">
        <v>9</v>
      </c>
      <c r="F479" s="3">
        <v>98.87</v>
      </c>
      <c r="G479" s="12" t="s">
        <v>8</v>
      </c>
    </row>
    <row r="480" spans="1:7">
      <c r="A480" t="s">
        <v>1003</v>
      </c>
      <c r="B480" t="s">
        <v>10</v>
      </c>
      <c r="C480" t="s">
        <v>7</v>
      </c>
      <c r="D480" s="3" t="s">
        <v>640</v>
      </c>
      <c r="E480" s="4">
        <v>1</v>
      </c>
      <c r="F480" s="3">
        <v>41</v>
      </c>
      <c r="G480" s="12" t="s">
        <v>8</v>
      </c>
    </row>
    <row r="481" spans="1:7">
      <c r="A481" t="s">
        <v>1004</v>
      </c>
      <c r="B481" t="s">
        <v>10</v>
      </c>
      <c r="C481" t="s">
        <v>7</v>
      </c>
      <c r="D481" s="3" t="s">
        <v>641</v>
      </c>
      <c r="E481" s="4">
        <f>15</f>
        <v>15</v>
      </c>
      <c r="F481" s="3">
        <v>173</v>
      </c>
      <c r="G481" s="12" t="s">
        <v>8</v>
      </c>
    </row>
    <row r="482" spans="1:7">
      <c r="A482" t="s">
        <v>1005</v>
      </c>
      <c r="B482" t="s">
        <v>10</v>
      </c>
      <c r="C482" t="s">
        <v>7</v>
      </c>
      <c r="D482" s="3" t="s">
        <v>642</v>
      </c>
      <c r="E482" s="4">
        <v>15</v>
      </c>
      <c r="F482" s="3">
        <v>126.2</v>
      </c>
      <c r="G482" s="12" t="s">
        <v>8</v>
      </c>
    </row>
    <row r="483" spans="1:7">
      <c r="A483" t="s">
        <v>1006</v>
      </c>
      <c r="B483" t="s">
        <v>10</v>
      </c>
      <c r="C483" t="s">
        <v>7</v>
      </c>
      <c r="D483" s="3" t="s">
        <v>643</v>
      </c>
      <c r="E483" s="4">
        <f>4+80</f>
        <v>84</v>
      </c>
      <c r="F483" s="3">
        <v>93.5</v>
      </c>
      <c r="G483" s="12" t="s">
        <v>8</v>
      </c>
    </row>
    <row r="484" spans="1:7">
      <c r="A484" t="s">
        <v>1006</v>
      </c>
      <c r="B484" t="s">
        <v>10</v>
      </c>
      <c r="C484" t="s">
        <v>7</v>
      </c>
      <c r="D484" s="3" t="s">
        <v>644</v>
      </c>
      <c r="E484" s="4">
        <f>10+8+20</f>
        <v>38</v>
      </c>
      <c r="F484" s="3">
        <v>63.12</v>
      </c>
      <c r="G484" s="12" t="s">
        <v>8</v>
      </c>
    </row>
    <row r="485" spans="1:7">
      <c r="A485" t="s">
        <v>1007</v>
      </c>
      <c r="B485" t="s">
        <v>10</v>
      </c>
      <c r="C485" t="s">
        <v>7</v>
      </c>
      <c r="D485" s="3" t="s">
        <v>645</v>
      </c>
      <c r="E485" s="4">
        <f>7+8+20</f>
        <v>35</v>
      </c>
      <c r="F485" s="3">
        <v>63.12</v>
      </c>
      <c r="G485" s="12" t="s">
        <v>8</v>
      </c>
    </row>
    <row r="486" spans="1:7">
      <c r="A486" t="s">
        <v>1008</v>
      </c>
      <c r="B486" t="s">
        <v>10</v>
      </c>
      <c r="C486" t="s">
        <v>7</v>
      </c>
      <c r="D486" s="3" t="s">
        <v>646</v>
      </c>
      <c r="E486" s="4">
        <v>2.15</v>
      </c>
      <c r="F486" s="3">
        <v>23.5</v>
      </c>
      <c r="G486" s="12" t="s">
        <v>8</v>
      </c>
    </row>
    <row r="487" spans="1:7">
      <c r="A487" t="s">
        <v>1009</v>
      </c>
      <c r="B487" t="s">
        <v>10</v>
      </c>
      <c r="C487" t="s">
        <v>7</v>
      </c>
      <c r="D487" s="4" t="s">
        <v>647</v>
      </c>
      <c r="E487" s="4">
        <f>0.5+0.5+14</f>
        <v>15</v>
      </c>
      <c r="F487" s="3">
        <v>43.22</v>
      </c>
      <c r="G487" s="12" t="s">
        <v>8</v>
      </c>
    </row>
    <row r="488" spans="1:7">
      <c r="A488" t="s">
        <v>1010</v>
      </c>
      <c r="B488" t="s">
        <v>10</v>
      </c>
      <c r="C488" t="s">
        <v>7</v>
      </c>
      <c r="D488" s="4" t="s">
        <v>648</v>
      </c>
      <c r="E488" s="4">
        <v>7</v>
      </c>
      <c r="F488" s="3">
        <v>45.48</v>
      </c>
      <c r="G488" s="12" t="s">
        <v>8</v>
      </c>
    </row>
    <row r="489" spans="1:7">
      <c r="A489" t="s">
        <v>1011</v>
      </c>
      <c r="B489" t="s">
        <v>10</v>
      </c>
      <c r="C489" t="s">
        <v>7</v>
      </c>
      <c r="D489" s="4" t="s">
        <v>649</v>
      </c>
      <c r="E489" s="4">
        <v>2</v>
      </c>
      <c r="F489" s="3">
        <v>326</v>
      </c>
      <c r="G489" s="12" t="s">
        <v>8</v>
      </c>
    </row>
    <row r="490" spans="1:7">
      <c r="A490" t="s">
        <v>1012</v>
      </c>
      <c r="B490" t="s">
        <v>10</v>
      </c>
      <c r="C490" t="s">
        <v>7</v>
      </c>
      <c r="D490" s="4" t="s">
        <v>650</v>
      </c>
      <c r="E490" s="4">
        <v>9</v>
      </c>
      <c r="F490" s="3">
        <v>1000</v>
      </c>
      <c r="G490" s="12" t="s">
        <v>8</v>
      </c>
    </row>
    <row r="491" spans="1:7">
      <c r="A491" t="s">
        <v>1013</v>
      </c>
      <c r="B491" t="s">
        <v>10</v>
      </c>
      <c r="C491" t="s">
        <v>7</v>
      </c>
      <c r="D491" s="4" t="s">
        <v>651</v>
      </c>
      <c r="E491" s="4">
        <v>15</v>
      </c>
      <c r="F491" s="3">
        <v>177</v>
      </c>
      <c r="G491" s="12" t="s">
        <v>8</v>
      </c>
    </row>
    <row r="492" spans="1:7">
      <c r="A492" t="s">
        <v>1014</v>
      </c>
      <c r="B492" t="s">
        <v>10</v>
      </c>
      <c r="C492" t="s">
        <v>7</v>
      </c>
      <c r="D492" s="4" t="s">
        <v>652</v>
      </c>
      <c r="E492" s="4">
        <v>11</v>
      </c>
      <c r="F492" s="3">
        <v>106.5</v>
      </c>
      <c r="G492" s="12" t="s">
        <v>8</v>
      </c>
    </row>
    <row r="493" spans="1:7">
      <c r="A493" t="s">
        <v>1015</v>
      </c>
      <c r="B493" t="s">
        <v>10</v>
      </c>
      <c r="C493" t="s">
        <v>7</v>
      </c>
      <c r="D493" s="4" t="s">
        <v>653</v>
      </c>
      <c r="E493" s="4">
        <v>11</v>
      </c>
      <c r="F493" s="3">
        <v>141.5</v>
      </c>
      <c r="G493" s="12" t="s">
        <v>8</v>
      </c>
    </row>
    <row r="494" spans="1:7">
      <c r="A494" t="s">
        <v>1016</v>
      </c>
      <c r="B494" t="s">
        <v>10</v>
      </c>
      <c r="C494" t="s">
        <v>7</v>
      </c>
      <c r="D494" s="4" t="s">
        <v>654</v>
      </c>
      <c r="E494" s="4">
        <v>6</v>
      </c>
      <c r="F494" s="3">
        <v>141.5</v>
      </c>
      <c r="G494" s="12" t="s">
        <v>8</v>
      </c>
    </row>
    <row r="495" spans="1:7">
      <c r="A495" t="s">
        <v>1017</v>
      </c>
      <c r="B495" t="s">
        <v>10</v>
      </c>
      <c r="C495" t="s">
        <v>7</v>
      </c>
      <c r="D495" s="4" t="s">
        <v>655</v>
      </c>
      <c r="E495" s="4">
        <v>17</v>
      </c>
      <c r="F495" s="3">
        <v>212.5</v>
      </c>
      <c r="G495" s="12" t="s">
        <v>8</v>
      </c>
    </row>
    <row r="496" spans="1:7">
      <c r="A496" t="s">
        <v>1018</v>
      </c>
      <c r="B496" t="s">
        <v>10</v>
      </c>
      <c r="C496" t="s">
        <v>7</v>
      </c>
      <c r="D496" s="3" t="s">
        <v>656</v>
      </c>
      <c r="E496" s="4">
        <v>4</v>
      </c>
      <c r="F496" s="3">
        <v>106.5</v>
      </c>
      <c r="G496" s="12" t="s">
        <v>8</v>
      </c>
    </row>
    <row r="497" spans="1:7">
      <c r="A497" t="s">
        <v>1019</v>
      </c>
      <c r="B497" t="s">
        <v>10</v>
      </c>
      <c r="C497" t="s">
        <v>7</v>
      </c>
      <c r="D497" s="4" t="s">
        <v>657</v>
      </c>
      <c r="E497" s="4">
        <v>5</v>
      </c>
      <c r="F497" s="3">
        <v>141.5</v>
      </c>
      <c r="G497" s="12" t="s">
        <v>8</v>
      </c>
    </row>
    <row r="498" spans="1:7">
      <c r="A498" t="s">
        <v>1020</v>
      </c>
      <c r="B498" t="s">
        <v>10</v>
      </c>
      <c r="C498" t="s">
        <v>7</v>
      </c>
      <c r="D498" s="4" t="s">
        <v>658</v>
      </c>
      <c r="E498" s="4">
        <v>6</v>
      </c>
      <c r="F498" s="3">
        <v>77</v>
      </c>
      <c r="G498" s="12" t="s">
        <v>8</v>
      </c>
    </row>
    <row r="499" spans="1:7">
      <c r="A499" t="s">
        <v>1021</v>
      </c>
      <c r="B499" t="s">
        <v>10</v>
      </c>
      <c r="C499" t="s">
        <v>7</v>
      </c>
      <c r="D499" s="4" t="s">
        <v>659</v>
      </c>
      <c r="E499" s="4">
        <v>17</v>
      </c>
      <c r="F499" s="3">
        <v>177</v>
      </c>
      <c r="G499" s="12" t="s">
        <v>8</v>
      </c>
    </row>
    <row r="500" spans="1:7">
      <c r="A500" t="s">
        <v>1022</v>
      </c>
      <c r="B500" t="s">
        <v>10</v>
      </c>
      <c r="C500" t="s">
        <v>7</v>
      </c>
      <c r="D500" s="3" t="s">
        <v>660</v>
      </c>
      <c r="E500" s="4">
        <v>9</v>
      </c>
      <c r="F500" s="3">
        <v>106.5</v>
      </c>
      <c r="G500" s="12" t="s">
        <v>8</v>
      </c>
    </row>
    <row r="501" spans="1:7">
      <c r="A501" t="s">
        <v>1023</v>
      </c>
      <c r="B501" t="s">
        <v>10</v>
      </c>
      <c r="C501" t="s">
        <v>7</v>
      </c>
      <c r="D501" s="3" t="s">
        <v>661</v>
      </c>
      <c r="E501" s="4">
        <v>13</v>
      </c>
      <c r="F501" s="3">
        <v>177</v>
      </c>
      <c r="G501" s="12" t="s">
        <v>8</v>
      </c>
    </row>
    <row r="502" spans="1:7">
      <c r="A502" t="s">
        <v>1024</v>
      </c>
      <c r="B502" t="s">
        <v>10</v>
      </c>
      <c r="C502" t="s">
        <v>7</v>
      </c>
      <c r="D502" s="3" t="s">
        <v>662</v>
      </c>
      <c r="E502" s="4">
        <v>8</v>
      </c>
      <c r="F502" s="3">
        <v>114</v>
      </c>
      <c r="G502" s="12" t="s">
        <v>8</v>
      </c>
    </row>
    <row r="503" spans="1:7">
      <c r="A503" t="s">
        <v>1025</v>
      </c>
      <c r="B503" t="s">
        <v>10</v>
      </c>
      <c r="C503" t="s">
        <v>7</v>
      </c>
      <c r="D503" s="3" t="s">
        <v>663</v>
      </c>
      <c r="E503" s="4">
        <v>15</v>
      </c>
      <c r="F503" s="3">
        <v>190</v>
      </c>
      <c r="G503" s="12" t="s">
        <v>8</v>
      </c>
    </row>
    <row r="504" spans="1:7">
      <c r="A504" t="s">
        <v>1026</v>
      </c>
      <c r="B504" t="s">
        <v>10</v>
      </c>
      <c r="C504" t="s">
        <v>7</v>
      </c>
      <c r="D504" s="3" t="s">
        <v>664</v>
      </c>
      <c r="E504" s="4">
        <v>2</v>
      </c>
      <c r="F504" s="3">
        <v>77.87</v>
      </c>
      <c r="G504" s="12" t="s">
        <v>8</v>
      </c>
    </row>
    <row r="505" spans="1:7">
      <c r="A505" t="s">
        <v>1027</v>
      </c>
      <c r="B505" t="s">
        <v>10</v>
      </c>
      <c r="C505" t="s">
        <v>7</v>
      </c>
      <c r="D505" s="3" t="s">
        <v>665</v>
      </c>
      <c r="E505" s="4">
        <f>6+8</f>
        <v>14</v>
      </c>
      <c r="F505" s="3">
        <v>35.6</v>
      </c>
      <c r="G505" s="12" t="s">
        <v>8</v>
      </c>
    </row>
    <row r="506" spans="1:7">
      <c r="A506" t="s">
        <v>1028</v>
      </c>
      <c r="B506" t="s">
        <v>10</v>
      </c>
      <c r="C506" t="s">
        <v>7</v>
      </c>
      <c r="D506" s="3" t="s">
        <v>666</v>
      </c>
      <c r="E506" s="4">
        <f>59+43+25</f>
        <v>127</v>
      </c>
      <c r="F506" s="3">
        <v>127.5</v>
      </c>
      <c r="G506" s="12" t="s">
        <v>8</v>
      </c>
    </row>
    <row r="507" spans="1:7">
      <c r="A507" t="s">
        <v>1029</v>
      </c>
      <c r="B507" t="s">
        <v>10</v>
      </c>
      <c r="C507" t="s">
        <v>7</v>
      </c>
      <c r="D507" s="3" t="s">
        <v>667</v>
      </c>
      <c r="E507" s="4">
        <v>18</v>
      </c>
      <c r="F507" s="3">
        <v>226</v>
      </c>
      <c r="G507" s="12" t="s">
        <v>8</v>
      </c>
    </row>
    <row r="508" spans="1:7">
      <c r="A508" t="s">
        <v>1030</v>
      </c>
      <c r="B508" t="s">
        <v>10</v>
      </c>
      <c r="C508" t="s">
        <v>7</v>
      </c>
      <c r="D508" s="3" t="s">
        <v>668</v>
      </c>
      <c r="E508" s="4">
        <v>15</v>
      </c>
      <c r="F508" s="3">
        <v>185</v>
      </c>
      <c r="G508" s="12" t="s">
        <v>8</v>
      </c>
    </row>
    <row r="509" spans="1:7">
      <c r="A509" t="s">
        <v>1031</v>
      </c>
      <c r="B509" t="s">
        <v>10</v>
      </c>
      <c r="C509" t="s">
        <v>7</v>
      </c>
      <c r="D509" s="3" t="s">
        <v>669</v>
      </c>
      <c r="E509" s="4">
        <f>819</f>
        <v>819</v>
      </c>
      <c r="F509" s="3">
        <v>7.05</v>
      </c>
      <c r="G509" s="12" t="s">
        <v>8</v>
      </c>
    </row>
    <row r="510" spans="1:7">
      <c r="A510" t="s">
        <v>1032</v>
      </c>
      <c r="B510" t="s">
        <v>10</v>
      </c>
      <c r="C510" t="s">
        <v>7</v>
      </c>
      <c r="D510" s="3" t="s">
        <v>249</v>
      </c>
      <c r="E510" s="4">
        <v>10</v>
      </c>
      <c r="F510" s="3">
        <v>299.55</v>
      </c>
      <c r="G510" s="12" t="s">
        <v>8</v>
      </c>
    </row>
    <row r="511" spans="1:7">
      <c r="A511" t="s">
        <v>1033</v>
      </c>
      <c r="B511" t="s">
        <v>10</v>
      </c>
      <c r="C511" t="s">
        <v>7</v>
      </c>
      <c r="D511" s="3" t="s">
        <v>670</v>
      </c>
      <c r="E511" s="4">
        <v>8</v>
      </c>
      <c r="F511" s="3">
        <v>66.5</v>
      </c>
      <c r="G511" s="12" t="s">
        <v>8</v>
      </c>
    </row>
    <row r="512" spans="1:7">
      <c r="A512" t="s">
        <v>1034</v>
      </c>
      <c r="B512" t="s">
        <v>10</v>
      </c>
      <c r="C512" t="s">
        <v>7</v>
      </c>
      <c r="D512" s="3" t="s">
        <v>671</v>
      </c>
      <c r="E512" s="4">
        <v>26</v>
      </c>
      <c r="F512" s="3">
        <v>12</v>
      </c>
      <c r="G512" s="12" t="s">
        <v>8</v>
      </c>
    </row>
    <row r="513" spans="1:7">
      <c r="A513" t="s">
        <v>1035</v>
      </c>
      <c r="B513" t="s">
        <v>10</v>
      </c>
      <c r="C513" t="s">
        <v>7</v>
      </c>
      <c r="D513" s="3" t="s">
        <v>672</v>
      </c>
      <c r="E513" s="4"/>
      <c r="F513" s="3">
        <v>9.5</v>
      </c>
      <c r="G513" s="12" t="s">
        <v>8</v>
      </c>
    </row>
    <row r="514" spans="1:7">
      <c r="A514" t="s">
        <v>1036</v>
      </c>
      <c r="B514" t="s">
        <v>10</v>
      </c>
      <c r="C514" t="s">
        <v>7</v>
      </c>
      <c r="D514" s="3" t="s">
        <v>673</v>
      </c>
      <c r="E514" s="4">
        <v>16</v>
      </c>
      <c r="F514" s="3">
        <v>143.5</v>
      </c>
      <c r="G514" s="12" t="s">
        <v>8</v>
      </c>
    </row>
    <row r="515" spans="1:7">
      <c r="A515" t="s">
        <v>1037</v>
      </c>
      <c r="B515" t="s">
        <v>10</v>
      </c>
      <c r="C515" t="s">
        <v>7</v>
      </c>
      <c r="D515" s="3" t="s">
        <v>674</v>
      </c>
      <c r="E515" s="4"/>
      <c r="F515" s="3">
        <v>82.5</v>
      </c>
      <c r="G515" s="12" t="s">
        <v>8</v>
      </c>
    </row>
    <row r="516" spans="1:7">
      <c r="A516" t="s">
        <v>1038</v>
      </c>
      <c r="B516" t="s">
        <v>10</v>
      </c>
      <c r="C516" t="s">
        <v>7</v>
      </c>
      <c r="D516" s="4" t="s">
        <v>675</v>
      </c>
      <c r="E516" s="4">
        <f>30+24</f>
        <v>54</v>
      </c>
      <c r="F516" s="3">
        <v>15</v>
      </c>
      <c r="G516" s="12" t="s">
        <v>8</v>
      </c>
    </row>
    <row r="517" spans="1:7">
      <c r="A517" t="s">
        <v>1039</v>
      </c>
      <c r="B517" t="s">
        <v>10</v>
      </c>
      <c r="C517" t="s">
        <v>7</v>
      </c>
      <c r="D517" s="4" t="s">
        <v>676</v>
      </c>
      <c r="E517" s="4"/>
      <c r="F517" s="3">
        <v>15.78</v>
      </c>
      <c r="G517" s="12" t="s">
        <v>8</v>
      </c>
    </row>
    <row r="518" spans="1:7">
      <c r="A518" t="s">
        <v>1040</v>
      </c>
      <c r="B518" t="s">
        <v>10</v>
      </c>
      <c r="C518" t="s">
        <v>7</v>
      </c>
      <c r="D518" s="3" t="s">
        <v>677</v>
      </c>
      <c r="E518" s="4">
        <f>68</f>
        <v>68</v>
      </c>
      <c r="F518" s="3">
        <v>73</v>
      </c>
      <c r="G518" s="12" t="s">
        <v>8</v>
      </c>
    </row>
    <row r="519" spans="1:7">
      <c r="A519" t="s">
        <v>1041</v>
      </c>
      <c r="B519" t="s">
        <v>10</v>
      </c>
      <c r="C519" t="s">
        <v>7</v>
      </c>
      <c r="D519" s="3" t="s">
        <v>678</v>
      </c>
      <c r="E519" s="4">
        <f>27+121+24</f>
        <v>172</v>
      </c>
      <c r="F519" s="3">
        <v>15</v>
      </c>
      <c r="G519" s="12" t="s">
        <v>8</v>
      </c>
    </row>
    <row r="520" spans="1:7">
      <c r="A520" t="s">
        <v>1042</v>
      </c>
      <c r="B520" t="s">
        <v>10</v>
      </c>
      <c r="C520" t="s">
        <v>7</v>
      </c>
      <c r="D520" s="3" t="s">
        <v>679</v>
      </c>
      <c r="E520" s="4">
        <f>16+8</f>
        <v>24</v>
      </c>
      <c r="F520" s="3">
        <v>16</v>
      </c>
      <c r="G520" s="12" t="s">
        <v>8</v>
      </c>
    </row>
    <row r="521" spans="1:7">
      <c r="A521" t="s">
        <v>1043</v>
      </c>
      <c r="B521" t="s">
        <v>10</v>
      </c>
      <c r="C521" t="s">
        <v>7</v>
      </c>
      <c r="D521" s="3" t="s">
        <v>680</v>
      </c>
      <c r="E521" s="4">
        <v>93</v>
      </c>
      <c r="F521" s="3">
        <v>7</v>
      </c>
      <c r="G521" s="12" t="s">
        <v>8</v>
      </c>
    </row>
    <row r="522" spans="1:7">
      <c r="A522" t="s">
        <v>1044</v>
      </c>
      <c r="B522" t="s">
        <v>10</v>
      </c>
      <c r="C522" t="s">
        <v>7</v>
      </c>
      <c r="D522" s="3" t="s">
        <v>681</v>
      </c>
      <c r="E522" s="4">
        <v>67</v>
      </c>
      <c r="F522" s="3">
        <v>30</v>
      </c>
      <c r="G522" s="12" t="s">
        <v>8</v>
      </c>
    </row>
    <row r="523" spans="1:7">
      <c r="A523" t="s">
        <v>1045</v>
      </c>
      <c r="B523" t="s">
        <v>10</v>
      </c>
      <c r="C523" t="s">
        <v>7</v>
      </c>
      <c r="D523" s="3" t="s">
        <v>682</v>
      </c>
      <c r="E523" s="4">
        <v>33</v>
      </c>
      <c r="F523" s="3">
        <v>8.5</v>
      </c>
      <c r="G523" s="12" t="s">
        <v>8</v>
      </c>
    </row>
    <row r="524" spans="1:7">
      <c r="A524" t="s">
        <v>1046</v>
      </c>
      <c r="B524" t="s">
        <v>10</v>
      </c>
      <c r="C524" t="s">
        <v>7</v>
      </c>
      <c r="D524" s="3" t="s">
        <v>683</v>
      </c>
      <c r="E524" s="4">
        <f>2</f>
        <v>2</v>
      </c>
      <c r="F524" s="3">
        <v>16</v>
      </c>
      <c r="G524" s="12" t="s">
        <v>8</v>
      </c>
    </row>
    <row r="525" spans="1:7">
      <c r="A525" t="s">
        <v>1047</v>
      </c>
      <c r="B525" t="s">
        <v>10</v>
      </c>
      <c r="C525" t="s">
        <v>7</v>
      </c>
      <c r="D525" s="3" t="s">
        <v>684</v>
      </c>
      <c r="E525" s="4">
        <v>26</v>
      </c>
      <c r="F525" s="3">
        <v>245</v>
      </c>
      <c r="G525" s="12" t="s">
        <v>8</v>
      </c>
    </row>
    <row r="526" spans="1:7">
      <c r="A526" t="s">
        <v>1048</v>
      </c>
      <c r="B526" t="s">
        <v>10</v>
      </c>
      <c r="C526" t="s">
        <v>7</v>
      </c>
      <c r="D526" s="3" t="s">
        <v>685</v>
      </c>
      <c r="E526" s="4"/>
      <c r="F526" s="3">
        <v>285</v>
      </c>
      <c r="G526" s="12" t="s">
        <v>8</v>
      </c>
    </row>
    <row r="527" spans="1:7">
      <c r="A527" t="s">
        <v>1049</v>
      </c>
      <c r="B527" t="s">
        <v>10</v>
      </c>
      <c r="C527" t="s">
        <v>20</v>
      </c>
      <c r="D527" s="3" t="s">
        <v>686</v>
      </c>
      <c r="E527" s="4">
        <v>96</v>
      </c>
      <c r="F527" s="3">
        <v>3645</v>
      </c>
      <c r="G527" s="12" t="s">
        <v>8</v>
      </c>
    </row>
    <row r="528" spans="1:7">
      <c r="A528" t="s">
        <v>1050</v>
      </c>
      <c r="B528" t="s">
        <v>10</v>
      </c>
      <c r="C528" t="s">
        <v>20</v>
      </c>
      <c r="D528" s="3" t="s">
        <v>687</v>
      </c>
      <c r="E528" s="4">
        <f>36+18+12.5</f>
        <v>66.5</v>
      </c>
      <c r="F528" s="3">
        <v>160</v>
      </c>
      <c r="G528" s="12" t="s">
        <v>74</v>
      </c>
    </row>
    <row r="529" spans="1:7">
      <c r="A529" t="s">
        <v>1177</v>
      </c>
      <c r="B529" t="s">
        <v>10</v>
      </c>
      <c r="C529" t="s">
        <v>7</v>
      </c>
      <c r="D529" s="3" t="s">
        <v>1051</v>
      </c>
      <c r="E529" s="3">
        <v>20</v>
      </c>
      <c r="F529" s="3">
        <v>464.5</v>
      </c>
      <c r="G529" s="12" t="s">
        <v>8</v>
      </c>
    </row>
    <row r="530" spans="1:7">
      <c r="A530" t="s">
        <v>1180</v>
      </c>
      <c r="B530" t="s">
        <v>10</v>
      </c>
      <c r="C530" t="s">
        <v>7</v>
      </c>
      <c r="D530" s="3" t="s">
        <v>1052</v>
      </c>
      <c r="E530" s="3">
        <v>14</v>
      </c>
      <c r="F530" s="3">
        <v>276.61</v>
      </c>
      <c r="G530" s="12" t="s">
        <v>8</v>
      </c>
    </row>
    <row r="531" spans="1:7">
      <c r="A531" t="s">
        <v>1181</v>
      </c>
      <c r="B531" t="s">
        <v>10</v>
      </c>
      <c r="C531" t="s">
        <v>7</v>
      </c>
      <c r="D531" s="3" t="s">
        <v>1053</v>
      </c>
      <c r="E531" s="3">
        <v>7</v>
      </c>
      <c r="F531" s="3">
        <v>91.3</v>
      </c>
      <c r="G531" s="12" t="s">
        <v>8</v>
      </c>
    </row>
    <row r="532" spans="1:7">
      <c r="A532" t="s">
        <v>1182</v>
      </c>
      <c r="B532" t="s">
        <v>10</v>
      </c>
      <c r="C532" t="s">
        <v>7</v>
      </c>
      <c r="D532" s="3" t="s">
        <v>1054</v>
      </c>
      <c r="E532" s="3">
        <v>3</v>
      </c>
      <c r="F532" s="3">
        <v>356.16</v>
      </c>
      <c r="G532" s="12" t="s">
        <v>8</v>
      </c>
    </row>
    <row r="533" spans="1:7">
      <c r="A533" t="s">
        <v>1183</v>
      </c>
      <c r="B533" t="s">
        <v>10</v>
      </c>
      <c r="C533" t="s">
        <v>7</v>
      </c>
      <c r="D533" s="3" t="s">
        <v>1055</v>
      </c>
      <c r="E533" s="3">
        <v>3</v>
      </c>
      <c r="F533" s="3">
        <v>269</v>
      </c>
      <c r="G533" s="12" t="s">
        <v>8</v>
      </c>
    </row>
    <row r="534" spans="1:7">
      <c r="A534" t="s">
        <v>1184</v>
      </c>
      <c r="B534" t="s">
        <v>10</v>
      </c>
      <c r="C534" t="s">
        <v>7</v>
      </c>
      <c r="D534" s="3" t="s">
        <v>1056</v>
      </c>
      <c r="E534" s="3">
        <v>3</v>
      </c>
      <c r="F534" s="3">
        <v>195</v>
      </c>
      <c r="G534" s="12" t="s">
        <v>8</v>
      </c>
    </row>
    <row r="535" spans="1:7">
      <c r="A535" t="s">
        <v>1185</v>
      </c>
      <c r="B535" t="s">
        <v>10</v>
      </c>
      <c r="C535" t="s">
        <v>7</v>
      </c>
      <c r="D535" s="3" t="s">
        <v>1057</v>
      </c>
      <c r="E535" s="3">
        <v>1</v>
      </c>
      <c r="F535" s="3">
        <v>70.62</v>
      </c>
      <c r="G535" s="12" t="s">
        <v>8</v>
      </c>
    </row>
    <row r="536" spans="1:7">
      <c r="A536" t="s">
        <v>1186</v>
      </c>
      <c r="B536" t="s">
        <v>10</v>
      </c>
      <c r="C536" t="s">
        <v>7</v>
      </c>
      <c r="D536" s="3" t="s">
        <v>1058</v>
      </c>
      <c r="E536" s="3">
        <v>2</v>
      </c>
      <c r="F536" s="3">
        <v>870</v>
      </c>
      <c r="G536" s="12" t="s">
        <v>8</v>
      </c>
    </row>
    <row r="537" spans="1:7">
      <c r="A537" t="s">
        <v>1187</v>
      </c>
      <c r="B537" t="s">
        <v>10</v>
      </c>
      <c r="C537" t="s">
        <v>7</v>
      </c>
      <c r="D537" s="3" t="s">
        <v>1059</v>
      </c>
      <c r="E537" s="3">
        <v>1</v>
      </c>
      <c r="F537" s="3">
        <v>67</v>
      </c>
      <c r="G537" s="12" t="s">
        <v>8</v>
      </c>
    </row>
    <row r="538" spans="1:7">
      <c r="A538" t="s">
        <v>1188</v>
      </c>
      <c r="B538" t="s">
        <v>10</v>
      </c>
      <c r="C538" t="s">
        <v>7</v>
      </c>
      <c r="D538" s="3" t="s">
        <v>1060</v>
      </c>
      <c r="E538" s="3">
        <v>4</v>
      </c>
      <c r="F538" s="3">
        <v>122</v>
      </c>
      <c r="G538" s="12" t="s">
        <v>8</v>
      </c>
    </row>
    <row r="539" spans="1:7">
      <c r="A539" t="s">
        <v>1189</v>
      </c>
      <c r="B539" t="s">
        <v>10</v>
      </c>
      <c r="C539" t="s">
        <v>7</v>
      </c>
      <c r="D539" s="3" t="s">
        <v>1061</v>
      </c>
      <c r="E539" s="3">
        <v>5</v>
      </c>
      <c r="F539" s="3">
        <v>105</v>
      </c>
      <c r="G539" s="12" t="s">
        <v>8</v>
      </c>
    </row>
    <row r="540" spans="1:7">
      <c r="A540" t="s">
        <v>1190</v>
      </c>
      <c r="B540" t="s">
        <v>10</v>
      </c>
      <c r="C540" t="s">
        <v>7</v>
      </c>
      <c r="D540" s="4" t="s">
        <v>1062</v>
      </c>
      <c r="E540" s="3">
        <v>12</v>
      </c>
      <c r="F540" s="3">
        <v>132.47999999999999</v>
      </c>
      <c r="G540" s="12" t="s">
        <v>8</v>
      </c>
    </row>
    <row r="541" spans="1:7">
      <c r="A541" t="s">
        <v>1191</v>
      </c>
      <c r="B541" t="s">
        <v>10</v>
      </c>
      <c r="C541" t="s">
        <v>7</v>
      </c>
      <c r="D541" s="3" t="s">
        <v>1063</v>
      </c>
      <c r="E541" s="3">
        <v>2</v>
      </c>
      <c r="F541" s="3">
        <v>305.10000000000002</v>
      </c>
      <c r="G541" s="12" t="s">
        <v>8</v>
      </c>
    </row>
    <row r="542" spans="1:7">
      <c r="A542" t="s">
        <v>1192</v>
      </c>
      <c r="B542" t="s">
        <v>10</v>
      </c>
      <c r="C542" t="s">
        <v>7</v>
      </c>
      <c r="D542" s="3" t="s">
        <v>1064</v>
      </c>
      <c r="E542" s="3">
        <v>3</v>
      </c>
      <c r="F542" s="3">
        <v>315</v>
      </c>
      <c r="G542" s="12" t="s">
        <v>8</v>
      </c>
    </row>
    <row r="543" spans="1:7">
      <c r="A543" t="s">
        <v>1193</v>
      </c>
      <c r="B543" t="s">
        <v>10</v>
      </c>
      <c r="C543" t="s">
        <v>7</v>
      </c>
      <c r="D543" s="3" t="s">
        <v>1065</v>
      </c>
      <c r="E543" s="3">
        <v>5</v>
      </c>
      <c r="F543" s="3">
        <v>315</v>
      </c>
      <c r="G543" s="12" t="s">
        <v>8</v>
      </c>
    </row>
    <row r="544" spans="1:7">
      <c r="A544" t="s">
        <v>1194</v>
      </c>
      <c r="B544" t="s">
        <v>10</v>
      </c>
      <c r="C544" t="s">
        <v>7</v>
      </c>
      <c r="D544" s="3" t="s">
        <v>1066</v>
      </c>
      <c r="E544" s="3">
        <v>4</v>
      </c>
      <c r="F544" s="3">
        <v>589.99</v>
      </c>
      <c r="G544" s="12" t="s">
        <v>8</v>
      </c>
    </row>
    <row r="545" spans="1:7">
      <c r="A545" t="s">
        <v>1195</v>
      </c>
      <c r="B545" t="s">
        <v>10</v>
      </c>
      <c r="C545" t="s">
        <v>7</v>
      </c>
      <c r="D545" s="3" t="s">
        <v>1067</v>
      </c>
      <c r="E545" s="3">
        <v>8</v>
      </c>
      <c r="F545" s="3">
        <v>290</v>
      </c>
      <c r="G545" s="12" t="s">
        <v>8</v>
      </c>
    </row>
    <row r="546" spans="1:7">
      <c r="A546" t="s">
        <v>1196</v>
      </c>
      <c r="B546" t="s">
        <v>10</v>
      </c>
      <c r="C546" t="s">
        <v>7</v>
      </c>
      <c r="D546" s="3" t="s">
        <v>1068</v>
      </c>
      <c r="E546" s="3">
        <v>8</v>
      </c>
      <c r="F546" s="3">
        <v>171</v>
      </c>
      <c r="G546" s="12" t="s">
        <v>8</v>
      </c>
    </row>
    <row r="547" spans="1:7">
      <c r="A547" t="s">
        <v>1197</v>
      </c>
      <c r="B547" t="s">
        <v>10</v>
      </c>
      <c r="C547" t="s">
        <v>7</v>
      </c>
      <c r="D547" s="3" t="s">
        <v>1069</v>
      </c>
      <c r="E547" s="3">
        <v>2</v>
      </c>
      <c r="F547" s="3">
        <v>344.66</v>
      </c>
      <c r="G547" s="12" t="s">
        <v>8</v>
      </c>
    </row>
    <row r="548" spans="1:7">
      <c r="A548" t="s">
        <v>1198</v>
      </c>
      <c r="B548" t="s">
        <v>10</v>
      </c>
      <c r="C548" t="s">
        <v>7</v>
      </c>
      <c r="D548" s="3" t="s">
        <v>1070</v>
      </c>
      <c r="E548" s="3">
        <v>2</v>
      </c>
      <c r="F548" s="3">
        <v>152</v>
      </c>
      <c r="G548" s="12" t="s">
        <v>8</v>
      </c>
    </row>
    <row r="549" spans="1:7">
      <c r="A549" t="s">
        <v>1199</v>
      </c>
      <c r="B549" t="s">
        <v>10</v>
      </c>
      <c r="C549" t="s">
        <v>7</v>
      </c>
      <c r="D549" s="3" t="s">
        <v>1071</v>
      </c>
      <c r="E549" s="3">
        <v>2</v>
      </c>
      <c r="F549" s="3">
        <v>320</v>
      </c>
      <c r="G549" s="12" t="s">
        <v>8</v>
      </c>
    </row>
    <row r="550" spans="1:7">
      <c r="A550" t="s">
        <v>1200</v>
      </c>
      <c r="B550" t="s">
        <v>10</v>
      </c>
      <c r="C550" t="s">
        <v>7</v>
      </c>
      <c r="D550" s="3" t="s">
        <v>1072</v>
      </c>
      <c r="E550" s="3">
        <v>8</v>
      </c>
      <c r="F550" s="3">
        <v>217.47</v>
      </c>
      <c r="G550" s="12" t="s">
        <v>8</v>
      </c>
    </row>
    <row r="551" spans="1:7">
      <c r="A551" t="s">
        <v>1201</v>
      </c>
      <c r="B551" t="s">
        <v>10</v>
      </c>
      <c r="C551" t="s">
        <v>7</v>
      </c>
      <c r="D551" s="3" t="s">
        <v>1073</v>
      </c>
      <c r="E551" s="3">
        <v>3</v>
      </c>
      <c r="F551" s="3">
        <v>144</v>
      </c>
      <c r="G551" s="12" t="s">
        <v>8</v>
      </c>
    </row>
    <row r="552" spans="1:7">
      <c r="A552" t="s">
        <v>1202</v>
      </c>
      <c r="B552" t="s">
        <v>10</v>
      </c>
      <c r="C552" t="s">
        <v>7</v>
      </c>
      <c r="D552" s="4" t="s">
        <v>1074</v>
      </c>
      <c r="E552" s="3">
        <v>4</v>
      </c>
      <c r="F552" s="3">
        <v>347.5</v>
      </c>
      <c r="G552" s="12" t="s">
        <v>8</v>
      </c>
    </row>
    <row r="553" spans="1:7">
      <c r="A553" t="s">
        <v>1203</v>
      </c>
      <c r="B553" t="s">
        <v>10</v>
      </c>
      <c r="C553" t="s">
        <v>7</v>
      </c>
      <c r="D553" s="3" t="s">
        <v>1075</v>
      </c>
      <c r="E553" s="3">
        <v>33</v>
      </c>
      <c r="F553" s="3">
        <v>1.17</v>
      </c>
      <c r="G553" s="12" t="s">
        <v>8</v>
      </c>
    </row>
    <row r="554" spans="1:7">
      <c r="A554" t="s">
        <v>1204</v>
      </c>
      <c r="B554" t="s">
        <v>10</v>
      </c>
      <c r="C554" t="s">
        <v>7</v>
      </c>
      <c r="D554" s="3" t="s">
        <v>1076</v>
      </c>
      <c r="E554" s="3">
        <v>9</v>
      </c>
      <c r="F554" s="3">
        <v>438.53</v>
      </c>
      <c r="G554" s="12" t="s">
        <v>8</v>
      </c>
    </row>
    <row r="555" spans="1:7">
      <c r="A555" t="s">
        <v>1205</v>
      </c>
      <c r="B555" t="s">
        <v>10</v>
      </c>
      <c r="C555" t="s">
        <v>7</v>
      </c>
      <c r="D555" s="3" t="s">
        <v>1077</v>
      </c>
      <c r="E555" s="3">
        <v>9</v>
      </c>
      <c r="F555" s="3">
        <v>252.17</v>
      </c>
      <c r="G555" s="12" t="s">
        <v>8</v>
      </c>
    </row>
    <row r="556" spans="1:7">
      <c r="A556" t="s">
        <v>1206</v>
      </c>
      <c r="B556" t="s">
        <v>10</v>
      </c>
      <c r="C556" t="s">
        <v>7</v>
      </c>
      <c r="D556" s="3" t="s">
        <v>1078</v>
      </c>
      <c r="E556" s="3">
        <v>5</v>
      </c>
      <c r="F556" s="3">
        <v>239.42</v>
      </c>
      <c r="G556" s="12" t="s">
        <v>8</v>
      </c>
    </row>
    <row r="557" spans="1:7">
      <c r="A557" t="s">
        <v>1207</v>
      </c>
      <c r="B557" t="s">
        <v>10</v>
      </c>
      <c r="C557" t="s">
        <v>7</v>
      </c>
      <c r="D557" s="3" t="s">
        <v>1079</v>
      </c>
      <c r="E557" s="3">
        <f>361+27+76+600+2400</f>
        <v>3464</v>
      </c>
      <c r="F557" s="3">
        <v>1.74</v>
      </c>
      <c r="G557" s="12" t="s">
        <v>8</v>
      </c>
    </row>
    <row r="558" spans="1:7">
      <c r="A558" t="s">
        <v>1208</v>
      </c>
      <c r="B558" t="s">
        <v>10</v>
      </c>
      <c r="C558" t="s">
        <v>7</v>
      </c>
      <c r="D558" s="3" t="s">
        <v>1080</v>
      </c>
      <c r="E558" s="3">
        <f>960+1300</f>
        <v>2260</v>
      </c>
      <c r="F558" s="3">
        <v>2.5</v>
      </c>
      <c r="G558" s="12" t="s">
        <v>8</v>
      </c>
    </row>
    <row r="559" spans="1:7">
      <c r="A559" t="s">
        <v>1209</v>
      </c>
      <c r="B559" t="s">
        <v>10</v>
      </c>
      <c r="C559" t="s">
        <v>7</v>
      </c>
      <c r="D559" s="3" t="s">
        <v>1081</v>
      </c>
      <c r="E559" s="3">
        <v>7</v>
      </c>
      <c r="F559" s="3">
        <v>344.66</v>
      </c>
      <c r="G559" s="12" t="s">
        <v>8</v>
      </c>
    </row>
    <row r="560" spans="1:7">
      <c r="A560" t="s">
        <v>1210</v>
      </c>
      <c r="B560" t="s">
        <v>10</v>
      </c>
      <c r="C560" t="s">
        <v>7</v>
      </c>
      <c r="D560" s="3" t="s">
        <v>1082</v>
      </c>
      <c r="E560" s="3">
        <v>1</v>
      </c>
      <c r="F560" s="3">
        <v>173.32</v>
      </c>
      <c r="G560" s="12" t="s">
        <v>8</v>
      </c>
    </row>
    <row r="561" spans="1:7">
      <c r="A561" t="s">
        <v>1211</v>
      </c>
      <c r="B561" t="s">
        <v>10</v>
      </c>
      <c r="C561" t="s">
        <v>7</v>
      </c>
      <c r="D561" s="3" t="s">
        <v>1083</v>
      </c>
      <c r="E561" s="3">
        <v>1</v>
      </c>
      <c r="F561" s="3">
        <v>238.48</v>
      </c>
      <c r="G561" s="12" t="s">
        <v>8</v>
      </c>
    </row>
    <row r="562" spans="1:7">
      <c r="A562" t="s">
        <v>1212</v>
      </c>
      <c r="B562" t="s">
        <v>10</v>
      </c>
      <c r="C562" t="s">
        <v>7</v>
      </c>
      <c r="D562" s="3" t="s">
        <v>1084</v>
      </c>
      <c r="E562" s="3">
        <v>5</v>
      </c>
      <c r="F562" s="3">
        <v>119.15</v>
      </c>
      <c r="G562" s="12" t="s">
        <v>8</v>
      </c>
    </row>
    <row r="563" spans="1:7">
      <c r="A563" t="s">
        <v>1213</v>
      </c>
      <c r="B563" t="s">
        <v>10</v>
      </c>
      <c r="C563" t="s">
        <v>7</v>
      </c>
      <c r="D563" s="3" t="s">
        <v>1085</v>
      </c>
      <c r="E563" s="3">
        <v>3</v>
      </c>
      <c r="F563" s="3">
        <v>274.58999999999997</v>
      </c>
      <c r="G563" s="12" t="s">
        <v>8</v>
      </c>
    </row>
    <row r="564" spans="1:7">
      <c r="A564" t="s">
        <v>1214</v>
      </c>
      <c r="B564" t="s">
        <v>10</v>
      </c>
      <c r="C564" t="s">
        <v>7</v>
      </c>
      <c r="D564" s="3" t="s">
        <v>1086</v>
      </c>
      <c r="E564" s="3">
        <v>4</v>
      </c>
      <c r="F564" s="3">
        <v>136.84</v>
      </c>
      <c r="G564" s="12" t="s">
        <v>8</v>
      </c>
    </row>
    <row r="565" spans="1:7">
      <c r="A565" t="s">
        <v>1215</v>
      </c>
      <c r="B565" t="s">
        <v>10</v>
      </c>
      <c r="C565" t="s">
        <v>7</v>
      </c>
      <c r="D565" s="3" t="s">
        <v>1087</v>
      </c>
      <c r="E565" s="3">
        <v>2</v>
      </c>
      <c r="F565" s="3">
        <v>264.87</v>
      </c>
      <c r="G565" s="12" t="s">
        <v>8</v>
      </c>
    </row>
    <row r="566" spans="1:7">
      <c r="A566" t="s">
        <v>1216</v>
      </c>
      <c r="B566" t="s">
        <v>10</v>
      </c>
      <c r="C566" t="s">
        <v>7</v>
      </c>
      <c r="D566" s="3" t="s">
        <v>1088</v>
      </c>
      <c r="E566" s="3">
        <v>2</v>
      </c>
      <c r="F566" s="3">
        <v>291.54000000000002</v>
      </c>
      <c r="G566" s="12" t="s">
        <v>8</v>
      </c>
    </row>
    <row r="567" spans="1:7">
      <c r="A567" t="s">
        <v>1217</v>
      </c>
      <c r="B567" t="s">
        <v>10</v>
      </c>
      <c r="C567" t="s">
        <v>7</v>
      </c>
      <c r="D567" s="3" t="s">
        <v>1089</v>
      </c>
      <c r="E567" s="3">
        <v>2</v>
      </c>
      <c r="F567" s="3">
        <v>672</v>
      </c>
      <c r="G567" s="12" t="s">
        <v>8</v>
      </c>
    </row>
    <row r="568" spans="1:7" ht="15.75">
      <c r="A568" t="s">
        <v>1218</v>
      </c>
      <c r="B568" t="s">
        <v>10</v>
      </c>
      <c r="C568" t="s">
        <v>7</v>
      </c>
      <c r="D568" s="15" t="s">
        <v>1090</v>
      </c>
      <c r="E568" s="19">
        <v>4</v>
      </c>
      <c r="F568" s="15">
        <v>44.16</v>
      </c>
      <c r="G568" s="12" t="s">
        <v>8</v>
      </c>
    </row>
    <row r="569" spans="1:7" ht="15.75">
      <c r="A569" t="s">
        <v>1219</v>
      </c>
      <c r="B569" t="s">
        <v>10</v>
      </c>
      <c r="C569" t="s">
        <v>7</v>
      </c>
      <c r="D569" s="15" t="s">
        <v>1091</v>
      </c>
      <c r="E569" s="19">
        <v>8</v>
      </c>
      <c r="F569" s="15">
        <v>19.23</v>
      </c>
      <c r="G569" s="12" t="s">
        <v>8</v>
      </c>
    </row>
    <row r="570" spans="1:7" ht="15.75">
      <c r="A570" t="s">
        <v>1220</v>
      </c>
      <c r="B570" t="s">
        <v>10</v>
      </c>
      <c r="C570" t="s">
        <v>7</v>
      </c>
      <c r="D570" s="15" t="s">
        <v>1092</v>
      </c>
      <c r="E570" s="19">
        <v>12</v>
      </c>
      <c r="F570" s="15">
        <v>24.16</v>
      </c>
      <c r="G570" s="12" t="s">
        <v>8</v>
      </c>
    </row>
    <row r="571" spans="1:7" ht="15.75">
      <c r="A571" t="s">
        <v>1221</v>
      </c>
      <c r="B571" t="s">
        <v>10</v>
      </c>
      <c r="C571" t="s">
        <v>7</v>
      </c>
      <c r="D571" s="16" t="s">
        <v>1093</v>
      </c>
      <c r="E571" s="19">
        <v>7</v>
      </c>
      <c r="F571" s="15">
        <v>34.83</v>
      </c>
      <c r="G571" s="12" t="s">
        <v>8</v>
      </c>
    </row>
    <row r="572" spans="1:7" ht="15.75">
      <c r="A572" t="s">
        <v>1222</v>
      </c>
      <c r="B572" t="s">
        <v>10</v>
      </c>
      <c r="C572" t="s">
        <v>7</v>
      </c>
      <c r="D572" s="16" t="s">
        <v>1094</v>
      </c>
      <c r="E572" s="19">
        <v>2</v>
      </c>
      <c r="F572" s="15">
        <v>197.91</v>
      </c>
      <c r="G572" s="12" t="s">
        <v>8</v>
      </c>
    </row>
    <row r="573" spans="1:7" ht="15.75">
      <c r="A573" t="s">
        <v>1223</v>
      </c>
      <c r="B573" t="s">
        <v>10</v>
      </c>
      <c r="C573" t="s">
        <v>7</v>
      </c>
      <c r="D573" s="16" t="s">
        <v>1095</v>
      </c>
      <c r="E573" s="19">
        <v>1</v>
      </c>
      <c r="F573" s="15">
        <v>80</v>
      </c>
      <c r="G573" s="12" t="s">
        <v>8</v>
      </c>
    </row>
    <row r="574" spans="1:7" ht="15.75">
      <c r="A574" t="s">
        <v>1224</v>
      </c>
      <c r="B574" t="s">
        <v>10</v>
      </c>
      <c r="C574" t="s">
        <v>7</v>
      </c>
      <c r="D574" s="16" t="s">
        <v>1096</v>
      </c>
      <c r="E574" s="19">
        <v>11</v>
      </c>
      <c r="F574" s="15">
        <v>86</v>
      </c>
      <c r="G574" s="12" t="s">
        <v>8</v>
      </c>
    </row>
    <row r="575" spans="1:7" ht="15.75">
      <c r="A575" t="s">
        <v>1225</v>
      </c>
      <c r="B575" t="s">
        <v>10</v>
      </c>
      <c r="C575" t="s">
        <v>7</v>
      </c>
      <c r="D575" s="16" t="s">
        <v>1097</v>
      </c>
      <c r="E575" s="19">
        <v>2</v>
      </c>
      <c r="F575" s="15">
        <v>66</v>
      </c>
      <c r="G575" s="12" t="s">
        <v>8</v>
      </c>
    </row>
    <row r="576" spans="1:7" ht="15.75">
      <c r="A576" t="s">
        <v>1226</v>
      </c>
      <c r="B576" t="s">
        <v>10</v>
      </c>
      <c r="C576" t="s">
        <v>7</v>
      </c>
      <c r="D576" s="16" t="s">
        <v>1098</v>
      </c>
      <c r="E576" s="19">
        <v>10</v>
      </c>
      <c r="F576" s="15">
        <v>45.41</v>
      </c>
      <c r="G576" s="12" t="s">
        <v>8</v>
      </c>
    </row>
    <row r="577" spans="1:7" ht="15.75">
      <c r="A577" t="s">
        <v>1227</v>
      </c>
      <c r="B577" t="s">
        <v>10</v>
      </c>
      <c r="C577" t="s">
        <v>7</v>
      </c>
      <c r="D577" s="16" t="s">
        <v>1099</v>
      </c>
      <c r="E577" s="19">
        <v>13</v>
      </c>
      <c r="F577" s="15">
        <v>3.83</v>
      </c>
      <c r="G577" s="12" t="s">
        <v>8</v>
      </c>
    </row>
    <row r="578" spans="1:7" ht="15.75">
      <c r="A578" t="s">
        <v>1228</v>
      </c>
      <c r="B578" t="s">
        <v>10</v>
      </c>
      <c r="C578" t="s">
        <v>7</v>
      </c>
      <c r="D578" s="16" t="s">
        <v>1100</v>
      </c>
      <c r="E578" s="19">
        <v>8</v>
      </c>
      <c r="F578" s="15">
        <v>3</v>
      </c>
      <c r="G578" s="12" t="s">
        <v>8</v>
      </c>
    </row>
    <row r="579" spans="1:7" ht="15.75">
      <c r="A579" t="s">
        <v>1229</v>
      </c>
      <c r="B579" t="s">
        <v>10</v>
      </c>
      <c r="C579" t="s">
        <v>7</v>
      </c>
      <c r="D579" s="16" t="s">
        <v>1101</v>
      </c>
      <c r="E579" s="19">
        <v>6</v>
      </c>
      <c r="F579" s="15">
        <v>255</v>
      </c>
      <c r="G579" s="12" t="s">
        <v>8</v>
      </c>
    </row>
    <row r="580" spans="1:7" ht="15.75">
      <c r="A580" t="s">
        <v>1230</v>
      </c>
      <c r="B580" t="s">
        <v>10</v>
      </c>
      <c r="C580" t="s">
        <v>7</v>
      </c>
      <c r="D580" s="16" t="s">
        <v>1102</v>
      </c>
      <c r="E580" s="19">
        <v>2</v>
      </c>
      <c r="F580" s="15">
        <v>50</v>
      </c>
      <c r="G580" s="12" t="s">
        <v>8</v>
      </c>
    </row>
    <row r="581" spans="1:7" ht="15.75">
      <c r="A581" t="s">
        <v>1231</v>
      </c>
      <c r="B581" t="s">
        <v>10</v>
      </c>
      <c r="C581" t="s">
        <v>7</v>
      </c>
      <c r="D581" s="16" t="s">
        <v>1103</v>
      </c>
      <c r="E581" s="19">
        <v>33</v>
      </c>
      <c r="F581" s="15">
        <v>22.91</v>
      </c>
      <c r="G581" s="12" t="s">
        <v>8</v>
      </c>
    </row>
    <row r="582" spans="1:7" ht="15.75">
      <c r="A582" t="s">
        <v>1232</v>
      </c>
      <c r="B582" t="s">
        <v>10</v>
      </c>
      <c r="C582" t="s">
        <v>7</v>
      </c>
      <c r="D582" s="16" t="s">
        <v>1101</v>
      </c>
      <c r="E582" s="19">
        <v>1</v>
      </c>
      <c r="F582" s="15">
        <v>65</v>
      </c>
      <c r="G582" s="12" t="s">
        <v>8</v>
      </c>
    </row>
    <row r="583" spans="1:7" ht="15.75">
      <c r="A583" t="s">
        <v>1233</v>
      </c>
      <c r="B583" t="s">
        <v>10</v>
      </c>
      <c r="C583" t="s">
        <v>7</v>
      </c>
      <c r="D583" s="16" t="s">
        <v>1101</v>
      </c>
      <c r="E583" s="19">
        <v>6</v>
      </c>
      <c r="F583" s="15">
        <v>46</v>
      </c>
      <c r="G583" s="12" t="s">
        <v>8</v>
      </c>
    </row>
    <row r="584" spans="1:7" ht="15.75">
      <c r="A584" t="s">
        <v>1234</v>
      </c>
      <c r="B584" t="s">
        <v>10</v>
      </c>
      <c r="C584" t="s">
        <v>7</v>
      </c>
      <c r="D584" s="16" t="s">
        <v>1104</v>
      </c>
      <c r="E584" s="19">
        <v>5</v>
      </c>
      <c r="F584" s="15">
        <v>108.32</v>
      </c>
      <c r="G584" s="12" t="s">
        <v>8</v>
      </c>
    </row>
    <row r="585" spans="1:7" ht="15.75">
      <c r="A585" t="s">
        <v>1235</v>
      </c>
      <c r="B585" t="s">
        <v>10</v>
      </c>
      <c r="C585" t="s">
        <v>7</v>
      </c>
      <c r="D585" s="16" t="s">
        <v>1105</v>
      </c>
      <c r="E585" s="19">
        <v>1</v>
      </c>
      <c r="F585" s="15">
        <v>29</v>
      </c>
      <c r="G585" s="12" t="s">
        <v>8</v>
      </c>
    </row>
    <row r="586" spans="1:7" ht="15.75">
      <c r="A586" t="s">
        <v>1236</v>
      </c>
      <c r="B586" t="s">
        <v>10</v>
      </c>
      <c r="C586" t="s">
        <v>7</v>
      </c>
      <c r="D586" s="16" t="s">
        <v>1106</v>
      </c>
      <c r="E586" s="19">
        <v>2</v>
      </c>
      <c r="F586" s="15">
        <v>310</v>
      </c>
      <c r="G586" s="12" t="s">
        <v>8</v>
      </c>
    </row>
    <row r="587" spans="1:7" ht="15.75">
      <c r="A587" t="s">
        <v>1237</v>
      </c>
      <c r="B587" t="s">
        <v>10</v>
      </c>
      <c r="C587" t="s">
        <v>7</v>
      </c>
      <c r="D587" s="16" t="s">
        <v>1107</v>
      </c>
      <c r="E587" s="19">
        <v>1</v>
      </c>
      <c r="F587" s="15">
        <v>315</v>
      </c>
      <c r="G587" s="12" t="s">
        <v>8</v>
      </c>
    </row>
    <row r="588" spans="1:7" ht="15.75">
      <c r="A588" t="s">
        <v>1238</v>
      </c>
      <c r="B588" t="s">
        <v>10</v>
      </c>
      <c r="C588" t="s">
        <v>7</v>
      </c>
      <c r="D588" s="16" t="s">
        <v>1108</v>
      </c>
      <c r="E588" s="19">
        <v>10</v>
      </c>
      <c r="F588" s="15">
        <v>170</v>
      </c>
      <c r="G588" s="12" t="s">
        <v>8</v>
      </c>
    </row>
    <row r="589" spans="1:7" ht="15.75">
      <c r="A589" t="s">
        <v>1239</v>
      </c>
      <c r="B589" t="s">
        <v>10</v>
      </c>
      <c r="C589" t="s">
        <v>7</v>
      </c>
      <c r="D589" s="16" t="s">
        <v>1109</v>
      </c>
      <c r="E589" s="19">
        <v>1</v>
      </c>
      <c r="F589" s="15">
        <v>75</v>
      </c>
      <c r="G589" s="12" t="s">
        <v>8</v>
      </c>
    </row>
    <row r="590" spans="1:7" ht="14.25" customHeight="1">
      <c r="A590" t="s">
        <v>1240</v>
      </c>
      <c r="B590" t="s">
        <v>10</v>
      </c>
      <c r="C590" t="s">
        <v>7</v>
      </c>
      <c r="D590" s="16" t="s">
        <v>1110</v>
      </c>
      <c r="E590" s="19">
        <v>1</v>
      </c>
      <c r="F590" s="15">
        <v>375</v>
      </c>
      <c r="G590" s="12" t="s">
        <v>8</v>
      </c>
    </row>
    <row r="591" spans="1:7" ht="15.75">
      <c r="A591" t="s">
        <v>1241</v>
      </c>
      <c r="B591" t="s">
        <v>10</v>
      </c>
      <c r="C591" t="s">
        <v>7</v>
      </c>
      <c r="D591" s="16" t="s">
        <v>1111</v>
      </c>
      <c r="E591" s="19">
        <v>2</v>
      </c>
      <c r="F591" s="15">
        <v>375</v>
      </c>
      <c r="G591" s="12" t="s">
        <v>8</v>
      </c>
    </row>
    <row r="592" spans="1:7" ht="15.75">
      <c r="A592" t="s">
        <v>1242</v>
      </c>
      <c r="B592" t="s">
        <v>10</v>
      </c>
      <c r="C592" t="s">
        <v>7</v>
      </c>
      <c r="D592" s="16" t="s">
        <v>1112</v>
      </c>
      <c r="E592" s="19">
        <v>2</v>
      </c>
      <c r="F592" s="15">
        <v>295</v>
      </c>
      <c r="G592" s="12" t="s">
        <v>8</v>
      </c>
    </row>
    <row r="593" spans="1:7" ht="15.75">
      <c r="A593" t="s">
        <v>1243</v>
      </c>
      <c r="B593" t="s">
        <v>10</v>
      </c>
      <c r="C593" t="s">
        <v>7</v>
      </c>
      <c r="D593" s="16" t="s">
        <v>1113</v>
      </c>
      <c r="E593" s="19">
        <v>1</v>
      </c>
      <c r="F593" s="15">
        <v>502</v>
      </c>
      <c r="G593" s="12" t="s">
        <v>8</v>
      </c>
    </row>
    <row r="594" spans="1:7" ht="15.75">
      <c r="A594" t="s">
        <v>1244</v>
      </c>
      <c r="B594" t="s">
        <v>10</v>
      </c>
      <c r="C594" t="s">
        <v>7</v>
      </c>
      <c r="D594" s="16" t="s">
        <v>1114</v>
      </c>
      <c r="E594" s="19">
        <v>2</v>
      </c>
      <c r="F594" s="15">
        <v>295</v>
      </c>
      <c r="G594" s="12" t="s">
        <v>8</v>
      </c>
    </row>
    <row r="595" spans="1:7" ht="15.75">
      <c r="A595" t="s">
        <v>1245</v>
      </c>
      <c r="B595" t="s">
        <v>10</v>
      </c>
      <c r="C595" t="s">
        <v>7</v>
      </c>
      <c r="D595" s="15" t="s">
        <v>1115</v>
      </c>
      <c r="E595" s="19">
        <v>2</v>
      </c>
      <c r="F595" s="15">
        <v>465</v>
      </c>
      <c r="G595" s="12" t="s">
        <v>8</v>
      </c>
    </row>
    <row r="596" spans="1:7" ht="15.75">
      <c r="A596" t="s">
        <v>1246</v>
      </c>
      <c r="B596" t="s">
        <v>10</v>
      </c>
      <c r="C596" t="s">
        <v>7</v>
      </c>
      <c r="D596" s="17" t="s">
        <v>1115</v>
      </c>
      <c r="E596" s="18">
        <v>1</v>
      </c>
      <c r="F596" s="17">
        <v>409</v>
      </c>
      <c r="G596" s="12" t="s">
        <v>8</v>
      </c>
    </row>
    <row r="597" spans="1:7" ht="15.75">
      <c r="A597" t="s">
        <v>1247</v>
      </c>
      <c r="B597" t="s">
        <v>10</v>
      </c>
      <c r="C597" t="s">
        <v>7</v>
      </c>
      <c r="D597" s="17" t="s">
        <v>1115</v>
      </c>
      <c r="E597" s="18">
        <v>1</v>
      </c>
      <c r="F597" s="17">
        <v>378</v>
      </c>
      <c r="G597" s="12" t="s">
        <v>8</v>
      </c>
    </row>
    <row r="598" spans="1:7" ht="15.75">
      <c r="A598" t="s">
        <v>1248</v>
      </c>
      <c r="B598" t="s">
        <v>10</v>
      </c>
      <c r="C598" t="s">
        <v>7</v>
      </c>
      <c r="D598" s="17" t="s">
        <v>1116</v>
      </c>
      <c r="E598" s="18">
        <v>1</v>
      </c>
      <c r="F598" s="17">
        <v>222</v>
      </c>
      <c r="G598" s="12" t="s">
        <v>8</v>
      </c>
    </row>
    <row r="599" spans="1:7" ht="15.75">
      <c r="A599" t="s">
        <v>1249</v>
      </c>
      <c r="B599" t="s">
        <v>10</v>
      </c>
      <c r="C599" t="s">
        <v>7</v>
      </c>
      <c r="D599" s="17" t="s">
        <v>1117</v>
      </c>
      <c r="E599" s="18">
        <v>3</v>
      </c>
      <c r="F599" s="17">
        <v>12.5</v>
      </c>
      <c r="G599" s="12" t="s">
        <v>8</v>
      </c>
    </row>
    <row r="600" spans="1:7" ht="15.75">
      <c r="A600" t="s">
        <v>1250</v>
      </c>
      <c r="B600" t="s">
        <v>10</v>
      </c>
      <c r="C600" t="s">
        <v>7</v>
      </c>
      <c r="D600" s="17" t="s">
        <v>1118</v>
      </c>
      <c r="E600" s="18">
        <v>1</v>
      </c>
      <c r="F600" s="17">
        <v>40</v>
      </c>
      <c r="G600" s="12" t="s">
        <v>8</v>
      </c>
    </row>
    <row r="601" spans="1:7" ht="15.75">
      <c r="A601" t="s">
        <v>1251</v>
      </c>
      <c r="B601" t="s">
        <v>10</v>
      </c>
      <c r="C601" t="s">
        <v>7</v>
      </c>
      <c r="D601" s="17" t="s">
        <v>1119</v>
      </c>
      <c r="E601" s="18">
        <v>8</v>
      </c>
      <c r="F601" s="17">
        <v>29</v>
      </c>
      <c r="G601" s="12" t="s">
        <v>8</v>
      </c>
    </row>
    <row r="602" spans="1:7" ht="15.75">
      <c r="A602" t="s">
        <v>1252</v>
      </c>
      <c r="B602" t="s">
        <v>10</v>
      </c>
      <c r="C602" t="s">
        <v>7</v>
      </c>
      <c r="D602" s="17" t="s">
        <v>1120</v>
      </c>
      <c r="E602" s="18">
        <v>83</v>
      </c>
      <c r="F602" s="17">
        <v>8</v>
      </c>
      <c r="G602" s="12" t="s">
        <v>8</v>
      </c>
    </row>
    <row r="603" spans="1:7" ht="15.75">
      <c r="A603" t="s">
        <v>1253</v>
      </c>
      <c r="B603" t="s">
        <v>10</v>
      </c>
      <c r="C603" t="s">
        <v>7</v>
      </c>
      <c r="D603" s="17" t="s">
        <v>1121</v>
      </c>
      <c r="E603" s="18">
        <v>5</v>
      </c>
      <c r="F603" s="17">
        <v>60</v>
      </c>
      <c r="G603" s="12" t="s">
        <v>8</v>
      </c>
    </row>
    <row r="604" spans="1:7" ht="15.75">
      <c r="A604" t="s">
        <v>1254</v>
      </c>
      <c r="B604" t="s">
        <v>10</v>
      </c>
      <c r="C604" t="s">
        <v>7</v>
      </c>
      <c r="D604" s="17" t="s">
        <v>1122</v>
      </c>
      <c r="E604" s="18">
        <v>2</v>
      </c>
      <c r="F604" s="17">
        <v>68</v>
      </c>
      <c r="G604" s="12" t="s">
        <v>8</v>
      </c>
    </row>
    <row r="605" spans="1:7" ht="15.75">
      <c r="A605" t="s">
        <v>1255</v>
      </c>
      <c r="B605" t="s">
        <v>10</v>
      </c>
      <c r="C605" t="s">
        <v>7</v>
      </c>
      <c r="D605" s="18" t="s">
        <v>1123</v>
      </c>
      <c r="E605" s="18">
        <v>4</v>
      </c>
      <c r="F605" s="17">
        <v>38</v>
      </c>
      <c r="G605" s="12" t="s">
        <v>8</v>
      </c>
    </row>
    <row r="606" spans="1:7" ht="15.75">
      <c r="A606" t="s">
        <v>1256</v>
      </c>
      <c r="B606" t="s">
        <v>10</v>
      </c>
      <c r="C606" t="s">
        <v>7</v>
      </c>
      <c r="D606" s="18" t="s">
        <v>1124</v>
      </c>
      <c r="E606" s="18">
        <v>1</v>
      </c>
      <c r="F606" s="17">
        <v>8.85</v>
      </c>
      <c r="G606" s="12" t="s">
        <v>8</v>
      </c>
    </row>
    <row r="607" spans="1:7" ht="15.75">
      <c r="A607" t="s">
        <v>1257</v>
      </c>
      <c r="B607" t="s">
        <v>10</v>
      </c>
      <c r="C607" t="s">
        <v>7</v>
      </c>
      <c r="D607" s="18" t="s">
        <v>1124</v>
      </c>
      <c r="E607" s="18">
        <v>4</v>
      </c>
      <c r="F607" s="17">
        <v>20</v>
      </c>
      <c r="G607" s="12" t="s">
        <v>8</v>
      </c>
    </row>
    <row r="608" spans="1:7" ht="15.75">
      <c r="A608" t="s">
        <v>1258</v>
      </c>
      <c r="B608" t="s">
        <v>10</v>
      </c>
      <c r="C608" t="s">
        <v>7</v>
      </c>
      <c r="D608" s="18" t="s">
        <v>1125</v>
      </c>
      <c r="E608" s="18">
        <v>21</v>
      </c>
      <c r="F608" s="17">
        <v>34.1</v>
      </c>
      <c r="G608" s="12" t="s">
        <v>8</v>
      </c>
    </row>
    <row r="609" spans="1:7" ht="15.75">
      <c r="A609" t="s">
        <v>1259</v>
      </c>
      <c r="B609" t="s">
        <v>10</v>
      </c>
      <c r="C609" t="s">
        <v>7</v>
      </c>
      <c r="D609" s="18" t="s">
        <v>1126</v>
      </c>
      <c r="E609" s="18">
        <v>8</v>
      </c>
      <c r="F609" s="17">
        <v>18.5</v>
      </c>
      <c r="G609" s="12" t="s">
        <v>8</v>
      </c>
    </row>
    <row r="610" spans="1:7" ht="15.75">
      <c r="A610" t="s">
        <v>1260</v>
      </c>
      <c r="B610" t="s">
        <v>10</v>
      </c>
      <c r="C610" t="s">
        <v>7</v>
      </c>
      <c r="D610" s="18" t="s">
        <v>1127</v>
      </c>
      <c r="E610" s="18">
        <v>2</v>
      </c>
      <c r="F610" s="18">
        <v>28.58</v>
      </c>
      <c r="G610" s="12" t="s">
        <v>8</v>
      </c>
    </row>
    <row r="611" spans="1:7" ht="15.75">
      <c r="A611" t="s">
        <v>1261</v>
      </c>
      <c r="B611" t="s">
        <v>10</v>
      </c>
      <c r="C611" t="s">
        <v>7</v>
      </c>
      <c r="D611" s="18" t="s">
        <v>1128</v>
      </c>
      <c r="E611" s="18">
        <v>14</v>
      </c>
      <c r="F611" s="18">
        <v>25.25</v>
      </c>
      <c r="G611" s="12" t="s">
        <v>8</v>
      </c>
    </row>
    <row r="612" spans="1:7" ht="15.75">
      <c r="A612" t="s">
        <v>1262</v>
      </c>
      <c r="B612" t="s">
        <v>10</v>
      </c>
      <c r="C612" t="s">
        <v>7</v>
      </c>
      <c r="D612" s="18" t="s">
        <v>1129</v>
      </c>
      <c r="E612" s="18">
        <v>5</v>
      </c>
      <c r="F612" s="17">
        <v>20.170000000000002</v>
      </c>
      <c r="G612" s="12" t="s">
        <v>8</v>
      </c>
    </row>
    <row r="613" spans="1:7" ht="15.75">
      <c r="A613" t="s">
        <v>1263</v>
      </c>
      <c r="B613" t="s">
        <v>10</v>
      </c>
      <c r="C613" t="s">
        <v>7</v>
      </c>
      <c r="D613" s="18" t="s">
        <v>1130</v>
      </c>
      <c r="E613" s="18">
        <v>9</v>
      </c>
      <c r="F613" s="17">
        <v>58</v>
      </c>
      <c r="G613" s="12" t="s">
        <v>8</v>
      </c>
    </row>
    <row r="614" spans="1:7" ht="15.75">
      <c r="A614" t="s">
        <v>1264</v>
      </c>
      <c r="B614" t="s">
        <v>10</v>
      </c>
      <c r="C614" t="s">
        <v>7</v>
      </c>
      <c r="D614" s="18" t="s">
        <v>1131</v>
      </c>
      <c r="E614" s="18">
        <v>2</v>
      </c>
      <c r="F614" s="17">
        <v>70.67</v>
      </c>
      <c r="G614" s="12" t="s">
        <v>8</v>
      </c>
    </row>
    <row r="615" spans="1:7" ht="15.75">
      <c r="A615" t="s">
        <v>1265</v>
      </c>
      <c r="B615" t="s">
        <v>10</v>
      </c>
      <c r="C615" t="s">
        <v>7</v>
      </c>
      <c r="D615" s="18" t="s">
        <v>1132</v>
      </c>
      <c r="E615" s="18">
        <v>7</v>
      </c>
      <c r="F615" s="18">
        <v>23.83</v>
      </c>
      <c r="G615" s="12" t="s">
        <v>8</v>
      </c>
    </row>
    <row r="616" spans="1:7" ht="15.75">
      <c r="A616" t="s">
        <v>1266</v>
      </c>
      <c r="B616" t="s">
        <v>10</v>
      </c>
      <c r="C616" t="s">
        <v>7</v>
      </c>
      <c r="D616" s="18" t="s">
        <v>1133</v>
      </c>
      <c r="E616" s="18">
        <v>4</v>
      </c>
      <c r="F616" s="17">
        <v>48</v>
      </c>
      <c r="G616" s="12" t="s">
        <v>8</v>
      </c>
    </row>
    <row r="617" spans="1:7" ht="15.75">
      <c r="A617" t="s">
        <v>1267</v>
      </c>
      <c r="B617" t="s">
        <v>10</v>
      </c>
      <c r="C617" t="s">
        <v>7</v>
      </c>
      <c r="D617" s="18" t="s">
        <v>1134</v>
      </c>
      <c r="E617" s="18">
        <v>14</v>
      </c>
      <c r="F617" s="17">
        <v>16</v>
      </c>
      <c r="G617" s="12" t="s">
        <v>8</v>
      </c>
    </row>
    <row r="618" spans="1:7" ht="15.75">
      <c r="A618" t="s">
        <v>1268</v>
      </c>
      <c r="B618" t="s">
        <v>10</v>
      </c>
      <c r="C618" t="s">
        <v>7</v>
      </c>
      <c r="D618" s="18" t="s">
        <v>1135</v>
      </c>
      <c r="E618" s="18">
        <v>3</v>
      </c>
      <c r="F618" s="17">
        <v>23.6</v>
      </c>
      <c r="G618" s="12" t="s">
        <v>8</v>
      </c>
    </row>
    <row r="619" spans="1:7" ht="15.75">
      <c r="A619" t="s">
        <v>1269</v>
      </c>
      <c r="B619" t="s">
        <v>10</v>
      </c>
      <c r="C619" t="s">
        <v>7</v>
      </c>
      <c r="D619" s="18" t="s">
        <v>1136</v>
      </c>
      <c r="E619" s="18">
        <v>2</v>
      </c>
      <c r="F619" s="17">
        <v>32.82</v>
      </c>
      <c r="G619" s="12" t="s">
        <v>8</v>
      </c>
    </row>
    <row r="620" spans="1:7" ht="15.75">
      <c r="A620" t="s">
        <v>1270</v>
      </c>
      <c r="B620" t="s">
        <v>10</v>
      </c>
      <c r="C620" t="s">
        <v>1178</v>
      </c>
      <c r="D620" s="18" t="s">
        <v>1137</v>
      </c>
      <c r="E620" s="18">
        <f>14+19+20</f>
        <v>53</v>
      </c>
      <c r="F620" s="17">
        <v>14.58</v>
      </c>
      <c r="G620" s="12" t="s">
        <v>8</v>
      </c>
    </row>
    <row r="621" spans="1:7" ht="15.75">
      <c r="A621" t="s">
        <v>1271</v>
      </c>
      <c r="B621" t="s">
        <v>10</v>
      </c>
      <c r="C621" t="s">
        <v>1178</v>
      </c>
      <c r="D621" s="18" t="s">
        <v>1137</v>
      </c>
      <c r="E621" s="18">
        <v>2</v>
      </c>
      <c r="F621" s="17">
        <v>25</v>
      </c>
      <c r="G621" s="12" t="s">
        <v>8</v>
      </c>
    </row>
    <row r="622" spans="1:7" ht="15.75">
      <c r="A622" t="s">
        <v>1272</v>
      </c>
      <c r="B622" t="s">
        <v>10</v>
      </c>
      <c r="C622" t="s">
        <v>1178</v>
      </c>
      <c r="D622" s="18" t="s">
        <v>1138</v>
      </c>
      <c r="E622" s="18">
        <v>42</v>
      </c>
      <c r="F622" s="17">
        <v>11.5</v>
      </c>
      <c r="G622" s="12" t="s">
        <v>8</v>
      </c>
    </row>
    <row r="623" spans="1:7" ht="15.75">
      <c r="A623" t="s">
        <v>1273</v>
      </c>
      <c r="B623" t="s">
        <v>10</v>
      </c>
      <c r="C623" t="s">
        <v>1178</v>
      </c>
      <c r="D623" s="18" t="s">
        <v>1139</v>
      </c>
      <c r="E623" s="18">
        <v>2</v>
      </c>
      <c r="F623" s="17">
        <v>154.16999999999999</v>
      </c>
      <c r="G623" s="12" t="s">
        <v>8</v>
      </c>
    </row>
    <row r="624" spans="1:7" ht="15.75">
      <c r="A624" t="s">
        <v>1274</v>
      </c>
      <c r="B624" t="s">
        <v>10</v>
      </c>
      <c r="C624" t="s">
        <v>7</v>
      </c>
      <c r="D624" s="18" t="s">
        <v>1140</v>
      </c>
      <c r="E624" s="18">
        <v>9</v>
      </c>
      <c r="F624" s="17">
        <v>100</v>
      </c>
      <c r="G624" s="12" t="s">
        <v>8</v>
      </c>
    </row>
    <row r="625" spans="1:7" ht="15.75">
      <c r="A625" t="s">
        <v>1275</v>
      </c>
      <c r="B625" t="s">
        <v>10</v>
      </c>
      <c r="C625" t="s">
        <v>1178</v>
      </c>
      <c r="D625" s="18" t="s">
        <v>1141</v>
      </c>
      <c r="E625" s="18">
        <v>6</v>
      </c>
      <c r="F625" s="17">
        <v>225</v>
      </c>
      <c r="G625" s="12" t="s">
        <v>8</v>
      </c>
    </row>
    <row r="626" spans="1:7" ht="15.75">
      <c r="A626" t="s">
        <v>1276</v>
      </c>
      <c r="B626" t="s">
        <v>10</v>
      </c>
      <c r="C626" t="s">
        <v>7</v>
      </c>
      <c r="D626" s="18" t="s">
        <v>1142</v>
      </c>
      <c r="E626" s="18">
        <v>21</v>
      </c>
      <c r="F626" s="17">
        <v>204</v>
      </c>
      <c r="G626" s="12" t="s">
        <v>8</v>
      </c>
    </row>
    <row r="627" spans="1:7" ht="15.75">
      <c r="A627" t="s">
        <v>1277</v>
      </c>
      <c r="B627" t="s">
        <v>10</v>
      </c>
      <c r="C627" t="s">
        <v>7</v>
      </c>
      <c r="D627" s="18" t="s">
        <v>1143</v>
      </c>
      <c r="E627" s="18">
        <v>1</v>
      </c>
      <c r="F627" s="17">
        <v>136.5</v>
      </c>
      <c r="G627" s="12" t="s">
        <v>8</v>
      </c>
    </row>
    <row r="628" spans="1:7" ht="15.75">
      <c r="A628" t="s">
        <v>1279</v>
      </c>
      <c r="B628" t="s">
        <v>10</v>
      </c>
      <c r="C628" t="s">
        <v>7</v>
      </c>
      <c r="D628" s="18" t="s">
        <v>1144</v>
      </c>
      <c r="E628" s="18">
        <v>4</v>
      </c>
      <c r="F628" s="17">
        <v>245</v>
      </c>
      <c r="G628" s="12" t="s">
        <v>8</v>
      </c>
    </row>
    <row r="629" spans="1:7" ht="15.75">
      <c r="A629" t="s">
        <v>1278</v>
      </c>
      <c r="B629" t="s">
        <v>10</v>
      </c>
      <c r="C629" t="s">
        <v>7</v>
      </c>
      <c r="D629" s="18" t="s">
        <v>1145</v>
      </c>
      <c r="E629" s="18">
        <v>4</v>
      </c>
      <c r="F629" s="17">
        <v>264</v>
      </c>
      <c r="G629" s="12" t="s">
        <v>8</v>
      </c>
    </row>
    <row r="630" spans="1:7" ht="15.75">
      <c r="A630" t="s">
        <v>1280</v>
      </c>
      <c r="B630" t="s">
        <v>10</v>
      </c>
      <c r="C630" t="s">
        <v>7</v>
      </c>
      <c r="D630" s="18" t="s">
        <v>1146</v>
      </c>
      <c r="E630" s="18">
        <v>4.5</v>
      </c>
      <c r="F630" s="17">
        <v>143</v>
      </c>
      <c r="G630" s="12" t="s">
        <v>8</v>
      </c>
    </row>
    <row r="631" spans="1:7" ht="15.75">
      <c r="A631" t="s">
        <v>1281</v>
      </c>
      <c r="B631" t="s">
        <v>10</v>
      </c>
      <c r="C631" t="s">
        <v>7</v>
      </c>
      <c r="D631" s="18" t="s">
        <v>1147</v>
      </c>
      <c r="E631" s="18">
        <v>8</v>
      </c>
      <c r="F631" s="17">
        <v>50</v>
      </c>
      <c r="G631" s="12" t="s">
        <v>8</v>
      </c>
    </row>
    <row r="632" spans="1:7" ht="15.75">
      <c r="A632" t="s">
        <v>1282</v>
      </c>
      <c r="B632" t="s">
        <v>10</v>
      </c>
      <c r="C632" t="s">
        <v>7</v>
      </c>
      <c r="D632" s="18" t="s">
        <v>1148</v>
      </c>
      <c r="E632" s="18">
        <v>6</v>
      </c>
      <c r="F632" s="17">
        <v>88</v>
      </c>
      <c r="G632" s="12" t="s">
        <v>8</v>
      </c>
    </row>
    <row r="633" spans="1:7" ht="15.75">
      <c r="A633" t="s">
        <v>1283</v>
      </c>
      <c r="B633" t="s">
        <v>10</v>
      </c>
      <c r="C633" t="s">
        <v>7</v>
      </c>
      <c r="D633" s="18" t="s">
        <v>1149</v>
      </c>
      <c r="E633" s="18">
        <v>2.5</v>
      </c>
      <c r="F633" s="17">
        <v>154</v>
      </c>
      <c r="G633" s="12" t="s">
        <v>8</v>
      </c>
    </row>
    <row r="634" spans="1:7" ht="15.75">
      <c r="A634" t="s">
        <v>1284</v>
      </c>
      <c r="B634" t="s">
        <v>10</v>
      </c>
      <c r="C634" t="s">
        <v>7</v>
      </c>
      <c r="D634" s="18" t="s">
        <v>1150</v>
      </c>
      <c r="E634" s="18">
        <v>6</v>
      </c>
      <c r="F634" s="17">
        <v>154</v>
      </c>
      <c r="G634" s="12" t="s">
        <v>8</v>
      </c>
    </row>
    <row r="635" spans="1:7" ht="15.75">
      <c r="A635" t="s">
        <v>1285</v>
      </c>
      <c r="B635" t="s">
        <v>10</v>
      </c>
      <c r="C635" t="s">
        <v>1179</v>
      </c>
      <c r="D635" s="18" t="s">
        <v>1151</v>
      </c>
      <c r="E635" s="18">
        <v>5.5</v>
      </c>
      <c r="F635" s="17">
        <v>352</v>
      </c>
      <c r="G635" s="12" t="s">
        <v>8</v>
      </c>
    </row>
    <row r="636" spans="1:7" ht="15.75">
      <c r="A636" t="s">
        <v>1286</v>
      </c>
      <c r="B636" t="s">
        <v>10</v>
      </c>
      <c r="C636" t="s">
        <v>1179</v>
      </c>
      <c r="D636" s="18" t="s">
        <v>1152</v>
      </c>
      <c r="E636" s="18">
        <v>4</v>
      </c>
      <c r="F636" s="17">
        <v>187</v>
      </c>
      <c r="G636" s="12" t="s">
        <v>8</v>
      </c>
    </row>
    <row r="637" spans="1:7" ht="15.75">
      <c r="A637" t="s">
        <v>1287</v>
      </c>
      <c r="B637" t="s">
        <v>10</v>
      </c>
      <c r="C637" t="s">
        <v>1179</v>
      </c>
      <c r="D637" s="18" t="s">
        <v>1153</v>
      </c>
      <c r="E637" s="18">
        <v>1.5</v>
      </c>
      <c r="F637" s="17">
        <v>145</v>
      </c>
      <c r="G637" s="12" t="s">
        <v>8</v>
      </c>
    </row>
    <row r="638" spans="1:7" ht="15.75">
      <c r="A638" t="s">
        <v>1288</v>
      </c>
      <c r="B638" t="s">
        <v>10</v>
      </c>
      <c r="C638" t="s">
        <v>1179</v>
      </c>
      <c r="D638" s="18" t="s">
        <v>1154</v>
      </c>
      <c r="E638" s="18">
        <v>0.5</v>
      </c>
      <c r="F638" s="17">
        <v>286</v>
      </c>
      <c r="G638" s="12" t="s">
        <v>8</v>
      </c>
    </row>
    <row r="639" spans="1:7" ht="15.75">
      <c r="A639" t="s">
        <v>1289</v>
      </c>
      <c r="B639" t="s">
        <v>10</v>
      </c>
      <c r="C639" t="s">
        <v>1179</v>
      </c>
      <c r="D639" s="18" t="s">
        <v>1155</v>
      </c>
      <c r="E639" s="18">
        <v>8</v>
      </c>
      <c r="F639" s="17">
        <v>209</v>
      </c>
      <c r="G639" s="12" t="s">
        <v>8</v>
      </c>
    </row>
    <row r="640" spans="1:7" ht="15.75">
      <c r="A640" t="s">
        <v>1290</v>
      </c>
      <c r="B640" t="s">
        <v>10</v>
      </c>
      <c r="C640" t="s">
        <v>1179</v>
      </c>
      <c r="D640" s="18" t="s">
        <v>1156</v>
      </c>
      <c r="E640" s="18">
        <v>12</v>
      </c>
      <c r="F640" s="17">
        <v>55</v>
      </c>
      <c r="G640" s="12" t="s">
        <v>8</v>
      </c>
    </row>
    <row r="641" spans="1:7" ht="15.75">
      <c r="A641" t="s">
        <v>1291</v>
      </c>
      <c r="B641" t="s">
        <v>10</v>
      </c>
      <c r="C641" t="s">
        <v>1179</v>
      </c>
      <c r="D641" s="18" t="s">
        <v>1157</v>
      </c>
      <c r="E641" s="18">
        <v>1</v>
      </c>
      <c r="F641" s="17">
        <v>170</v>
      </c>
      <c r="G641" s="12" t="s">
        <v>8</v>
      </c>
    </row>
    <row r="642" spans="1:7" ht="15.75">
      <c r="A642" t="s">
        <v>1292</v>
      </c>
      <c r="B642" t="s">
        <v>10</v>
      </c>
      <c r="C642" t="s">
        <v>1179</v>
      </c>
      <c r="D642" s="18" t="s">
        <v>1158</v>
      </c>
      <c r="E642" s="18">
        <v>2.5</v>
      </c>
      <c r="F642" s="17">
        <v>121</v>
      </c>
      <c r="G642" s="12" t="s">
        <v>8</v>
      </c>
    </row>
    <row r="643" spans="1:7" ht="15.75">
      <c r="A643" t="s">
        <v>1293</v>
      </c>
      <c r="B643" t="s">
        <v>10</v>
      </c>
      <c r="C643" t="s">
        <v>1179</v>
      </c>
      <c r="D643" s="18" t="s">
        <v>1159</v>
      </c>
      <c r="E643" s="18">
        <v>2</v>
      </c>
      <c r="F643" s="17"/>
      <c r="G643" s="12" t="s">
        <v>8</v>
      </c>
    </row>
    <row r="644" spans="1:7" ht="15.75">
      <c r="A644" t="s">
        <v>1294</v>
      </c>
      <c r="B644" t="s">
        <v>10</v>
      </c>
      <c r="C644" t="s">
        <v>1179</v>
      </c>
      <c r="D644" s="18" t="s">
        <v>1160</v>
      </c>
      <c r="E644" s="18">
        <v>2</v>
      </c>
      <c r="F644" s="17">
        <v>170</v>
      </c>
      <c r="G644" s="12" t="s">
        <v>8</v>
      </c>
    </row>
    <row r="645" spans="1:7" ht="15.75">
      <c r="A645" t="s">
        <v>1295</v>
      </c>
      <c r="B645" t="s">
        <v>10</v>
      </c>
      <c r="C645" t="s">
        <v>1178</v>
      </c>
      <c r="D645" s="18" t="s">
        <v>1161</v>
      </c>
      <c r="E645" s="18">
        <f>11.16</f>
        <v>11.16</v>
      </c>
      <c r="F645" s="17">
        <v>25.3</v>
      </c>
      <c r="G645" s="12" t="s">
        <v>8</v>
      </c>
    </row>
    <row r="646" spans="1:7" ht="15.75">
      <c r="A646" t="s">
        <v>1296</v>
      </c>
      <c r="B646" t="s">
        <v>10</v>
      </c>
      <c r="C646" t="s">
        <v>7</v>
      </c>
      <c r="D646" s="18" t="s">
        <v>1162</v>
      </c>
      <c r="E646" s="18">
        <v>2</v>
      </c>
      <c r="F646" s="17">
        <v>540</v>
      </c>
      <c r="G646" s="12" t="s">
        <v>8</v>
      </c>
    </row>
    <row r="647" spans="1:7" ht="15.75">
      <c r="A647" t="s">
        <v>1297</v>
      </c>
      <c r="B647" t="s">
        <v>10</v>
      </c>
      <c r="C647" t="s">
        <v>7</v>
      </c>
      <c r="D647" s="18" t="s">
        <v>1163</v>
      </c>
      <c r="E647" s="18">
        <v>4</v>
      </c>
      <c r="F647" s="17"/>
      <c r="G647" s="12" t="s">
        <v>8</v>
      </c>
    </row>
    <row r="648" spans="1:7" ht="15.75">
      <c r="A648" t="s">
        <v>1298</v>
      </c>
      <c r="B648" t="s">
        <v>10</v>
      </c>
      <c r="C648" t="s">
        <v>7</v>
      </c>
      <c r="D648" s="18" t="s">
        <v>1164</v>
      </c>
      <c r="E648" s="18">
        <v>2</v>
      </c>
      <c r="F648" s="17">
        <v>100</v>
      </c>
      <c r="G648" s="12" t="s">
        <v>8</v>
      </c>
    </row>
    <row r="649" spans="1:7" ht="15.75">
      <c r="A649" t="s">
        <v>1299</v>
      </c>
      <c r="B649" t="s">
        <v>10</v>
      </c>
      <c r="C649" t="s">
        <v>7</v>
      </c>
      <c r="D649" s="18" t="s">
        <v>1165</v>
      </c>
      <c r="E649" s="18">
        <v>1</v>
      </c>
      <c r="F649" s="17">
        <v>330</v>
      </c>
      <c r="G649" s="12" t="s">
        <v>8</v>
      </c>
    </row>
    <row r="650" spans="1:7" ht="15.75">
      <c r="A650" t="s">
        <v>1300</v>
      </c>
      <c r="B650" t="s">
        <v>10</v>
      </c>
      <c r="C650" t="s">
        <v>7</v>
      </c>
      <c r="D650" s="18" t="s">
        <v>1166</v>
      </c>
      <c r="E650" s="18">
        <v>4</v>
      </c>
      <c r="F650" s="17">
        <v>297</v>
      </c>
      <c r="G650" s="12" t="s">
        <v>8</v>
      </c>
    </row>
    <row r="651" spans="1:7" ht="15.75">
      <c r="A651" t="s">
        <v>1301</v>
      </c>
      <c r="B651" t="s">
        <v>10</v>
      </c>
      <c r="C651" t="s">
        <v>7</v>
      </c>
      <c r="D651" s="18" t="s">
        <v>1167</v>
      </c>
      <c r="E651" s="18">
        <v>8</v>
      </c>
      <c r="F651" s="17">
        <v>49.5</v>
      </c>
      <c r="G651" s="12" t="s">
        <v>8</v>
      </c>
    </row>
    <row r="652" spans="1:7" ht="15.75">
      <c r="A652" t="s">
        <v>1302</v>
      </c>
      <c r="B652" t="s">
        <v>10</v>
      </c>
      <c r="C652" t="s">
        <v>7</v>
      </c>
      <c r="D652" s="18" t="s">
        <v>1168</v>
      </c>
      <c r="E652" s="18">
        <v>2</v>
      </c>
      <c r="F652" s="17">
        <v>502</v>
      </c>
      <c r="G652" s="12" t="s">
        <v>8</v>
      </c>
    </row>
    <row r="653" spans="1:7" ht="15.75">
      <c r="A653" t="s">
        <v>1303</v>
      </c>
      <c r="B653" t="s">
        <v>10</v>
      </c>
      <c r="C653" t="s">
        <v>7</v>
      </c>
      <c r="D653" s="18" t="s">
        <v>1169</v>
      </c>
      <c r="E653" s="18">
        <v>65</v>
      </c>
      <c r="F653" s="17">
        <v>30</v>
      </c>
      <c r="G653" s="12" t="s">
        <v>8</v>
      </c>
    </row>
    <row r="654" spans="1:7" ht="15.75">
      <c r="A654" t="s">
        <v>1304</v>
      </c>
      <c r="B654" t="s">
        <v>10</v>
      </c>
      <c r="C654" t="s">
        <v>7</v>
      </c>
      <c r="D654" s="18" t="s">
        <v>1170</v>
      </c>
      <c r="E654" s="18">
        <v>1</v>
      </c>
      <c r="F654" s="17">
        <v>110</v>
      </c>
      <c r="G654" s="12" t="s">
        <v>8</v>
      </c>
    </row>
    <row r="655" spans="1:7" ht="15.75">
      <c r="A655" t="s">
        <v>1305</v>
      </c>
      <c r="B655" t="s">
        <v>10</v>
      </c>
      <c r="C655" t="s">
        <v>7</v>
      </c>
      <c r="D655" s="18" t="s">
        <v>1171</v>
      </c>
      <c r="E655" s="18">
        <v>14</v>
      </c>
      <c r="F655" s="17">
        <v>132</v>
      </c>
      <c r="G655" s="12" t="s">
        <v>8</v>
      </c>
    </row>
    <row r="656" spans="1:7" ht="15.75">
      <c r="A656" t="s">
        <v>1306</v>
      </c>
      <c r="B656" t="s">
        <v>10</v>
      </c>
      <c r="C656" t="s">
        <v>7</v>
      </c>
      <c r="D656" s="18" t="s">
        <v>1172</v>
      </c>
      <c r="E656" s="18">
        <v>11</v>
      </c>
      <c r="F656" s="17">
        <v>110</v>
      </c>
      <c r="G656" s="12" t="s">
        <v>8</v>
      </c>
    </row>
    <row r="657" spans="1:7" ht="15.75">
      <c r="A657" t="s">
        <v>1307</v>
      </c>
      <c r="B657" t="s">
        <v>10</v>
      </c>
      <c r="C657" t="s">
        <v>7</v>
      </c>
      <c r="D657" s="18" t="s">
        <v>1173</v>
      </c>
      <c r="E657" s="18">
        <v>8</v>
      </c>
      <c r="F657" s="17">
        <v>41</v>
      </c>
      <c r="G657" s="12" t="s">
        <v>8</v>
      </c>
    </row>
    <row r="658" spans="1:7" ht="15.75">
      <c r="A658" t="s">
        <v>1308</v>
      </c>
      <c r="B658" t="s">
        <v>10</v>
      </c>
      <c r="C658" t="s">
        <v>7</v>
      </c>
      <c r="D658" s="18" t="s">
        <v>1174</v>
      </c>
      <c r="E658" s="18">
        <v>3</v>
      </c>
      <c r="F658" s="17">
        <v>140</v>
      </c>
      <c r="G658" s="12" t="s">
        <v>8</v>
      </c>
    </row>
    <row r="659" spans="1:7" ht="15.75">
      <c r="A659" t="s">
        <v>1309</v>
      </c>
      <c r="B659" t="s">
        <v>10</v>
      </c>
      <c r="C659" t="s">
        <v>7</v>
      </c>
      <c r="D659" s="18" t="s">
        <v>1175</v>
      </c>
      <c r="E659" s="18">
        <v>9</v>
      </c>
      <c r="F659" s="17">
        <v>81.819999999999993</v>
      </c>
      <c r="G659" s="12" t="s">
        <v>8</v>
      </c>
    </row>
    <row r="660" spans="1:7" ht="15.75">
      <c r="A660" t="s">
        <v>1310</v>
      </c>
      <c r="B660" t="s">
        <v>10</v>
      </c>
      <c r="C660" t="s">
        <v>7</v>
      </c>
      <c r="D660" s="17" t="s">
        <v>1176</v>
      </c>
      <c r="E660" s="19">
        <v>6</v>
      </c>
      <c r="F660" s="17">
        <v>86.32</v>
      </c>
      <c r="G660" s="12" t="s">
        <v>8</v>
      </c>
    </row>
    <row r="661" spans="1:7" ht="15.75">
      <c r="A661" t="s">
        <v>1356</v>
      </c>
      <c r="B661" t="s">
        <v>10</v>
      </c>
      <c r="C661" t="s">
        <v>7</v>
      </c>
      <c r="D661" s="20" t="s">
        <v>1311</v>
      </c>
      <c r="E661" s="15">
        <v>46</v>
      </c>
      <c r="F661" s="15">
        <v>5</v>
      </c>
      <c r="G661" s="12" t="s">
        <v>8</v>
      </c>
    </row>
    <row r="662" spans="1:7" ht="15.75">
      <c r="A662" t="s">
        <v>1357</v>
      </c>
      <c r="B662" t="s">
        <v>10</v>
      </c>
      <c r="C662" t="s">
        <v>7</v>
      </c>
      <c r="D662" s="20" t="s">
        <v>1312</v>
      </c>
      <c r="E662" s="15">
        <v>49</v>
      </c>
      <c r="F662" s="15">
        <v>1.36</v>
      </c>
      <c r="G662" s="12" t="s">
        <v>8</v>
      </c>
    </row>
    <row r="663" spans="1:7" ht="15.75">
      <c r="A663" t="s">
        <v>1358</v>
      </c>
      <c r="B663" t="s">
        <v>10</v>
      </c>
      <c r="C663" t="s">
        <v>7</v>
      </c>
      <c r="D663" s="20" t="s">
        <v>1313</v>
      </c>
      <c r="E663" s="15">
        <v>5</v>
      </c>
      <c r="F663" s="15">
        <v>70</v>
      </c>
      <c r="G663" s="12" t="s">
        <v>8</v>
      </c>
    </row>
    <row r="664" spans="1:7" ht="15.75">
      <c r="A664" t="s">
        <v>1359</v>
      </c>
      <c r="B664" t="s">
        <v>10</v>
      </c>
      <c r="C664" t="s">
        <v>7</v>
      </c>
      <c r="D664" s="20" t="s">
        <v>1314</v>
      </c>
      <c r="E664" s="15">
        <v>49</v>
      </c>
      <c r="F664" s="15">
        <v>30.6</v>
      </c>
      <c r="G664" s="12" t="s">
        <v>8</v>
      </c>
    </row>
    <row r="665" spans="1:7" ht="15.75">
      <c r="A665" t="s">
        <v>1360</v>
      </c>
      <c r="B665" t="s">
        <v>10</v>
      </c>
      <c r="C665" t="s">
        <v>7</v>
      </c>
      <c r="D665" s="20" t="s">
        <v>1315</v>
      </c>
      <c r="E665" s="15">
        <v>32</v>
      </c>
      <c r="F665" s="15">
        <v>65.83</v>
      </c>
      <c r="G665" s="12" t="s">
        <v>8</v>
      </c>
    </row>
    <row r="666" spans="1:7" ht="15.75">
      <c r="A666" t="s">
        <v>1361</v>
      </c>
      <c r="B666" t="s">
        <v>10</v>
      </c>
      <c r="C666" t="s">
        <v>7</v>
      </c>
      <c r="D666" s="20" t="s">
        <v>1316</v>
      </c>
      <c r="E666" s="15">
        <v>14</v>
      </c>
      <c r="F666" s="15">
        <v>57.5</v>
      </c>
      <c r="G666" s="12" t="s">
        <v>8</v>
      </c>
    </row>
    <row r="667" spans="1:7" ht="15.75">
      <c r="A667" t="s">
        <v>1362</v>
      </c>
      <c r="B667" t="s">
        <v>10</v>
      </c>
      <c r="C667" t="s">
        <v>7</v>
      </c>
      <c r="D667" s="21" t="s">
        <v>1317</v>
      </c>
      <c r="E667" s="15">
        <v>8</v>
      </c>
      <c r="F667" s="15">
        <v>15.55</v>
      </c>
      <c r="G667" s="12" t="s">
        <v>8</v>
      </c>
    </row>
    <row r="668" spans="1:7" ht="15.75">
      <c r="A668" t="s">
        <v>1363</v>
      </c>
      <c r="B668" t="s">
        <v>10</v>
      </c>
      <c r="C668" t="s">
        <v>7</v>
      </c>
      <c r="D668" s="20" t="s">
        <v>1318</v>
      </c>
      <c r="E668" s="15">
        <v>35</v>
      </c>
      <c r="F668" s="15">
        <v>41.66</v>
      </c>
      <c r="G668" s="12" t="s">
        <v>8</v>
      </c>
    </row>
    <row r="669" spans="1:7" ht="15.75">
      <c r="A669" t="s">
        <v>1364</v>
      </c>
      <c r="B669" t="s">
        <v>10</v>
      </c>
      <c r="C669" t="s">
        <v>7</v>
      </c>
      <c r="D669" s="20" t="s">
        <v>1318</v>
      </c>
      <c r="E669" s="15">
        <v>17</v>
      </c>
      <c r="F669" s="15">
        <v>15.83</v>
      </c>
      <c r="G669" s="12" t="s">
        <v>8</v>
      </c>
    </row>
    <row r="670" spans="1:7" ht="15.75">
      <c r="A670" t="s">
        <v>1365</v>
      </c>
      <c r="B670" t="s">
        <v>10</v>
      </c>
      <c r="C670" t="s">
        <v>7</v>
      </c>
      <c r="D670" s="20" t="s">
        <v>1318</v>
      </c>
      <c r="E670" s="15">
        <v>73</v>
      </c>
      <c r="F670" s="15">
        <v>7.29</v>
      </c>
      <c r="G670" s="12" t="s">
        <v>8</v>
      </c>
    </row>
    <row r="671" spans="1:7" ht="15.75">
      <c r="A671" t="s">
        <v>1366</v>
      </c>
      <c r="B671" t="s">
        <v>10</v>
      </c>
      <c r="C671" t="s">
        <v>7</v>
      </c>
      <c r="D671" s="20" t="s">
        <v>1319</v>
      </c>
      <c r="E671" s="15">
        <v>33</v>
      </c>
      <c r="F671" s="15">
        <v>34.83</v>
      </c>
      <c r="G671" s="12" t="s">
        <v>8</v>
      </c>
    </row>
    <row r="672" spans="1:7" ht="15.75">
      <c r="A672" t="s">
        <v>1367</v>
      </c>
      <c r="B672" t="s">
        <v>10</v>
      </c>
      <c r="C672" t="s">
        <v>7</v>
      </c>
      <c r="D672" s="20" t="s">
        <v>1319</v>
      </c>
      <c r="E672" s="15">
        <v>8</v>
      </c>
      <c r="F672" s="15">
        <v>130.83000000000001</v>
      </c>
      <c r="G672" s="12" t="s">
        <v>8</v>
      </c>
    </row>
    <row r="673" spans="1:7" ht="15.75">
      <c r="A673" t="s">
        <v>1368</v>
      </c>
      <c r="B673" t="s">
        <v>10</v>
      </c>
      <c r="C673" t="s">
        <v>7</v>
      </c>
      <c r="D673" s="20" t="s">
        <v>1320</v>
      </c>
      <c r="E673" s="15">
        <v>40</v>
      </c>
      <c r="F673" s="15">
        <v>2.58</v>
      </c>
      <c r="G673" s="12" t="s">
        <v>8</v>
      </c>
    </row>
    <row r="674" spans="1:7" ht="15.75">
      <c r="A674" t="s">
        <v>1369</v>
      </c>
      <c r="B674" t="s">
        <v>10</v>
      </c>
      <c r="C674" t="s">
        <v>7</v>
      </c>
      <c r="D674" s="20" t="s">
        <v>1321</v>
      </c>
      <c r="E674" s="15">
        <v>281</v>
      </c>
      <c r="F674" s="15">
        <v>3.5</v>
      </c>
      <c r="G674" s="12" t="s">
        <v>8</v>
      </c>
    </row>
    <row r="675" spans="1:7" ht="15.75">
      <c r="A675" t="s">
        <v>1370</v>
      </c>
      <c r="B675" t="s">
        <v>10</v>
      </c>
      <c r="C675" t="s">
        <v>7</v>
      </c>
      <c r="D675" s="20" t="s">
        <v>1322</v>
      </c>
      <c r="E675" s="15">
        <v>49</v>
      </c>
      <c r="F675" s="15">
        <v>3.5</v>
      </c>
      <c r="G675" s="12" t="s">
        <v>8</v>
      </c>
    </row>
    <row r="676" spans="1:7" ht="15.75">
      <c r="A676" t="s">
        <v>1371</v>
      </c>
      <c r="B676" t="s">
        <v>10</v>
      </c>
      <c r="C676" t="s">
        <v>7</v>
      </c>
      <c r="D676" s="20" t="s">
        <v>1323</v>
      </c>
      <c r="E676" s="15">
        <v>16</v>
      </c>
      <c r="F676" s="15">
        <v>7.5</v>
      </c>
      <c r="G676" s="12" t="s">
        <v>8</v>
      </c>
    </row>
    <row r="677" spans="1:7" ht="15.75">
      <c r="A677" t="s">
        <v>1372</v>
      </c>
      <c r="B677" t="s">
        <v>10</v>
      </c>
      <c r="C677" t="s">
        <v>7</v>
      </c>
      <c r="D677" s="20" t="s">
        <v>1324</v>
      </c>
      <c r="E677" s="15">
        <f>425</f>
        <v>425</v>
      </c>
      <c r="F677" s="15">
        <v>8.61</v>
      </c>
      <c r="G677" s="12" t="s">
        <v>8</v>
      </c>
    </row>
    <row r="678" spans="1:7" ht="15.75">
      <c r="A678" t="s">
        <v>1373</v>
      </c>
      <c r="B678" t="s">
        <v>10</v>
      </c>
      <c r="C678" t="s">
        <v>7</v>
      </c>
      <c r="D678" s="20" t="s">
        <v>1325</v>
      </c>
      <c r="E678" s="15">
        <v>5</v>
      </c>
      <c r="F678" s="15">
        <v>63.33</v>
      </c>
      <c r="G678" s="12" t="s">
        <v>8</v>
      </c>
    </row>
    <row r="679" spans="1:7" ht="15.75">
      <c r="A679" t="s">
        <v>1374</v>
      </c>
      <c r="B679" t="s">
        <v>10</v>
      </c>
      <c r="C679" t="s">
        <v>7</v>
      </c>
      <c r="D679" s="20" t="s">
        <v>1326</v>
      </c>
      <c r="E679" s="15">
        <v>14</v>
      </c>
      <c r="F679" s="15">
        <v>8</v>
      </c>
      <c r="G679" s="12" t="s">
        <v>8</v>
      </c>
    </row>
    <row r="680" spans="1:7" ht="15.75">
      <c r="A680" t="s">
        <v>1375</v>
      </c>
      <c r="B680" t="s">
        <v>10</v>
      </c>
      <c r="C680" t="s">
        <v>7</v>
      </c>
      <c r="D680" s="20" t="s">
        <v>1327</v>
      </c>
      <c r="E680" s="15">
        <v>1</v>
      </c>
      <c r="F680" s="15">
        <v>1780</v>
      </c>
      <c r="G680" s="12" t="s">
        <v>8</v>
      </c>
    </row>
    <row r="681" spans="1:7" ht="15.75">
      <c r="A681" t="s">
        <v>1376</v>
      </c>
      <c r="B681" t="s">
        <v>10</v>
      </c>
      <c r="C681" t="s">
        <v>7</v>
      </c>
      <c r="D681" s="20" t="s">
        <v>1327</v>
      </c>
      <c r="E681" s="15">
        <v>3</v>
      </c>
      <c r="F681" s="15">
        <v>810</v>
      </c>
      <c r="G681" s="12" t="s">
        <v>8</v>
      </c>
    </row>
    <row r="682" spans="1:7" ht="15.75">
      <c r="A682" t="s">
        <v>1377</v>
      </c>
      <c r="B682" t="s">
        <v>10</v>
      </c>
      <c r="C682" t="s">
        <v>7</v>
      </c>
      <c r="D682" s="20" t="s">
        <v>1327</v>
      </c>
      <c r="E682" s="15">
        <v>2</v>
      </c>
      <c r="F682" s="15">
        <v>1030</v>
      </c>
      <c r="G682" s="12" t="s">
        <v>8</v>
      </c>
    </row>
    <row r="683" spans="1:7" ht="15.75">
      <c r="A683" t="s">
        <v>1378</v>
      </c>
      <c r="B683" t="s">
        <v>10</v>
      </c>
      <c r="C683" t="s">
        <v>7</v>
      </c>
      <c r="D683" s="20" t="s">
        <v>1328</v>
      </c>
      <c r="E683" s="15">
        <v>5</v>
      </c>
      <c r="F683" s="15">
        <v>600</v>
      </c>
      <c r="G683" s="12" t="s">
        <v>8</v>
      </c>
    </row>
    <row r="684" spans="1:7" ht="15.75">
      <c r="A684" t="s">
        <v>1379</v>
      </c>
      <c r="B684" t="s">
        <v>10</v>
      </c>
      <c r="C684" t="s">
        <v>7</v>
      </c>
      <c r="D684" s="20" t="s">
        <v>1329</v>
      </c>
      <c r="E684" s="15">
        <v>21</v>
      </c>
      <c r="F684" s="15">
        <v>13.33</v>
      </c>
      <c r="G684" s="12" t="s">
        <v>8</v>
      </c>
    </row>
    <row r="685" spans="1:7" ht="15.75">
      <c r="A685" t="s">
        <v>1380</v>
      </c>
      <c r="B685" t="s">
        <v>10</v>
      </c>
      <c r="C685" t="s">
        <v>7</v>
      </c>
      <c r="D685" s="20" t="s">
        <v>1330</v>
      </c>
      <c r="E685" s="15">
        <v>39</v>
      </c>
      <c r="F685" s="15">
        <v>68.33</v>
      </c>
      <c r="G685" s="12" t="s">
        <v>8</v>
      </c>
    </row>
    <row r="686" spans="1:7" ht="15.75">
      <c r="A686" t="s">
        <v>1381</v>
      </c>
      <c r="B686" t="s">
        <v>10</v>
      </c>
      <c r="C686" t="s">
        <v>7</v>
      </c>
      <c r="D686" s="20" t="s">
        <v>1331</v>
      </c>
      <c r="E686" s="15">
        <v>1</v>
      </c>
      <c r="F686" s="15">
        <v>7.63</v>
      </c>
      <c r="G686" s="12" t="s">
        <v>8</v>
      </c>
    </row>
    <row r="687" spans="1:7" ht="15.75">
      <c r="A687" t="s">
        <v>1382</v>
      </c>
      <c r="B687" t="s">
        <v>10</v>
      </c>
      <c r="C687" t="s">
        <v>7</v>
      </c>
      <c r="D687" s="20" t="s">
        <v>1332</v>
      </c>
      <c r="E687" s="19">
        <v>1</v>
      </c>
      <c r="F687" s="15">
        <v>255</v>
      </c>
      <c r="G687" s="12" t="s">
        <v>8</v>
      </c>
    </row>
    <row r="688" spans="1:7" ht="15.75">
      <c r="A688" t="s">
        <v>1383</v>
      </c>
      <c r="B688" t="s">
        <v>10</v>
      </c>
      <c r="C688" t="s">
        <v>7</v>
      </c>
      <c r="D688" s="20" t="s">
        <v>1333</v>
      </c>
      <c r="E688" s="15">
        <v>1</v>
      </c>
      <c r="F688" s="15">
        <v>672</v>
      </c>
      <c r="G688" s="12" t="s">
        <v>8</v>
      </c>
    </row>
    <row r="689" spans="1:7" ht="15.75">
      <c r="A689" t="s">
        <v>1384</v>
      </c>
      <c r="B689" t="s">
        <v>10</v>
      </c>
      <c r="C689" t="s">
        <v>7</v>
      </c>
      <c r="D689" s="20" t="s">
        <v>1334</v>
      </c>
      <c r="E689" s="15">
        <v>1</v>
      </c>
      <c r="F689" s="15">
        <v>604</v>
      </c>
      <c r="G689" s="12" t="s">
        <v>8</v>
      </c>
    </row>
    <row r="690" spans="1:7" ht="15.75">
      <c r="A690" t="s">
        <v>1385</v>
      </c>
      <c r="B690" t="s">
        <v>10</v>
      </c>
      <c r="C690" t="s">
        <v>7</v>
      </c>
      <c r="D690" s="20" t="s">
        <v>1335</v>
      </c>
      <c r="E690" s="15">
        <v>2</v>
      </c>
      <c r="F690" s="15">
        <v>360</v>
      </c>
      <c r="G690" s="12" t="s">
        <v>8</v>
      </c>
    </row>
    <row r="691" spans="1:7" ht="15.75">
      <c r="A691" t="s">
        <v>1386</v>
      </c>
      <c r="B691" t="s">
        <v>10</v>
      </c>
      <c r="C691" t="s">
        <v>7</v>
      </c>
      <c r="D691" s="20" t="s">
        <v>1336</v>
      </c>
      <c r="E691" s="15">
        <v>1</v>
      </c>
      <c r="F691" s="15">
        <v>6.4</v>
      </c>
      <c r="G691" s="12" t="s">
        <v>8</v>
      </c>
    </row>
    <row r="692" spans="1:7" ht="15.75">
      <c r="A692" t="s">
        <v>1387</v>
      </c>
      <c r="B692" t="s">
        <v>10</v>
      </c>
      <c r="C692" t="s">
        <v>7</v>
      </c>
      <c r="D692" s="20" t="s">
        <v>1337</v>
      </c>
      <c r="E692" s="15">
        <v>6</v>
      </c>
      <c r="F692" s="15">
        <v>163</v>
      </c>
      <c r="G692" s="12" t="s">
        <v>8</v>
      </c>
    </row>
    <row r="693" spans="1:7" ht="15.75">
      <c r="A693" t="s">
        <v>1388</v>
      </c>
      <c r="B693" t="s">
        <v>10</v>
      </c>
      <c r="C693" t="s">
        <v>7</v>
      </c>
      <c r="D693" s="20" t="s">
        <v>1338</v>
      </c>
      <c r="E693" s="15">
        <v>1</v>
      </c>
      <c r="F693" s="15">
        <v>19</v>
      </c>
      <c r="G693" s="12" t="s">
        <v>8</v>
      </c>
    </row>
    <row r="694" spans="1:7" ht="15.75">
      <c r="A694" t="s">
        <v>1389</v>
      </c>
      <c r="B694" t="s">
        <v>10</v>
      </c>
      <c r="C694" t="s">
        <v>7</v>
      </c>
      <c r="D694" s="20" t="s">
        <v>1339</v>
      </c>
      <c r="E694" s="15">
        <v>25</v>
      </c>
      <c r="F694" s="15">
        <v>6.3</v>
      </c>
      <c r="G694" s="12" t="s">
        <v>8</v>
      </c>
    </row>
    <row r="695" spans="1:7" ht="15.75">
      <c r="A695" t="s">
        <v>1390</v>
      </c>
      <c r="B695" t="s">
        <v>10</v>
      </c>
      <c r="C695" t="s">
        <v>7</v>
      </c>
      <c r="D695" s="20" t="s">
        <v>1340</v>
      </c>
      <c r="E695" s="15">
        <v>58</v>
      </c>
      <c r="F695" s="15">
        <v>14.7</v>
      </c>
      <c r="G695" s="12" t="s">
        <v>8</v>
      </c>
    </row>
    <row r="696" spans="1:7" ht="15.75">
      <c r="A696" t="s">
        <v>1391</v>
      </c>
      <c r="B696" t="s">
        <v>10</v>
      </c>
      <c r="C696" t="s">
        <v>7</v>
      </c>
      <c r="D696" s="20" t="s">
        <v>1341</v>
      </c>
      <c r="E696" s="15">
        <v>61</v>
      </c>
      <c r="F696" s="15">
        <v>48.33</v>
      </c>
      <c r="G696" s="12" t="s">
        <v>8</v>
      </c>
    </row>
    <row r="697" spans="1:7" ht="15.75">
      <c r="A697" t="s">
        <v>1392</v>
      </c>
      <c r="B697" t="s">
        <v>10</v>
      </c>
      <c r="C697" t="s">
        <v>7</v>
      </c>
      <c r="D697" s="20" t="s">
        <v>1342</v>
      </c>
      <c r="E697" s="15">
        <v>3.5</v>
      </c>
      <c r="F697" s="15">
        <v>23</v>
      </c>
      <c r="G697" s="12" t="s">
        <v>8</v>
      </c>
    </row>
    <row r="698" spans="1:7" ht="15.75">
      <c r="A698" t="s">
        <v>1393</v>
      </c>
      <c r="B698" t="s">
        <v>10</v>
      </c>
      <c r="C698" t="s">
        <v>7</v>
      </c>
      <c r="D698" s="20" t="s">
        <v>1343</v>
      </c>
      <c r="E698" s="15">
        <v>1</v>
      </c>
      <c r="F698" s="15">
        <v>24.17</v>
      </c>
      <c r="G698" s="12" t="s">
        <v>8</v>
      </c>
    </row>
    <row r="699" spans="1:7" ht="15.75">
      <c r="A699" t="s">
        <v>1394</v>
      </c>
      <c r="B699" t="s">
        <v>10</v>
      </c>
      <c r="C699" t="s">
        <v>7</v>
      </c>
      <c r="D699" s="20" t="s">
        <v>1344</v>
      </c>
      <c r="E699" s="15">
        <v>1</v>
      </c>
      <c r="F699" s="15">
        <v>32.5</v>
      </c>
      <c r="G699" s="12" t="s">
        <v>8</v>
      </c>
    </row>
    <row r="700" spans="1:7" ht="15.75">
      <c r="A700" t="s">
        <v>1395</v>
      </c>
      <c r="B700" t="s">
        <v>10</v>
      </c>
      <c r="C700" t="s">
        <v>7</v>
      </c>
      <c r="D700" s="20" t="s">
        <v>1345</v>
      </c>
      <c r="E700" s="15">
        <v>27</v>
      </c>
      <c r="F700" s="15">
        <v>65.83</v>
      </c>
      <c r="G700" s="12" t="s">
        <v>8</v>
      </c>
    </row>
    <row r="701" spans="1:7" ht="15.75">
      <c r="A701" t="s">
        <v>1396</v>
      </c>
      <c r="B701" t="s">
        <v>10</v>
      </c>
      <c r="C701" t="s">
        <v>7</v>
      </c>
      <c r="D701" s="20" t="s">
        <v>1346</v>
      </c>
      <c r="E701" s="15">
        <v>8</v>
      </c>
      <c r="F701" s="15">
        <v>865</v>
      </c>
      <c r="G701" s="12" t="s">
        <v>8</v>
      </c>
    </row>
    <row r="702" spans="1:7" ht="15.75">
      <c r="A702" t="s">
        <v>1397</v>
      </c>
      <c r="B702" t="s">
        <v>10</v>
      </c>
      <c r="C702" t="s">
        <v>7</v>
      </c>
      <c r="D702" s="20" t="s">
        <v>1347</v>
      </c>
      <c r="E702" s="15">
        <v>1</v>
      </c>
      <c r="F702" s="15">
        <v>420</v>
      </c>
      <c r="G702" s="12" t="s">
        <v>8</v>
      </c>
    </row>
    <row r="703" spans="1:7" ht="15.75">
      <c r="A703" t="s">
        <v>1398</v>
      </c>
      <c r="B703" t="s">
        <v>10</v>
      </c>
      <c r="C703" t="s">
        <v>7</v>
      </c>
      <c r="D703" s="20" t="s">
        <v>1348</v>
      </c>
      <c r="E703" s="15">
        <v>35</v>
      </c>
      <c r="F703" s="15">
        <v>25.42</v>
      </c>
      <c r="G703" s="12" t="s">
        <v>8</v>
      </c>
    </row>
    <row r="704" spans="1:7" ht="15.75">
      <c r="A704" t="s">
        <v>1399</v>
      </c>
      <c r="B704" t="s">
        <v>10</v>
      </c>
      <c r="C704" t="s">
        <v>7</v>
      </c>
      <c r="D704" s="20" t="s">
        <v>1349</v>
      </c>
      <c r="E704" s="15">
        <v>1</v>
      </c>
      <c r="F704" s="15">
        <v>23</v>
      </c>
      <c r="G704" s="12" t="s">
        <v>8</v>
      </c>
    </row>
    <row r="705" spans="1:7" ht="15.75">
      <c r="A705" t="s">
        <v>1400</v>
      </c>
      <c r="B705" t="s">
        <v>10</v>
      </c>
      <c r="C705" t="s">
        <v>7</v>
      </c>
      <c r="D705" s="20" t="s">
        <v>1350</v>
      </c>
      <c r="E705" s="15">
        <f>150+63</f>
        <v>213</v>
      </c>
      <c r="F705" s="15">
        <v>4</v>
      </c>
      <c r="G705" s="12" t="s">
        <v>8</v>
      </c>
    </row>
    <row r="706" spans="1:7" ht="15.75">
      <c r="A706" t="s">
        <v>1401</v>
      </c>
      <c r="B706" t="s">
        <v>10</v>
      </c>
      <c r="C706" t="s">
        <v>7</v>
      </c>
      <c r="D706" s="20" t="s">
        <v>1351</v>
      </c>
      <c r="E706" s="15">
        <v>1</v>
      </c>
      <c r="F706" s="15">
        <v>305</v>
      </c>
      <c r="G706" s="12" t="s">
        <v>8</v>
      </c>
    </row>
    <row r="707" spans="1:7" ht="15.75">
      <c r="A707" t="s">
        <v>1402</v>
      </c>
      <c r="B707" t="s">
        <v>10</v>
      </c>
      <c r="C707" t="s">
        <v>7</v>
      </c>
      <c r="D707" s="20" t="s">
        <v>1352</v>
      </c>
      <c r="E707" s="15">
        <v>79</v>
      </c>
      <c r="F707" s="15">
        <v>49.16</v>
      </c>
      <c r="G707" s="12" t="s">
        <v>8</v>
      </c>
    </row>
    <row r="708" spans="1:7" ht="15.75">
      <c r="A708" t="s">
        <v>1403</v>
      </c>
      <c r="B708" t="s">
        <v>10</v>
      </c>
      <c r="C708" t="s">
        <v>7</v>
      </c>
      <c r="D708" s="20" t="s">
        <v>1353</v>
      </c>
      <c r="E708" s="19">
        <v>22</v>
      </c>
      <c r="F708" s="19">
        <v>50</v>
      </c>
      <c r="G708" s="12" t="s">
        <v>8</v>
      </c>
    </row>
    <row r="709" spans="1:7" ht="15.75">
      <c r="A709" t="s">
        <v>1404</v>
      </c>
      <c r="B709" t="s">
        <v>10</v>
      </c>
      <c r="C709" t="s">
        <v>7</v>
      </c>
      <c r="D709" s="20" t="s">
        <v>1354</v>
      </c>
      <c r="E709" s="19">
        <v>115</v>
      </c>
      <c r="F709" s="19">
        <v>5.0999999999999996</v>
      </c>
      <c r="G709" s="12" t="s">
        <v>8</v>
      </c>
    </row>
    <row r="710" spans="1:7" ht="15.75">
      <c r="A710" t="s">
        <v>1405</v>
      </c>
      <c r="B710" t="s">
        <v>10</v>
      </c>
      <c r="C710" t="s">
        <v>7</v>
      </c>
      <c r="D710" s="20" t="s">
        <v>1355</v>
      </c>
      <c r="E710" s="19">
        <v>52</v>
      </c>
      <c r="F710" s="19">
        <v>5.0999999999999996</v>
      </c>
      <c r="G710" s="12" t="s">
        <v>8</v>
      </c>
    </row>
    <row r="711" spans="1:7">
      <c r="A711" t="s">
        <v>1438</v>
      </c>
      <c r="B711" t="s">
        <v>10</v>
      </c>
      <c r="C711" s="3" t="s">
        <v>20</v>
      </c>
      <c r="D711" s="3" t="s">
        <v>1406</v>
      </c>
      <c r="E711" s="3">
        <v>29</v>
      </c>
      <c r="F711" s="3">
        <v>195</v>
      </c>
      <c r="G711" s="12" t="s">
        <v>8</v>
      </c>
    </row>
    <row r="712" spans="1:7">
      <c r="A712" t="s">
        <v>1439</v>
      </c>
      <c r="B712" t="s">
        <v>10</v>
      </c>
      <c r="C712" s="3" t="s">
        <v>20</v>
      </c>
      <c r="D712" s="3" t="s">
        <v>1407</v>
      </c>
      <c r="E712" s="3">
        <v>69</v>
      </c>
      <c r="F712" s="3">
        <v>42</v>
      </c>
      <c r="G712" s="12" t="s">
        <v>74</v>
      </c>
    </row>
    <row r="713" spans="1:7">
      <c r="A713" t="s">
        <v>1440</v>
      </c>
      <c r="B713" t="s">
        <v>10</v>
      </c>
      <c r="C713" s="3" t="s">
        <v>20</v>
      </c>
      <c r="D713" s="3" t="s">
        <v>1408</v>
      </c>
      <c r="E713" s="3">
        <v>25</v>
      </c>
      <c r="F713" s="3">
        <v>170</v>
      </c>
      <c r="G713" s="12" t="s">
        <v>74</v>
      </c>
    </row>
    <row r="714" spans="1:7">
      <c r="A714" t="s">
        <v>1441</v>
      </c>
      <c r="B714" t="s">
        <v>10</v>
      </c>
      <c r="C714" s="3" t="s">
        <v>20</v>
      </c>
      <c r="D714" s="3" t="s">
        <v>1409</v>
      </c>
      <c r="E714" s="3">
        <v>19</v>
      </c>
      <c r="F714" s="3">
        <v>30</v>
      </c>
      <c r="G714" s="12" t="s">
        <v>74</v>
      </c>
    </row>
    <row r="715" spans="1:7">
      <c r="A715" t="s">
        <v>1442</v>
      </c>
      <c r="B715" t="s">
        <v>10</v>
      </c>
      <c r="C715" s="3" t="s">
        <v>20</v>
      </c>
      <c r="D715" s="3" t="s">
        <v>1410</v>
      </c>
      <c r="E715" s="3">
        <v>12.8</v>
      </c>
      <c r="F715" s="3">
        <v>40</v>
      </c>
      <c r="G715" s="12" t="s">
        <v>74</v>
      </c>
    </row>
    <row r="716" spans="1:7">
      <c r="A716" t="s">
        <v>1443</v>
      </c>
      <c r="B716" t="s">
        <v>10</v>
      </c>
      <c r="C716" s="3" t="s">
        <v>20</v>
      </c>
      <c r="D716" s="3" t="s">
        <v>1411</v>
      </c>
      <c r="E716" s="3">
        <f>67+27+54+25.5</f>
        <v>173.5</v>
      </c>
      <c r="F716" s="3">
        <v>48</v>
      </c>
      <c r="G716" s="12" t="s">
        <v>74</v>
      </c>
    </row>
    <row r="717" spans="1:7">
      <c r="A717" t="s">
        <v>1444</v>
      </c>
      <c r="B717" t="s">
        <v>10</v>
      </c>
      <c r="C717" s="3" t="s">
        <v>20</v>
      </c>
      <c r="D717" s="3" t="s">
        <v>1412</v>
      </c>
      <c r="E717" s="3">
        <f>12.2+3.5</f>
        <v>15.7</v>
      </c>
      <c r="F717" s="3">
        <v>100</v>
      </c>
      <c r="G717" s="12" t="s">
        <v>74</v>
      </c>
    </row>
    <row r="718" spans="1:7">
      <c r="A718" t="s">
        <v>1445</v>
      </c>
      <c r="B718" t="s">
        <v>10</v>
      </c>
      <c r="C718" s="3" t="s">
        <v>20</v>
      </c>
      <c r="D718" s="3" t="s">
        <v>1413</v>
      </c>
      <c r="E718" s="3">
        <v>3.2</v>
      </c>
      <c r="F718" s="3">
        <v>20</v>
      </c>
      <c r="G718" s="12" t="s">
        <v>74</v>
      </c>
    </row>
    <row r="719" spans="1:7">
      <c r="A719" t="s">
        <v>1446</v>
      </c>
      <c r="B719" t="s">
        <v>10</v>
      </c>
      <c r="C719" s="3" t="s">
        <v>20</v>
      </c>
      <c r="D719" s="3" t="s">
        <v>1414</v>
      </c>
      <c r="E719" s="3">
        <v>25</v>
      </c>
      <c r="F719" s="3">
        <v>45</v>
      </c>
      <c r="G719" s="12" t="s">
        <v>74</v>
      </c>
    </row>
    <row r="720" spans="1:7">
      <c r="A720" t="s">
        <v>1447</v>
      </c>
      <c r="B720" t="s">
        <v>10</v>
      </c>
      <c r="C720" s="3" t="s">
        <v>20</v>
      </c>
      <c r="D720" s="3" t="s">
        <v>1415</v>
      </c>
      <c r="E720" s="3">
        <f>26.5+3.2</f>
        <v>29.7</v>
      </c>
      <c r="F720" s="3">
        <v>35</v>
      </c>
      <c r="G720" s="12" t="s">
        <v>74</v>
      </c>
    </row>
    <row r="721" spans="1:7">
      <c r="A721" t="s">
        <v>1448</v>
      </c>
      <c r="B721" t="s">
        <v>10</v>
      </c>
      <c r="C721" s="3" t="s">
        <v>20</v>
      </c>
      <c r="D721" s="3" t="s">
        <v>1416</v>
      </c>
      <c r="E721" s="3">
        <v>22</v>
      </c>
      <c r="F721" s="3">
        <v>35</v>
      </c>
      <c r="G721" s="12" t="s">
        <v>74</v>
      </c>
    </row>
    <row r="722" spans="1:7">
      <c r="A722" t="s">
        <v>1449</v>
      </c>
      <c r="B722" t="s">
        <v>10</v>
      </c>
      <c r="C722" s="3" t="s">
        <v>20</v>
      </c>
      <c r="D722" s="3" t="s">
        <v>1417</v>
      </c>
      <c r="E722" s="3">
        <f>150+30.5</f>
        <v>180.5</v>
      </c>
      <c r="F722" s="3">
        <v>12</v>
      </c>
      <c r="G722" s="12" t="s">
        <v>74</v>
      </c>
    </row>
    <row r="723" spans="1:7">
      <c r="A723" t="s">
        <v>1450</v>
      </c>
      <c r="B723" t="s">
        <v>10</v>
      </c>
      <c r="C723" s="3" t="s">
        <v>20</v>
      </c>
      <c r="D723" s="3" t="s">
        <v>1418</v>
      </c>
      <c r="E723" s="3">
        <v>55</v>
      </c>
      <c r="F723" s="3">
        <v>30</v>
      </c>
      <c r="G723" s="12" t="s">
        <v>74</v>
      </c>
    </row>
    <row r="724" spans="1:7">
      <c r="A724" t="s">
        <v>1451</v>
      </c>
      <c r="B724" t="s">
        <v>10</v>
      </c>
      <c r="C724" s="3" t="s">
        <v>20</v>
      </c>
      <c r="D724" s="3" t="s">
        <v>1419</v>
      </c>
      <c r="E724" s="3">
        <v>1.1000000000000001</v>
      </c>
      <c r="F724" s="3">
        <v>40</v>
      </c>
      <c r="G724" s="12" t="s">
        <v>74</v>
      </c>
    </row>
    <row r="725" spans="1:7" ht="15.75">
      <c r="A725" t="s">
        <v>1452</v>
      </c>
      <c r="B725" t="s">
        <v>10</v>
      </c>
      <c r="C725" s="23" t="s">
        <v>20</v>
      </c>
      <c r="D725" s="22" t="s">
        <v>1420</v>
      </c>
      <c r="E725" s="3">
        <v>3</v>
      </c>
      <c r="F725" s="3">
        <v>55</v>
      </c>
      <c r="G725" s="12" t="s">
        <v>74</v>
      </c>
    </row>
    <row r="726" spans="1:7" ht="15.75">
      <c r="A726" t="s">
        <v>1453</v>
      </c>
      <c r="B726" t="s">
        <v>10</v>
      </c>
      <c r="C726" s="23" t="s">
        <v>20</v>
      </c>
      <c r="D726" s="22" t="s">
        <v>1421</v>
      </c>
      <c r="E726" s="3">
        <v>6</v>
      </c>
      <c r="F726" s="3">
        <v>120</v>
      </c>
      <c r="G726" s="12" t="s">
        <v>74</v>
      </c>
    </row>
    <row r="727" spans="1:7" ht="15.75">
      <c r="A727" t="s">
        <v>1454</v>
      </c>
      <c r="B727" t="s">
        <v>10</v>
      </c>
      <c r="C727" s="23" t="s">
        <v>20</v>
      </c>
      <c r="D727" s="22" t="s">
        <v>1422</v>
      </c>
      <c r="E727" s="3">
        <v>9.8000000000000007</v>
      </c>
      <c r="F727" s="3">
        <v>50</v>
      </c>
      <c r="G727" s="12" t="s">
        <v>74</v>
      </c>
    </row>
    <row r="728" spans="1:7" ht="15.75">
      <c r="A728" t="s">
        <v>1455</v>
      </c>
      <c r="B728" t="s">
        <v>10</v>
      </c>
      <c r="C728" s="23" t="s">
        <v>20</v>
      </c>
      <c r="D728" s="22" t="s">
        <v>1423</v>
      </c>
      <c r="E728" s="3">
        <v>0.4</v>
      </c>
      <c r="F728" s="3">
        <v>30</v>
      </c>
      <c r="G728" s="12" t="s">
        <v>74</v>
      </c>
    </row>
    <row r="729" spans="1:7" ht="15.75">
      <c r="A729" t="s">
        <v>1456</v>
      </c>
      <c r="B729" t="s">
        <v>10</v>
      </c>
      <c r="C729" s="23" t="s">
        <v>20</v>
      </c>
      <c r="D729" s="22" t="s">
        <v>1424</v>
      </c>
      <c r="E729" s="3">
        <v>7.5</v>
      </c>
      <c r="F729" s="3">
        <v>190</v>
      </c>
      <c r="G729" s="12" t="s">
        <v>74</v>
      </c>
    </row>
    <row r="730" spans="1:7" ht="15.75">
      <c r="A730" t="s">
        <v>1457</v>
      </c>
      <c r="B730" t="s">
        <v>10</v>
      </c>
      <c r="C730" s="23" t="s">
        <v>20</v>
      </c>
      <c r="D730" s="22" t="s">
        <v>1425</v>
      </c>
      <c r="E730" s="3">
        <v>10</v>
      </c>
      <c r="F730" s="3">
        <v>145</v>
      </c>
      <c r="G730" s="12" t="s">
        <v>74</v>
      </c>
    </row>
    <row r="731" spans="1:7" ht="15.75">
      <c r="A731" t="s">
        <v>1458</v>
      </c>
      <c r="B731" t="s">
        <v>10</v>
      </c>
      <c r="C731" s="23" t="s">
        <v>20</v>
      </c>
      <c r="D731" s="22" t="s">
        <v>1426</v>
      </c>
      <c r="E731" s="3">
        <v>8.8000000000000007</v>
      </c>
      <c r="F731" s="3">
        <v>145</v>
      </c>
      <c r="G731" s="12" t="s">
        <v>74</v>
      </c>
    </row>
    <row r="732" spans="1:7" ht="15.75">
      <c r="A732" t="s">
        <v>1459</v>
      </c>
      <c r="B732" t="s">
        <v>10</v>
      </c>
      <c r="C732" s="23" t="s">
        <v>20</v>
      </c>
      <c r="D732" s="22" t="s">
        <v>1427</v>
      </c>
      <c r="E732" s="3">
        <v>5.9</v>
      </c>
      <c r="F732" s="3">
        <v>130</v>
      </c>
      <c r="G732" s="12" t="s">
        <v>74</v>
      </c>
    </row>
    <row r="733" spans="1:7" ht="15.75">
      <c r="A733" t="s">
        <v>1460</v>
      </c>
      <c r="B733" t="s">
        <v>10</v>
      </c>
      <c r="C733" s="23" t="s">
        <v>20</v>
      </c>
      <c r="D733" s="22" t="s">
        <v>1428</v>
      </c>
      <c r="E733" s="3">
        <f>31.3+33+39.5+39.5+21+37+25+34+31.5</f>
        <v>291.8</v>
      </c>
      <c r="F733" s="3">
        <v>30</v>
      </c>
      <c r="G733" s="12" t="s">
        <v>74</v>
      </c>
    </row>
    <row r="734" spans="1:7" ht="15.75">
      <c r="A734" t="s">
        <v>1461</v>
      </c>
      <c r="B734" t="s">
        <v>10</v>
      </c>
      <c r="C734" s="23" t="s">
        <v>20</v>
      </c>
      <c r="D734" s="22" t="s">
        <v>1429</v>
      </c>
      <c r="E734" s="3">
        <f>20+15</f>
        <v>35</v>
      </c>
      <c r="F734" s="3">
        <v>62</v>
      </c>
      <c r="G734" s="12" t="s">
        <v>74</v>
      </c>
    </row>
    <row r="735" spans="1:7" ht="15.75">
      <c r="A735" t="s">
        <v>1462</v>
      </c>
      <c r="B735" t="s">
        <v>10</v>
      </c>
      <c r="C735" s="23" t="s">
        <v>20</v>
      </c>
      <c r="D735" s="22" t="s">
        <v>1430</v>
      </c>
      <c r="E735" s="3"/>
      <c r="F735" s="3">
        <v>12</v>
      </c>
      <c r="G735" s="12" t="s">
        <v>74</v>
      </c>
    </row>
    <row r="736" spans="1:7" ht="15.75">
      <c r="A736" t="s">
        <v>1463</v>
      </c>
      <c r="B736" t="s">
        <v>10</v>
      </c>
      <c r="C736" s="23" t="s">
        <v>20</v>
      </c>
      <c r="D736" s="22" t="s">
        <v>1431</v>
      </c>
      <c r="E736" s="3">
        <v>15.8</v>
      </c>
      <c r="F736" s="3">
        <v>95</v>
      </c>
      <c r="G736" s="12" t="s">
        <v>74</v>
      </c>
    </row>
    <row r="737" spans="1:7" ht="15.75">
      <c r="A737" t="s">
        <v>1464</v>
      </c>
      <c r="B737" t="s">
        <v>10</v>
      </c>
      <c r="C737" s="23" t="s">
        <v>7</v>
      </c>
      <c r="D737" s="22" t="s">
        <v>1432</v>
      </c>
      <c r="E737" s="3">
        <v>59</v>
      </c>
      <c r="F737" s="3">
        <v>9.16</v>
      </c>
      <c r="G737" s="12" t="s">
        <v>74</v>
      </c>
    </row>
    <row r="738" spans="1:7" ht="15.75">
      <c r="A738" t="s">
        <v>1465</v>
      </c>
      <c r="B738" t="s">
        <v>10</v>
      </c>
      <c r="C738" s="23" t="s">
        <v>20</v>
      </c>
      <c r="D738" s="22" t="s">
        <v>1433</v>
      </c>
      <c r="E738" s="3">
        <f>15+8.9</f>
        <v>23.9</v>
      </c>
      <c r="F738" s="3">
        <v>180</v>
      </c>
      <c r="G738" s="12" t="s">
        <v>74</v>
      </c>
    </row>
    <row r="739" spans="1:7" ht="15.75">
      <c r="A739" t="s">
        <v>1466</v>
      </c>
      <c r="B739" t="s">
        <v>10</v>
      </c>
      <c r="C739" s="23" t="s">
        <v>20</v>
      </c>
      <c r="D739" s="22" t="s">
        <v>1434</v>
      </c>
      <c r="E739" s="3">
        <v>10.199999999999999</v>
      </c>
      <c r="F739" s="3">
        <v>40</v>
      </c>
      <c r="G739" s="12" t="s">
        <v>74</v>
      </c>
    </row>
    <row r="740" spans="1:7" ht="15.75">
      <c r="A740" t="s">
        <v>1467</v>
      </c>
      <c r="B740" t="s">
        <v>10</v>
      </c>
      <c r="C740" s="23" t="s">
        <v>20</v>
      </c>
      <c r="D740" s="22" t="s">
        <v>1435</v>
      </c>
      <c r="E740" s="3">
        <v>48</v>
      </c>
      <c r="F740" s="3">
        <v>35</v>
      </c>
      <c r="G740" s="12" t="s">
        <v>74</v>
      </c>
    </row>
    <row r="741" spans="1:7" ht="15.75">
      <c r="A741" t="s">
        <v>1468</v>
      </c>
      <c r="B741" t="s">
        <v>10</v>
      </c>
      <c r="C741" s="23" t="s">
        <v>20</v>
      </c>
      <c r="D741" s="22" t="s">
        <v>1436</v>
      </c>
      <c r="E741" s="3"/>
      <c r="F741" s="3">
        <v>57</v>
      </c>
      <c r="G741" s="12" t="s">
        <v>74</v>
      </c>
    </row>
    <row r="742" spans="1:7" ht="15.75">
      <c r="A742" t="s">
        <v>1469</v>
      </c>
      <c r="B742" t="s">
        <v>10</v>
      </c>
      <c r="C742" s="23" t="s">
        <v>20</v>
      </c>
      <c r="D742" s="22" t="s">
        <v>1437</v>
      </c>
      <c r="E742" s="3">
        <v>5</v>
      </c>
      <c r="F742" s="3">
        <v>300</v>
      </c>
      <c r="G742" s="12" t="s">
        <v>8</v>
      </c>
    </row>
  </sheetData>
  <pageMargins left="0.75" right="0.75" top="1" bottom="1" header="0.5" footer="0.5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2022-04-13T02:37:55Z</dcterms:created>
  <dcterms:modified xsi:type="dcterms:W3CDTF">2022-04-30T02:40:25Z</dcterms:modified>
</cp:coreProperties>
</file>