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4295" windowHeight="89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2" i="1"/>
  <c r="D155"/>
  <c r="D327"/>
  <c r="D349"/>
  <c r="D347"/>
  <c r="D346"/>
  <c r="D345"/>
  <c r="D344"/>
  <c r="D343"/>
  <c r="D342"/>
  <c r="D341"/>
  <c r="D340"/>
  <c r="D338"/>
  <c r="D335"/>
  <c r="D333"/>
  <c r="D332"/>
  <c r="D330"/>
  <c r="D329"/>
  <c r="D323"/>
  <c r="D322"/>
  <c r="D321"/>
  <c r="D320"/>
  <c r="D319"/>
  <c r="D316"/>
  <c r="D315"/>
  <c r="D314"/>
  <c r="D313"/>
  <c r="D312"/>
  <c r="D311"/>
  <c r="D310"/>
  <c r="D309"/>
  <c r="D308"/>
  <c r="D307"/>
  <c r="D306"/>
  <c r="D305"/>
  <c r="D303"/>
  <c r="D302"/>
  <c r="D301"/>
  <c r="D298"/>
  <c r="D297"/>
  <c r="D296"/>
  <c r="D295"/>
  <c r="D294"/>
  <c r="D293"/>
  <c r="D292"/>
  <c r="D291"/>
  <c r="D290"/>
  <c r="D289"/>
  <c r="D288"/>
  <c r="D287"/>
  <c r="D286"/>
  <c r="D285"/>
  <c r="D284"/>
  <c r="D283"/>
  <c r="D280"/>
  <c r="D278"/>
  <c r="D277"/>
  <c r="D276"/>
  <c r="D275"/>
  <c r="D271"/>
  <c r="D270"/>
  <c r="D269"/>
  <c r="D265"/>
  <c r="D262"/>
  <c r="D261"/>
  <c r="D260"/>
  <c r="D259"/>
  <c r="D256"/>
  <c r="D255"/>
  <c r="D254"/>
  <c r="D253"/>
  <c r="D252"/>
  <c r="D251"/>
  <c r="D250"/>
  <c r="D249"/>
  <c r="D248"/>
  <c r="D247"/>
  <c r="D245"/>
  <c r="D244"/>
  <c r="D234"/>
  <c r="D233"/>
  <c r="D232"/>
  <c r="D231"/>
  <c r="D230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8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3"/>
  <c r="D174"/>
  <c r="D172"/>
  <c r="D171"/>
  <c r="D170"/>
  <c r="D169"/>
  <c r="D168"/>
  <c r="D167"/>
  <c r="D166"/>
  <c r="D165"/>
  <c r="D164"/>
  <c r="D162"/>
  <c r="D161"/>
  <c r="D160"/>
  <c r="D159"/>
  <c r="D158"/>
  <c r="D156"/>
  <c r="D154"/>
  <c r="D153"/>
  <c r="D152"/>
  <c r="D151"/>
  <c r="D150"/>
  <c r="D149"/>
  <c r="D148"/>
  <c r="D147"/>
  <c r="D146"/>
  <c r="D145"/>
  <c r="D144"/>
  <c r="D143"/>
  <c r="D142"/>
  <c r="D138"/>
  <c r="D137"/>
  <c r="D136"/>
  <c r="D135"/>
  <c r="D134"/>
  <c r="D133"/>
  <c r="D132"/>
  <c r="D13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78"/>
  <c r="D77"/>
  <c r="D76"/>
  <c r="D75"/>
  <c r="D73"/>
  <c r="D72"/>
  <c r="D71"/>
  <c r="D70"/>
  <c r="D69"/>
  <c r="D68"/>
  <c r="D67"/>
  <c r="D64"/>
  <c r="D61"/>
  <c r="D66"/>
  <c r="D65"/>
  <c r="D63"/>
  <c r="D62"/>
  <c r="D45"/>
  <c r="D44"/>
  <c r="D43"/>
  <c r="D39"/>
  <c r="D38"/>
  <c r="D37"/>
  <c r="D36"/>
  <c r="D33"/>
  <c r="D32"/>
  <c r="D31"/>
  <c r="D29"/>
  <c r="D27"/>
  <c r="D23"/>
  <c r="D22"/>
  <c r="D21"/>
  <c r="D20"/>
  <c r="D19"/>
  <c r="D18"/>
  <c r="D17"/>
  <c r="D15"/>
  <c r="D14"/>
  <c r="D8"/>
  <c r="D6"/>
  <c r="D5"/>
  <c r="D3"/>
  <c r="D2"/>
</calcChain>
</file>

<file path=xl/sharedStrings.xml><?xml version="1.0" encoding="utf-8"?>
<sst xmlns="http://schemas.openxmlformats.org/spreadsheetml/2006/main" count="1397" uniqueCount="689">
  <si>
    <t>ID</t>
  </si>
  <si>
    <t>Item Code</t>
  </si>
  <si>
    <t>Price List</t>
  </si>
  <si>
    <t>Item Name</t>
  </si>
  <si>
    <t>Rate</t>
  </si>
  <si>
    <t>AGG-102</t>
  </si>
  <si>
    <t>AGG-255</t>
  </si>
  <si>
    <t>AGV-169</t>
  </si>
  <si>
    <t>AGG-103</t>
  </si>
  <si>
    <t>AGG-123</t>
  </si>
  <si>
    <t>AGV</t>
  </si>
  <si>
    <t>AGG-254</t>
  </si>
  <si>
    <t>AGV-259</t>
  </si>
  <si>
    <t>AGV-229</t>
  </si>
  <si>
    <t>AGV-167</t>
  </si>
  <si>
    <t>AGG-231</t>
  </si>
  <si>
    <t>AGG-67</t>
  </si>
  <si>
    <t>AGG-13</t>
  </si>
  <si>
    <t>AGG-52</t>
  </si>
  <si>
    <t>AGG-74</t>
  </si>
  <si>
    <t>AGG-104</t>
  </si>
  <si>
    <t>AGG-105</t>
  </si>
  <si>
    <t>AGG-114</t>
  </si>
  <si>
    <t>AGG-119</t>
  </si>
  <si>
    <t>AGG-124</t>
  </si>
  <si>
    <t>AGG-141</t>
  </si>
  <si>
    <t>AGG-148</t>
  </si>
  <si>
    <t>AGV-158</t>
  </si>
  <si>
    <t>AGV-159</t>
  </si>
  <si>
    <t>AGV-160</t>
  </si>
  <si>
    <t>AGP-174</t>
  </si>
  <si>
    <t>AGG-208</t>
  </si>
  <si>
    <t>AGG-209</t>
  </si>
  <si>
    <t>AGG-215</t>
  </si>
  <si>
    <t>AGG-229</t>
  </si>
  <si>
    <t>AGG-242</t>
  </si>
  <si>
    <t>AGG-250</t>
  </si>
  <si>
    <t>AGV-261</t>
  </si>
  <si>
    <t>AGG-262</t>
  </si>
  <si>
    <t>AGG-263</t>
  </si>
  <si>
    <t>AGG-277</t>
  </si>
  <si>
    <t>AGG-284</t>
  </si>
  <si>
    <t>AGG-294</t>
  </si>
  <si>
    <t>AGV-333</t>
  </si>
  <si>
    <t>AGV-230</t>
  </si>
  <si>
    <t>AGV-232</t>
  </si>
  <si>
    <t>AGG-205</t>
  </si>
  <si>
    <t>AGG-196</t>
  </si>
  <si>
    <t>AGG-245</t>
  </si>
  <si>
    <t>AGV-171</t>
  </si>
  <si>
    <t>AGG-53</t>
  </si>
  <si>
    <t>AGG-22</t>
  </si>
  <si>
    <t>AGG-02</t>
  </si>
  <si>
    <t>AGV-233</t>
  </si>
  <si>
    <t>AGV-344</t>
  </si>
  <si>
    <t>AGV-231</t>
  </si>
  <si>
    <t>AGV-341</t>
  </si>
  <si>
    <t>AGV-339</t>
  </si>
  <si>
    <t>AGV-157</t>
  </si>
  <si>
    <t>AGG-227</t>
  </si>
  <si>
    <t>AGG-230</t>
  </si>
  <si>
    <t>AGV-334</t>
  </si>
  <si>
    <t>AGV-287</t>
  </si>
  <si>
    <t>AGV-286</t>
  </si>
  <si>
    <t>AGG-228</t>
  </si>
  <si>
    <t>AGP-234</t>
  </si>
  <si>
    <t>AGG-03</t>
  </si>
  <si>
    <t>AGG-04</t>
  </si>
  <si>
    <t>AGG-05</t>
  </si>
  <si>
    <t>AGG-06</t>
  </si>
  <si>
    <t>AGG-07</t>
  </si>
  <si>
    <t>AGG-08</t>
  </si>
  <si>
    <t>AGG-09</t>
  </si>
  <si>
    <t>AGG-10</t>
  </si>
  <si>
    <t>AGG-11</t>
  </si>
  <si>
    <t>AGG-12</t>
  </si>
  <si>
    <t>AGG-14</t>
  </si>
  <si>
    <t>AGG-15</t>
  </si>
  <si>
    <t>AGG-16</t>
  </si>
  <si>
    <t>AGG-17</t>
  </si>
  <si>
    <t>AGG-18</t>
  </si>
  <si>
    <t>AGG-19</t>
  </si>
  <si>
    <t>AGG-20</t>
  </si>
  <si>
    <t>AGG-21</t>
  </si>
  <si>
    <t>AGG-23</t>
  </si>
  <si>
    <t>AGG-24</t>
  </si>
  <si>
    <t>AGG-25</t>
  </si>
  <si>
    <t>AGG-26</t>
  </si>
  <si>
    <t>AGG-27</t>
  </si>
  <si>
    <t>AGG-28</t>
  </si>
  <si>
    <t>AGG-29</t>
  </si>
  <si>
    <t>AGG-30</t>
  </si>
  <si>
    <t>AGG-31</t>
  </si>
  <si>
    <t>AGG-32</t>
  </si>
  <si>
    <t>AGG-33</t>
  </si>
  <si>
    <t>AGG-34</t>
  </si>
  <si>
    <t>AGG-35</t>
  </si>
  <si>
    <t>AGG-36</t>
  </si>
  <si>
    <t>AGG-37</t>
  </si>
  <si>
    <t>AGG-38</t>
  </si>
  <si>
    <t>AGG-39</t>
  </si>
  <si>
    <t>AGG-40</t>
  </si>
  <si>
    <t>AGG-41</t>
  </si>
  <si>
    <t>AGG-42</t>
  </si>
  <si>
    <t>AGG-43</t>
  </si>
  <si>
    <t>AGG-44</t>
  </si>
  <si>
    <t>AGG-45</t>
  </si>
  <si>
    <t>AGG-46</t>
  </si>
  <si>
    <t>AGG-47</t>
  </si>
  <si>
    <t>AGG-48</t>
  </si>
  <si>
    <t>AGG-49</t>
  </si>
  <si>
    <t>AGG-50</t>
  </si>
  <si>
    <t>AGG-51</t>
  </si>
  <si>
    <t>AGG-54</t>
  </si>
  <si>
    <t>AGG-55</t>
  </si>
  <si>
    <t>AGG-56</t>
  </si>
  <si>
    <t>AGG-57</t>
  </si>
  <si>
    <t>AGG-58</t>
  </si>
  <si>
    <t>AGG-59</t>
  </si>
  <si>
    <t>AGG-60</t>
  </si>
  <si>
    <t>AGG-61</t>
  </si>
  <si>
    <t>AGG-62</t>
  </si>
  <si>
    <t>AGG-63</t>
  </si>
  <si>
    <t>AGG-64</t>
  </si>
  <si>
    <t>AGG-65</t>
  </si>
  <si>
    <t>AGG-66</t>
  </si>
  <si>
    <t>AGG-68</t>
  </si>
  <si>
    <t>AGG-69</t>
  </si>
  <si>
    <t>AGG-70</t>
  </si>
  <si>
    <t>AGG-71</t>
  </si>
  <si>
    <t>AGG-72</t>
  </si>
  <si>
    <t>AGG-73</t>
  </si>
  <si>
    <t>AGG-75</t>
  </si>
  <si>
    <t>AGG-76</t>
  </si>
  <si>
    <t>AGG-77</t>
  </si>
  <si>
    <t>AGG-78</t>
  </si>
  <si>
    <t>AGG-79</t>
  </si>
  <si>
    <t>AGG-80</t>
  </si>
  <si>
    <t>AGG-81</t>
  </si>
  <si>
    <t>AGG-82</t>
  </si>
  <si>
    <t>AGG-83</t>
  </si>
  <si>
    <t>AGG-85</t>
  </si>
  <si>
    <t>AGG-86</t>
  </si>
  <si>
    <t>AGG-87</t>
  </si>
  <si>
    <t>AGG-88</t>
  </si>
  <si>
    <t>AGG-89</t>
  </si>
  <si>
    <t>AGG-90</t>
  </si>
  <si>
    <t>AGG-91</t>
  </si>
  <si>
    <t>AGG-92</t>
  </si>
  <si>
    <t>AGG-93</t>
  </si>
  <si>
    <t>AGG-94</t>
  </si>
  <si>
    <t>AGG-95</t>
  </si>
  <si>
    <t>AGG-96</t>
  </si>
  <si>
    <t>AGG-97</t>
  </si>
  <si>
    <t>AGG-98</t>
  </si>
  <si>
    <t>AGG-99</t>
  </si>
  <si>
    <t>AGG-100</t>
  </si>
  <si>
    <t>AGG-101</t>
  </si>
  <si>
    <t>AGG-107</t>
  </si>
  <si>
    <t>AGG-108</t>
  </si>
  <si>
    <t>AGG-109</t>
  </si>
  <si>
    <t>AGG-110</t>
  </si>
  <si>
    <t>AGG-111</t>
  </si>
  <si>
    <t>AGG-112</t>
  </si>
  <si>
    <t>AGG-113</t>
  </si>
  <si>
    <t>AGG-115</t>
  </si>
  <si>
    <t>AGG-116</t>
  </si>
  <si>
    <t>AGG-117</t>
  </si>
  <si>
    <t>AGG-118</t>
  </si>
  <si>
    <t>AGG-120</t>
  </si>
  <si>
    <t>AGG-121</t>
  </si>
  <si>
    <t>AGG-122</t>
  </si>
  <si>
    <t>AGG-125</t>
  </si>
  <si>
    <t>AGG-126</t>
  </si>
  <si>
    <t>AGG-127</t>
  </si>
  <si>
    <t>AGG-128</t>
  </si>
  <si>
    <t>AGG-129</t>
  </si>
  <si>
    <t>AGG-130</t>
  </si>
  <si>
    <t>AGG-131</t>
  </si>
  <si>
    <t>AGG-132</t>
  </si>
  <si>
    <t>AGG-133</t>
  </si>
  <si>
    <t>AGG-134</t>
  </si>
  <si>
    <t>AGG-135</t>
  </si>
  <si>
    <t>AGG-136</t>
  </si>
  <si>
    <t>AGG-137</t>
  </si>
  <si>
    <t>AGG-138</t>
  </si>
  <si>
    <t>AGG-139</t>
  </si>
  <si>
    <t>AGG-140</t>
  </si>
  <si>
    <t>AGG-142</t>
  </si>
  <si>
    <t>AGG-143</t>
  </si>
  <si>
    <t>AGG-144</t>
  </si>
  <si>
    <t>AGG-145</t>
  </si>
  <si>
    <t>AGG-146</t>
  </si>
  <si>
    <t>AGG-147</t>
  </si>
  <si>
    <t>AGG-149</t>
  </si>
  <si>
    <t>AGG-150</t>
  </si>
  <si>
    <t>AGG-151</t>
  </si>
  <si>
    <t>AGG-152</t>
  </si>
  <si>
    <t>AGG-153</t>
  </si>
  <si>
    <t>AGG-154</t>
  </si>
  <si>
    <t>AGG-155</t>
  </si>
  <si>
    <t>AGG-156</t>
  </si>
  <si>
    <t>AGV-156</t>
  </si>
  <si>
    <t>AGV-161</t>
  </si>
  <si>
    <t>AGV-162</t>
  </si>
  <si>
    <t>AGV-163</t>
  </si>
  <si>
    <t>AGV-164</t>
  </si>
  <si>
    <t>AGV-165</t>
  </si>
  <si>
    <t>AGV-166</t>
  </si>
  <si>
    <t>AGV-168</t>
  </si>
  <si>
    <t>AGV-170</t>
  </si>
  <si>
    <t>AGP-172</t>
  </si>
  <si>
    <t>AGP-173</t>
  </si>
  <si>
    <t>AGP-175</t>
  </si>
  <si>
    <t>AGP-176</t>
  </si>
  <si>
    <t>AGP-177</t>
  </si>
  <si>
    <t>AGP-178</t>
  </si>
  <si>
    <t>AGP-179</t>
  </si>
  <si>
    <t>AGP-180</t>
  </si>
  <si>
    <t>AGP-181</t>
  </si>
  <si>
    <t>AGP-182</t>
  </si>
  <si>
    <t>AGP-183</t>
  </si>
  <si>
    <t>AGP-184</t>
  </si>
  <si>
    <t>AGP-185</t>
  </si>
  <si>
    <t>AGP-186</t>
  </si>
  <si>
    <t>AGP-187</t>
  </si>
  <si>
    <t>AGP-188</t>
  </si>
  <si>
    <t>AGP-189</t>
  </si>
  <si>
    <t>AGP-190</t>
  </si>
  <si>
    <t>AGP-191</t>
  </si>
  <si>
    <t>AGP-192</t>
  </si>
  <si>
    <t>Agp-193</t>
  </si>
  <si>
    <t>AGP -194</t>
  </si>
  <si>
    <t>AGP-195</t>
  </si>
  <si>
    <t>AGP-196</t>
  </si>
  <si>
    <t>AGP-197</t>
  </si>
  <si>
    <t>AGP-198</t>
  </si>
  <si>
    <t>AGG-199</t>
  </si>
  <si>
    <t>AGG-200</t>
  </si>
  <si>
    <t>AGP-201</t>
  </si>
  <si>
    <t>AGG-202</t>
  </si>
  <si>
    <t>AGG-203</t>
  </si>
  <si>
    <t>AGG-204</t>
  </si>
  <si>
    <t>AGG-206</t>
  </si>
  <si>
    <t>AGG-207</t>
  </si>
  <si>
    <t>AGG-210</t>
  </si>
  <si>
    <t>AGG-211</t>
  </si>
  <si>
    <t>AGG-212</t>
  </si>
  <si>
    <t>AGG-213</t>
  </si>
  <si>
    <t>AGG-214</t>
  </si>
  <si>
    <t>AGP-216</t>
  </si>
  <si>
    <t>AGP-217</t>
  </si>
  <si>
    <t>AGG-218</t>
  </si>
  <si>
    <t>AGG-219</t>
  </si>
  <si>
    <t>AGG-220</t>
  </si>
  <si>
    <t>AGG-221</t>
  </si>
  <si>
    <t>AGG-222</t>
  </si>
  <si>
    <t>AGG-223</t>
  </si>
  <si>
    <t>AGG-224</t>
  </si>
  <si>
    <t>AGG-225</t>
  </si>
  <si>
    <t>AGP-226</t>
  </si>
  <si>
    <t>AGG-226</t>
  </si>
  <si>
    <t>AGG-232</t>
  </si>
  <si>
    <t>AGG-233</t>
  </si>
  <si>
    <t>AGG-234</t>
  </si>
  <si>
    <t>AGG-235</t>
  </si>
  <si>
    <t>AGV-235</t>
  </si>
  <si>
    <t>AGV-236</t>
  </si>
  <si>
    <t>AGP-237</t>
  </si>
  <si>
    <t>AGV-238</t>
  </si>
  <si>
    <t>AGG-239</t>
  </si>
  <si>
    <t>AGG-240</t>
  </si>
  <si>
    <t>AGG-241</t>
  </si>
  <si>
    <t>AGG-243</t>
  </si>
  <si>
    <t>AGG-244</t>
  </si>
  <si>
    <t>AGG-246</t>
  </si>
  <si>
    <t>AGG-247</t>
  </si>
  <si>
    <t>AGG-248</t>
  </si>
  <si>
    <t>AGG-249</t>
  </si>
  <si>
    <t>AGG-251</t>
  </si>
  <si>
    <t>AGG-252</t>
  </si>
  <si>
    <t>AGG-253</t>
  </si>
  <si>
    <t>AGG-257</t>
  </si>
  <si>
    <t>AGG-258</t>
  </si>
  <si>
    <t>AGV-260</t>
  </si>
  <si>
    <t>AGV-262</t>
  </si>
  <si>
    <t>AGG-264</t>
  </si>
  <si>
    <t>AGG-265</t>
  </si>
  <si>
    <t>AGG-266</t>
  </si>
  <si>
    <t>AGG-267</t>
  </si>
  <si>
    <t>AGG-268</t>
  </si>
  <si>
    <t>AGG-269</t>
  </si>
  <si>
    <t>AGG-270</t>
  </si>
  <si>
    <t>AGG-271</t>
  </si>
  <si>
    <t>AGG-272</t>
  </si>
  <si>
    <t>AGG-273</t>
  </si>
  <si>
    <t>AGG-274</t>
  </si>
  <si>
    <t>AGG-275</t>
  </si>
  <si>
    <t>AGG-276</t>
  </si>
  <si>
    <t>AGG-278</t>
  </si>
  <si>
    <t>AGG-279</t>
  </si>
  <si>
    <t>AGG-280</t>
  </si>
  <si>
    <t>AGV-281</t>
  </si>
  <si>
    <t>AGV-282</t>
  </si>
  <si>
    <t>AGG-283</t>
  </si>
  <si>
    <t>AGG-285</t>
  </si>
  <si>
    <t>AGG-286</t>
  </si>
  <si>
    <t>AGG-287</t>
  </si>
  <si>
    <t>AGG-288</t>
  </si>
  <si>
    <t>AGG-289</t>
  </si>
  <si>
    <t>AGG-290</t>
  </si>
  <si>
    <t>AGG-291</t>
  </si>
  <si>
    <t>AGG-292</t>
  </si>
  <si>
    <t>AGG-293</t>
  </si>
  <si>
    <t>AGG-295</t>
  </si>
  <si>
    <t>AGG-296</t>
  </si>
  <si>
    <t>AGG-297</t>
  </si>
  <si>
    <t>AGG-298</t>
  </si>
  <si>
    <t>AGG-299</t>
  </si>
  <si>
    <t>AGG-300</t>
  </si>
  <si>
    <t>AGG-301</t>
  </si>
  <si>
    <t>AGG-302</t>
  </si>
  <si>
    <t>AGG-303</t>
  </si>
  <si>
    <t>AGG-304</t>
  </si>
  <si>
    <t>AGG-305</t>
  </si>
  <si>
    <t>AGG-306</t>
  </si>
  <si>
    <t>AGG-307</t>
  </si>
  <si>
    <t>AGV-301</t>
  </si>
  <si>
    <t>AGG-308</t>
  </si>
  <si>
    <t>AGG-309</t>
  </si>
  <si>
    <t>AGG-310</t>
  </si>
  <si>
    <t>AGG-313</t>
  </si>
  <si>
    <t>AGP-330</t>
  </si>
  <si>
    <t>AGG-331</t>
  </si>
  <si>
    <t>AGV-332</t>
  </si>
  <si>
    <t>AGG-336</t>
  </si>
  <si>
    <t>AGG-337</t>
  </si>
  <si>
    <t>AGV-338</t>
  </si>
  <si>
    <t>AGG-238</t>
  </si>
  <si>
    <t>AGG-338</t>
  </si>
  <si>
    <t>AGV-337</t>
  </si>
  <si>
    <t>AGG-339</t>
  </si>
  <si>
    <t>AGV-340</t>
  </si>
  <si>
    <t>AGG-340</t>
  </si>
  <si>
    <t>AGG-341</t>
  </si>
  <si>
    <t>AGG-342</t>
  </si>
  <si>
    <t>AGG-343</t>
  </si>
  <si>
    <t>AGG-344</t>
  </si>
  <si>
    <t>AGG-345</t>
  </si>
  <si>
    <t>AGG-346</t>
  </si>
  <si>
    <t>AGG-347</t>
  </si>
  <si>
    <t>AGG-348</t>
  </si>
  <si>
    <t>AGG-01</t>
  </si>
  <si>
    <t>Argali Item</t>
  </si>
  <si>
    <t xml:space="preserve">Pachak </t>
  </si>
  <si>
    <t>Soap Express (Rs 40)</t>
  </si>
  <si>
    <t xml:space="preserve">Simi </t>
  </si>
  <si>
    <t>Centerfruit</t>
  </si>
  <si>
    <t>Odonil</t>
  </si>
  <si>
    <t xml:space="preserve">Khursani </t>
  </si>
  <si>
    <t>Darshan Soap (Rs 40)</t>
  </si>
  <si>
    <t xml:space="preserve">Aalu Rato </t>
  </si>
  <si>
    <t xml:space="preserve">Bodi </t>
  </si>
  <si>
    <t xml:space="preserve">Kakra </t>
  </si>
  <si>
    <t xml:space="preserve">Dal Rahar </t>
  </si>
  <si>
    <t xml:space="preserve">Dal Masur </t>
  </si>
  <si>
    <t>Saikrepa Chiya (100gm)</t>
  </si>
  <si>
    <t>Seto till (100gm)</t>
  </si>
  <si>
    <t>Chana Dana</t>
  </si>
  <si>
    <t>Fresho</t>
  </si>
  <si>
    <t>Chocoz</t>
  </si>
  <si>
    <t>Surf Tide (1kg)</t>
  </si>
  <si>
    <t>Soap Lux</t>
  </si>
  <si>
    <t>Still Jali</t>
  </si>
  <si>
    <t>Jeera</t>
  </si>
  <si>
    <t>Rara Noodles</t>
  </si>
  <si>
    <t xml:space="preserve">Karela </t>
  </si>
  <si>
    <t xml:space="preserve">Gajar </t>
  </si>
  <si>
    <t xml:space="preserve">Farsi </t>
  </si>
  <si>
    <t>Tomato Ketchup (200ml)</t>
  </si>
  <si>
    <t>Chamal Hmt Green</t>
  </si>
  <si>
    <t>Horpic</t>
  </si>
  <si>
    <t>Khulla Soyabodi</t>
  </si>
  <si>
    <t xml:space="preserve">Khulla Pasta </t>
  </si>
  <si>
    <t>Butter Cookies (Rs 20)</t>
  </si>
  <si>
    <t xml:space="preserve">Khulla Maida </t>
  </si>
  <si>
    <t xml:space="preserve">Pyaj </t>
  </si>
  <si>
    <t xml:space="preserve">Dal Seto Matar </t>
  </si>
  <si>
    <t>Noodles Yy</t>
  </si>
  <si>
    <t xml:space="preserve">Dhaniya </t>
  </si>
  <si>
    <t>Oil Soyabin  Divya</t>
  </si>
  <si>
    <t>Dettol soap</t>
  </si>
  <si>
    <t>Aarupokhara</t>
  </si>
  <si>
    <t>Ghiraula</t>
  </si>
  <si>
    <t xml:space="preserve">Aata Ghadi </t>
  </si>
  <si>
    <t xml:space="preserve">Oil Raunak </t>
  </si>
  <si>
    <t>Oil Sunflow</t>
  </si>
  <si>
    <t xml:space="preserve">Aalu Local </t>
  </si>
  <si>
    <t>Birenun Pkt</t>
  </si>
  <si>
    <t>Chamal Hulas (1kg)</t>
  </si>
  <si>
    <t>Aashirbad Besan</t>
  </si>
  <si>
    <t>Kakra Bhaktapure</t>
  </si>
  <si>
    <t>Bodi Xoto</t>
  </si>
  <si>
    <t>Bhindi</t>
  </si>
  <si>
    <t>Farsi Saag</t>
  </si>
  <si>
    <t>Saag</t>
  </si>
  <si>
    <t xml:space="preserve">Lauka </t>
  </si>
  <si>
    <t>Aayo Nun</t>
  </si>
  <si>
    <t>Dhika Nun</t>
  </si>
  <si>
    <t>Bhanta</t>
  </si>
  <si>
    <t>Carret</t>
  </si>
  <si>
    <t>Mango</t>
  </si>
  <si>
    <t>Aata(5kg)</t>
  </si>
  <si>
    <t>Aato (1kg)</t>
  </si>
  <si>
    <t>Suji (500gm)</t>
  </si>
  <si>
    <t>Till Ko Oil</t>
  </si>
  <si>
    <t>Parakram Chiya(200gm)</t>
  </si>
  <si>
    <t>Parakram Chiya (100gm)</t>
  </si>
  <si>
    <t>Parakram Chiya (50gm)</t>
  </si>
  <si>
    <t>Saikrepa Chiya (250gm)</t>
  </si>
  <si>
    <t>Saikrepa Chiya (500gm)</t>
  </si>
  <si>
    <t>Saikrepa Chiya (1kg)</t>
  </si>
  <si>
    <t>Tokala Masala (500gm)</t>
  </si>
  <si>
    <t>Parakaram Chiya (1kg)</t>
  </si>
  <si>
    <t>Mejan Oil</t>
  </si>
  <si>
    <t>Khulla Besar</t>
  </si>
  <si>
    <t>Khulla Kaju</t>
  </si>
  <si>
    <t>Kismis(100gm)</t>
  </si>
  <si>
    <t>Dabur Chewanparas (500gm)</t>
  </si>
  <si>
    <t>Lactogen (3no)</t>
  </si>
  <si>
    <t>Chamal India Gate (1kg)</t>
  </si>
  <si>
    <t>Chamal Newari (1kg)</t>
  </si>
  <si>
    <t xml:space="preserve">Almond </t>
  </si>
  <si>
    <t>Jowano(100gm)</t>
  </si>
  <si>
    <t>Jowano (50gm)</t>
  </si>
  <si>
    <t>Methi (50gm)</t>
  </si>
  <si>
    <t>Pista</t>
  </si>
  <si>
    <t>Soaf (100gm)</t>
  </si>
  <si>
    <t>Jeera Pouwder(500gm)</t>
  </si>
  <si>
    <t>Khursani Pouwder</t>
  </si>
  <si>
    <t>Aachar masala</t>
  </si>
  <si>
    <t xml:space="preserve">Chiken Masala </t>
  </si>
  <si>
    <t xml:space="preserve">Kasuri Methi </t>
  </si>
  <si>
    <t xml:space="preserve">Chat Masala </t>
  </si>
  <si>
    <t>Meat Masala (50gm)</t>
  </si>
  <si>
    <t>Meat Masala (25gm)</t>
  </si>
  <si>
    <t>Paneer Masala</t>
  </si>
  <si>
    <t>Chaumin Masala</t>
  </si>
  <si>
    <t xml:space="preserve">Garam masala </t>
  </si>
  <si>
    <t>Momo Masala</t>
  </si>
  <si>
    <t>Marich Pouwder</t>
  </si>
  <si>
    <t>Khulla Jowano</t>
  </si>
  <si>
    <t>Rara Besar</t>
  </si>
  <si>
    <t>Khulla Aajino</t>
  </si>
  <si>
    <t>Aajino Pkt</t>
  </si>
  <si>
    <t>Cut Misri</t>
  </si>
  <si>
    <t>Khulla Kalo Till</t>
  </si>
  <si>
    <t>Puja Kapoor</t>
  </si>
  <si>
    <t>Kapada Kapoor</t>
  </si>
  <si>
    <t>Salimar Dhup</t>
  </si>
  <si>
    <t>Mangaldip Dhup</t>
  </si>
  <si>
    <t>Chanasur</t>
  </si>
  <si>
    <t>Star Salai</t>
  </si>
  <si>
    <t>Top Ten Dhup</t>
  </si>
  <si>
    <t>Dhaniya Pouwder</t>
  </si>
  <si>
    <t>Kesari</t>
  </si>
  <si>
    <t>Gulcose (500gm)</t>
  </si>
  <si>
    <t>Good Night</t>
  </si>
  <si>
    <t>Gulcose (100gm)</t>
  </si>
  <si>
    <t>Prawn</t>
  </si>
  <si>
    <t>Papad</t>
  </si>
  <si>
    <t>Dal Mum Polish</t>
  </si>
  <si>
    <t>Dal Mum Khosta</t>
  </si>
  <si>
    <t>Dal Chana</t>
  </si>
  <si>
    <t xml:space="preserve">Kabeli Chana </t>
  </si>
  <si>
    <t xml:space="preserve">Dal Matar </t>
  </si>
  <si>
    <t xml:space="preserve">Dal Bodi </t>
  </si>
  <si>
    <t xml:space="preserve">Dal Hariyo Matar </t>
  </si>
  <si>
    <t xml:space="preserve">Gahat </t>
  </si>
  <si>
    <t>Pop Con</t>
  </si>
  <si>
    <t>Chaumin</t>
  </si>
  <si>
    <t>Sabdana</t>
  </si>
  <si>
    <t>Surf Nilam (3kg)</t>
  </si>
  <si>
    <t>Surf Nilam (1kg)</t>
  </si>
  <si>
    <t>Batti Katne Dhago</t>
  </si>
  <si>
    <t xml:space="preserve">Lowang </t>
  </si>
  <si>
    <t xml:space="preserve">Sukmel </t>
  </si>
  <si>
    <t>Jaifal</t>
  </si>
  <si>
    <t>Chiura (1kg)</t>
  </si>
  <si>
    <t>Kanchan Soyabodi</t>
  </si>
  <si>
    <t>Dfc Soyabodi</t>
  </si>
  <si>
    <t>Himchuli Surf (500gm)</t>
  </si>
  <si>
    <t>KhattaMitha (360gm)</t>
  </si>
  <si>
    <t>Khatta Mitha (180gm)</t>
  </si>
  <si>
    <t>Kasmiri Mix (400gm)</t>
  </si>
  <si>
    <t>Kasmiri Mix (200gm)</t>
  </si>
  <si>
    <t xml:space="preserve">Moong Dalmoth </t>
  </si>
  <si>
    <t>Kurmure</t>
  </si>
  <si>
    <t>Biscuit Digestive (Rs 50)</t>
  </si>
  <si>
    <t>Biscuit Digestive (Rs 150)</t>
  </si>
  <si>
    <t>Sunpapadi (200gm)</t>
  </si>
  <si>
    <t>Biscuit Digestive (Rs100)</t>
  </si>
  <si>
    <t>Sunpapadi</t>
  </si>
  <si>
    <t xml:space="preserve">Gulab Jamun </t>
  </si>
  <si>
    <t>Lolypop</t>
  </si>
  <si>
    <t xml:space="preserve">Pasta </t>
  </si>
  <si>
    <t xml:space="preserve">Besan </t>
  </si>
  <si>
    <t>Phenyl</t>
  </si>
  <si>
    <t>Ezee Surf</t>
  </si>
  <si>
    <t>Surf Ariyal (500gm)</t>
  </si>
  <si>
    <t>Surf Ariyal (1 kg)</t>
  </si>
  <si>
    <t>Surf Tide (500gm)</t>
  </si>
  <si>
    <t>Bhuja (Rs 80)</t>
  </si>
  <si>
    <t>Chips</t>
  </si>
  <si>
    <t>Rara Chesesball</t>
  </si>
  <si>
    <t>Soap Lifebouy</t>
  </si>
  <si>
    <t>Soap Richbatta</t>
  </si>
  <si>
    <t>V-Soap (100gm)</t>
  </si>
  <si>
    <t>Pin Battry</t>
  </si>
  <si>
    <t>Pathak Dalmoth (40gm)</t>
  </si>
  <si>
    <t>Kurmure (Rs20)</t>
  </si>
  <si>
    <t>Kala Hit</t>
  </si>
  <si>
    <t>Room Spray</t>
  </si>
  <si>
    <t>Gillate Vactor</t>
  </si>
  <si>
    <t>Gillate 2</t>
  </si>
  <si>
    <t>Colgate Harbal</t>
  </si>
  <si>
    <t>Colgate Cibaca</t>
  </si>
  <si>
    <t>Colgate Maxfresh</t>
  </si>
  <si>
    <t>Zigzag Brush</t>
  </si>
  <si>
    <t>Sensitive Brush</t>
  </si>
  <si>
    <t>Colgate Brush</t>
  </si>
  <si>
    <t>Surya Brush</t>
  </si>
  <si>
    <t>Baby Brush</t>
  </si>
  <si>
    <t>Rara Sabjimasala (200gm)</t>
  </si>
  <si>
    <t>Chini</t>
  </si>
  <si>
    <t xml:space="preserve">Oil Dhara </t>
  </si>
  <si>
    <t>Oil Swastik</t>
  </si>
  <si>
    <t>Oil Tej</t>
  </si>
  <si>
    <t>Biscuit Dhoom  (Rs 10)</t>
  </si>
  <si>
    <t xml:space="preserve">Fresho </t>
  </si>
  <si>
    <t xml:space="preserve">Center Fruit </t>
  </si>
  <si>
    <t>Aaha Noodles</t>
  </si>
  <si>
    <t>My Noodles</t>
  </si>
  <si>
    <t>Toothpik</t>
  </si>
  <si>
    <t xml:space="preserve">Kera </t>
  </si>
  <si>
    <t xml:space="preserve">Angur Hariyo </t>
  </si>
  <si>
    <t xml:space="preserve">Apple </t>
  </si>
  <si>
    <t xml:space="preserve">Aanar </t>
  </si>
  <si>
    <t xml:space="preserve">Tomato </t>
  </si>
  <si>
    <t xml:space="preserve">Lasun </t>
  </si>
  <si>
    <t xml:space="preserve">Aaduwa </t>
  </si>
  <si>
    <t xml:space="preserve">Banda  </t>
  </si>
  <si>
    <t xml:space="preserve">Chuk </t>
  </si>
  <si>
    <t xml:space="preserve">Sinki </t>
  </si>
  <si>
    <t>Tomato Ketchup (1kg)</t>
  </si>
  <si>
    <t>Mexcican Sauce (500gm)</t>
  </si>
  <si>
    <t>Green Chilli Sauces (1kg)</t>
  </si>
  <si>
    <t xml:space="preserve">Venegar </t>
  </si>
  <si>
    <t xml:space="preserve">Timur Chhop </t>
  </si>
  <si>
    <t>Venegar Sano</t>
  </si>
  <si>
    <t>Soya Sauces</t>
  </si>
  <si>
    <t>Green Chilli (200gm)</t>
  </si>
  <si>
    <t>Mix Jam</t>
  </si>
  <si>
    <t xml:space="preserve">Akabare Khursani Aachar </t>
  </si>
  <si>
    <t xml:space="preserve">Mango Pickle </t>
  </si>
  <si>
    <t xml:space="preserve">Akbare Lasun Pickle </t>
  </si>
  <si>
    <t>Mix Pickle (1kg)</t>
  </si>
  <si>
    <t>Tomato Ketchup (500gm)</t>
  </si>
  <si>
    <t xml:space="preserve">Honey </t>
  </si>
  <si>
    <t xml:space="preserve">Tomato Sauces </t>
  </si>
  <si>
    <t xml:space="preserve">Khudo </t>
  </si>
  <si>
    <t xml:space="preserve">Aato </t>
  </si>
  <si>
    <t>Millut Pouwder</t>
  </si>
  <si>
    <t>Jumli Dal</t>
  </si>
  <si>
    <t>Sweet Corn (can)</t>
  </si>
  <si>
    <t>Mexcican Sauces (2.5kg)</t>
  </si>
  <si>
    <t xml:space="preserve">chaumin </t>
  </si>
  <si>
    <t xml:space="preserve">Sopa Rich Batta </t>
  </si>
  <si>
    <t xml:space="preserve">Upakar Biscuit </t>
  </si>
  <si>
    <t xml:space="preserve">Bran </t>
  </si>
  <si>
    <t xml:space="preserve">Jumli Dal </t>
  </si>
  <si>
    <t>Chamal Dildar</t>
  </si>
  <si>
    <t xml:space="preserve">Chamal Ashirbad </t>
  </si>
  <si>
    <t xml:space="preserve">Chamal Bajrangi </t>
  </si>
  <si>
    <t xml:space="preserve">Dal Mum Polish </t>
  </si>
  <si>
    <t>Dal Matar</t>
  </si>
  <si>
    <t>Chamal Upakar</t>
  </si>
  <si>
    <t>Chamal India Gate</t>
  </si>
  <si>
    <t xml:space="preserve">Noodles Rara </t>
  </si>
  <si>
    <t>Noodles My</t>
  </si>
  <si>
    <t>Bodi Dana</t>
  </si>
  <si>
    <t>Honey</t>
  </si>
  <si>
    <t>Chakki Aata  (5kg)</t>
  </si>
  <si>
    <t>Primium Sr Aata (5kg)</t>
  </si>
  <si>
    <t>Surf Nilam (500gm)</t>
  </si>
  <si>
    <t>Surf Shakti (200gm)</t>
  </si>
  <si>
    <t>Surf Himchuli (500gm)</t>
  </si>
  <si>
    <t>Surf V-ser (200gm)</t>
  </si>
  <si>
    <t xml:space="preserve">Kodo Pitho </t>
  </si>
  <si>
    <t xml:space="preserve">Vinus Tissue Pepar </t>
  </si>
  <si>
    <t>Horlicks (500gm)</t>
  </si>
  <si>
    <t xml:space="preserve">Cut Supari </t>
  </si>
  <si>
    <t>Khada Masala</t>
  </si>
  <si>
    <t xml:space="preserve">Simla </t>
  </si>
  <si>
    <t xml:space="preserve">Mula </t>
  </si>
  <si>
    <t>MixPickle (5kg)</t>
  </si>
  <si>
    <t xml:space="preserve">Makai Hariyo </t>
  </si>
  <si>
    <t>Bhuja (Rs50)</t>
  </si>
  <si>
    <t>Bhuja (Rs 20)</t>
  </si>
  <si>
    <t>Digestive (Rs 20)</t>
  </si>
  <si>
    <t xml:space="preserve">Biscuit ButterBest </t>
  </si>
  <si>
    <t>Biscuit Premium Chocolate Cookies</t>
  </si>
  <si>
    <t xml:space="preserve">Githa </t>
  </si>
  <si>
    <t xml:space="preserve">Dhaniya Hariyo </t>
  </si>
  <si>
    <t>Chamal Upakar Sonam Chamal (25 KG)</t>
  </si>
  <si>
    <t xml:space="preserve">Khulla Aata </t>
  </si>
  <si>
    <t>Maida Pkt (1kg)</t>
  </si>
  <si>
    <t>Chokkar (40kg)</t>
  </si>
  <si>
    <t>Express Cake (Rs 10)</t>
  </si>
  <si>
    <t xml:space="preserve">Chamal Hmt Red </t>
  </si>
  <si>
    <t xml:space="preserve">Oil Swastik Tori </t>
  </si>
  <si>
    <t xml:space="preserve">Aalu Seto </t>
  </si>
  <si>
    <t>Sukeko Lamo Khhursani</t>
  </si>
  <si>
    <t>Horlicks (1kg)</t>
  </si>
  <si>
    <t>Badam Juice</t>
  </si>
  <si>
    <t xml:space="preserve">Eclairs Chocolate </t>
  </si>
  <si>
    <t xml:space="preserve">Furandana </t>
  </si>
  <si>
    <t xml:space="preserve">Misri </t>
  </si>
  <si>
    <t>Jeera Pkt (100gm)</t>
  </si>
  <si>
    <t xml:space="preserve">Choda </t>
  </si>
  <si>
    <t>Chiya Moti (250gm)</t>
  </si>
  <si>
    <t>Chiya Moti (100gm)</t>
  </si>
  <si>
    <t xml:space="preserve">Rara Sabjimasala </t>
  </si>
  <si>
    <t>Rara Khursani (100gm)</t>
  </si>
  <si>
    <t>Methi(100gm)</t>
  </si>
  <si>
    <t>Nariwal</t>
  </si>
  <si>
    <t xml:space="preserve">Kanchanjunga Dhup </t>
  </si>
  <si>
    <t xml:space="preserve">Hing </t>
  </si>
  <si>
    <t xml:space="preserve">Badam </t>
  </si>
  <si>
    <t>Apple</t>
  </si>
  <si>
    <t xml:space="preserve">Oil Sunkoshi </t>
  </si>
  <si>
    <t>Nilam Cake</t>
  </si>
  <si>
    <t>Darshan Soap</t>
  </si>
  <si>
    <t xml:space="preserve">Buster Dana </t>
  </si>
  <si>
    <t>Pathak Dalmoth (300gm)</t>
  </si>
  <si>
    <t>Kaju (80gm)</t>
  </si>
  <si>
    <t>Kismis (250gm)</t>
  </si>
  <si>
    <t>Kaju (250gm)</t>
  </si>
  <si>
    <t>Khulla Seto Till</t>
  </si>
  <si>
    <t>Aabhir</t>
  </si>
  <si>
    <t xml:space="preserve">Ruchi Soap </t>
  </si>
  <si>
    <t>Acc Tang</t>
  </si>
  <si>
    <t>Mero Surf (1kg)</t>
  </si>
  <si>
    <t>Shopping Bag</t>
  </si>
  <si>
    <t xml:space="preserve">Ld Bag </t>
  </si>
  <si>
    <t>Oil Sunflow Ambe</t>
  </si>
  <si>
    <t xml:space="preserve">Dfc Primiume black Chamal </t>
  </si>
  <si>
    <t>Chiura Bhus</t>
  </si>
  <si>
    <t>Biryani Masala</t>
  </si>
  <si>
    <t xml:space="preserve">Chana Masala </t>
  </si>
  <si>
    <t>Dhaniya Pouder</t>
  </si>
  <si>
    <t>Napkin Pepar</t>
  </si>
  <si>
    <t xml:space="preserve">Pupup </t>
  </si>
  <si>
    <t>Kagati</t>
  </si>
  <si>
    <t xml:space="preserve">Khulla Chiura </t>
  </si>
  <si>
    <t>Chamal Indiagate (5kg)</t>
  </si>
  <si>
    <t>ALL Out Set</t>
  </si>
  <si>
    <t>Bhatta</t>
  </si>
  <si>
    <t>Mix Pickle (5kg)</t>
  </si>
  <si>
    <t>Gulab Jal</t>
  </si>
  <si>
    <t>Cauli</t>
  </si>
  <si>
    <t>Kasmiri Mirch</t>
  </si>
  <si>
    <t>Lighter</t>
  </si>
  <si>
    <t>Niuro</t>
  </si>
  <si>
    <t>Bilkul oil</t>
  </si>
  <si>
    <t xml:space="preserve">Vip Chamal </t>
  </si>
  <si>
    <t>Katahar</t>
  </si>
  <si>
    <t>Dhara Health</t>
  </si>
  <si>
    <t>Brocauli</t>
  </si>
  <si>
    <t>Sunsilk Shampoo</t>
  </si>
  <si>
    <t xml:space="preserve">Tiger Crunch </t>
  </si>
  <si>
    <t>Jelly Juice</t>
  </si>
  <si>
    <t>Good Day Biscuit</t>
  </si>
  <si>
    <t>Candle (20)</t>
  </si>
  <si>
    <t>Candle (10)</t>
  </si>
  <si>
    <t>Goldi Masala</t>
  </si>
  <si>
    <t>Panipuri</t>
  </si>
  <si>
    <t>Dfc Gold Chamal</t>
  </si>
  <si>
    <t>Standard Selling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</si>
</sst>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49"/>
  <sheetViews>
    <sheetView tabSelected="1" topLeftCell="A316" workbookViewId="0">
      <selection activeCell="A351" sqref="A351"/>
    </sheetView>
  </sheetViews>
  <sheetFormatPr defaultRowHeight="15"/>
  <cols>
    <col min="1" max="1" width="18.5703125" customWidth="1"/>
    <col min="2" max="2" width="10.140625" customWidth="1"/>
    <col min="3" max="3" width="16.140625" customWidth="1"/>
    <col min="4" max="4" width="12.5703125" customWidth="1"/>
    <col min="5" max="5" width="30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>
      <c r="A2" t="s">
        <v>353</v>
      </c>
      <c r="B2" t="s">
        <v>5</v>
      </c>
      <c r="C2" s="2" t="s">
        <v>688</v>
      </c>
      <c r="D2" s="2">
        <f>1/1.13</f>
        <v>0.88495575221238942</v>
      </c>
      <c r="E2" t="s">
        <v>354</v>
      </c>
    </row>
    <row r="3" spans="1:5">
      <c r="A3" t="s">
        <v>353</v>
      </c>
      <c r="B3" t="s">
        <v>6</v>
      </c>
      <c r="C3" s="2" t="s">
        <v>688</v>
      </c>
      <c r="D3" s="2">
        <f>40/1.13</f>
        <v>35.398230088495581</v>
      </c>
      <c r="E3" t="s">
        <v>355</v>
      </c>
    </row>
    <row r="4" spans="1:5">
      <c r="A4" t="s">
        <v>353</v>
      </c>
      <c r="B4" t="s">
        <v>7</v>
      </c>
      <c r="C4" s="2" t="s">
        <v>688</v>
      </c>
      <c r="D4" s="2">
        <v>60</v>
      </c>
      <c r="E4" t="s">
        <v>356</v>
      </c>
    </row>
    <row r="5" spans="1:5">
      <c r="A5" t="s">
        <v>353</v>
      </c>
      <c r="B5" t="s">
        <v>8</v>
      </c>
      <c r="C5" s="2" t="s">
        <v>688</v>
      </c>
      <c r="D5" s="2">
        <f>2.5/1.13</f>
        <v>2.2123893805309738</v>
      </c>
      <c r="E5" t="s">
        <v>357</v>
      </c>
    </row>
    <row r="6" spans="1:5">
      <c r="A6" t="s">
        <v>353</v>
      </c>
      <c r="B6" t="s">
        <v>9</v>
      </c>
      <c r="C6" s="2" t="s">
        <v>688</v>
      </c>
      <c r="D6" s="2">
        <f>70/1.13</f>
        <v>61.946902654867266</v>
      </c>
      <c r="E6" t="s">
        <v>358</v>
      </c>
    </row>
    <row r="7" spans="1:5">
      <c r="A7" t="s">
        <v>353</v>
      </c>
      <c r="B7" t="s">
        <v>10</v>
      </c>
      <c r="C7" s="2" t="s">
        <v>688</v>
      </c>
      <c r="D7" s="2">
        <v>100</v>
      </c>
      <c r="E7" t="s">
        <v>359</v>
      </c>
    </row>
    <row r="8" spans="1:5">
      <c r="A8" t="s">
        <v>353</v>
      </c>
      <c r="B8" t="s">
        <v>11</v>
      </c>
      <c r="C8" s="2" t="s">
        <v>688</v>
      </c>
      <c r="D8" s="2">
        <f>40/1.13</f>
        <v>35.398230088495581</v>
      </c>
      <c r="E8" t="s">
        <v>360</v>
      </c>
    </row>
    <row r="9" spans="1:5">
      <c r="A9" t="s">
        <v>353</v>
      </c>
      <c r="B9" t="s">
        <v>12</v>
      </c>
      <c r="C9" s="2" t="s">
        <v>688</v>
      </c>
      <c r="D9" s="2">
        <v>40</v>
      </c>
      <c r="E9" t="s">
        <v>361</v>
      </c>
    </row>
    <row r="10" spans="1:5">
      <c r="A10" t="s">
        <v>353</v>
      </c>
      <c r="B10" t="s">
        <v>13</v>
      </c>
      <c r="C10" s="2" t="s">
        <v>688</v>
      </c>
      <c r="D10" s="2">
        <v>40</v>
      </c>
      <c r="E10" t="s">
        <v>362</v>
      </c>
    </row>
    <row r="11" spans="1:5">
      <c r="A11" t="s">
        <v>353</v>
      </c>
      <c r="B11" t="s">
        <v>14</v>
      </c>
      <c r="C11" s="2" t="s">
        <v>688</v>
      </c>
      <c r="D11" s="2">
        <v>60</v>
      </c>
      <c r="E11" t="s">
        <v>363</v>
      </c>
    </row>
    <row r="12" spans="1:5">
      <c r="A12" t="s">
        <v>353</v>
      </c>
      <c r="B12" t="s">
        <v>15</v>
      </c>
      <c r="C12" s="2" t="s">
        <v>688</v>
      </c>
      <c r="D12" s="2">
        <v>185</v>
      </c>
      <c r="E12" t="s">
        <v>364</v>
      </c>
    </row>
    <row r="13" spans="1:5">
      <c r="A13" t="s">
        <v>353</v>
      </c>
      <c r="B13" t="s">
        <v>16</v>
      </c>
      <c r="C13" s="2" t="s">
        <v>688</v>
      </c>
      <c r="D13" s="2">
        <v>170</v>
      </c>
      <c r="E13" t="s">
        <v>365</v>
      </c>
    </row>
    <row r="14" spans="1:5">
      <c r="A14" t="s">
        <v>353</v>
      </c>
      <c r="B14" t="s">
        <v>17</v>
      </c>
      <c r="C14" s="2" t="s">
        <v>688</v>
      </c>
      <c r="D14" s="2">
        <f>70/1.13</f>
        <v>61.946902654867266</v>
      </c>
      <c r="E14" t="s">
        <v>366</v>
      </c>
    </row>
    <row r="15" spans="1:5">
      <c r="A15" t="s">
        <v>353</v>
      </c>
      <c r="B15" t="s">
        <v>18</v>
      </c>
      <c r="C15" s="2" t="s">
        <v>688</v>
      </c>
      <c r="D15" s="2">
        <f>50/1.13</f>
        <v>44.247787610619476</v>
      </c>
      <c r="E15" t="s">
        <v>367</v>
      </c>
    </row>
    <row r="16" spans="1:5">
      <c r="A16" t="s">
        <v>353</v>
      </c>
      <c r="B16" t="s">
        <v>19</v>
      </c>
      <c r="C16" s="2" t="s">
        <v>688</v>
      </c>
      <c r="D16" s="2">
        <v>110</v>
      </c>
      <c r="E16" t="s">
        <v>368</v>
      </c>
    </row>
    <row r="17" spans="1:5">
      <c r="A17" t="s">
        <v>353</v>
      </c>
      <c r="B17" t="s">
        <v>20</v>
      </c>
      <c r="C17" s="2" t="s">
        <v>688</v>
      </c>
      <c r="D17" s="2">
        <f>1/1.13</f>
        <v>0.88495575221238942</v>
      </c>
      <c r="E17" t="s">
        <v>369</v>
      </c>
    </row>
    <row r="18" spans="1:5">
      <c r="A18" t="s">
        <v>353</v>
      </c>
      <c r="B18" t="s">
        <v>21</v>
      </c>
      <c r="C18" s="2" t="s">
        <v>688</v>
      </c>
      <c r="D18" s="2">
        <f>5/1.13</f>
        <v>4.4247787610619476</v>
      </c>
      <c r="E18" t="s">
        <v>370</v>
      </c>
    </row>
    <row r="19" spans="1:5">
      <c r="A19" t="s">
        <v>353</v>
      </c>
      <c r="B19" t="s">
        <v>22</v>
      </c>
      <c r="C19" s="2" t="s">
        <v>688</v>
      </c>
      <c r="D19" s="2">
        <f>105/1.13</f>
        <v>92.920353982300895</v>
      </c>
      <c r="E19" t="s">
        <v>371</v>
      </c>
    </row>
    <row r="20" spans="1:5">
      <c r="A20" t="s">
        <v>353</v>
      </c>
      <c r="B20" t="s">
        <v>23</v>
      </c>
      <c r="C20" s="2" t="s">
        <v>688</v>
      </c>
      <c r="D20" s="2">
        <f>45/1.13</f>
        <v>39.823008849557525</v>
      </c>
      <c r="E20" t="s">
        <v>372</v>
      </c>
    </row>
    <row r="21" spans="1:5">
      <c r="A21" t="s">
        <v>353</v>
      </c>
      <c r="B21" t="s">
        <v>24</v>
      </c>
      <c r="C21" s="2" t="s">
        <v>688</v>
      </c>
      <c r="D21" s="2">
        <f>30/1.13</f>
        <v>26.548672566371685</v>
      </c>
      <c r="E21" t="s">
        <v>373</v>
      </c>
    </row>
    <row r="22" spans="1:5">
      <c r="A22" t="s">
        <v>353</v>
      </c>
      <c r="B22" t="s">
        <v>25</v>
      </c>
      <c r="C22" s="2" t="s">
        <v>688</v>
      </c>
      <c r="D22" s="2">
        <f>560/1.13</f>
        <v>495.57522123893813</v>
      </c>
      <c r="E22" t="s">
        <v>374</v>
      </c>
    </row>
    <row r="23" spans="1:5">
      <c r="A23" t="s">
        <v>353</v>
      </c>
      <c r="B23" t="s">
        <v>26</v>
      </c>
      <c r="C23" s="2" t="s">
        <v>688</v>
      </c>
      <c r="D23" s="2">
        <f>20/1.13</f>
        <v>17.69911504424779</v>
      </c>
      <c r="E23" t="s">
        <v>375</v>
      </c>
    </row>
    <row r="24" spans="1:5">
      <c r="A24" t="s">
        <v>353</v>
      </c>
      <c r="B24" t="s">
        <v>27</v>
      </c>
      <c r="C24" s="2" t="s">
        <v>688</v>
      </c>
      <c r="D24" s="2">
        <v>40</v>
      </c>
      <c r="E24" t="s">
        <v>376</v>
      </c>
    </row>
    <row r="25" spans="1:5">
      <c r="A25" t="s">
        <v>353</v>
      </c>
      <c r="B25" t="s">
        <v>28</v>
      </c>
      <c r="C25" s="2" t="s">
        <v>688</v>
      </c>
      <c r="D25" s="2">
        <v>60</v>
      </c>
      <c r="E25" t="s">
        <v>377</v>
      </c>
    </row>
    <row r="26" spans="1:5">
      <c r="A26" t="s">
        <v>353</v>
      </c>
      <c r="B26" t="s">
        <v>29</v>
      </c>
      <c r="C26" s="2" t="s">
        <v>688</v>
      </c>
      <c r="D26" s="2">
        <v>40</v>
      </c>
      <c r="E26" t="s">
        <v>378</v>
      </c>
    </row>
    <row r="27" spans="1:5">
      <c r="A27" t="s">
        <v>353</v>
      </c>
      <c r="B27" t="s">
        <v>30</v>
      </c>
      <c r="C27" s="2" t="s">
        <v>688</v>
      </c>
      <c r="D27" s="2">
        <f>95/1.13</f>
        <v>84.070796460176993</v>
      </c>
      <c r="E27" t="s">
        <v>379</v>
      </c>
    </row>
    <row r="28" spans="1:5">
      <c r="A28" t="s">
        <v>353</v>
      </c>
      <c r="B28" t="s">
        <v>31</v>
      </c>
      <c r="C28" s="2" t="s">
        <v>688</v>
      </c>
      <c r="D28" s="2">
        <v>1750</v>
      </c>
      <c r="E28" t="s">
        <v>380</v>
      </c>
    </row>
    <row r="29" spans="1:5">
      <c r="A29" t="s">
        <v>353</v>
      </c>
      <c r="B29" t="s">
        <v>32</v>
      </c>
      <c r="C29" s="2" t="s">
        <v>688</v>
      </c>
      <c r="D29" s="2">
        <f>145/1.13</f>
        <v>128.31858407079648</v>
      </c>
      <c r="E29" t="s">
        <v>381</v>
      </c>
    </row>
    <row r="30" spans="1:5">
      <c r="A30" t="s">
        <v>353</v>
      </c>
      <c r="B30" t="s">
        <v>33</v>
      </c>
      <c r="C30" s="2" t="s">
        <v>688</v>
      </c>
      <c r="D30" s="2">
        <v>200</v>
      </c>
      <c r="E30" t="s">
        <v>382</v>
      </c>
    </row>
    <row r="31" spans="1:5">
      <c r="A31" t="s">
        <v>353</v>
      </c>
      <c r="B31" t="s">
        <v>34</v>
      </c>
      <c r="C31" s="2" t="s">
        <v>688</v>
      </c>
      <c r="D31" s="2">
        <f>120/1.13</f>
        <v>106.19469026548674</v>
      </c>
      <c r="E31" t="s">
        <v>383</v>
      </c>
    </row>
    <row r="32" spans="1:5">
      <c r="A32" t="s">
        <v>353</v>
      </c>
      <c r="B32" t="s">
        <v>35</v>
      </c>
      <c r="C32" s="2" t="s">
        <v>688</v>
      </c>
      <c r="D32" s="2">
        <f>20/1.13</f>
        <v>17.69911504424779</v>
      </c>
      <c r="E32" t="s">
        <v>384</v>
      </c>
    </row>
    <row r="33" spans="1:5">
      <c r="A33" t="s">
        <v>353</v>
      </c>
      <c r="B33" t="s">
        <v>36</v>
      </c>
      <c r="C33" s="2" t="s">
        <v>688</v>
      </c>
      <c r="D33" s="2">
        <f>55/1.13</f>
        <v>48.67256637168142</v>
      </c>
      <c r="E33" t="s">
        <v>385</v>
      </c>
    </row>
    <row r="34" spans="1:5">
      <c r="A34" t="s">
        <v>353</v>
      </c>
      <c r="B34" t="s">
        <v>37</v>
      </c>
      <c r="C34" s="2" t="s">
        <v>688</v>
      </c>
      <c r="D34" s="2">
        <v>40</v>
      </c>
      <c r="E34" t="s">
        <v>386</v>
      </c>
    </row>
    <row r="35" spans="1:5">
      <c r="A35" t="s">
        <v>353</v>
      </c>
      <c r="B35" t="s">
        <v>38</v>
      </c>
      <c r="C35" s="2" t="s">
        <v>688</v>
      </c>
      <c r="D35" s="2">
        <v>130</v>
      </c>
      <c r="E35" t="s">
        <v>387</v>
      </c>
    </row>
    <row r="36" spans="1:5">
      <c r="A36" t="s">
        <v>353</v>
      </c>
      <c r="B36" t="s">
        <v>39</v>
      </c>
      <c r="C36" s="2" t="s">
        <v>688</v>
      </c>
      <c r="D36" s="2">
        <f>20/1.13</f>
        <v>17.69911504424779</v>
      </c>
      <c r="E36" t="s">
        <v>388</v>
      </c>
    </row>
    <row r="37" spans="1:5">
      <c r="A37" t="s">
        <v>353</v>
      </c>
      <c r="B37" t="s">
        <v>40</v>
      </c>
      <c r="C37" s="2" t="s">
        <v>688</v>
      </c>
      <c r="D37" s="2">
        <f>280/1.13</f>
        <v>247.78761061946906</v>
      </c>
      <c r="E37" t="s">
        <v>389</v>
      </c>
    </row>
    <row r="38" spans="1:5">
      <c r="A38" t="s">
        <v>353</v>
      </c>
      <c r="B38" t="s">
        <v>41</v>
      </c>
      <c r="C38" s="2" t="s">
        <v>688</v>
      </c>
      <c r="D38" s="2">
        <f>320/1.13</f>
        <v>283.18584070796464</v>
      </c>
      <c r="E38" t="s">
        <v>390</v>
      </c>
    </row>
    <row r="39" spans="1:5">
      <c r="A39" t="s">
        <v>353</v>
      </c>
      <c r="B39" t="s">
        <v>42</v>
      </c>
      <c r="C39" s="2" t="s">
        <v>688</v>
      </c>
      <c r="D39" s="2">
        <f>55/1.13</f>
        <v>48.67256637168142</v>
      </c>
      <c r="E39" t="s">
        <v>391</v>
      </c>
    </row>
    <row r="40" spans="1:5">
      <c r="A40" t="s">
        <v>353</v>
      </c>
      <c r="B40" t="s">
        <v>43</v>
      </c>
      <c r="C40" s="2" t="s">
        <v>688</v>
      </c>
      <c r="D40" s="2">
        <v>40</v>
      </c>
      <c r="E40" t="s">
        <v>392</v>
      </c>
    </row>
    <row r="41" spans="1:5">
      <c r="A41" t="s">
        <v>353</v>
      </c>
      <c r="B41" t="s">
        <v>44</v>
      </c>
      <c r="C41" s="2" t="s">
        <v>688</v>
      </c>
      <c r="D41" s="2">
        <v>40</v>
      </c>
      <c r="E41" t="s">
        <v>376</v>
      </c>
    </row>
    <row r="42" spans="1:5">
      <c r="A42" t="s">
        <v>353</v>
      </c>
      <c r="B42" t="s">
        <v>45</v>
      </c>
      <c r="C42" s="2" t="s">
        <v>688</v>
      </c>
      <c r="D42" s="2">
        <v>40</v>
      </c>
      <c r="E42" t="s">
        <v>393</v>
      </c>
    </row>
    <row r="43" spans="1:5">
      <c r="A43" t="s">
        <v>353</v>
      </c>
      <c r="B43" t="s">
        <v>46</v>
      </c>
      <c r="C43" s="2" t="s">
        <v>688</v>
      </c>
      <c r="D43" s="2">
        <f>1050/1.13</f>
        <v>929.2035398230089</v>
      </c>
      <c r="E43" t="s">
        <v>394</v>
      </c>
    </row>
    <row r="44" spans="1:5">
      <c r="A44" t="s">
        <v>353</v>
      </c>
      <c r="B44" t="s">
        <v>47</v>
      </c>
      <c r="C44" s="2" t="s">
        <v>688</v>
      </c>
      <c r="D44" s="2">
        <f>310/1.13</f>
        <v>274.33628318584073</v>
      </c>
      <c r="E44" t="s">
        <v>395</v>
      </c>
    </row>
    <row r="45" spans="1:5">
      <c r="A45" t="s">
        <v>353</v>
      </c>
      <c r="B45" t="s">
        <v>48</v>
      </c>
      <c r="C45" s="2" t="s">
        <v>688</v>
      </c>
      <c r="D45" s="2">
        <f>345/1.13</f>
        <v>305.30973451327435</v>
      </c>
      <c r="E45" t="s">
        <v>396</v>
      </c>
    </row>
    <row r="46" spans="1:5">
      <c r="A46" t="s">
        <v>353</v>
      </c>
      <c r="B46" t="s">
        <v>49</v>
      </c>
      <c r="C46" s="2" t="s">
        <v>688</v>
      </c>
      <c r="D46" s="2">
        <v>45</v>
      </c>
      <c r="E46" t="s">
        <v>397</v>
      </c>
    </row>
    <row r="47" spans="1:5">
      <c r="A47" t="s">
        <v>353</v>
      </c>
      <c r="B47" t="s">
        <v>50</v>
      </c>
      <c r="C47" s="2" t="s">
        <v>688</v>
      </c>
      <c r="D47" s="2">
        <v>30</v>
      </c>
      <c r="E47" t="s">
        <v>398</v>
      </c>
    </row>
    <row r="48" spans="1:5">
      <c r="A48" t="s">
        <v>353</v>
      </c>
      <c r="B48" t="s">
        <v>51</v>
      </c>
      <c r="C48" s="2" t="s">
        <v>688</v>
      </c>
      <c r="D48" s="2">
        <v>160</v>
      </c>
      <c r="E48" t="s">
        <v>399</v>
      </c>
    </row>
    <row r="49" spans="1:5">
      <c r="A49" t="s">
        <v>353</v>
      </c>
      <c r="B49" t="s">
        <v>52</v>
      </c>
      <c r="C49" s="2" t="s">
        <v>688</v>
      </c>
      <c r="D49" s="2">
        <v>100</v>
      </c>
      <c r="E49" t="s">
        <v>400</v>
      </c>
    </row>
    <row r="50" spans="1:5">
      <c r="A50" t="s">
        <v>353</v>
      </c>
      <c r="B50" t="s">
        <v>53</v>
      </c>
      <c r="C50" s="2" t="s">
        <v>688</v>
      </c>
      <c r="D50" s="2">
        <v>60</v>
      </c>
      <c r="E50" t="s">
        <v>401</v>
      </c>
    </row>
    <row r="51" spans="1:5">
      <c r="A51" t="s">
        <v>353</v>
      </c>
      <c r="B51" t="s">
        <v>54</v>
      </c>
      <c r="C51" s="2" t="s">
        <v>688</v>
      </c>
      <c r="D51" s="2">
        <v>50</v>
      </c>
      <c r="E51" t="s">
        <v>402</v>
      </c>
    </row>
    <row r="52" spans="1:5">
      <c r="A52" t="s">
        <v>353</v>
      </c>
      <c r="B52" t="s">
        <v>55</v>
      </c>
      <c r="C52" s="2" t="s">
        <v>688</v>
      </c>
      <c r="D52" s="2">
        <v>40</v>
      </c>
      <c r="E52" t="s">
        <v>403</v>
      </c>
    </row>
    <row r="53" spans="1:5">
      <c r="A53" t="s">
        <v>353</v>
      </c>
      <c r="B53" t="s">
        <v>56</v>
      </c>
      <c r="C53" s="2" t="s">
        <v>688</v>
      </c>
      <c r="D53" s="2">
        <v>40</v>
      </c>
      <c r="E53" t="s">
        <v>404</v>
      </c>
    </row>
    <row r="54" spans="1:5">
      <c r="A54" t="s">
        <v>353</v>
      </c>
      <c r="B54" t="s">
        <v>57</v>
      </c>
      <c r="C54" s="2" t="s">
        <v>688</v>
      </c>
      <c r="D54" s="2">
        <v>40</v>
      </c>
      <c r="E54" t="s">
        <v>405</v>
      </c>
    </row>
    <row r="55" spans="1:5">
      <c r="A55" t="s">
        <v>353</v>
      </c>
      <c r="B55" t="s">
        <v>58</v>
      </c>
      <c r="C55" s="2" t="s">
        <v>688</v>
      </c>
      <c r="D55" s="2">
        <v>30</v>
      </c>
      <c r="E55" t="s">
        <v>406</v>
      </c>
    </row>
    <row r="56" spans="1:5">
      <c r="A56" t="s">
        <v>353</v>
      </c>
      <c r="B56" t="s">
        <v>59</v>
      </c>
      <c r="C56" s="2" t="s">
        <v>688</v>
      </c>
      <c r="D56" s="2">
        <v>22</v>
      </c>
      <c r="E56" t="s">
        <v>407</v>
      </c>
    </row>
    <row r="57" spans="1:5">
      <c r="A57" t="s">
        <v>353</v>
      </c>
      <c r="B57" t="s">
        <v>60</v>
      </c>
      <c r="C57" s="2" t="s">
        <v>688</v>
      </c>
      <c r="D57" s="2">
        <v>15</v>
      </c>
      <c r="E57" t="s">
        <v>408</v>
      </c>
    </row>
    <row r="58" spans="1:5">
      <c r="A58" t="s">
        <v>353</v>
      </c>
      <c r="B58" t="s">
        <v>61</v>
      </c>
      <c r="C58" s="2" t="s">
        <v>688</v>
      </c>
      <c r="D58" s="2">
        <v>40</v>
      </c>
      <c r="E58" t="s">
        <v>409</v>
      </c>
    </row>
    <row r="59" spans="1:5">
      <c r="A59" t="s">
        <v>353</v>
      </c>
      <c r="B59" t="s">
        <v>62</v>
      </c>
      <c r="C59" s="2" t="s">
        <v>688</v>
      </c>
      <c r="D59" s="2">
        <v>300</v>
      </c>
      <c r="E59" t="s">
        <v>410</v>
      </c>
    </row>
    <row r="60" spans="1:5">
      <c r="A60" t="s">
        <v>353</v>
      </c>
      <c r="B60" t="s">
        <v>63</v>
      </c>
      <c r="C60" s="2" t="s">
        <v>688</v>
      </c>
      <c r="D60" s="2">
        <v>100</v>
      </c>
      <c r="E60" t="s">
        <v>411</v>
      </c>
    </row>
    <row r="61" spans="1:5">
      <c r="A61" t="s">
        <v>353</v>
      </c>
      <c r="B61" t="s">
        <v>64</v>
      </c>
      <c r="C61" s="2" t="s">
        <v>688</v>
      </c>
      <c r="D61" s="2">
        <f>260/1.13</f>
        <v>230.08849557522126</v>
      </c>
      <c r="E61" t="s">
        <v>412</v>
      </c>
    </row>
    <row r="62" spans="1:5">
      <c r="A62" t="s">
        <v>353</v>
      </c>
      <c r="B62" t="s">
        <v>65</v>
      </c>
      <c r="C62" s="2" t="s">
        <v>688</v>
      </c>
      <c r="D62" s="2">
        <f>115/1.13</f>
        <v>101.76991150442478</v>
      </c>
      <c r="E62" t="s">
        <v>413</v>
      </c>
    </row>
    <row r="63" spans="1:5">
      <c r="A63" t="s">
        <v>353</v>
      </c>
      <c r="B63" t="s">
        <v>66</v>
      </c>
      <c r="C63" s="2" t="s">
        <v>688</v>
      </c>
      <c r="D63" s="2">
        <f>40/1.13</f>
        <v>35.398230088495581</v>
      </c>
      <c r="E63" t="s">
        <v>414</v>
      </c>
    </row>
    <row r="64" spans="1:5">
      <c r="A64" t="s">
        <v>353</v>
      </c>
      <c r="B64" t="s">
        <v>67</v>
      </c>
      <c r="C64" s="2" t="s">
        <v>688</v>
      </c>
      <c r="D64" s="2">
        <f>130/1.13</f>
        <v>115.04424778761063</v>
      </c>
      <c r="E64" t="s">
        <v>415</v>
      </c>
    </row>
    <row r="65" spans="1:5">
      <c r="A65" t="s">
        <v>353</v>
      </c>
      <c r="B65" t="s">
        <v>68</v>
      </c>
      <c r="C65" s="2" t="s">
        <v>688</v>
      </c>
      <c r="D65" s="2">
        <f>140/1.16</f>
        <v>120.68965517241381</v>
      </c>
      <c r="E65" t="s">
        <v>416</v>
      </c>
    </row>
    <row r="66" spans="1:5">
      <c r="A66" t="s">
        <v>353</v>
      </c>
      <c r="B66" t="s">
        <v>69</v>
      </c>
      <c r="C66" s="2" t="s">
        <v>688</v>
      </c>
      <c r="D66" s="2">
        <f>70/1.13</f>
        <v>61.946902654867266</v>
      </c>
      <c r="E66" t="s">
        <v>417</v>
      </c>
    </row>
    <row r="67" spans="1:5">
      <c r="A67" t="s">
        <v>353</v>
      </c>
      <c r="B67" t="s">
        <v>70</v>
      </c>
      <c r="C67" s="2" t="s">
        <v>688</v>
      </c>
      <c r="D67" s="2">
        <f>35/1.13</f>
        <v>30.973451327433633</v>
      </c>
      <c r="E67" t="s">
        <v>418</v>
      </c>
    </row>
    <row r="68" spans="1:5">
      <c r="A68" t="s">
        <v>353</v>
      </c>
      <c r="B68" t="s">
        <v>71</v>
      </c>
      <c r="C68" s="2" t="s">
        <v>688</v>
      </c>
      <c r="D68" s="2">
        <f>175/1.13</f>
        <v>154.86725663716817</v>
      </c>
      <c r="E68" t="s">
        <v>419</v>
      </c>
    </row>
    <row r="69" spans="1:5">
      <c r="A69" t="s">
        <v>353</v>
      </c>
      <c r="B69" t="s">
        <v>72</v>
      </c>
      <c r="C69" s="2" t="s">
        <v>688</v>
      </c>
      <c r="D69" s="2">
        <f>340/1.13</f>
        <v>300.88495575221242</v>
      </c>
      <c r="E69" t="s">
        <v>420</v>
      </c>
    </row>
    <row r="70" spans="1:5">
      <c r="A70" t="s">
        <v>353</v>
      </c>
      <c r="B70" t="s">
        <v>73</v>
      </c>
      <c r="C70" s="2" t="s">
        <v>688</v>
      </c>
      <c r="D70" s="2">
        <f>650/1.13</f>
        <v>575.22123893805315</v>
      </c>
      <c r="E70" t="s">
        <v>421</v>
      </c>
    </row>
    <row r="71" spans="1:5">
      <c r="A71" t="s">
        <v>353</v>
      </c>
      <c r="B71" t="s">
        <v>74</v>
      </c>
      <c r="C71" s="2" t="s">
        <v>688</v>
      </c>
      <c r="D71" s="2">
        <f>325/1013</f>
        <v>0.32082922013820336</v>
      </c>
      <c r="E71" t="s">
        <v>422</v>
      </c>
    </row>
    <row r="72" spans="1:5">
      <c r="A72" t="s">
        <v>353</v>
      </c>
      <c r="B72" t="s">
        <v>75</v>
      </c>
      <c r="C72" s="2" t="s">
        <v>688</v>
      </c>
      <c r="D72" s="2">
        <f>700/1.13</f>
        <v>619.46902654867267</v>
      </c>
      <c r="E72" t="s">
        <v>423</v>
      </c>
    </row>
    <row r="73" spans="1:5">
      <c r="A73" t="s">
        <v>353</v>
      </c>
      <c r="B73" t="s">
        <v>76</v>
      </c>
      <c r="C73" s="2" t="s">
        <v>688</v>
      </c>
      <c r="D73" s="2">
        <f>800/1.13</f>
        <v>707.96460176991161</v>
      </c>
      <c r="E73" t="s">
        <v>424</v>
      </c>
    </row>
    <row r="74" spans="1:5">
      <c r="A74" t="s">
        <v>353</v>
      </c>
      <c r="B74" t="s">
        <v>77</v>
      </c>
      <c r="C74" s="2" t="s">
        <v>688</v>
      </c>
      <c r="D74" s="2">
        <v>400</v>
      </c>
      <c r="E74" t="s">
        <v>425</v>
      </c>
    </row>
    <row r="75" spans="1:5">
      <c r="A75" t="s">
        <v>353</v>
      </c>
      <c r="B75" t="s">
        <v>78</v>
      </c>
      <c r="C75" s="2" t="s">
        <v>688</v>
      </c>
      <c r="D75" s="2">
        <f>1720/1.13</f>
        <v>1522.12389380531</v>
      </c>
      <c r="E75" t="s">
        <v>426</v>
      </c>
    </row>
    <row r="76" spans="1:5">
      <c r="A76" t="s">
        <v>353</v>
      </c>
      <c r="B76" t="s">
        <v>79</v>
      </c>
      <c r="C76" s="2" t="s">
        <v>688</v>
      </c>
      <c r="D76" s="2">
        <f>70/1.13</f>
        <v>61.946902654867266</v>
      </c>
      <c r="E76" t="s">
        <v>427</v>
      </c>
    </row>
    <row r="77" spans="1:5">
      <c r="A77" t="s">
        <v>353</v>
      </c>
      <c r="B77" t="s">
        <v>80</v>
      </c>
      <c r="C77" s="2" t="s">
        <v>688</v>
      </c>
      <c r="D77" s="2">
        <f>315/1.13</f>
        <v>278.76106194690266</v>
      </c>
      <c r="E77" t="s">
        <v>428</v>
      </c>
    </row>
    <row r="78" spans="1:5">
      <c r="A78" t="s">
        <v>353</v>
      </c>
      <c r="B78" t="s">
        <v>81</v>
      </c>
      <c r="C78" s="2" t="s">
        <v>688</v>
      </c>
      <c r="D78" s="2">
        <f>700/1.13</f>
        <v>619.46902654867267</v>
      </c>
      <c r="E78" t="s">
        <v>429</v>
      </c>
    </row>
    <row r="79" spans="1:5">
      <c r="A79" t="s">
        <v>353</v>
      </c>
      <c r="B79" t="s">
        <v>82</v>
      </c>
      <c r="C79" s="2" t="s">
        <v>688</v>
      </c>
      <c r="D79" s="2">
        <v>160</v>
      </c>
      <c r="E79" t="s">
        <v>430</v>
      </c>
    </row>
    <row r="80" spans="1:5">
      <c r="A80" t="s">
        <v>353</v>
      </c>
      <c r="B80" t="s">
        <v>83</v>
      </c>
      <c r="C80" s="2" t="s">
        <v>688</v>
      </c>
      <c r="D80" s="2">
        <v>160</v>
      </c>
      <c r="E80" t="s">
        <v>431</v>
      </c>
    </row>
    <row r="81" spans="1:5">
      <c r="A81" t="s">
        <v>353</v>
      </c>
      <c r="B81" t="s">
        <v>84</v>
      </c>
      <c r="C81" s="2" t="s">
        <v>688</v>
      </c>
      <c r="D81" s="2">
        <f>150/1.13</f>
        <v>132.74336283185841</v>
      </c>
      <c r="E81" t="s">
        <v>432</v>
      </c>
    </row>
    <row r="82" spans="1:5">
      <c r="A82" t="s">
        <v>353</v>
      </c>
      <c r="B82" t="s">
        <v>85</v>
      </c>
      <c r="C82" s="2" t="s">
        <v>688</v>
      </c>
      <c r="D82" s="2">
        <f>50/1.13</f>
        <v>44.247787610619476</v>
      </c>
      <c r="E82" t="s">
        <v>433</v>
      </c>
    </row>
    <row r="83" spans="1:5">
      <c r="A83" t="s">
        <v>353</v>
      </c>
      <c r="B83" t="s">
        <v>86</v>
      </c>
      <c r="C83" s="2" t="s">
        <v>688</v>
      </c>
      <c r="D83" s="2">
        <f>30/1.13</f>
        <v>26.548672566371685</v>
      </c>
      <c r="E83" t="s">
        <v>434</v>
      </c>
    </row>
    <row r="84" spans="1:5">
      <c r="A84" t="s">
        <v>353</v>
      </c>
      <c r="B84" t="s">
        <v>87</v>
      </c>
      <c r="C84" s="2" t="s">
        <v>688</v>
      </c>
      <c r="D84" s="2">
        <f>30/1.13</f>
        <v>26.548672566371685</v>
      </c>
      <c r="E84" t="s">
        <v>435</v>
      </c>
    </row>
    <row r="85" spans="1:5">
      <c r="A85" t="s">
        <v>353</v>
      </c>
      <c r="B85" t="s">
        <v>88</v>
      </c>
      <c r="C85" s="2" t="s">
        <v>688</v>
      </c>
      <c r="D85" s="2">
        <f>200/1.13</f>
        <v>176.9911504424779</v>
      </c>
      <c r="E85" t="s">
        <v>436</v>
      </c>
    </row>
    <row r="86" spans="1:5">
      <c r="A86" t="s">
        <v>353</v>
      </c>
      <c r="B86" t="s">
        <v>89</v>
      </c>
      <c r="C86" s="2" t="s">
        <v>688</v>
      </c>
      <c r="D86" s="2">
        <f>60/1.13</f>
        <v>53.097345132743371</v>
      </c>
      <c r="E86" t="s">
        <v>437</v>
      </c>
    </row>
    <row r="87" spans="1:5">
      <c r="A87" t="s">
        <v>353</v>
      </c>
      <c r="B87" t="s">
        <v>90</v>
      </c>
      <c r="C87" s="2" t="s">
        <v>688</v>
      </c>
      <c r="D87" s="2">
        <f>350/1.13</f>
        <v>309.73451327433634</v>
      </c>
      <c r="E87" t="s">
        <v>438</v>
      </c>
    </row>
    <row r="88" spans="1:5">
      <c r="A88" t="s">
        <v>353</v>
      </c>
      <c r="B88" t="s">
        <v>91</v>
      </c>
      <c r="C88" s="2" t="s">
        <v>688</v>
      </c>
      <c r="D88" s="2">
        <f>250/1.13</f>
        <v>221.23893805309737</v>
      </c>
      <c r="E88" t="s">
        <v>439</v>
      </c>
    </row>
    <row r="89" spans="1:5">
      <c r="A89" t="s">
        <v>353</v>
      </c>
      <c r="B89" t="s">
        <v>92</v>
      </c>
      <c r="C89" s="2" t="s">
        <v>688</v>
      </c>
      <c r="D89" s="2">
        <f>50/1.13</f>
        <v>44.247787610619476</v>
      </c>
      <c r="E89" t="s">
        <v>440</v>
      </c>
    </row>
    <row r="90" spans="1:5">
      <c r="A90" t="s">
        <v>353</v>
      </c>
      <c r="B90" t="s">
        <v>93</v>
      </c>
      <c r="C90" s="2" t="s">
        <v>688</v>
      </c>
      <c r="D90" s="2">
        <f>60/1.13</f>
        <v>53.097345132743371</v>
      </c>
      <c r="E90" t="s">
        <v>441</v>
      </c>
    </row>
    <row r="91" spans="1:5">
      <c r="A91" t="s">
        <v>353</v>
      </c>
      <c r="B91" t="s">
        <v>94</v>
      </c>
      <c r="C91" s="2" t="s">
        <v>688</v>
      </c>
      <c r="D91" s="2">
        <f>60/1.13</f>
        <v>53.097345132743371</v>
      </c>
      <c r="E91" t="s">
        <v>442</v>
      </c>
    </row>
    <row r="92" spans="1:5">
      <c r="A92" t="s">
        <v>353</v>
      </c>
      <c r="B92" t="s">
        <v>95</v>
      </c>
      <c r="C92" s="2" t="s">
        <v>688</v>
      </c>
      <c r="D92" s="2">
        <f>50/1.13</f>
        <v>44.247787610619476</v>
      </c>
      <c r="E92" t="s">
        <v>443</v>
      </c>
    </row>
    <row r="93" spans="1:5">
      <c r="A93" t="s">
        <v>353</v>
      </c>
      <c r="B93" t="s">
        <v>96</v>
      </c>
      <c r="C93" s="2" t="s">
        <v>688</v>
      </c>
      <c r="D93" s="2">
        <f>60/1.13</f>
        <v>53.097345132743371</v>
      </c>
      <c r="E93" t="s">
        <v>444</v>
      </c>
    </row>
    <row r="94" spans="1:5">
      <c r="A94" t="s">
        <v>353</v>
      </c>
      <c r="B94" t="s">
        <v>97</v>
      </c>
      <c r="C94" s="2" t="s">
        <v>688</v>
      </c>
      <c r="D94" s="2">
        <f>30/1.13</f>
        <v>26.548672566371685</v>
      </c>
      <c r="E94" t="s">
        <v>445</v>
      </c>
    </row>
    <row r="95" spans="1:5">
      <c r="A95" t="s">
        <v>353</v>
      </c>
      <c r="B95" t="s">
        <v>98</v>
      </c>
      <c r="C95" s="2" t="s">
        <v>688</v>
      </c>
      <c r="D95" s="2">
        <f>65/1.13</f>
        <v>57.522123893805315</v>
      </c>
      <c r="E95" t="s">
        <v>446</v>
      </c>
    </row>
    <row r="96" spans="1:5">
      <c r="A96" t="s">
        <v>353</v>
      </c>
      <c r="B96" t="s">
        <v>99</v>
      </c>
      <c r="C96" s="2" t="s">
        <v>688</v>
      </c>
      <c r="D96" s="2">
        <f>55/1.13</f>
        <v>48.67256637168142</v>
      </c>
      <c r="E96" t="s">
        <v>447</v>
      </c>
    </row>
    <row r="97" spans="1:5">
      <c r="A97" t="s">
        <v>353</v>
      </c>
      <c r="B97" t="s">
        <v>100</v>
      </c>
      <c r="C97" s="2" t="s">
        <v>688</v>
      </c>
      <c r="D97" s="2">
        <f>65/1.13</f>
        <v>57.522123893805315</v>
      </c>
      <c r="E97" t="s">
        <v>448</v>
      </c>
    </row>
    <row r="98" spans="1:5">
      <c r="A98" t="s">
        <v>353</v>
      </c>
      <c r="B98" t="s">
        <v>101</v>
      </c>
      <c r="C98" s="2" t="s">
        <v>688</v>
      </c>
      <c r="D98" s="2">
        <f>55/1.13</f>
        <v>48.67256637168142</v>
      </c>
      <c r="E98" t="s">
        <v>449</v>
      </c>
    </row>
    <row r="99" spans="1:5">
      <c r="A99" t="s">
        <v>353</v>
      </c>
      <c r="B99" t="s">
        <v>102</v>
      </c>
      <c r="C99" s="2" t="s">
        <v>688</v>
      </c>
      <c r="D99" s="2">
        <f>20/1.13</f>
        <v>17.69911504424779</v>
      </c>
      <c r="E99" t="s">
        <v>450</v>
      </c>
    </row>
    <row r="100" spans="1:5">
      <c r="A100" t="s">
        <v>353</v>
      </c>
      <c r="B100" t="s">
        <v>103</v>
      </c>
      <c r="C100" s="2" t="s">
        <v>688</v>
      </c>
      <c r="D100" s="2">
        <f>260/1.13</f>
        <v>230.08849557522126</v>
      </c>
      <c r="E100" t="s">
        <v>451</v>
      </c>
    </row>
    <row r="101" spans="1:5">
      <c r="A101" t="s">
        <v>353</v>
      </c>
      <c r="B101" t="s">
        <v>104</v>
      </c>
      <c r="C101" s="2" t="s">
        <v>688</v>
      </c>
      <c r="D101" s="2">
        <f>30/1.13</f>
        <v>26.548672566371685</v>
      </c>
      <c r="E101" t="s">
        <v>452</v>
      </c>
    </row>
    <row r="102" spans="1:5">
      <c r="A102" t="s">
        <v>353</v>
      </c>
      <c r="B102" t="s">
        <v>105</v>
      </c>
      <c r="C102" s="2" t="s">
        <v>688</v>
      </c>
      <c r="D102" s="2">
        <f>400/1.13</f>
        <v>353.98230088495581</v>
      </c>
      <c r="E102" t="s">
        <v>453</v>
      </c>
    </row>
    <row r="103" spans="1:5">
      <c r="A103" t="s">
        <v>353</v>
      </c>
      <c r="B103" t="s">
        <v>106</v>
      </c>
      <c r="C103" s="2" t="s">
        <v>688</v>
      </c>
      <c r="D103" s="2">
        <f>30/1.13</f>
        <v>26.548672566371685</v>
      </c>
      <c r="E103" t="s">
        <v>454</v>
      </c>
    </row>
    <row r="104" spans="1:5">
      <c r="A104" t="s">
        <v>353</v>
      </c>
      <c r="B104" t="s">
        <v>107</v>
      </c>
      <c r="C104" s="2" t="s">
        <v>688</v>
      </c>
      <c r="D104" s="2">
        <f>30/1.13</f>
        <v>26.548672566371685</v>
      </c>
      <c r="E104" t="s">
        <v>455</v>
      </c>
    </row>
    <row r="105" spans="1:5">
      <c r="A105" t="s">
        <v>353</v>
      </c>
      <c r="B105" t="s">
        <v>108</v>
      </c>
      <c r="C105" s="2" t="s">
        <v>688</v>
      </c>
      <c r="D105" s="2">
        <f>350/1.13</f>
        <v>309.73451327433634</v>
      </c>
      <c r="E105" t="s">
        <v>456</v>
      </c>
    </row>
    <row r="106" spans="1:5">
      <c r="A106" t="s">
        <v>353</v>
      </c>
      <c r="B106" t="s">
        <v>109</v>
      </c>
      <c r="C106" s="2" t="s">
        <v>688</v>
      </c>
      <c r="D106" s="2">
        <f>50/1.13</f>
        <v>44.247787610619476</v>
      </c>
      <c r="E106" t="s">
        <v>457</v>
      </c>
    </row>
    <row r="107" spans="1:5">
      <c r="A107" t="s">
        <v>353</v>
      </c>
      <c r="B107" t="s">
        <v>110</v>
      </c>
      <c r="C107" s="2" t="s">
        <v>688</v>
      </c>
      <c r="D107" s="2">
        <f>20/1.13</f>
        <v>17.69911504424779</v>
      </c>
      <c r="E107" t="s">
        <v>458</v>
      </c>
    </row>
    <row r="108" spans="1:5">
      <c r="A108" t="s">
        <v>353</v>
      </c>
      <c r="B108" t="s">
        <v>111</v>
      </c>
      <c r="C108" s="2" t="s">
        <v>688</v>
      </c>
      <c r="D108" s="2">
        <f>25/1.13</f>
        <v>22.123893805309738</v>
      </c>
      <c r="E108" t="s">
        <v>459</v>
      </c>
    </row>
    <row r="109" spans="1:5">
      <c r="A109" t="s">
        <v>353</v>
      </c>
      <c r="B109" t="s">
        <v>112</v>
      </c>
      <c r="C109" s="2" t="s">
        <v>688</v>
      </c>
      <c r="D109" s="2">
        <f>30/1.13</f>
        <v>26.548672566371685</v>
      </c>
      <c r="E109" t="s">
        <v>460</v>
      </c>
    </row>
    <row r="110" spans="1:5">
      <c r="A110" t="s">
        <v>353</v>
      </c>
      <c r="B110" t="s">
        <v>113</v>
      </c>
      <c r="C110" s="2" t="s">
        <v>688</v>
      </c>
      <c r="D110" s="2">
        <f>260/1.13</f>
        <v>230.08849557522126</v>
      </c>
      <c r="E110" t="s">
        <v>461</v>
      </c>
    </row>
    <row r="111" spans="1:5">
      <c r="A111" t="s">
        <v>353</v>
      </c>
      <c r="B111" t="s">
        <v>114</v>
      </c>
      <c r="C111" s="2" t="s">
        <v>688</v>
      </c>
      <c r="D111" s="2">
        <f>1/1.13</f>
        <v>0.88495575221238942</v>
      </c>
      <c r="E111" t="s">
        <v>462</v>
      </c>
    </row>
    <row r="112" spans="1:5">
      <c r="A112" t="s">
        <v>353</v>
      </c>
      <c r="B112" t="s">
        <v>115</v>
      </c>
      <c r="C112" s="2" t="s">
        <v>688</v>
      </c>
      <c r="D112" s="2">
        <f>10/1.13</f>
        <v>8.8495575221238951</v>
      </c>
      <c r="E112" t="s">
        <v>463</v>
      </c>
    </row>
    <row r="113" spans="1:5">
      <c r="A113" t="s">
        <v>353</v>
      </c>
      <c r="B113" t="s">
        <v>116</v>
      </c>
      <c r="C113" s="2" t="s">
        <v>688</v>
      </c>
      <c r="D113" s="2">
        <f>100/1.13</f>
        <v>88.495575221238951</v>
      </c>
      <c r="E113" t="s">
        <v>464</v>
      </c>
    </row>
    <row r="114" spans="1:5">
      <c r="A114" t="s">
        <v>353</v>
      </c>
      <c r="B114" t="s">
        <v>117</v>
      </c>
      <c r="C114" s="2" t="s">
        <v>688</v>
      </c>
      <c r="D114" s="2">
        <f>1/1.13</f>
        <v>0.88495575221238942</v>
      </c>
      <c r="E114" t="s">
        <v>462</v>
      </c>
    </row>
    <row r="115" spans="1:5">
      <c r="A115" t="s">
        <v>353</v>
      </c>
      <c r="B115" t="s">
        <v>118</v>
      </c>
      <c r="C115" s="2" t="s">
        <v>688</v>
      </c>
      <c r="D115" s="2">
        <f>40/1.13</f>
        <v>35.398230088495581</v>
      </c>
      <c r="E115" t="s">
        <v>465</v>
      </c>
    </row>
    <row r="116" spans="1:5">
      <c r="A116" t="s">
        <v>353</v>
      </c>
      <c r="B116" t="s">
        <v>119</v>
      </c>
      <c r="C116" s="2" t="s">
        <v>688</v>
      </c>
      <c r="D116" s="2">
        <f>165/1.13</f>
        <v>146.01769911504425</v>
      </c>
      <c r="E116" t="s">
        <v>466</v>
      </c>
    </row>
    <row r="117" spans="1:5">
      <c r="A117" t="s">
        <v>353</v>
      </c>
      <c r="B117" t="s">
        <v>120</v>
      </c>
      <c r="C117" s="2" t="s">
        <v>688</v>
      </c>
      <c r="D117" s="2">
        <f>110/1.13</f>
        <v>97.345132743362839</v>
      </c>
      <c r="E117" t="s">
        <v>467</v>
      </c>
    </row>
    <row r="118" spans="1:5">
      <c r="A118" t="s">
        <v>353</v>
      </c>
      <c r="B118" t="s">
        <v>121</v>
      </c>
      <c r="C118" s="2" t="s">
        <v>688</v>
      </c>
      <c r="D118" s="2">
        <f>40/1.13</f>
        <v>35.398230088495581</v>
      </c>
      <c r="E118" t="s">
        <v>468</v>
      </c>
    </row>
    <row r="119" spans="1:5">
      <c r="A119" t="s">
        <v>353</v>
      </c>
      <c r="B119" t="s">
        <v>122</v>
      </c>
      <c r="C119" s="2" t="s">
        <v>688</v>
      </c>
      <c r="D119" s="2">
        <f>40/1.13</f>
        <v>35.398230088495581</v>
      </c>
      <c r="E119" t="s">
        <v>469</v>
      </c>
    </row>
    <row r="120" spans="1:5">
      <c r="A120" t="s">
        <v>353</v>
      </c>
      <c r="B120" t="s">
        <v>123</v>
      </c>
      <c r="C120" s="2" t="s">
        <v>688</v>
      </c>
      <c r="D120" s="2">
        <f>120/1.13</f>
        <v>106.19469026548674</v>
      </c>
      <c r="E120" t="s">
        <v>470</v>
      </c>
    </row>
    <row r="121" spans="1:5">
      <c r="A121" t="s">
        <v>353</v>
      </c>
      <c r="B121" t="s">
        <v>124</v>
      </c>
      <c r="C121" s="2" t="s">
        <v>688</v>
      </c>
      <c r="D121" s="2">
        <v>200</v>
      </c>
      <c r="E121" t="s">
        <v>471</v>
      </c>
    </row>
    <row r="122" spans="1:5">
      <c r="A122" t="s">
        <v>353</v>
      </c>
      <c r="B122" t="s">
        <v>125</v>
      </c>
      <c r="C122" s="2" t="s">
        <v>688</v>
      </c>
      <c r="D122" s="2">
        <v>180</v>
      </c>
      <c r="E122" t="s">
        <v>472</v>
      </c>
    </row>
    <row r="123" spans="1:5">
      <c r="A123" t="s">
        <v>353</v>
      </c>
      <c r="B123" t="s">
        <v>126</v>
      </c>
      <c r="C123" s="2" t="s">
        <v>688</v>
      </c>
      <c r="D123" s="2">
        <v>110</v>
      </c>
      <c r="E123" t="s">
        <v>473</v>
      </c>
    </row>
    <row r="124" spans="1:5">
      <c r="A124" t="s">
        <v>353</v>
      </c>
      <c r="B124" t="s">
        <v>127</v>
      </c>
      <c r="C124" s="2" t="s">
        <v>688</v>
      </c>
      <c r="D124" s="2">
        <v>160</v>
      </c>
      <c r="E124" t="s">
        <v>474</v>
      </c>
    </row>
    <row r="125" spans="1:5">
      <c r="A125" t="s">
        <v>353</v>
      </c>
      <c r="B125" t="s">
        <v>128</v>
      </c>
      <c r="C125" s="2" t="s">
        <v>688</v>
      </c>
      <c r="D125" s="2">
        <v>130</v>
      </c>
      <c r="E125" t="s">
        <v>475</v>
      </c>
    </row>
    <row r="126" spans="1:5">
      <c r="A126" t="s">
        <v>353</v>
      </c>
      <c r="B126" t="s">
        <v>129</v>
      </c>
      <c r="C126" s="2" t="s">
        <v>688</v>
      </c>
      <c r="D126" s="2">
        <v>160</v>
      </c>
      <c r="E126" t="s">
        <v>476</v>
      </c>
    </row>
    <row r="127" spans="1:5">
      <c r="A127" t="s">
        <v>353</v>
      </c>
      <c r="B127" t="s">
        <v>130</v>
      </c>
      <c r="C127" s="2" t="s">
        <v>688</v>
      </c>
      <c r="D127" s="2">
        <v>130</v>
      </c>
      <c r="E127" t="s">
        <v>475</v>
      </c>
    </row>
    <row r="128" spans="1:5">
      <c r="A128" t="s">
        <v>353</v>
      </c>
      <c r="B128" t="s">
        <v>131</v>
      </c>
      <c r="C128" s="2" t="s">
        <v>688</v>
      </c>
      <c r="D128" s="2">
        <v>130</v>
      </c>
      <c r="E128" t="s">
        <v>477</v>
      </c>
    </row>
    <row r="129" spans="1:5">
      <c r="A129" t="s">
        <v>353</v>
      </c>
      <c r="B129" t="s">
        <v>132</v>
      </c>
      <c r="C129" s="2" t="s">
        <v>688</v>
      </c>
      <c r="D129" s="2">
        <v>160</v>
      </c>
      <c r="E129" t="s">
        <v>478</v>
      </c>
    </row>
    <row r="130" spans="1:5">
      <c r="A130" t="s">
        <v>353</v>
      </c>
      <c r="B130" t="s">
        <v>133</v>
      </c>
      <c r="C130" s="2" t="s">
        <v>688</v>
      </c>
      <c r="D130" s="2">
        <v>120</v>
      </c>
      <c r="E130" t="s">
        <v>479</v>
      </c>
    </row>
    <row r="131" spans="1:5">
      <c r="A131" t="s">
        <v>353</v>
      </c>
      <c r="B131" t="s">
        <v>134</v>
      </c>
      <c r="C131" s="2" t="s">
        <v>688</v>
      </c>
      <c r="D131" s="2">
        <f>40/1.13</f>
        <v>35.398230088495581</v>
      </c>
      <c r="E131" t="s">
        <v>480</v>
      </c>
    </row>
    <row r="132" spans="1:5">
      <c r="A132" t="s">
        <v>353</v>
      </c>
      <c r="B132" t="s">
        <v>135</v>
      </c>
      <c r="C132" s="2" t="s">
        <v>688</v>
      </c>
      <c r="D132" s="2">
        <f>260/1.13</f>
        <v>230.08849557522126</v>
      </c>
      <c r="E132" t="s">
        <v>481</v>
      </c>
    </row>
    <row r="133" spans="1:5">
      <c r="A133" t="s">
        <v>353</v>
      </c>
      <c r="B133" t="s">
        <v>136</v>
      </c>
      <c r="C133" s="2" t="s">
        <v>688</v>
      </c>
      <c r="D133" s="2">
        <f>300/1.13</f>
        <v>265.48672566371681</v>
      </c>
      <c r="E133" t="s">
        <v>482</v>
      </c>
    </row>
    <row r="134" spans="1:5">
      <c r="A134" t="s">
        <v>353</v>
      </c>
      <c r="B134" t="s">
        <v>137</v>
      </c>
      <c r="C134" s="2" t="s">
        <v>688</v>
      </c>
      <c r="D134" s="2">
        <f>100/1.13</f>
        <v>88.495575221238951</v>
      </c>
      <c r="E134" t="s">
        <v>483</v>
      </c>
    </row>
    <row r="135" spans="1:5">
      <c r="A135" t="s">
        <v>353</v>
      </c>
      <c r="B135" t="s">
        <v>138</v>
      </c>
      <c r="C135" s="2" t="s">
        <v>688</v>
      </c>
      <c r="D135" s="2">
        <f>550/1.13</f>
        <v>486.72566371681421</v>
      </c>
      <c r="E135" t="s">
        <v>484</v>
      </c>
    </row>
    <row r="136" spans="1:5">
      <c r="A136" t="s">
        <v>353</v>
      </c>
      <c r="B136" t="s">
        <v>139</v>
      </c>
      <c r="C136" s="2" t="s">
        <v>688</v>
      </c>
      <c r="D136" s="2">
        <f>3500/1.13</f>
        <v>3097.3451327433631</v>
      </c>
      <c r="E136" t="s">
        <v>485</v>
      </c>
    </row>
    <row r="137" spans="1:5">
      <c r="A137" t="s">
        <v>353</v>
      </c>
      <c r="B137" t="s">
        <v>140</v>
      </c>
      <c r="C137" s="2" t="s">
        <v>688</v>
      </c>
      <c r="D137" s="2">
        <f>5000/1.13</f>
        <v>4424.7787610619471</v>
      </c>
      <c r="E137" t="s">
        <v>486</v>
      </c>
    </row>
    <row r="138" spans="1:5">
      <c r="A138" t="s">
        <v>353</v>
      </c>
      <c r="B138" t="s">
        <v>141</v>
      </c>
      <c r="C138" s="2" t="s">
        <v>688</v>
      </c>
      <c r="D138" s="2">
        <f>5/1.13</f>
        <v>4.4247787610619476</v>
      </c>
      <c r="E138" t="s">
        <v>487</v>
      </c>
    </row>
    <row r="139" spans="1:5">
      <c r="A139" t="s">
        <v>353</v>
      </c>
      <c r="B139" t="s">
        <v>142</v>
      </c>
      <c r="C139" s="2" t="s">
        <v>688</v>
      </c>
      <c r="D139" s="2">
        <v>90</v>
      </c>
      <c r="E139" t="s">
        <v>488</v>
      </c>
    </row>
    <row r="140" spans="1:5">
      <c r="A140" t="s">
        <v>353</v>
      </c>
      <c r="B140" t="s">
        <v>143</v>
      </c>
      <c r="C140" s="2" t="s">
        <v>688</v>
      </c>
      <c r="D140" s="2">
        <v>50</v>
      </c>
      <c r="E140" t="s">
        <v>489</v>
      </c>
    </row>
    <row r="141" spans="1:5">
      <c r="A141" t="s">
        <v>353</v>
      </c>
      <c r="B141" t="s">
        <v>144</v>
      </c>
      <c r="C141" s="2" t="s">
        <v>688</v>
      </c>
      <c r="D141" s="2">
        <v>45</v>
      </c>
      <c r="E141" t="s">
        <v>490</v>
      </c>
    </row>
    <row r="142" spans="1:5">
      <c r="A142" t="s">
        <v>353</v>
      </c>
      <c r="B142" t="s">
        <v>145</v>
      </c>
      <c r="C142" s="2" t="s">
        <v>688</v>
      </c>
      <c r="D142" s="2">
        <f>50/1.13</f>
        <v>44.247787610619476</v>
      </c>
      <c r="E142" t="s">
        <v>491</v>
      </c>
    </row>
    <row r="143" spans="1:5">
      <c r="A143" t="s">
        <v>353</v>
      </c>
      <c r="B143" t="s">
        <v>146</v>
      </c>
      <c r="C143" s="2" t="s">
        <v>688</v>
      </c>
      <c r="D143" s="2">
        <f>225/1.13</f>
        <v>199.11504424778764</v>
      </c>
      <c r="E143" t="s">
        <v>492</v>
      </c>
    </row>
    <row r="144" spans="1:5">
      <c r="A144" t="s">
        <v>353</v>
      </c>
      <c r="B144" t="s">
        <v>147</v>
      </c>
      <c r="C144" s="2" t="s">
        <v>688</v>
      </c>
      <c r="D144" s="2">
        <f>135/1.13</f>
        <v>119.46902654867257</v>
      </c>
      <c r="E144" t="s">
        <v>493</v>
      </c>
    </row>
    <row r="145" spans="1:5">
      <c r="A145" t="s">
        <v>353</v>
      </c>
      <c r="B145" t="s">
        <v>148</v>
      </c>
      <c r="C145" s="2" t="s">
        <v>688</v>
      </c>
      <c r="D145" s="2">
        <f>330/1.13</f>
        <v>292.0353982300885</v>
      </c>
      <c r="E145" t="s">
        <v>494</v>
      </c>
    </row>
    <row r="146" spans="1:5">
      <c r="A146" t="s">
        <v>353</v>
      </c>
      <c r="B146" t="s">
        <v>149</v>
      </c>
      <c r="C146" s="2" t="s">
        <v>688</v>
      </c>
      <c r="D146" s="2">
        <f>130/1.13</f>
        <v>115.04424778761063</v>
      </c>
      <c r="E146" t="s">
        <v>495</v>
      </c>
    </row>
    <row r="147" spans="1:5">
      <c r="A147" t="s">
        <v>353</v>
      </c>
      <c r="B147" t="s">
        <v>150</v>
      </c>
      <c r="C147" s="2" t="s">
        <v>688</v>
      </c>
      <c r="D147" s="2">
        <f>130/1.13</f>
        <v>115.04424778761063</v>
      </c>
      <c r="E147" t="s">
        <v>496</v>
      </c>
    </row>
    <row r="148" spans="1:5">
      <c r="A148" t="s">
        <v>353</v>
      </c>
      <c r="B148" t="s">
        <v>151</v>
      </c>
      <c r="C148" s="2" t="s">
        <v>688</v>
      </c>
      <c r="D148" s="2">
        <f>40/1.13</f>
        <v>35.398230088495581</v>
      </c>
      <c r="E148" t="s">
        <v>497</v>
      </c>
    </row>
    <row r="149" spans="1:5">
      <c r="A149" t="s">
        <v>353</v>
      </c>
      <c r="B149" t="s">
        <v>152</v>
      </c>
      <c r="C149" s="2" t="s">
        <v>688</v>
      </c>
      <c r="D149" s="2">
        <f>50/1.13</f>
        <v>44.247787610619476</v>
      </c>
      <c r="E149" t="s">
        <v>498</v>
      </c>
    </row>
    <row r="150" spans="1:5">
      <c r="A150" t="s">
        <v>353</v>
      </c>
      <c r="B150" t="s">
        <v>153</v>
      </c>
      <c r="C150" s="2" t="s">
        <v>688</v>
      </c>
      <c r="D150" s="2">
        <f>150/1.13</f>
        <v>132.74336283185841</v>
      </c>
      <c r="E150" t="s">
        <v>499</v>
      </c>
    </row>
    <row r="151" spans="1:5">
      <c r="A151" t="s">
        <v>353</v>
      </c>
      <c r="B151" t="s">
        <v>154</v>
      </c>
      <c r="C151" s="2" t="s">
        <v>688</v>
      </c>
      <c r="D151" s="2">
        <f>190/1.13</f>
        <v>168.14159292035399</v>
      </c>
      <c r="E151" t="s">
        <v>500</v>
      </c>
    </row>
    <row r="152" spans="1:5">
      <c r="A152" t="s">
        <v>353</v>
      </c>
      <c r="B152" t="s">
        <v>155</v>
      </c>
      <c r="C152" s="2" t="s">
        <v>688</v>
      </c>
      <c r="D152" s="2">
        <f>100/1.13</f>
        <v>88.495575221238951</v>
      </c>
      <c r="E152" t="s">
        <v>501</v>
      </c>
    </row>
    <row r="153" spans="1:5">
      <c r="A153" t="s">
        <v>353</v>
      </c>
      <c r="B153" t="s">
        <v>156</v>
      </c>
      <c r="C153" s="2" t="s">
        <v>688</v>
      </c>
      <c r="D153" s="2">
        <f>500/1.13</f>
        <v>442.47787610619474</v>
      </c>
      <c r="E153" t="s">
        <v>502</v>
      </c>
    </row>
    <row r="154" spans="1:5">
      <c r="A154" t="s">
        <v>353</v>
      </c>
      <c r="B154" t="s">
        <v>157</v>
      </c>
      <c r="C154" s="2" t="s">
        <v>688</v>
      </c>
      <c r="D154" s="2">
        <f>310/1.13</f>
        <v>274.33628318584073</v>
      </c>
      <c r="E154" t="s">
        <v>503</v>
      </c>
    </row>
    <row r="155" spans="1:5">
      <c r="A155" t="s">
        <v>353</v>
      </c>
      <c r="B155" t="s">
        <v>158</v>
      </c>
      <c r="C155" s="2" t="s">
        <v>688</v>
      </c>
      <c r="D155" s="2">
        <f>5/1.13</f>
        <v>4.4247787610619476</v>
      </c>
      <c r="E155" t="s">
        <v>504</v>
      </c>
    </row>
    <row r="156" spans="1:5">
      <c r="A156" t="s">
        <v>353</v>
      </c>
      <c r="B156" t="s">
        <v>159</v>
      </c>
      <c r="C156" s="2" t="s">
        <v>688</v>
      </c>
      <c r="D156" s="2">
        <f>120/1.13</f>
        <v>106.19469026548674</v>
      </c>
      <c r="E156" t="s">
        <v>505</v>
      </c>
    </row>
    <row r="157" spans="1:5">
      <c r="A157" t="s">
        <v>353</v>
      </c>
      <c r="B157" t="s">
        <v>160</v>
      </c>
      <c r="C157" s="2" t="s">
        <v>688</v>
      </c>
      <c r="D157" s="2">
        <v>40</v>
      </c>
      <c r="E157" t="s">
        <v>506</v>
      </c>
    </row>
    <row r="158" spans="1:5">
      <c r="A158" t="s">
        <v>353</v>
      </c>
      <c r="B158" t="s">
        <v>161</v>
      </c>
      <c r="C158" s="2" t="s">
        <v>688</v>
      </c>
      <c r="D158" s="2">
        <f>110/1.13</f>
        <v>97.345132743362839</v>
      </c>
      <c r="E158" t="s">
        <v>507</v>
      </c>
    </row>
    <row r="159" spans="1:5">
      <c r="A159" t="s">
        <v>353</v>
      </c>
      <c r="B159" t="s">
        <v>162</v>
      </c>
      <c r="C159" s="2" t="s">
        <v>688</v>
      </c>
      <c r="D159" s="2">
        <f>80/1.13</f>
        <v>70.796460176991161</v>
      </c>
      <c r="E159" t="s">
        <v>508</v>
      </c>
    </row>
    <row r="160" spans="1:5">
      <c r="A160" t="s">
        <v>353</v>
      </c>
      <c r="B160" t="s">
        <v>163</v>
      </c>
      <c r="C160" s="2" t="s">
        <v>688</v>
      </c>
      <c r="D160" s="2">
        <f>200/1.13</f>
        <v>176.9911504424779</v>
      </c>
      <c r="E160" t="s">
        <v>509</v>
      </c>
    </row>
    <row r="161" spans="1:5">
      <c r="A161" t="s">
        <v>353</v>
      </c>
      <c r="B161" t="s">
        <v>164</v>
      </c>
      <c r="C161" s="2" t="s">
        <v>688</v>
      </c>
      <c r="D161" s="2">
        <f>400/1.13</f>
        <v>353.98230088495581</v>
      </c>
      <c r="E161" t="s">
        <v>510</v>
      </c>
    </row>
    <row r="162" spans="1:5">
      <c r="A162" t="s">
        <v>353</v>
      </c>
      <c r="B162" t="s">
        <v>165</v>
      </c>
      <c r="C162" s="2" t="s">
        <v>688</v>
      </c>
      <c r="D162" s="2">
        <f>105/1.13</f>
        <v>92.920353982300895</v>
      </c>
      <c r="E162" t="s">
        <v>511</v>
      </c>
    </row>
    <row r="163" spans="1:5">
      <c r="A163" t="s">
        <v>353</v>
      </c>
      <c r="B163" t="s">
        <v>166</v>
      </c>
      <c r="C163" s="2" t="s">
        <v>688</v>
      </c>
      <c r="D163" s="2">
        <v>80</v>
      </c>
      <c r="E163" t="s">
        <v>512</v>
      </c>
    </row>
    <row r="164" spans="1:5">
      <c r="A164" t="s">
        <v>353</v>
      </c>
      <c r="B164" t="s">
        <v>167</v>
      </c>
      <c r="C164" s="2" t="s">
        <v>688</v>
      </c>
      <c r="D164" s="2">
        <f>20/1.13</f>
        <v>17.69911504424779</v>
      </c>
      <c r="E164" t="s">
        <v>513</v>
      </c>
    </row>
    <row r="165" spans="1:5">
      <c r="A165" t="s">
        <v>353</v>
      </c>
      <c r="B165" t="s">
        <v>168</v>
      </c>
      <c r="C165" s="2" t="s">
        <v>688</v>
      </c>
      <c r="D165" s="2">
        <f>10/1.13</f>
        <v>8.8495575221238951</v>
      </c>
      <c r="E165" t="s">
        <v>514</v>
      </c>
    </row>
    <row r="166" spans="1:5">
      <c r="A166" t="s">
        <v>353</v>
      </c>
      <c r="B166" t="s">
        <v>169</v>
      </c>
      <c r="C166" s="2" t="s">
        <v>688</v>
      </c>
      <c r="D166" s="2">
        <f>10/1.13</f>
        <v>8.8495575221238951</v>
      </c>
      <c r="E166" t="s">
        <v>515</v>
      </c>
    </row>
    <row r="167" spans="1:5">
      <c r="A167" t="s">
        <v>353</v>
      </c>
      <c r="B167" t="s">
        <v>170</v>
      </c>
      <c r="C167" s="2" t="s">
        <v>688</v>
      </c>
      <c r="D167" s="2">
        <f>50/1.13</f>
        <v>44.247787610619476</v>
      </c>
      <c r="E167" t="s">
        <v>516</v>
      </c>
    </row>
    <row r="168" spans="1:5">
      <c r="A168" t="s">
        <v>353</v>
      </c>
      <c r="B168" t="s">
        <v>171</v>
      </c>
      <c r="C168" s="2" t="s">
        <v>688</v>
      </c>
      <c r="D168" s="2">
        <f>10/1.13</f>
        <v>8.8495575221238951</v>
      </c>
      <c r="E168" t="s">
        <v>517</v>
      </c>
    </row>
    <row r="169" spans="1:5">
      <c r="A169" t="s">
        <v>353</v>
      </c>
      <c r="B169" t="s">
        <v>172</v>
      </c>
      <c r="C169" s="2" t="s">
        <v>688</v>
      </c>
      <c r="D169" s="2">
        <f>25/1.13</f>
        <v>22.123893805309738</v>
      </c>
      <c r="E169" t="s">
        <v>518</v>
      </c>
    </row>
    <row r="170" spans="1:5">
      <c r="A170" t="s">
        <v>353</v>
      </c>
      <c r="B170" t="s">
        <v>173</v>
      </c>
      <c r="C170" s="2" t="s">
        <v>688</v>
      </c>
      <c r="D170" s="2">
        <f>10/1.13</f>
        <v>8.8495575221238951</v>
      </c>
      <c r="E170" t="s">
        <v>519</v>
      </c>
    </row>
    <row r="171" spans="1:5">
      <c r="A171" t="s">
        <v>353</v>
      </c>
      <c r="B171" t="s">
        <v>174</v>
      </c>
      <c r="C171" s="2" t="s">
        <v>688</v>
      </c>
      <c r="D171" s="2">
        <f>20/1.13</f>
        <v>17.69911504424779</v>
      </c>
      <c r="E171" t="s">
        <v>520</v>
      </c>
    </row>
    <row r="172" spans="1:5">
      <c r="A172" t="s">
        <v>353</v>
      </c>
      <c r="B172" t="s">
        <v>175</v>
      </c>
      <c r="C172" s="2" t="s">
        <v>688</v>
      </c>
      <c r="D172" s="2">
        <f>350/1.13</f>
        <v>309.73451327433634</v>
      </c>
      <c r="E172" t="s">
        <v>521</v>
      </c>
    </row>
    <row r="173" spans="1:5">
      <c r="A173" t="s">
        <v>353</v>
      </c>
      <c r="B173" t="s">
        <v>176</v>
      </c>
      <c r="C173" s="2" t="s">
        <v>688</v>
      </c>
      <c r="D173" s="2">
        <f>320/1.13</f>
        <v>283.18584070796464</v>
      </c>
      <c r="E173" t="s">
        <v>521</v>
      </c>
    </row>
    <row r="174" spans="1:5">
      <c r="A174" t="s">
        <v>353</v>
      </c>
      <c r="B174" t="s">
        <v>177</v>
      </c>
      <c r="C174" s="2" t="s">
        <v>688</v>
      </c>
      <c r="D174" s="2">
        <f>260/1.13</f>
        <v>230.08849557522126</v>
      </c>
      <c r="E174" t="s">
        <v>522</v>
      </c>
    </row>
    <row r="175" spans="1:5">
      <c r="A175" t="s">
        <v>353</v>
      </c>
      <c r="B175" t="s">
        <v>178</v>
      </c>
      <c r="C175" s="2" t="s">
        <v>688</v>
      </c>
      <c r="D175" s="2">
        <f>25/1.13</f>
        <v>22.123893805309738</v>
      </c>
      <c r="E175" t="s">
        <v>523</v>
      </c>
    </row>
    <row r="176" spans="1:5">
      <c r="A176" t="s">
        <v>353</v>
      </c>
      <c r="B176" t="s">
        <v>179</v>
      </c>
      <c r="C176" s="2" t="s">
        <v>688</v>
      </c>
      <c r="D176" s="2">
        <f>30/1.13</f>
        <v>26.548672566371685</v>
      </c>
      <c r="E176" t="s">
        <v>524</v>
      </c>
    </row>
    <row r="177" spans="1:5">
      <c r="A177" t="s">
        <v>353</v>
      </c>
      <c r="B177" t="s">
        <v>180</v>
      </c>
      <c r="C177" s="2" t="s">
        <v>688</v>
      </c>
      <c r="D177" s="2">
        <f>175/1.13</f>
        <v>154.86725663716817</v>
      </c>
      <c r="E177" t="s">
        <v>525</v>
      </c>
    </row>
    <row r="178" spans="1:5">
      <c r="A178" t="s">
        <v>353</v>
      </c>
      <c r="B178" t="s">
        <v>181</v>
      </c>
      <c r="C178" s="2" t="s">
        <v>688</v>
      </c>
      <c r="D178" s="2">
        <f>150/1.13</f>
        <v>132.74336283185841</v>
      </c>
      <c r="E178" t="s">
        <v>526</v>
      </c>
    </row>
    <row r="179" spans="1:5">
      <c r="A179" t="s">
        <v>353</v>
      </c>
      <c r="B179" t="s">
        <v>182</v>
      </c>
      <c r="C179" s="2" t="s">
        <v>688</v>
      </c>
      <c r="D179" s="2">
        <f>100/1.13</f>
        <v>88.495575221238951</v>
      </c>
      <c r="E179" t="s">
        <v>527</v>
      </c>
    </row>
    <row r="180" spans="1:5">
      <c r="A180" t="s">
        <v>353</v>
      </c>
      <c r="B180" t="s">
        <v>183</v>
      </c>
      <c r="C180" s="2" t="s">
        <v>688</v>
      </c>
      <c r="D180" s="2">
        <f>40/1.13</f>
        <v>35.398230088495581</v>
      </c>
      <c r="E180" t="s">
        <v>528</v>
      </c>
    </row>
    <row r="181" spans="1:5">
      <c r="A181" t="s">
        <v>353</v>
      </c>
      <c r="B181" t="s">
        <v>184</v>
      </c>
      <c r="C181" s="2" t="s">
        <v>688</v>
      </c>
      <c r="D181" s="2">
        <f>50/1.13</f>
        <v>44.247787610619476</v>
      </c>
      <c r="E181" t="s">
        <v>529</v>
      </c>
    </row>
    <row r="182" spans="1:5">
      <c r="A182" t="s">
        <v>353</v>
      </c>
      <c r="B182" t="s">
        <v>185</v>
      </c>
      <c r="C182" s="2" t="s">
        <v>688</v>
      </c>
      <c r="D182" s="2">
        <f>30/1.13</f>
        <v>26.548672566371685</v>
      </c>
      <c r="E182" t="s">
        <v>530</v>
      </c>
    </row>
    <row r="183" spans="1:5">
      <c r="A183" t="s">
        <v>353</v>
      </c>
      <c r="B183" t="s">
        <v>186</v>
      </c>
      <c r="C183" s="2" t="s">
        <v>688</v>
      </c>
      <c r="D183" s="2">
        <f>30/1.13</f>
        <v>26.548672566371685</v>
      </c>
      <c r="E183" t="s">
        <v>531</v>
      </c>
    </row>
    <row r="184" spans="1:5">
      <c r="A184" t="s">
        <v>353</v>
      </c>
      <c r="B184" t="s">
        <v>187</v>
      </c>
      <c r="C184" s="2" t="s">
        <v>688</v>
      </c>
      <c r="D184" s="2">
        <f>20/1.13</f>
        <v>17.69911504424779</v>
      </c>
      <c r="E184" t="s">
        <v>532</v>
      </c>
    </row>
    <row r="185" spans="1:5">
      <c r="A185" t="s">
        <v>353</v>
      </c>
      <c r="B185" t="s">
        <v>188</v>
      </c>
      <c r="C185" s="2" t="s">
        <v>688</v>
      </c>
      <c r="D185" s="2">
        <f>75/1.13</f>
        <v>66.371681415929203</v>
      </c>
      <c r="E185" t="s">
        <v>533</v>
      </c>
    </row>
    <row r="186" spans="1:5">
      <c r="A186" t="s">
        <v>353</v>
      </c>
      <c r="B186" t="s">
        <v>189</v>
      </c>
      <c r="C186" s="2" t="s">
        <v>688</v>
      </c>
      <c r="D186" s="2">
        <f>100/1.13</f>
        <v>88.495575221238951</v>
      </c>
      <c r="E186" t="s">
        <v>534</v>
      </c>
    </row>
    <row r="187" spans="1:5">
      <c r="A187" t="s">
        <v>353</v>
      </c>
      <c r="B187" t="s">
        <v>190</v>
      </c>
      <c r="C187" s="2" t="s">
        <v>688</v>
      </c>
      <c r="D187" s="2">
        <f>365/1.13</f>
        <v>323.00884955752218</v>
      </c>
      <c r="E187" t="s">
        <v>535</v>
      </c>
    </row>
    <row r="188" spans="1:5">
      <c r="A188" t="s">
        <v>353</v>
      </c>
      <c r="B188" t="s">
        <v>191</v>
      </c>
      <c r="C188" s="2" t="s">
        <v>688</v>
      </c>
      <c r="D188" s="2">
        <f>320/1.13</f>
        <v>283.18584070796464</v>
      </c>
      <c r="E188" t="s">
        <v>536</v>
      </c>
    </row>
    <row r="189" spans="1:5">
      <c r="A189" t="s">
        <v>353</v>
      </c>
      <c r="B189" t="s">
        <v>192</v>
      </c>
      <c r="C189" s="2" t="s">
        <v>688</v>
      </c>
      <c r="D189" s="2">
        <f>310/1.13</f>
        <v>274.33628318584073</v>
      </c>
      <c r="E189" t="s">
        <v>537</v>
      </c>
    </row>
    <row r="190" spans="1:5">
      <c r="A190" t="s">
        <v>353</v>
      </c>
      <c r="B190" t="s">
        <v>193</v>
      </c>
      <c r="C190" s="2" t="s">
        <v>688</v>
      </c>
      <c r="D190" s="2">
        <f>10/1.13</f>
        <v>8.8495575221238951</v>
      </c>
      <c r="E190" t="s">
        <v>538</v>
      </c>
    </row>
    <row r="191" spans="1:5">
      <c r="A191" t="s">
        <v>353</v>
      </c>
      <c r="B191" t="s">
        <v>194</v>
      </c>
      <c r="C191" s="2" t="s">
        <v>688</v>
      </c>
      <c r="D191" s="2">
        <f>1/1.13</f>
        <v>0.88495575221238942</v>
      </c>
      <c r="E191" t="s">
        <v>539</v>
      </c>
    </row>
    <row r="192" spans="1:5">
      <c r="A192" t="s">
        <v>353</v>
      </c>
      <c r="B192" t="s">
        <v>195</v>
      </c>
      <c r="C192" s="2" t="s">
        <v>688</v>
      </c>
      <c r="D192" s="2">
        <f>5/1.13</f>
        <v>4.4247787610619476</v>
      </c>
      <c r="E192" t="s">
        <v>504</v>
      </c>
    </row>
    <row r="193" spans="1:5">
      <c r="A193" t="s">
        <v>353</v>
      </c>
      <c r="B193" t="s">
        <v>196</v>
      </c>
      <c r="C193" s="2" t="s">
        <v>688</v>
      </c>
      <c r="D193" s="2">
        <f>2.5/1.13</f>
        <v>2.2123893805309738</v>
      </c>
      <c r="E193" t="s">
        <v>540</v>
      </c>
    </row>
    <row r="194" spans="1:5">
      <c r="A194" t="s">
        <v>353</v>
      </c>
      <c r="B194" t="s">
        <v>197</v>
      </c>
      <c r="C194" s="2" t="s">
        <v>688</v>
      </c>
      <c r="D194" s="2">
        <f>10/1.13</f>
        <v>8.8495575221238951</v>
      </c>
      <c r="E194" t="s">
        <v>541</v>
      </c>
    </row>
    <row r="195" spans="1:5">
      <c r="A195" t="s">
        <v>353</v>
      </c>
      <c r="B195" t="s">
        <v>198</v>
      </c>
      <c r="C195" s="2" t="s">
        <v>688</v>
      </c>
      <c r="D195" s="2">
        <f>15/1.13</f>
        <v>13.274336283185843</v>
      </c>
      <c r="E195" t="s">
        <v>542</v>
      </c>
    </row>
    <row r="196" spans="1:5">
      <c r="A196" t="s">
        <v>353</v>
      </c>
      <c r="B196" t="s">
        <v>199</v>
      </c>
      <c r="C196" s="2" t="s">
        <v>688</v>
      </c>
      <c r="D196" s="2">
        <f>2.5/1.13</f>
        <v>2.2123893805309738</v>
      </c>
      <c r="E196" t="s">
        <v>540</v>
      </c>
    </row>
    <row r="197" spans="1:5">
      <c r="A197" t="s">
        <v>353</v>
      </c>
      <c r="B197" t="s">
        <v>200</v>
      </c>
      <c r="C197" s="2" t="s">
        <v>688</v>
      </c>
      <c r="D197" s="2">
        <f>5/1.13</f>
        <v>4.4247787610619476</v>
      </c>
      <c r="E197" t="s">
        <v>370</v>
      </c>
    </row>
    <row r="198" spans="1:5">
      <c r="A198" t="s">
        <v>353</v>
      </c>
      <c r="B198" t="s">
        <v>201</v>
      </c>
      <c r="C198" s="2" t="s">
        <v>688</v>
      </c>
      <c r="D198" s="2">
        <f>20/1.13</f>
        <v>17.69911504424779</v>
      </c>
      <c r="E198" t="s">
        <v>543</v>
      </c>
    </row>
    <row r="199" spans="1:5">
      <c r="A199" t="s">
        <v>353</v>
      </c>
      <c r="B199" t="s">
        <v>202</v>
      </c>
      <c r="C199" s="2" t="s">
        <v>688</v>
      </c>
      <c r="D199" s="2">
        <v>125</v>
      </c>
      <c r="E199" t="s">
        <v>544</v>
      </c>
    </row>
    <row r="200" spans="1:5">
      <c r="A200" t="s">
        <v>353</v>
      </c>
      <c r="B200" t="s">
        <v>203</v>
      </c>
      <c r="C200" s="2" t="s">
        <v>688</v>
      </c>
      <c r="D200" s="2">
        <v>150</v>
      </c>
      <c r="E200" t="s">
        <v>545</v>
      </c>
    </row>
    <row r="201" spans="1:5">
      <c r="A201" t="s">
        <v>353</v>
      </c>
      <c r="B201" t="s">
        <v>204</v>
      </c>
      <c r="C201" s="2" t="s">
        <v>688</v>
      </c>
      <c r="D201" s="2">
        <v>270</v>
      </c>
      <c r="E201" t="s">
        <v>546</v>
      </c>
    </row>
    <row r="202" spans="1:5">
      <c r="A202" t="s">
        <v>353</v>
      </c>
      <c r="B202" t="s">
        <v>205</v>
      </c>
      <c r="C202" s="2" t="s">
        <v>688</v>
      </c>
      <c r="D202" s="2">
        <v>350</v>
      </c>
      <c r="E202" t="s">
        <v>547</v>
      </c>
    </row>
    <row r="203" spans="1:5">
      <c r="A203" t="s">
        <v>353</v>
      </c>
      <c r="B203" t="s">
        <v>206</v>
      </c>
      <c r="C203" s="2" t="s">
        <v>688</v>
      </c>
      <c r="D203" s="2">
        <v>80</v>
      </c>
      <c r="E203" t="s">
        <v>548</v>
      </c>
    </row>
    <row r="204" spans="1:5">
      <c r="A204" t="s">
        <v>353</v>
      </c>
      <c r="B204" t="s">
        <v>207</v>
      </c>
      <c r="C204" s="2" t="s">
        <v>688</v>
      </c>
      <c r="D204" s="2">
        <v>280</v>
      </c>
      <c r="E204" t="s">
        <v>549</v>
      </c>
    </row>
    <row r="205" spans="1:5">
      <c r="A205" t="s">
        <v>353</v>
      </c>
      <c r="B205" t="s">
        <v>208</v>
      </c>
      <c r="C205" s="2" t="s">
        <v>688</v>
      </c>
      <c r="D205" s="2">
        <v>225</v>
      </c>
      <c r="E205" t="s">
        <v>549</v>
      </c>
    </row>
    <row r="206" spans="1:5">
      <c r="A206" t="s">
        <v>353</v>
      </c>
      <c r="B206" t="s">
        <v>209</v>
      </c>
      <c r="C206" s="2" t="s">
        <v>688</v>
      </c>
      <c r="D206" s="2">
        <v>50</v>
      </c>
      <c r="E206" t="s">
        <v>550</v>
      </c>
    </row>
    <row r="207" spans="1:5">
      <c r="A207" t="s">
        <v>353</v>
      </c>
      <c r="B207" t="s">
        <v>210</v>
      </c>
      <c r="C207" s="2" t="s">
        <v>688</v>
      </c>
      <c r="D207" s="2">
        <v>60</v>
      </c>
      <c r="E207" t="s">
        <v>551</v>
      </c>
    </row>
    <row r="208" spans="1:5">
      <c r="A208" t="s">
        <v>353</v>
      </c>
      <c r="B208" t="s">
        <v>211</v>
      </c>
      <c r="C208" s="2" t="s">
        <v>688</v>
      </c>
      <c r="D208" s="2">
        <f>450/1.13</f>
        <v>398.23008849557527</v>
      </c>
      <c r="E208" t="s">
        <v>552</v>
      </c>
    </row>
    <row r="209" spans="1:5">
      <c r="A209" t="s">
        <v>353</v>
      </c>
      <c r="B209" t="s">
        <v>212</v>
      </c>
      <c r="C209" s="2" t="s">
        <v>688</v>
      </c>
      <c r="D209" s="2">
        <v>150</v>
      </c>
      <c r="E209" t="s">
        <v>553</v>
      </c>
    </row>
    <row r="210" spans="1:5">
      <c r="A210" t="s">
        <v>353</v>
      </c>
      <c r="B210" t="s">
        <v>213</v>
      </c>
      <c r="C210" s="2" t="s">
        <v>688</v>
      </c>
      <c r="D210" s="2">
        <f>260/1.13</f>
        <v>230.08849557522126</v>
      </c>
      <c r="E210" t="s">
        <v>554</v>
      </c>
    </row>
    <row r="211" spans="1:5">
      <c r="A211" t="s">
        <v>353</v>
      </c>
      <c r="B211" t="s">
        <v>214</v>
      </c>
      <c r="C211" s="2" t="s">
        <v>688</v>
      </c>
      <c r="D211" s="2">
        <f>160/1.13</f>
        <v>141.59292035398232</v>
      </c>
      <c r="E211" t="s">
        <v>555</v>
      </c>
    </row>
    <row r="212" spans="1:5">
      <c r="A212" t="s">
        <v>353</v>
      </c>
      <c r="B212" t="s">
        <v>215</v>
      </c>
      <c r="C212" s="2" t="s">
        <v>688</v>
      </c>
      <c r="D212" s="2">
        <f>175/1.13</f>
        <v>154.86725663716817</v>
      </c>
      <c r="E212" t="s">
        <v>556</v>
      </c>
    </row>
    <row r="213" spans="1:5">
      <c r="A213" t="s">
        <v>353</v>
      </c>
      <c r="B213" t="s">
        <v>216</v>
      </c>
      <c r="C213" s="2" t="s">
        <v>688</v>
      </c>
      <c r="D213" s="2">
        <f>80/1.13</f>
        <v>70.796460176991161</v>
      </c>
      <c r="E213" t="s">
        <v>557</v>
      </c>
    </row>
    <row r="214" spans="1:5">
      <c r="A214" t="s">
        <v>353</v>
      </c>
      <c r="B214" t="s">
        <v>217</v>
      </c>
      <c r="C214" s="2" t="s">
        <v>688</v>
      </c>
      <c r="D214" s="2">
        <f>225/1.13</f>
        <v>199.11504424778764</v>
      </c>
      <c r="E214" t="s">
        <v>558</v>
      </c>
    </row>
    <row r="215" spans="1:5">
      <c r="A215" t="s">
        <v>353</v>
      </c>
      <c r="B215" t="s">
        <v>218</v>
      </c>
      <c r="C215" s="2" t="s">
        <v>688</v>
      </c>
      <c r="D215" s="2">
        <f>45/1.13</f>
        <v>39.823008849557525</v>
      </c>
      <c r="E215" t="s">
        <v>559</v>
      </c>
    </row>
    <row r="216" spans="1:5">
      <c r="A216" t="s">
        <v>353</v>
      </c>
      <c r="B216" t="s">
        <v>219</v>
      </c>
      <c r="C216" s="2" t="s">
        <v>688</v>
      </c>
      <c r="D216" s="2">
        <f>110/1.13</f>
        <v>97.345132743362839</v>
      </c>
      <c r="E216" t="s">
        <v>560</v>
      </c>
    </row>
    <row r="217" spans="1:5">
      <c r="A217" t="s">
        <v>353</v>
      </c>
      <c r="B217" t="s">
        <v>220</v>
      </c>
      <c r="C217" s="2" t="s">
        <v>688</v>
      </c>
      <c r="D217" s="2">
        <f>75/1.13</f>
        <v>66.371681415929203</v>
      </c>
      <c r="E217" t="s">
        <v>561</v>
      </c>
    </row>
    <row r="218" spans="1:5">
      <c r="A218" t="s">
        <v>353</v>
      </c>
      <c r="B218" t="s">
        <v>221</v>
      </c>
      <c r="C218" s="2" t="s">
        <v>688</v>
      </c>
      <c r="D218" s="2">
        <f>165/1.13</f>
        <v>146.01769911504425</v>
      </c>
      <c r="E218" t="s">
        <v>562</v>
      </c>
    </row>
    <row r="219" spans="1:5">
      <c r="A219" t="s">
        <v>353</v>
      </c>
      <c r="B219" t="s">
        <v>222</v>
      </c>
      <c r="C219" s="2" t="s">
        <v>688</v>
      </c>
      <c r="D219" s="2">
        <f>275/1.13</f>
        <v>243.36283185840711</v>
      </c>
      <c r="E219" t="s">
        <v>563</v>
      </c>
    </row>
    <row r="220" spans="1:5">
      <c r="A220" t="s">
        <v>353</v>
      </c>
      <c r="B220" t="s">
        <v>223</v>
      </c>
      <c r="C220" s="2" t="s">
        <v>688</v>
      </c>
      <c r="D220" s="2">
        <f>145/1.13</f>
        <v>128.31858407079648</v>
      </c>
      <c r="E220" t="s">
        <v>564</v>
      </c>
    </row>
    <row r="221" spans="1:5">
      <c r="A221" t="s">
        <v>353</v>
      </c>
      <c r="B221" t="s">
        <v>224</v>
      </c>
      <c r="C221" s="2" t="s">
        <v>688</v>
      </c>
      <c r="D221" s="2">
        <f>345/1.13</f>
        <v>305.30973451327435</v>
      </c>
      <c r="E221" t="s">
        <v>565</v>
      </c>
    </row>
    <row r="222" spans="1:5">
      <c r="A222" t="s">
        <v>353</v>
      </c>
      <c r="B222" t="s">
        <v>225</v>
      </c>
      <c r="C222" s="2" t="s">
        <v>688</v>
      </c>
      <c r="D222" s="2">
        <f>280/1.13</f>
        <v>247.78761061946906</v>
      </c>
      <c r="E222" t="s">
        <v>566</v>
      </c>
    </row>
    <row r="223" spans="1:5">
      <c r="A223" t="s">
        <v>353</v>
      </c>
      <c r="B223" t="s">
        <v>226</v>
      </c>
      <c r="C223" s="2" t="s">
        <v>688</v>
      </c>
      <c r="D223" s="2">
        <f>130/1.13</f>
        <v>115.04424778761063</v>
      </c>
      <c r="E223" t="s">
        <v>567</v>
      </c>
    </row>
    <row r="224" spans="1:5">
      <c r="A224" t="s">
        <v>353</v>
      </c>
      <c r="B224" t="s">
        <v>227</v>
      </c>
      <c r="C224" s="2" t="s">
        <v>688</v>
      </c>
      <c r="D224" s="2">
        <f>550/1.13</f>
        <v>486.72566371681421</v>
      </c>
      <c r="E224" t="s">
        <v>568</v>
      </c>
    </row>
    <row r="225" spans="1:5">
      <c r="A225" t="s">
        <v>353</v>
      </c>
      <c r="B225" t="s">
        <v>228</v>
      </c>
      <c r="C225" s="2" t="s">
        <v>688</v>
      </c>
      <c r="D225" s="2">
        <f>230/1.13</f>
        <v>203.53982300884957</v>
      </c>
      <c r="E225" t="s">
        <v>569</v>
      </c>
    </row>
    <row r="226" spans="1:5">
      <c r="A226" t="s">
        <v>353</v>
      </c>
      <c r="B226" t="s">
        <v>229</v>
      </c>
      <c r="C226" s="2" t="s">
        <v>688</v>
      </c>
      <c r="D226" s="2">
        <f>175/1.13</f>
        <v>154.86725663716817</v>
      </c>
      <c r="E226" t="s">
        <v>570</v>
      </c>
    </row>
    <row r="227" spans="1:5">
      <c r="A227" t="s">
        <v>353</v>
      </c>
      <c r="B227" t="s">
        <v>230</v>
      </c>
      <c r="C227" s="2" t="s">
        <v>688</v>
      </c>
      <c r="D227" s="2">
        <f>115/1.13</f>
        <v>101.76991150442478</v>
      </c>
      <c r="E227" t="s">
        <v>571</v>
      </c>
    </row>
    <row r="228" spans="1:5">
      <c r="A228" t="s">
        <v>353</v>
      </c>
      <c r="B228" t="s">
        <v>231</v>
      </c>
      <c r="C228" s="2" t="s">
        <v>688</v>
      </c>
      <c r="D228" s="2">
        <v>105</v>
      </c>
      <c r="E228" t="s">
        <v>572</v>
      </c>
    </row>
    <row r="229" spans="1:5">
      <c r="A229" t="s">
        <v>353</v>
      </c>
      <c r="B229" t="s">
        <v>232</v>
      </c>
      <c r="C229" s="2" t="s">
        <v>688</v>
      </c>
      <c r="D229" s="2">
        <v>275</v>
      </c>
      <c r="E229" t="s">
        <v>573</v>
      </c>
    </row>
    <row r="230" spans="1:5">
      <c r="A230" t="s">
        <v>353</v>
      </c>
      <c r="B230" t="s">
        <v>233</v>
      </c>
      <c r="C230" s="2" t="s">
        <v>688</v>
      </c>
      <c r="D230" s="2">
        <f>90/1.13</f>
        <v>79.646017699115049</v>
      </c>
      <c r="E230" t="s">
        <v>574</v>
      </c>
    </row>
    <row r="231" spans="1:5">
      <c r="A231" t="s">
        <v>353</v>
      </c>
      <c r="B231" t="s">
        <v>234</v>
      </c>
      <c r="C231" s="2" t="s">
        <v>688</v>
      </c>
      <c r="D231" s="2">
        <f>375/1.13</f>
        <v>331.85840707964604</v>
      </c>
      <c r="E231" t="s">
        <v>575</v>
      </c>
    </row>
    <row r="232" spans="1:5">
      <c r="A232" t="s">
        <v>353</v>
      </c>
      <c r="B232" t="s">
        <v>235</v>
      </c>
      <c r="C232" s="2" t="s">
        <v>688</v>
      </c>
      <c r="D232" s="2">
        <f>40/1.13</f>
        <v>35.398230088495581</v>
      </c>
      <c r="E232" t="s">
        <v>576</v>
      </c>
    </row>
    <row r="233" spans="1:5">
      <c r="A233" t="s">
        <v>353</v>
      </c>
      <c r="B233" t="s">
        <v>236</v>
      </c>
      <c r="C233" s="2" t="s">
        <v>688</v>
      </c>
      <c r="D233" s="2">
        <f>50/1.13</f>
        <v>44.247787610619476</v>
      </c>
      <c r="E233" t="s">
        <v>577</v>
      </c>
    </row>
    <row r="234" spans="1:5">
      <c r="A234" t="s">
        <v>353</v>
      </c>
      <c r="B234" t="s">
        <v>237</v>
      </c>
      <c r="C234" s="2" t="s">
        <v>688</v>
      </c>
      <c r="D234" s="2">
        <f>10/1.13</f>
        <v>8.8495575221238951</v>
      </c>
      <c r="E234" t="s">
        <v>578</v>
      </c>
    </row>
    <row r="235" spans="1:5">
      <c r="A235" t="s">
        <v>353</v>
      </c>
      <c r="B235" t="s">
        <v>238</v>
      </c>
      <c r="C235" s="2" t="s">
        <v>688</v>
      </c>
      <c r="D235" s="2">
        <v>1300</v>
      </c>
      <c r="E235" t="s">
        <v>579</v>
      </c>
    </row>
    <row r="236" spans="1:5">
      <c r="A236" t="s">
        <v>353</v>
      </c>
      <c r="B236" t="s">
        <v>239</v>
      </c>
      <c r="C236" s="2" t="s">
        <v>688</v>
      </c>
      <c r="D236" s="2">
        <v>275</v>
      </c>
      <c r="E236" t="s">
        <v>580</v>
      </c>
    </row>
    <row r="237" spans="1:5">
      <c r="A237" t="s">
        <v>353</v>
      </c>
      <c r="B237" t="s">
        <v>240</v>
      </c>
      <c r="C237" s="2" t="s">
        <v>688</v>
      </c>
      <c r="D237" s="2">
        <v>1665</v>
      </c>
      <c r="E237" t="s">
        <v>581</v>
      </c>
    </row>
    <row r="238" spans="1:5">
      <c r="A238" t="s">
        <v>353</v>
      </c>
      <c r="B238" t="s">
        <v>241</v>
      </c>
      <c r="C238" s="2" t="s">
        <v>688</v>
      </c>
      <c r="D238" s="2">
        <v>1825</v>
      </c>
      <c r="E238" t="s">
        <v>582</v>
      </c>
    </row>
    <row r="239" spans="1:5">
      <c r="A239" t="s">
        <v>353</v>
      </c>
      <c r="B239" t="s">
        <v>242</v>
      </c>
      <c r="C239" s="2" t="s">
        <v>688</v>
      </c>
      <c r="D239" s="2">
        <v>1645</v>
      </c>
      <c r="E239" t="s">
        <v>583</v>
      </c>
    </row>
    <row r="240" spans="1:5">
      <c r="A240" t="s">
        <v>353</v>
      </c>
      <c r="B240" t="s">
        <v>243</v>
      </c>
      <c r="C240" s="2" t="s">
        <v>688</v>
      </c>
      <c r="D240" s="2">
        <v>200</v>
      </c>
      <c r="E240" t="s">
        <v>584</v>
      </c>
    </row>
    <row r="241" spans="1:5">
      <c r="A241" t="s">
        <v>353</v>
      </c>
      <c r="B241" t="s">
        <v>244</v>
      </c>
      <c r="C241" s="2" t="s">
        <v>688</v>
      </c>
      <c r="D241" s="2">
        <v>130</v>
      </c>
      <c r="E241" t="s">
        <v>585</v>
      </c>
    </row>
    <row r="242" spans="1:5">
      <c r="A242" t="s">
        <v>353</v>
      </c>
      <c r="B242" t="s">
        <v>245</v>
      </c>
      <c r="C242" s="2" t="s">
        <v>688</v>
      </c>
      <c r="D242" s="2">
        <v>1750</v>
      </c>
      <c r="E242" t="s">
        <v>586</v>
      </c>
    </row>
    <row r="243" spans="1:5">
      <c r="A243" t="s">
        <v>353</v>
      </c>
      <c r="B243" t="s">
        <v>246</v>
      </c>
      <c r="C243" s="2" t="s">
        <v>688</v>
      </c>
      <c r="D243" s="2">
        <v>160</v>
      </c>
      <c r="E243" t="s">
        <v>587</v>
      </c>
    </row>
    <row r="244" spans="1:5">
      <c r="A244" t="s">
        <v>353</v>
      </c>
      <c r="B244" t="s">
        <v>247</v>
      </c>
      <c r="C244" s="2" t="s">
        <v>688</v>
      </c>
      <c r="D244" s="2">
        <f>20/1.13</f>
        <v>17.69911504424779</v>
      </c>
      <c r="E244" t="s">
        <v>588</v>
      </c>
    </row>
    <row r="245" spans="1:5">
      <c r="A245" t="s">
        <v>353</v>
      </c>
      <c r="B245" t="s">
        <v>248</v>
      </c>
      <c r="C245" s="2" t="s">
        <v>688</v>
      </c>
      <c r="D245" s="2">
        <f>15/1.13</f>
        <v>13.274336283185843</v>
      </c>
      <c r="E245" t="s">
        <v>589</v>
      </c>
    </row>
    <row r="246" spans="1:5">
      <c r="A246" t="s">
        <v>353</v>
      </c>
      <c r="B246" t="s">
        <v>249</v>
      </c>
      <c r="C246" s="2" t="s">
        <v>688</v>
      </c>
      <c r="D246" s="2">
        <v>160</v>
      </c>
      <c r="E246" t="s">
        <v>590</v>
      </c>
    </row>
    <row r="247" spans="1:5">
      <c r="A247" t="s">
        <v>353</v>
      </c>
      <c r="B247" t="s">
        <v>250</v>
      </c>
      <c r="C247" s="2" t="s">
        <v>688</v>
      </c>
      <c r="D247" s="2">
        <f>450/1.13</f>
        <v>398.23008849557527</v>
      </c>
      <c r="E247" t="s">
        <v>552</v>
      </c>
    </row>
    <row r="248" spans="1:5">
      <c r="A248" t="s">
        <v>353</v>
      </c>
      <c r="B248" t="s">
        <v>251</v>
      </c>
      <c r="C248" s="2" t="s">
        <v>688</v>
      </c>
      <c r="D248" s="2">
        <f>550/1.13</f>
        <v>486.72566371681421</v>
      </c>
      <c r="E248" t="s">
        <v>591</v>
      </c>
    </row>
    <row r="249" spans="1:5">
      <c r="A249" t="s">
        <v>353</v>
      </c>
      <c r="B249" t="s">
        <v>252</v>
      </c>
      <c r="C249" s="2" t="s">
        <v>688</v>
      </c>
      <c r="D249" s="2">
        <f>340/1.13</f>
        <v>300.88495575221242</v>
      </c>
      <c r="E249" t="s">
        <v>592</v>
      </c>
    </row>
    <row r="250" spans="1:5">
      <c r="A250" t="s">
        <v>353</v>
      </c>
      <c r="B250" t="s">
        <v>253</v>
      </c>
      <c r="C250" s="2" t="s">
        <v>688</v>
      </c>
      <c r="D250" s="2">
        <f>260/1.13</f>
        <v>230.08849557522126</v>
      </c>
      <c r="E250" t="s">
        <v>593</v>
      </c>
    </row>
    <row r="251" spans="1:5">
      <c r="A251" t="s">
        <v>353</v>
      </c>
      <c r="B251" t="s">
        <v>254</v>
      </c>
      <c r="C251" s="2" t="s">
        <v>688</v>
      </c>
      <c r="D251" s="2">
        <f>50/1.13</f>
        <v>44.247787610619476</v>
      </c>
      <c r="E251" t="s">
        <v>594</v>
      </c>
    </row>
    <row r="252" spans="1:5">
      <c r="A252" t="s">
        <v>353</v>
      </c>
      <c r="B252" t="s">
        <v>255</v>
      </c>
      <c r="C252" s="2" t="s">
        <v>688</v>
      </c>
      <c r="D252" s="2">
        <f>20/1.13</f>
        <v>17.69911504424779</v>
      </c>
      <c r="E252" t="s">
        <v>595</v>
      </c>
    </row>
    <row r="253" spans="1:5">
      <c r="A253" t="s">
        <v>353</v>
      </c>
      <c r="B253" t="s">
        <v>256</v>
      </c>
      <c r="C253" s="2" t="s">
        <v>688</v>
      </c>
      <c r="D253" s="2">
        <f>50/1.13</f>
        <v>44.247787610619476</v>
      </c>
      <c r="E253" t="s">
        <v>596</v>
      </c>
    </row>
    <row r="254" spans="1:5">
      <c r="A254" t="s">
        <v>353</v>
      </c>
      <c r="B254" t="s">
        <v>257</v>
      </c>
      <c r="C254" s="2" t="s">
        <v>688</v>
      </c>
      <c r="D254" s="2">
        <f>20/1.13</f>
        <v>17.69911504424779</v>
      </c>
      <c r="E254" t="s">
        <v>597</v>
      </c>
    </row>
    <row r="255" spans="1:5">
      <c r="A255" t="s">
        <v>353</v>
      </c>
      <c r="B255" t="s">
        <v>258</v>
      </c>
      <c r="C255" s="2" t="s">
        <v>688</v>
      </c>
      <c r="D255" s="2">
        <f>45/1.13</f>
        <v>39.823008849557525</v>
      </c>
      <c r="E255" t="s">
        <v>372</v>
      </c>
    </row>
    <row r="256" spans="1:5">
      <c r="A256" t="s">
        <v>353</v>
      </c>
      <c r="B256" t="s">
        <v>259</v>
      </c>
      <c r="C256" s="2" t="s">
        <v>688</v>
      </c>
      <c r="D256" s="2">
        <f>40/1.13</f>
        <v>35.398230088495581</v>
      </c>
      <c r="E256" t="s">
        <v>515</v>
      </c>
    </row>
    <row r="257" spans="1:5">
      <c r="A257" t="s">
        <v>353</v>
      </c>
      <c r="B257" t="s">
        <v>260</v>
      </c>
      <c r="C257" s="2" t="s">
        <v>688</v>
      </c>
      <c r="D257" s="2">
        <v>105</v>
      </c>
      <c r="E257" t="s">
        <v>598</v>
      </c>
    </row>
    <row r="258" spans="1:5">
      <c r="A258" t="s">
        <v>353</v>
      </c>
      <c r="B258" t="s">
        <v>261</v>
      </c>
      <c r="C258" s="2" t="s">
        <v>688</v>
      </c>
      <c r="D258" s="2">
        <v>15</v>
      </c>
      <c r="E258" t="s">
        <v>408</v>
      </c>
    </row>
    <row r="259" spans="1:5">
      <c r="A259" t="s">
        <v>353</v>
      </c>
      <c r="B259" t="s">
        <v>262</v>
      </c>
      <c r="C259" s="2" t="s">
        <v>688</v>
      </c>
      <c r="D259" s="2">
        <f>35/1.13</f>
        <v>30.973451327433633</v>
      </c>
      <c r="E259" t="s">
        <v>599</v>
      </c>
    </row>
    <row r="260" spans="1:5">
      <c r="A260" t="s">
        <v>353</v>
      </c>
      <c r="B260" t="s">
        <v>263</v>
      </c>
      <c r="C260" s="2" t="s">
        <v>688</v>
      </c>
      <c r="D260" s="2">
        <f>400/1.13</f>
        <v>353.98230088495581</v>
      </c>
      <c r="E260" t="s">
        <v>600</v>
      </c>
    </row>
    <row r="261" spans="1:5">
      <c r="A261" t="s">
        <v>353</v>
      </c>
      <c r="B261" t="s">
        <v>264</v>
      </c>
      <c r="C261" s="2" t="s">
        <v>688</v>
      </c>
      <c r="D261" s="2">
        <f>940/1.13</f>
        <v>831.8584070796461</v>
      </c>
      <c r="E261" t="s">
        <v>601</v>
      </c>
    </row>
    <row r="262" spans="1:5">
      <c r="A262" t="s">
        <v>353</v>
      </c>
      <c r="B262" t="s">
        <v>265</v>
      </c>
      <c r="C262" s="2" t="s">
        <v>688</v>
      </c>
      <c r="D262" s="2">
        <f>150/1.13</f>
        <v>132.74336283185841</v>
      </c>
      <c r="E262" t="s">
        <v>602</v>
      </c>
    </row>
    <row r="263" spans="1:5">
      <c r="A263" t="s">
        <v>353</v>
      </c>
      <c r="B263" t="s">
        <v>266</v>
      </c>
      <c r="C263" s="2" t="s">
        <v>688</v>
      </c>
      <c r="D263" s="2">
        <v>100</v>
      </c>
      <c r="E263" t="s">
        <v>603</v>
      </c>
    </row>
    <row r="264" spans="1:5">
      <c r="A264" t="s">
        <v>353</v>
      </c>
      <c r="B264" t="s">
        <v>267</v>
      </c>
      <c r="C264" s="2" t="s">
        <v>688</v>
      </c>
      <c r="D264" s="2">
        <v>60</v>
      </c>
      <c r="E264" t="s">
        <v>604</v>
      </c>
    </row>
    <row r="265" spans="1:5">
      <c r="A265" t="s">
        <v>353</v>
      </c>
      <c r="B265" t="s">
        <v>268</v>
      </c>
      <c r="C265" s="2" t="s">
        <v>688</v>
      </c>
      <c r="D265" s="2">
        <f>900/1.13</f>
        <v>796.46017699115055</v>
      </c>
      <c r="E265" t="s">
        <v>605</v>
      </c>
    </row>
    <row r="266" spans="1:5">
      <c r="A266" t="s">
        <v>353</v>
      </c>
      <c r="B266" t="s">
        <v>269</v>
      </c>
      <c r="C266" s="2" t="s">
        <v>688</v>
      </c>
      <c r="D266" s="2">
        <v>10</v>
      </c>
      <c r="E266" t="s">
        <v>606</v>
      </c>
    </row>
    <row r="267" spans="1:5">
      <c r="A267" t="s">
        <v>353</v>
      </c>
      <c r="B267" t="s">
        <v>270</v>
      </c>
      <c r="C267" s="2" t="s">
        <v>688</v>
      </c>
      <c r="D267" s="2">
        <v>50</v>
      </c>
      <c r="E267" t="s">
        <v>607</v>
      </c>
    </row>
    <row r="268" spans="1:5">
      <c r="A268" t="s">
        <v>353</v>
      </c>
      <c r="B268" t="s">
        <v>271</v>
      </c>
      <c r="C268" s="2" t="s">
        <v>688</v>
      </c>
      <c r="D268" s="2">
        <v>20</v>
      </c>
      <c r="E268" t="s">
        <v>608</v>
      </c>
    </row>
    <row r="269" spans="1:5">
      <c r="A269" t="s">
        <v>353</v>
      </c>
      <c r="B269" t="s">
        <v>272</v>
      </c>
      <c r="C269" s="2" t="s">
        <v>688</v>
      </c>
      <c r="D269" s="2">
        <f>20/1.13</f>
        <v>17.69911504424779</v>
      </c>
      <c r="E269" t="s">
        <v>609</v>
      </c>
    </row>
    <row r="270" spans="1:5">
      <c r="A270" t="s">
        <v>353</v>
      </c>
      <c r="B270" t="s">
        <v>273</v>
      </c>
      <c r="C270" s="2" t="s">
        <v>688</v>
      </c>
      <c r="D270" s="2">
        <f>10/1.13</f>
        <v>8.8495575221238951</v>
      </c>
      <c r="E270" t="s">
        <v>610</v>
      </c>
    </row>
    <row r="271" spans="1:5">
      <c r="A271" t="s">
        <v>353</v>
      </c>
      <c r="B271" t="s">
        <v>274</v>
      </c>
      <c r="C271" s="2" t="s">
        <v>688</v>
      </c>
      <c r="D271" s="2">
        <f>50/1.13</f>
        <v>44.247787610619476</v>
      </c>
      <c r="E271" t="s">
        <v>611</v>
      </c>
    </row>
    <row r="272" spans="1:5">
      <c r="A272" t="s">
        <v>353</v>
      </c>
      <c r="B272" t="s">
        <v>275</v>
      </c>
      <c r="C272" s="2" t="s">
        <v>688</v>
      </c>
      <c r="D272" s="2">
        <v>40</v>
      </c>
      <c r="E272" t="s">
        <v>612</v>
      </c>
    </row>
    <row r="273" spans="1:5">
      <c r="A273" t="s">
        <v>353</v>
      </c>
      <c r="B273" t="s">
        <v>276</v>
      </c>
      <c r="C273" s="2" t="s">
        <v>688</v>
      </c>
      <c r="D273" s="2">
        <v>200</v>
      </c>
      <c r="E273" t="s">
        <v>613</v>
      </c>
    </row>
    <row r="274" spans="1:5">
      <c r="A274" t="s">
        <v>353</v>
      </c>
      <c r="B274" t="s">
        <v>277</v>
      </c>
      <c r="C274" s="2" t="s">
        <v>688</v>
      </c>
      <c r="D274" s="2">
        <v>1750</v>
      </c>
      <c r="E274" t="s">
        <v>614</v>
      </c>
    </row>
    <row r="275" spans="1:5">
      <c r="A275" t="s">
        <v>353</v>
      </c>
      <c r="B275" t="s">
        <v>278</v>
      </c>
      <c r="C275" s="2" t="s">
        <v>688</v>
      </c>
      <c r="D275" s="2">
        <f>960/1.16</f>
        <v>827.58620689655174</v>
      </c>
      <c r="E275" t="s">
        <v>615</v>
      </c>
    </row>
    <row r="276" spans="1:5">
      <c r="A276" t="s">
        <v>353</v>
      </c>
      <c r="B276" t="s">
        <v>279</v>
      </c>
      <c r="C276" s="2" t="s">
        <v>688</v>
      </c>
      <c r="D276" s="2">
        <f>80/1.16</f>
        <v>68.965517241379317</v>
      </c>
      <c r="E276" t="s">
        <v>616</v>
      </c>
    </row>
    <row r="277" spans="1:5">
      <c r="A277" t="s">
        <v>353</v>
      </c>
      <c r="B277" t="s">
        <v>280</v>
      </c>
      <c r="C277" s="2" t="s">
        <v>688</v>
      </c>
      <c r="D277" s="2">
        <f>2000/1.13</f>
        <v>1769.911504424779</v>
      </c>
      <c r="E277" t="s">
        <v>617</v>
      </c>
    </row>
    <row r="278" spans="1:5">
      <c r="A278" t="s">
        <v>353</v>
      </c>
      <c r="B278" t="s">
        <v>281</v>
      </c>
      <c r="C278" s="2" t="s">
        <v>688</v>
      </c>
      <c r="D278" s="2">
        <f>8/1.13</f>
        <v>7.0796460176991154</v>
      </c>
      <c r="E278" t="s">
        <v>618</v>
      </c>
    </row>
    <row r="279" spans="1:5">
      <c r="A279" t="s">
        <v>353</v>
      </c>
      <c r="B279" t="s">
        <v>282</v>
      </c>
      <c r="C279" s="2" t="s">
        <v>688</v>
      </c>
      <c r="D279" s="2">
        <v>1450</v>
      </c>
      <c r="E279" t="s">
        <v>619</v>
      </c>
    </row>
    <row r="280" spans="1:5">
      <c r="A280" t="s">
        <v>353</v>
      </c>
      <c r="B280" t="s">
        <v>283</v>
      </c>
      <c r="C280" s="2" t="s">
        <v>688</v>
      </c>
      <c r="D280" s="2">
        <f>310/1.13</f>
        <v>274.33628318584073</v>
      </c>
      <c r="E280" t="s">
        <v>620</v>
      </c>
    </row>
    <row r="281" spans="1:5">
      <c r="A281" t="s">
        <v>353</v>
      </c>
      <c r="B281" t="s">
        <v>284</v>
      </c>
      <c r="C281" s="2" t="s">
        <v>688</v>
      </c>
      <c r="D281" s="2">
        <v>30</v>
      </c>
      <c r="E281" t="s">
        <v>621</v>
      </c>
    </row>
    <row r="282" spans="1:5">
      <c r="A282" t="s">
        <v>353</v>
      </c>
      <c r="B282" t="s">
        <v>285</v>
      </c>
      <c r="C282" s="2" t="s">
        <v>688</v>
      </c>
      <c r="D282" s="2">
        <v>300</v>
      </c>
      <c r="E282" t="s">
        <v>622</v>
      </c>
    </row>
    <row r="283" spans="1:5">
      <c r="A283" t="s">
        <v>353</v>
      </c>
      <c r="B283" t="s">
        <v>286</v>
      </c>
      <c r="C283" s="2" t="s">
        <v>688</v>
      </c>
      <c r="D283" s="2">
        <f>800/1.13</f>
        <v>707.96460176991161</v>
      </c>
      <c r="E283" t="s">
        <v>623</v>
      </c>
    </row>
    <row r="284" spans="1:5">
      <c r="A284" t="s">
        <v>353</v>
      </c>
      <c r="B284" t="s">
        <v>287</v>
      </c>
      <c r="C284" s="2" t="s">
        <v>688</v>
      </c>
      <c r="D284" s="2">
        <f>90/1.13</f>
        <v>79.646017699115049</v>
      </c>
      <c r="E284" t="s">
        <v>624</v>
      </c>
    </row>
    <row r="285" spans="1:5">
      <c r="A285" t="s">
        <v>353</v>
      </c>
      <c r="B285" t="s">
        <v>288</v>
      </c>
      <c r="C285" s="2" t="s">
        <v>688</v>
      </c>
      <c r="D285" s="2">
        <f>1/1.13</f>
        <v>0.88495575221238942</v>
      </c>
      <c r="E285" t="s">
        <v>625</v>
      </c>
    </row>
    <row r="286" spans="1:5">
      <c r="A286" t="s">
        <v>353</v>
      </c>
      <c r="B286" t="s">
        <v>289</v>
      </c>
      <c r="C286" s="2" t="s">
        <v>688</v>
      </c>
      <c r="D286" s="2">
        <f>125/1.13</f>
        <v>110.61946902654869</v>
      </c>
      <c r="E286" t="s">
        <v>626</v>
      </c>
    </row>
    <row r="287" spans="1:5">
      <c r="A287" t="s">
        <v>353</v>
      </c>
      <c r="B287" t="s">
        <v>290</v>
      </c>
      <c r="C287" s="2" t="s">
        <v>688</v>
      </c>
      <c r="D287" s="2">
        <f>60/1.13</f>
        <v>53.097345132743371</v>
      </c>
      <c r="E287" t="s">
        <v>627</v>
      </c>
    </row>
    <row r="288" spans="1:5">
      <c r="A288" t="s">
        <v>353</v>
      </c>
      <c r="B288" t="s">
        <v>291</v>
      </c>
      <c r="C288" s="2" t="s">
        <v>688</v>
      </c>
      <c r="D288" s="2">
        <f>50/1.13</f>
        <v>44.247787610619476</v>
      </c>
      <c r="E288" t="s">
        <v>628</v>
      </c>
    </row>
    <row r="289" spans="1:5">
      <c r="A289" t="s">
        <v>353</v>
      </c>
      <c r="B289" t="s">
        <v>292</v>
      </c>
      <c r="C289" s="2" t="s">
        <v>688</v>
      </c>
      <c r="D289" s="2">
        <f>280/1.13</f>
        <v>247.78761061946906</v>
      </c>
      <c r="E289" t="s">
        <v>629</v>
      </c>
    </row>
    <row r="290" spans="1:5">
      <c r="A290" t="s">
        <v>353</v>
      </c>
      <c r="B290" t="s">
        <v>293</v>
      </c>
      <c r="C290" s="2" t="s">
        <v>688</v>
      </c>
      <c r="D290" s="2">
        <f>260/1.13</f>
        <v>230.08849557522126</v>
      </c>
      <c r="E290" t="s">
        <v>630</v>
      </c>
    </row>
    <row r="291" spans="1:5">
      <c r="A291" t="s">
        <v>353</v>
      </c>
      <c r="B291" t="s">
        <v>294</v>
      </c>
      <c r="C291" s="2" t="s">
        <v>688</v>
      </c>
      <c r="D291" s="2">
        <f>115/1.13</f>
        <v>101.76991150442478</v>
      </c>
      <c r="E291" t="s">
        <v>631</v>
      </c>
    </row>
    <row r="292" spans="1:5">
      <c r="A292" t="s">
        <v>353</v>
      </c>
      <c r="B292" t="s">
        <v>295</v>
      </c>
      <c r="C292" s="2" t="s">
        <v>688</v>
      </c>
      <c r="D292" s="2">
        <f>30/1.13</f>
        <v>26.548672566371685</v>
      </c>
      <c r="E292" t="s">
        <v>632</v>
      </c>
    </row>
    <row r="293" spans="1:5">
      <c r="A293" t="s">
        <v>353</v>
      </c>
      <c r="B293" t="s">
        <v>296</v>
      </c>
      <c r="C293" s="2" t="s">
        <v>688</v>
      </c>
      <c r="D293" s="2">
        <f>30/1.13</f>
        <v>26.548672566371685</v>
      </c>
      <c r="E293" t="s">
        <v>633</v>
      </c>
    </row>
    <row r="294" spans="1:5">
      <c r="A294" t="s">
        <v>353</v>
      </c>
      <c r="B294" t="s">
        <v>297</v>
      </c>
      <c r="C294" s="2" t="s">
        <v>688</v>
      </c>
      <c r="D294" s="2">
        <f>30/1.13</f>
        <v>26.548672566371685</v>
      </c>
      <c r="E294" t="s">
        <v>634</v>
      </c>
    </row>
    <row r="295" spans="1:5">
      <c r="A295" t="s">
        <v>353</v>
      </c>
      <c r="B295" t="s">
        <v>298</v>
      </c>
      <c r="C295" s="2" t="s">
        <v>688</v>
      </c>
      <c r="D295" s="2">
        <f>600/1.13</f>
        <v>530.97345132743362</v>
      </c>
      <c r="E295" t="s">
        <v>635</v>
      </c>
    </row>
    <row r="296" spans="1:5">
      <c r="A296" t="s">
        <v>353</v>
      </c>
      <c r="B296" t="s">
        <v>299</v>
      </c>
      <c r="C296" s="2" t="s">
        <v>688</v>
      </c>
      <c r="D296" s="2">
        <f>35/1.13</f>
        <v>30.973451327433633</v>
      </c>
      <c r="E296" t="s">
        <v>636</v>
      </c>
    </row>
    <row r="297" spans="1:5">
      <c r="A297" t="s">
        <v>353</v>
      </c>
      <c r="B297" t="s">
        <v>300</v>
      </c>
      <c r="C297" s="2" t="s">
        <v>688</v>
      </c>
      <c r="D297" s="2">
        <f>15/1.13</f>
        <v>13.274336283185843</v>
      </c>
      <c r="E297" t="s">
        <v>637</v>
      </c>
    </row>
    <row r="298" spans="1:5">
      <c r="A298" t="s">
        <v>353</v>
      </c>
      <c r="B298" t="s">
        <v>301</v>
      </c>
      <c r="C298" s="2" t="s">
        <v>688</v>
      </c>
      <c r="D298" s="2">
        <f>280/1.13</f>
        <v>247.78761061946906</v>
      </c>
      <c r="E298" t="s">
        <v>638</v>
      </c>
    </row>
    <row r="299" spans="1:5">
      <c r="A299" t="s">
        <v>353</v>
      </c>
      <c r="B299" t="s">
        <v>302</v>
      </c>
      <c r="C299" s="2" t="s">
        <v>688</v>
      </c>
      <c r="D299" s="2">
        <v>350</v>
      </c>
      <c r="E299" t="s">
        <v>639</v>
      </c>
    </row>
    <row r="300" spans="1:5">
      <c r="A300" t="s">
        <v>353</v>
      </c>
      <c r="B300" t="s">
        <v>303</v>
      </c>
      <c r="C300" s="2" t="s">
        <v>688</v>
      </c>
      <c r="D300" s="2">
        <v>130</v>
      </c>
      <c r="E300" t="s">
        <v>544</v>
      </c>
    </row>
    <row r="301" spans="1:5">
      <c r="A301" t="s">
        <v>353</v>
      </c>
      <c r="B301" t="s">
        <v>304</v>
      </c>
      <c r="C301" s="2" t="s">
        <v>688</v>
      </c>
      <c r="D301" s="2">
        <f>310/1.13</f>
        <v>274.33628318584073</v>
      </c>
      <c r="E301" t="s">
        <v>640</v>
      </c>
    </row>
    <row r="302" spans="1:5">
      <c r="A302" t="s">
        <v>353</v>
      </c>
      <c r="B302" t="s">
        <v>305</v>
      </c>
      <c r="C302" s="2" t="s">
        <v>688</v>
      </c>
      <c r="D302" s="2">
        <f>10/1.13</f>
        <v>8.8495575221238951</v>
      </c>
      <c r="E302" t="s">
        <v>641</v>
      </c>
    </row>
    <row r="303" spans="1:5">
      <c r="A303" t="s">
        <v>353</v>
      </c>
      <c r="B303" t="s">
        <v>306</v>
      </c>
      <c r="C303" s="2" t="s">
        <v>688</v>
      </c>
      <c r="D303" s="2">
        <f>30/1.13</f>
        <v>26.548672566371685</v>
      </c>
      <c r="E303" t="s">
        <v>642</v>
      </c>
    </row>
    <row r="304" spans="1:5">
      <c r="A304" t="s">
        <v>353</v>
      </c>
      <c r="B304" t="s">
        <v>307</v>
      </c>
      <c r="C304" s="2" t="s">
        <v>688</v>
      </c>
      <c r="D304" s="2">
        <v>2050</v>
      </c>
      <c r="E304" t="s">
        <v>643</v>
      </c>
    </row>
    <row r="305" spans="1:5">
      <c r="A305" t="s">
        <v>353</v>
      </c>
      <c r="B305" t="s">
        <v>308</v>
      </c>
      <c r="C305" s="2" t="s">
        <v>688</v>
      </c>
      <c r="D305" s="2">
        <f>80/1.13</f>
        <v>70.796460176991161</v>
      </c>
      <c r="E305" t="s">
        <v>644</v>
      </c>
    </row>
    <row r="306" spans="1:5">
      <c r="A306" t="s">
        <v>353</v>
      </c>
      <c r="B306" t="s">
        <v>309</v>
      </c>
      <c r="C306" s="2" t="s">
        <v>688</v>
      </c>
      <c r="D306" s="2">
        <f>170/1.13</f>
        <v>150.44247787610621</v>
      </c>
      <c r="E306" t="s">
        <v>645</v>
      </c>
    </row>
    <row r="307" spans="1:5">
      <c r="A307" t="s">
        <v>353</v>
      </c>
      <c r="B307" t="s">
        <v>310</v>
      </c>
      <c r="C307" s="2" t="s">
        <v>688</v>
      </c>
      <c r="D307" s="2">
        <f>170/1.13</f>
        <v>150.44247787610621</v>
      </c>
      <c r="E307" t="s">
        <v>646</v>
      </c>
    </row>
    <row r="308" spans="1:5">
      <c r="A308" t="s">
        <v>353</v>
      </c>
      <c r="B308" t="s">
        <v>311</v>
      </c>
      <c r="C308" s="2" t="s">
        <v>688</v>
      </c>
      <c r="D308" s="2">
        <f>430/1.13</f>
        <v>380.5309734513275</v>
      </c>
      <c r="E308" t="s">
        <v>647</v>
      </c>
    </row>
    <row r="309" spans="1:5">
      <c r="A309" t="s">
        <v>353</v>
      </c>
      <c r="B309" t="s">
        <v>312</v>
      </c>
      <c r="C309" s="2" t="s">
        <v>688</v>
      </c>
      <c r="D309" s="2">
        <f>320/1.6</f>
        <v>200</v>
      </c>
      <c r="E309" t="s">
        <v>648</v>
      </c>
    </row>
    <row r="310" spans="1:5">
      <c r="A310" t="s">
        <v>353</v>
      </c>
      <c r="B310" t="s">
        <v>313</v>
      </c>
      <c r="C310" s="2" t="s">
        <v>688</v>
      </c>
      <c r="D310" s="2">
        <f>45/1.13</f>
        <v>39.823008849557525</v>
      </c>
      <c r="E310" t="s">
        <v>649</v>
      </c>
    </row>
    <row r="311" spans="1:5">
      <c r="A311" t="s">
        <v>353</v>
      </c>
      <c r="B311" t="s">
        <v>314</v>
      </c>
      <c r="C311" s="2" t="s">
        <v>688</v>
      </c>
      <c r="D311" s="2">
        <f>10/1.13</f>
        <v>8.8495575221238951</v>
      </c>
      <c r="E311" t="s">
        <v>650</v>
      </c>
    </row>
    <row r="312" spans="1:5">
      <c r="A312" t="s">
        <v>353</v>
      </c>
      <c r="B312" t="s">
        <v>315</v>
      </c>
      <c r="C312" s="2" t="s">
        <v>688</v>
      </c>
      <c r="D312" s="2">
        <f>60/1.13</f>
        <v>53.097345132743371</v>
      </c>
      <c r="E312" t="s">
        <v>651</v>
      </c>
    </row>
    <row r="313" spans="1:5">
      <c r="A313" t="s">
        <v>353</v>
      </c>
      <c r="B313" t="s">
        <v>316</v>
      </c>
      <c r="C313" s="2" t="s">
        <v>688</v>
      </c>
      <c r="D313" s="2">
        <f>180/1.13</f>
        <v>159.2920353982301</v>
      </c>
      <c r="E313" t="s">
        <v>652</v>
      </c>
    </row>
    <row r="314" spans="1:5">
      <c r="A314" t="s">
        <v>353</v>
      </c>
      <c r="B314" t="s">
        <v>317</v>
      </c>
      <c r="C314" s="2" t="s">
        <v>688</v>
      </c>
      <c r="D314" s="2">
        <f>300/1.13</f>
        <v>265.48672566371681</v>
      </c>
      <c r="E314" t="s">
        <v>653</v>
      </c>
    </row>
    <row r="315" spans="1:5">
      <c r="A315" t="s">
        <v>353</v>
      </c>
      <c r="B315" t="s">
        <v>318</v>
      </c>
      <c r="C315" s="2" t="s">
        <v>688</v>
      </c>
      <c r="D315" s="2">
        <f>320/1.13</f>
        <v>283.18584070796464</v>
      </c>
      <c r="E315" t="s">
        <v>654</v>
      </c>
    </row>
    <row r="316" spans="1:5">
      <c r="A316" t="s">
        <v>353</v>
      </c>
      <c r="B316" t="s">
        <v>319</v>
      </c>
      <c r="C316" s="2" t="s">
        <v>688</v>
      </c>
      <c r="D316" s="2">
        <f>345/1.13</f>
        <v>305.30973451327435</v>
      </c>
      <c r="E316" t="s">
        <v>655</v>
      </c>
    </row>
    <row r="317" spans="1:5">
      <c r="A317" t="s">
        <v>353</v>
      </c>
      <c r="B317" t="s">
        <v>320</v>
      </c>
      <c r="C317" s="2" t="s">
        <v>688</v>
      </c>
      <c r="D317" s="2">
        <v>1665</v>
      </c>
      <c r="E317" t="s">
        <v>656</v>
      </c>
    </row>
    <row r="318" spans="1:5">
      <c r="A318" t="s">
        <v>353</v>
      </c>
      <c r="B318" t="s">
        <v>321</v>
      </c>
      <c r="C318" s="2" t="s">
        <v>688</v>
      </c>
      <c r="D318" s="2">
        <v>850</v>
      </c>
      <c r="E318" t="s">
        <v>657</v>
      </c>
    </row>
    <row r="319" spans="1:5">
      <c r="A319" t="s">
        <v>353</v>
      </c>
      <c r="B319" t="s">
        <v>322</v>
      </c>
      <c r="C319" s="2" t="s">
        <v>688</v>
      </c>
      <c r="D319" s="2">
        <f>60/1.13</f>
        <v>53.097345132743371</v>
      </c>
      <c r="E319" t="s">
        <v>658</v>
      </c>
    </row>
    <row r="320" spans="1:5">
      <c r="A320" t="s">
        <v>353</v>
      </c>
      <c r="B320" t="s">
        <v>323</v>
      </c>
      <c r="C320" s="2" t="s">
        <v>688</v>
      </c>
      <c r="D320" s="2">
        <f>50/1.13</f>
        <v>44.247787610619476</v>
      </c>
      <c r="E320" t="s">
        <v>659</v>
      </c>
    </row>
    <row r="321" spans="1:5">
      <c r="A321" t="s">
        <v>353</v>
      </c>
      <c r="B321" t="s">
        <v>324</v>
      </c>
      <c r="C321" s="2" t="s">
        <v>688</v>
      </c>
      <c r="D321" s="2">
        <f>100/1.13</f>
        <v>88.495575221238951</v>
      </c>
      <c r="E321" t="s">
        <v>660</v>
      </c>
    </row>
    <row r="322" spans="1:5">
      <c r="A322" t="s">
        <v>353</v>
      </c>
      <c r="B322" t="s">
        <v>325</v>
      </c>
      <c r="C322" s="2" t="s">
        <v>688</v>
      </c>
      <c r="D322" s="2">
        <f>20/1.13</f>
        <v>17.69911504424779</v>
      </c>
      <c r="E322" t="s">
        <v>661</v>
      </c>
    </row>
    <row r="323" spans="1:5">
      <c r="A323" t="s">
        <v>353</v>
      </c>
      <c r="B323" t="s">
        <v>326</v>
      </c>
      <c r="C323" s="2" t="s">
        <v>688</v>
      </c>
      <c r="D323" s="2">
        <f>35/1.13</f>
        <v>30.973451327433633</v>
      </c>
      <c r="E323" t="s">
        <v>662</v>
      </c>
    </row>
    <row r="324" spans="1:5">
      <c r="A324" t="s">
        <v>353</v>
      </c>
      <c r="B324" t="s">
        <v>327</v>
      </c>
      <c r="C324" s="2" t="s">
        <v>688</v>
      </c>
      <c r="D324" s="2">
        <v>200</v>
      </c>
      <c r="E324" t="s">
        <v>663</v>
      </c>
    </row>
    <row r="325" spans="1:5">
      <c r="A325" t="s">
        <v>353</v>
      </c>
      <c r="B325" t="s">
        <v>328</v>
      </c>
      <c r="C325" s="2" t="s">
        <v>688</v>
      </c>
      <c r="D325" s="2">
        <v>70</v>
      </c>
      <c r="E325" t="s">
        <v>664</v>
      </c>
    </row>
    <row r="326" spans="1:5">
      <c r="A326" t="s">
        <v>353</v>
      </c>
      <c r="B326" t="s">
        <v>329</v>
      </c>
      <c r="C326" s="2" t="s">
        <v>688</v>
      </c>
      <c r="D326" s="2">
        <v>750</v>
      </c>
      <c r="E326" t="s">
        <v>665</v>
      </c>
    </row>
    <row r="327" spans="1:5">
      <c r="A327" t="s">
        <v>353</v>
      </c>
      <c r="B327" t="s">
        <v>330</v>
      </c>
      <c r="C327" s="2" t="s">
        <v>688</v>
      </c>
      <c r="D327" s="2">
        <f>145/1.13</f>
        <v>128.31858407079648</v>
      </c>
      <c r="E327" t="s">
        <v>666</v>
      </c>
    </row>
    <row r="328" spans="1:5">
      <c r="A328" t="s">
        <v>353</v>
      </c>
      <c r="B328" t="s">
        <v>331</v>
      </c>
      <c r="C328" s="2" t="s">
        <v>688</v>
      </c>
      <c r="D328" s="2">
        <v>140</v>
      </c>
      <c r="E328" t="s">
        <v>667</v>
      </c>
    </row>
    <row r="329" spans="1:5">
      <c r="A329" t="s">
        <v>353</v>
      </c>
      <c r="B329" t="s">
        <v>332</v>
      </c>
      <c r="C329" s="2" t="s">
        <v>688</v>
      </c>
      <c r="D329" s="3">
        <f>800/1.13</f>
        <v>707.96460176991161</v>
      </c>
      <c r="E329" t="s">
        <v>668</v>
      </c>
    </row>
    <row r="330" spans="1:5">
      <c r="A330" t="s">
        <v>353</v>
      </c>
      <c r="B330" t="s">
        <v>333</v>
      </c>
      <c r="C330" s="2" t="s">
        <v>688</v>
      </c>
      <c r="D330">
        <f>310/1.13</f>
        <v>274.33628318584073</v>
      </c>
      <c r="E330" t="s">
        <v>669</v>
      </c>
    </row>
    <row r="331" spans="1:5">
      <c r="A331" t="s">
        <v>353</v>
      </c>
      <c r="B331" t="s">
        <v>334</v>
      </c>
      <c r="C331" s="2" t="s">
        <v>688</v>
      </c>
      <c r="D331">
        <v>40</v>
      </c>
      <c r="E331" t="s">
        <v>670</v>
      </c>
    </row>
    <row r="332" spans="1:5">
      <c r="A332" t="s">
        <v>353</v>
      </c>
      <c r="B332" t="s">
        <v>335</v>
      </c>
      <c r="C332" s="2" t="s">
        <v>688</v>
      </c>
      <c r="D332">
        <f>55/1.13</f>
        <v>48.67256637168142</v>
      </c>
      <c r="E332" t="s">
        <v>671</v>
      </c>
    </row>
    <row r="333" spans="1:5">
      <c r="A333" t="s">
        <v>353</v>
      </c>
      <c r="B333" t="s">
        <v>336</v>
      </c>
      <c r="C333" s="2" t="s">
        <v>688</v>
      </c>
      <c r="D333">
        <f>20/1.13</f>
        <v>17.69911504424779</v>
      </c>
      <c r="E333" t="s">
        <v>672</v>
      </c>
    </row>
    <row r="334" spans="1:5">
      <c r="A334" t="s">
        <v>353</v>
      </c>
      <c r="B334" t="s">
        <v>337</v>
      </c>
      <c r="C334" s="2" t="s">
        <v>688</v>
      </c>
      <c r="D334">
        <v>60</v>
      </c>
      <c r="E334" t="s">
        <v>673</v>
      </c>
    </row>
    <row r="335" spans="1:5">
      <c r="A335" t="s">
        <v>353</v>
      </c>
      <c r="B335" t="s">
        <v>338</v>
      </c>
      <c r="C335" s="2" t="s">
        <v>688</v>
      </c>
      <c r="D335">
        <f>295/1.13</f>
        <v>261.06194690265488</v>
      </c>
      <c r="E335" t="s">
        <v>674</v>
      </c>
    </row>
    <row r="336" spans="1:5">
      <c r="A336" t="s">
        <v>353</v>
      </c>
      <c r="B336" t="s">
        <v>339</v>
      </c>
      <c r="C336" s="2" t="s">
        <v>688</v>
      </c>
      <c r="D336">
        <v>1700</v>
      </c>
      <c r="E336" t="s">
        <v>675</v>
      </c>
    </row>
    <row r="337" spans="1:5">
      <c r="A337" t="s">
        <v>353</v>
      </c>
      <c r="B337" t="s">
        <v>340</v>
      </c>
      <c r="C337" s="2" t="s">
        <v>688</v>
      </c>
      <c r="D337">
        <v>20</v>
      </c>
      <c r="E337" t="s">
        <v>676</v>
      </c>
    </row>
    <row r="338" spans="1:5">
      <c r="A338" t="s">
        <v>353</v>
      </c>
      <c r="B338" t="s">
        <v>341</v>
      </c>
      <c r="C338" s="2" t="s">
        <v>688</v>
      </c>
      <c r="D338">
        <f>367/1.13</f>
        <v>324.77876106194691</v>
      </c>
      <c r="E338" t="s">
        <v>677</v>
      </c>
    </row>
    <row r="339" spans="1:5">
      <c r="A339" t="s">
        <v>353</v>
      </c>
      <c r="B339" t="s">
        <v>342</v>
      </c>
      <c r="C339" s="2" t="s">
        <v>688</v>
      </c>
      <c r="D339">
        <v>40</v>
      </c>
      <c r="E339" t="s">
        <v>678</v>
      </c>
    </row>
    <row r="340" spans="1:5">
      <c r="A340" t="s">
        <v>353</v>
      </c>
      <c r="B340" t="s">
        <v>343</v>
      </c>
      <c r="C340" s="2" t="s">
        <v>688</v>
      </c>
      <c r="D340">
        <f>2.5/1.13</f>
        <v>2.2123893805309738</v>
      </c>
      <c r="E340" t="s">
        <v>679</v>
      </c>
    </row>
    <row r="341" spans="1:5">
      <c r="A341" t="s">
        <v>353</v>
      </c>
      <c r="B341" t="s">
        <v>344</v>
      </c>
      <c r="C341" s="2" t="s">
        <v>688</v>
      </c>
      <c r="D341">
        <f>10/1.13</f>
        <v>8.8495575221238951</v>
      </c>
      <c r="E341" t="s">
        <v>680</v>
      </c>
    </row>
    <row r="342" spans="1:5">
      <c r="A342" t="s">
        <v>353</v>
      </c>
      <c r="B342" t="s">
        <v>345</v>
      </c>
      <c r="C342" s="2" t="s">
        <v>688</v>
      </c>
      <c r="D342">
        <f>10/1.13</f>
        <v>8.8495575221238951</v>
      </c>
      <c r="E342" t="s">
        <v>681</v>
      </c>
    </row>
    <row r="343" spans="1:5">
      <c r="A343" t="s">
        <v>353</v>
      </c>
      <c r="B343" t="s">
        <v>346</v>
      </c>
      <c r="C343" s="2" t="s">
        <v>688</v>
      </c>
      <c r="D343">
        <f>20/1.13</f>
        <v>17.69911504424779</v>
      </c>
      <c r="E343" t="s">
        <v>682</v>
      </c>
    </row>
    <row r="344" spans="1:5">
      <c r="A344" t="s">
        <v>353</v>
      </c>
      <c r="B344" t="s">
        <v>347</v>
      </c>
      <c r="C344" s="2" t="s">
        <v>688</v>
      </c>
      <c r="D344">
        <f>20/1.13</f>
        <v>17.69911504424779</v>
      </c>
      <c r="E344" t="s">
        <v>683</v>
      </c>
    </row>
    <row r="345" spans="1:5">
      <c r="A345" t="s">
        <v>353</v>
      </c>
      <c r="B345" t="s">
        <v>348</v>
      </c>
      <c r="C345" s="2" t="s">
        <v>688</v>
      </c>
      <c r="D345">
        <f>10/1.13</f>
        <v>8.8495575221238951</v>
      </c>
      <c r="E345" t="s">
        <v>684</v>
      </c>
    </row>
    <row r="346" spans="1:5">
      <c r="A346" t="s">
        <v>353</v>
      </c>
      <c r="B346" t="s">
        <v>349</v>
      </c>
      <c r="C346" s="2" t="s">
        <v>688</v>
      </c>
      <c r="D346">
        <f>2.5/1.13</f>
        <v>2.2123893805309738</v>
      </c>
      <c r="E346" t="s">
        <v>685</v>
      </c>
    </row>
    <row r="347" spans="1:5">
      <c r="A347" t="s">
        <v>353</v>
      </c>
      <c r="B347" t="s">
        <v>350</v>
      </c>
      <c r="C347" s="2" t="s">
        <v>688</v>
      </c>
      <c r="D347">
        <f>100/1.13</f>
        <v>88.495575221238951</v>
      </c>
      <c r="E347" t="s">
        <v>686</v>
      </c>
    </row>
    <row r="348" spans="1:5">
      <c r="A348" t="s">
        <v>353</v>
      </c>
      <c r="B348" t="s">
        <v>351</v>
      </c>
      <c r="C348" s="2" t="s">
        <v>688</v>
      </c>
      <c r="D348">
        <v>1685</v>
      </c>
      <c r="E348" t="s">
        <v>687</v>
      </c>
    </row>
    <row r="349" spans="1:5">
      <c r="A349" t="s">
        <v>353</v>
      </c>
      <c r="B349" t="s">
        <v>352</v>
      </c>
      <c r="C349" s="2" t="s">
        <v>688</v>
      </c>
      <c r="D349">
        <f>100/1.13</f>
        <v>88.495575221238951</v>
      </c>
      <c r="E349" t="s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2022-06-25T09:05:29Z</dcterms:created>
  <dcterms:modified xsi:type="dcterms:W3CDTF">2022-06-25T11:46:47Z</dcterms:modified>
</cp:coreProperties>
</file>