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4295" windowHeight="89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28" i="1"/>
  <c r="D327"/>
  <c r="D325"/>
  <c r="D324"/>
  <c r="D323"/>
  <c r="D322"/>
  <c r="D321"/>
  <c r="D320"/>
  <c r="D319"/>
  <c r="D318"/>
  <c r="D317"/>
  <c r="D316"/>
  <c r="D310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3"/>
  <c r="D272"/>
  <c r="D271"/>
  <c r="D270"/>
  <c r="D269"/>
  <c r="D268"/>
  <c r="D267"/>
  <c r="D266"/>
  <c r="D265"/>
  <c r="D264"/>
  <c r="D263"/>
  <c r="D260"/>
  <c r="D259"/>
  <c r="D258"/>
  <c r="D257"/>
  <c r="D256"/>
  <c r="D255"/>
  <c r="D254"/>
  <c r="D253"/>
  <c r="D252"/>
  <c r="D251"/>
  <c r="D250"/>
  <c r="D247"/>
  <c r="D246"/>
  <c r="D245"/>
  <c r="D244"/>
  <c r="D243"/>
  <c r="D242"/>
  <c r="D241"/>
  <c r="D240"/>
  <c r="D239"/>
  <c r="D238"/>
  <c r="D235"/>
  <c r="D234"/>
  <c r="D232"/>
  <c r="D231"/>
  <c r="D230"/>
  <c r="D229"/>
  <c r="D228"/>
  <c r="D227"/>
  <c r="D226"/>
  <c r="D225"/>
  <c r="D215"/>
  <c r="D214"/>
  <c r="D213"/>
  <c r="D212"/>
  <c r="D211"/>
  <c r="D208"/>
  <c r="D207"/>
  <c r="D190"/>
  <c r="D189"/>
  <c r="D188"/>
  <c r="D187"/>
  <c r="D186"/>
  <c r="D185"/>
  <c r="D184"/>
  <c r="D183"/>
  <c r="D182"/>
  <c r="D181"/>
  <c r="D179"/>
  <c r="D178"/>
  <c r="D177"/>
  <c r="D176"/>
  <c r="D175"/>
  <c r="D173"/>
  <c r="D170"/>
  <c r="D169"/>
  <c r="D168"/>
  <c r="D167"/>
  <c r="D166"/>
  <c r="D165"/>
  <c r="D164"/>
  <c r="D163"/>
  <c r="D162"/>
  <c r="D161"/>
  <c r="D160"/>
  <c r="D159"/>
  <c r="D158"/>
  <c r="D157"/>
  <c r="D154"/>
  <c r="D156"/>
  <c r="D155"/>
  <c r="D153"/>
  <c r="D152"/>
  <c r="D151"/>
  <c r="D150"/>
  <c r="D149"/>
  <c r="D147"/>
  <c r="D146"/>
  <c r="D145"/>
  <c r="D144"/>
  <c r="D143"/>
  <c r="D142"/>
  <c r="D141"/>
  <c r="D140"/>
  <c r="D139"/>
  <c r="D138"/>
  <c r="D137"/>
  <c r="D136"/>
  <c r="D13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2"/>
  <c r="D88"/>
  <c r="D87"/>
  <c r="D86"/>
  <c r="D85"/>
  <c r="D84"/>
  <c r="D82"/>
  <c r="D81"/>
  <c r="D80"/>
  <c r="D79"/>
  <c r="D78"/>
  <c r="D77"/>
  <c r="D67"/>
  <c r="D66"/>
  <c r="D65"/>
  <c r="D63"/>
  <c r="D62"/>
  <c r="D61"/>
  <c r="D60"/>
  <c r="D59"/>
  <c r="D58"/>
  <c r="D57"/>
  <c r="D56"/>
  <c r="D55"/>
  <c r="D54"/>
  <c r="D53"/>
  <c r="D52"/>
  <c r="D51"/>
  <c r="D50"/>
  <c r="D49"/>
  <c r="D47"/>
  <c r="D46"/>
  <c r="D44"/>
  <c r="D43"/>
  <c r="D42"/>
  <c r="D41"/>
  <c r="D40"/>
  <c r="D38"/>
  <c r="D36"/>
  <c r="D35"/>
  <c r="D34"/>
  <c r="D33"/>
  <c r="D32"/>
  <c r="D30"/>
  <c r="D24"/>
  <c r="D21"/>
  <c r="D18"/>
  <c r="D9"/>
</calcChain>
</file>

<file path=xl/sharedStrings.xml><?xml version="1.0" encoding="utf-8"?>
<sst xmlns="http://schemas.openxmlformats.org/spreadsheetml/2006/main" count="1314" uniqueCount="662">
  <si>
    <t>ID</t>
  </si>
  <si>
    <t>Item Code</t>
  </si>
  <si>
    <t>Price List</t>
  </si>
  <si>
    <t>Item Name</t>
  </si>
  <si>
    <t>Ridi Branch.PPPLR</t>
  </si>
  <si>
    <t>RDG64</t>
  </si>
  <si>
    <t>Standard Selling</t>
  </si>
  <si>
    <t>Chamal Jay Bholanath</t>
  </si>
  <si>
    <t>RDV172</t>
  </si>
  <si>
    <t>Fuji Syau</t>
  </si>
  <si>
    <t>RDV173</t>
  </si>
  <si>
    <t>Dalla Syau</t>
  </si>
  <si>
    <t>RDV179</t>
  </si>
  <si>
    <t>Bodi</t>
  </si>
  <si>
    <t>RDV182</t>
  </si>
  <si>
    <t>Bhindi</t>
  </si>
  <si>
    <t>RDV186</t>
  </si>
  <si>
    <t>Ghiraula</t>
  </si>
  <si>
    <t>RDV187</t>
  </si>
  <si>
    <t>Hariyo Angur</t>
  </si>
  <si>
    <t>RDG-216</t>
  </si>
  <si>
    <t>Chini</t>
  </si>
  <si>
    <t>RDV197</t>
  </si>
  <si>
    <t>Dalla Khursani</t>
  </si>
  <si>
    <t>RDG62</t>
  </si>
  <si>
    <t>Bhango</t>
  </si>
  <si>
    <t>RDG209</t>
  </si>
  <si>
    <t>Bhuja Rs.20</t>
  </si>
  <si>
    <t>RDG211</t>
  </si>
  <si>
    <t>Bhuja Rs.90</t>
  </si>
  <si>
    <t>RDG264</t>
  </si>
  <si>
    <t>timur</t>
  </si>
  <si>
    <t>RDV299</t>
  </si>
  <si>
    <t>Kathar</t>
  </si>
  <si>
    <t>RDG312</t>
  </si>
  <si>
    <t>Masur Dana</t>
  </si>
  <si>
    <t>RDV316</t>
  </si>
  <si>
    <t>Gava</t>
  </si>
  <si>
    <t>RDG267</t>
  </si>
  <si>
    <t>Nilam Cake 72*10</t>
  </si>
  <si>
    <t>RDV289</t>
  </si>
  <si>
    <t>Bhanta</t>
  </si>
  <si>
    <t>RDG291</t>
  </si>
  <si>
    <t>Water Bottle</t>
  </si>
  <si>
    <t>RDG306</t>
  </si>
  <si>
    <t>Sunsilk Patta1.6ml</t>
  </si>
  <si>
    <t>RDS310</t>
  </si>
  <si>
    <t>Copy Rs.100</t>
  </si>
  <si>
    <t>RDV298</t>
  </si>
  <si>
    <t>Salad Patta</t>
  </si>
  <si>
    <t>RDG305</t>
  </si>
  <si>
    <t>Rara Sabji Masala100Gm</t>
  </si>
  <si>
    <t>RDP300</t>
  </si>
  <si>
    <t>Bhus Pitho 25Kg</t>
  </si>
  <si>
    <t>RDG314</t>
  </si>
  <si>
    <t>V.I.p Chamal</t>
  </si>
  <si>
    <t>RDG210</t>
  </si>
  <si>
    <t>Bhuja Rs.50</t>
  </si>
  <si>
    <t>RDV313</t>
  </si>
  <si>
    <t>lichi</t>
  </si>
  <si>
    <t>RDV319</t>
  </si>
  <si>
    <t>Neura</t>
  </si>
  <si>
    <t>RDG320</t>
  </si>
  <si>
    <t>Sukmel</t>
  </si>
  <si>
    <t>RDV321</t>
  </si>
  <si>
    <t>Kurelo</t>
  </si>
  <si>
    <t>RDG322</t>
  </si>
  <si>
    <t>Cut Supari</t>
  </si>
  <si>
    <t>RDG323</t>
  </si>
  <si>
    <t>Kurmure (10)</t>
  </si>
  <si>
    <t>RDG324</t>
  </si>
  <si>
    <t>Kitkat 100</t>
  </si>
  <si>
    <t>RDG325</t>
  </si>
  <si>
    <t>Kurmure 20</t>
  </si>
  <si>
    <t>Rd01</t>
  </si>
  <si>
    <t>Test Item</t>
  </si>
  <si>
    <t>RDG02</t>
  </si>
  <si>
    <t>Bhatta seto</t>
  </si>
  <si>
    <t>RDG03</t>
  </si>
  <si>
    <t>Tide Surf(1kg)</t>
  </si>
  <si>
    <t>RDG04</t>
  </si>
  <si>
    <t>Chamal India Gate (5kg)</t>
  </si>
  <si>
    <t>RDG05</t>
  </si>
  <si>
    <t>Moong Dalmoth</t>
  </si>
  <si>
    <t>RDG06</t>
  </si>
  <si>
    <t>Salted Peanuts</t>
  </si>
  <si>
    <t>RDG07</t>
  </si>
  <si>
    <t>Chana Fry</t>
  </si>
  <si>
    <t>RDG09</t>
  </si>
  <si>
    <t>Badam Juice</t>
  </si>
  <si>
    <t>RDG08</t>
  </si>
  <si>
    <t>Badam Fry</t>
  </si>
  <si>
    <t>RDG10</t>
  </si>
  <si>
    <t>Aayo Nun</t>
  </si>
  <si>
    <t>RDG11</t>
  </si>
  <si>
    <t>Aajina (50Gm)</t>
  </si>
  <si>
    <t>RDG12</t>
  </si>
  <si>
    <t>Aata Khulaa</t>
  </si>
  <si>
    <t>RDG13</t>
  </si>
  <si>
    <t>Arahar Dal</t>
  </si>
  <si>
    <t>RDG14</t>
  </si>
  <si>
    <t>Arial Surf (1Kg)</t>
  </si>
  <si>
    <t>RDG15</t>
  </si>
  <si>
    <t>Ariel Surf(500Gm)</t>
  </si>
  <si>
    <t>RDG16</t>
  </si>
  <si>
    <t>A to Z Chamak</t>
  </si>
  <si>
    <t>RGD17</t>
  </si>
  <si>
    <t xml:space="preserve">Jeera Khulla </t>
  </si>
  <si>
    <t>RDG18</t>
  </si>
  <si>
    <t>Keshari</t>
  </si>
  <si>
    <t>RDG19</t>
  </si>
  <si>
    <t>Odonil</t>
  </si>
  <si>
    <t>RDG20</t>
  </si>
  <si>
    <t>Salai</t>
  </si>
  <si>
    <t>RDG21</t>
  </si>
  <si>
    <t>Kanchanjunga Dhoop</t>
  </si>
  <si>
    <t>RDG22</t>
  </si>
  <si>
    <t>Toothpaste Max Fresh(70Gm)</t>
  </si>
  <si>
    <t>RDG23</t>
  </si>
  <si>
    <t>Pitambari</t>
  </si>
  <si>
    <t>RDG24</t>
  </si>
  <si>
    <t>Nepkin Paper</t>
  </si>
  <si>
    <t>RDG25</t>
  </si>
  <si>
    <t>Lighter</t>
  </si>
  <si>
    <t>RDG26</t>
  </si>
  <si>
    <t>Hajmola Regular</t>
  </si>
  <si>
    <t>RDG27</t>
  </si>
  <si>
    <t>Fresh Gool</t>
  </si>
  <si>
    <t>RDG28</t>
  </si>
  <si>
    <t>Rasana Marich</t>
  </si>
  <si>
    <t>RDG31</t>
  </si>
  <si>
    <t>Local Bodi</t>
  </si>
  <si>
    <t>RDG33</t>
  </si>
  <si>
    <t>Maida Khulla</t>
  </si>
  <si>
    <t>RDG34</t>
  </si>
  <si>
    <t>Suji Khulla</t>
  </si>
  <si>
    <t>RDG35</t>
  </si>
  <si>
    <t>Pooja kapur</t>
  </si>
  <si>
    <t>RDG36</t>
  </si>
  <si>
    <t>Hariyo Matar Dana</t>
  </si>
  <si>
    <t>RDG37</t>
  </si>
  <si>
    <t>Chamal DFC Black(25Kg)</t>
  </si>
  <si>
    <t>RDG38</t>
  </si>
  <si>
    <t>Chamal DFC Gold (25Kg)</t>
  </si>
  <si>
    <t>RDG39</t>
  </si>
  <si>
    <t>Chamal Dildar (25Kg)</t>
  </si>
  <si>
    <t>RDG40</t>
  </si>
  <si>
    <t>Chamal HMT Green (20Kg)</t>
  </si>
  <si>
    <t>RDG41</t>
  </si>
  <si>
    <t>Chamal HMT Khairo (20Kg)</t>
  </si>
  <si>
    <t>RDG42</t>
  </si>
  <si>
    <t>Chamal Lalkilla(20Kg)</t>
  </si>
  <si>
    <t>RDG43</t>
  </si>
  <si>
    <t>Khali silendar</t>
  </si>
  <si>
    <t>RDG44</t>
  </si>
  <si>
    <t>Dhika Nun</t>
  </si>
  <si>
    <t>RDG45</t>
  </si>
  <si>
    <t>Aajina (200Gm)</t>
  </si>
  <si>
    <t>RDG46</t>
  </si>
  <si>
    <t>Center fruit</t>
  </si>
  <si>
    <t>RDG47</t>
  </si>
  <si>
    <t>Red Sola</t>
  </si>
  <si>
    <t>RDG48</t>
  </si>
  <si>
    <t>Prawn(100Gm)</t>
  </si>
  <si>
    <t>RDG49</t>
  </si>
  <si>
    <t>Rasana</t>
  </si>
  <si>
    <t>RDG50</t>
  </si>
  <si>
    <t>Pasta Khulla</t>
  </si>
  <si>
    <t>RDG51</t>
  </si>
  <si>
    <t>Soyabdi Pkt</t>
  </si>
  <si>
    <t>RDG52</t>
  </si>
  <si>
    <t>Maida Pkt</t>
  </si>
  <si>
    <t>RDG53</t>
  </si>
  <si>
    <t>Chowmein</t>
  </si>
  <si>
    <t>RDG54</t>
  </si>
  <si>
    <t>Panipuri Pkt</t>
  </si>
  <si>
    <t>RDG55</t>
  </si>
  <si>
    <t>Gyan Chakki Aata (2Kg)</t>
  </si>
  <si>
    <t>RDG56</t>
  </si>
  <si>
    <t>Suji Pkt</t>
  </si>
  <si>
    <t>RDG57</t>
  </si>
  <si>
    <t>Upakar Chamal(5Kg)</t>
  </si>
  <si>
    <t>RDG58</t>
  </si>
  <si>
    <t>Upakar Pkt Chiura</t>
  </si>
  <si>
    <t>RDG59</t>
  </si>
  <si>
    <t>Besan</t>
  </si>
  <si>
    <t>RDG60</t>
  </si>
  <si>
    <t xml:space="preserve">Besar Rara </t>
  </si>
  <si>
    <t>RDG61</t>
  </si>
  <si>
    <t>Bran</t>
  </si>
  <si>
    <t>RDG63</t>
  </si>
  <si>
    <t>Chamal Jeer Masino Brishpati</t>
  </si>
  <si>
    <t>RDG65</t>
  </si>
  <si>
    <t>Bodi Dana</t>
  </si>
  <si>
    <t>RDG66</t>
  </si>
  <si>
    <t>Rara Chauchau</t>
  </si>
  <si>
    <t>RDG67</t>
  </si>
  <si>
    <t>Upakar Biscuit</t>
  </si>
  <si>
    <t>RDG68</t>
  </si>
  <si>
    <t xml:space="preserve">Lactogen </t>
  </si>
  <si>
    <t>RDG69</t>
  </si>
  <si>
    <t>Ceregrow</t>
  </si>
  <si>
    <t>RDG70</t>
  </si>
  <si>
    <t>Swastik Oil</t>
  </si>
  <si>
    <t>RDG71</t>
  </si>
  <si>
    <t>Raunak Oil</t>
  </si>
  <si>
    <t>RDG72</t>
  </si>
  <si>
    <t>Dhara Oil</t>
  </si>
  <si>
    <t>RDG73</t>
  </si>
  <si>
    <t>Upakar Chiya(500Gm)</t>
  </si>
  <si>
    <t>RDG74</t>
  </si>
  <si>
    <t>Upakar Chiya(1Kg)</t>
  </si>
  <si>
    <t>RDG75</t>
  </si>
  <si>
    <t>Parakaram</t>
  </si>
  <si>
    <t>RDG76</t>
  </si>
  <si>
    <t>Parakaram Chiya (50Gm)</t>
  </si>
  <si>
    <t>RDG77</t>
  </si>
  <si>
    <t>Parakaram Chiya (100Gm)</t>
  </si>
  <si>
    <t>RDG78</t>
  </si>
  <si>
    <t>Jwano(100Gm)</t>
  </si>
  <si>
    <t>RDG80</t>
  </si>
  <si>
    <t>Cut Mrishi</t>
  </si>
  <si>
    <t>RDG81</t>
  </si>
  <si>
    <t>Methi Pkt</t>
  </si>
  <si>
    <t>RDG82</t>
  </si>
  <si>
    <t>Sauf Pkt</t>
  </si>
  <si>
    <t>RDG83</t>
  </si>
  <si>
    <t>Hot and Sweet Soup</t>
  </si>
  <si>
    <t>RDG84</t>
  </si>
  <si>
    <t>Kaju Pkt</t>
  </si>
  <si>
    <t>RDG85</t>
  </si>
  <si>
    <t>Kacho Badam</t>
  </si>
  <si>
    <t>RDG86</t>
  </si>
  <si>
    <t>Marich Dana</t>
  </si>
  <si>
    <t>RDG87</t>
  </si>
  <si>
    <t>Chansur</t>
  </si>
  <si>
    <t>RDG88</t>
  </si>
  <si>
    <t>Tomato Soup</t>
  </si>
  <si>
    <t>RDG89</t>
  </si>
  <si>
    <t>Gulab jamun</t>
  </si>
  <si>
    <t>RDG90</t>
  </si>
  <si>
    <t>Hing</t>
  </si>
  <si>
    <t>RDG91</t>
  </si>
  <si>
    <t>Tooth Pick</t>
  </si>
  <si>
    <t>RDG92</t>
  </si>
  <si>
    <t>Ajwin (50Gm)</t>
  </si>
  <si>
    <t>RDG93</t>
  </si>
  <si>
    <t>Jeera Pkt</t>
  </si>
  <si>
    <t>RDG94</t>
  </si>
  <si>
    <t>Candil</t>
  </si>
  <si>
    <t>RDG95</t>
  </si>
  <si>
    <t>Sabdana</t>
  </si>
  <si>
    <t>RDG96</t>
  </si>
  <si>
    <t>Popcorn</t>
  </si>
  <si>
    <t>RDG97</t>
  </si>
  <si>
    <t>Matar Dal</t>
  </si>
  <si>
    <t>RDG98</t>
  </si>
  <si>
    <t>Mas Dana</t>
  </si>
  <si>
    <t>RDG99</t>
  </si>
  <si>
    <t>Rajma Dana</t>
  </si>
  <si>
    <t>RDG100</t>
  </si>
  <si>
    <t>Moong Khosta</t>
  </si>
  <si>
    <t>RDG102</t>
  </si>
  <si>
    <t>Chana Dana</t>
  </si>
  <si>
    <t>RDG103</t>
  </si>
  <si>
    <t>Cabuli Chana</t>
  </si>
  <si>
    <t>RDG104</t>
  </si>
  <si>
    <t>Moong Polish</t>
  </si>
  <si>
    <t>RDG105</t>
  </si>
  <si>
    <t>Chana Dal</t>
  </si>
  <si>
    <t>RDG106</t>
  </si>
  <si>
    <t>Seto Matar</t>
  </si>
  <si>
    <t>RDG107</t>
  </si>
  <si>
    <t>Tide Surf (500Gm)</t>
  </si>
  <si>
    <t>RDG108</t>
  </si>
  <si>
    <t>Nilam Surf (1Kg)</t>
  </si>
  <si>
    <t>RDG109</t>
  </si>
  <si>
    <t>V-Series Surf (200gm)</t>
  </si>
  <si>
    <t>RDG110</t>
  </si>
  <si>
    <t>Himchuli Surf (200Gm)</t>
  </si>
  <si>
    <t>RDG111</t>
  </si>
  <si>
    <t>Chewemein Masala</t>
  </si>
  <si>
    <t>RDG112</t>
  </si>
  <si>
    <t>Chat Masala</t>
  </si>
  <si>
    <t>RDG113</t>
  </si>
  <si>
    <t>Garam Masala</t>
  </si>
  <si>
    <t>RDG114</t>
  </si>
  <si>
    <t>Meat Masala</t>
  </si>
  <si>
    <t>RDG115</t>
  </si>
  <si>
    <t>Chana Masala</t>
  </si>
  <si>
    <t>RDG116</t>
  </si>
  <si>
    <t>Clinic Plus Sampoo (800Ml)</t>
  </si>
  <si>
    <t>RDG117</t>
  </si>
  <si>
    <t>Colin</t>
  </si>
  <si>
    <t>RDG118</t>
  </si>
  <si>
    <t>Liril Soap</t>
  </si>
  <si>
    <t>RDG119</t>
  </si>
  <si>
    <t>Nilam Surf (500Gm)</t>
  </si>
  <si>
    <t>RDG120</t>
  </si>
  <si>
    <t>Chamal India Gate (1Kg)</t>
  </si>
  <si>
    <t>RDP121</t>
  </si>
  <si>
    <t>Paicho Soya Sauce (800Ml)</t>
  </si>
  <si>
    <t>RDP122</t>
  </si>
  <si>
    <t>Paicho Soya Sauce (350Ml)</t>
  </si>
  <si>
    <t>RDP123</t>
  </si>
  <si>
    <t>Paicho Vinegar (700Ml)</t>
  </si>
  <si>
    <t>RDP124</t>
  </si>
  <si>
    <t>Paicho Vinegar (300Ml)</t>
  </si>
  <si>
    <t>RDP125</t>
  </si>
  <si>
    <t>Paicho Hot and Sweet (500Gm)</t>
  </si>
  <si>
    <t>RDP126</t>
  </si>
  <si>
    <t>Paicho Hot and Sweet (200GGm)</t>
  </si>
  <si>
    <t>RDP127</t>
  </si>
  <si>
    <t>Paicho Tomato Ketchup(500Gm)</t>
  </si>
  <si>
    <t>RDP128</t>
  </si>
  <si>
    <t>Paicho Tomato Ketchup(200Gm)</t>
  </si>
  <si>
    <t>RDP129</t>
  </si>
  <si>
    <t>Paicho Green Chilly Sauce (1Kg)</t>
  </si>
  <si>
    <t>RDP130</t>
  </si>
  <si>
    <t>Paicho Green Chilly Sauce (200Gm)</t>
  </si>
  <si>
    <t>RDP131</t>
  </si>
  <si>
    <t>Paicho Khudo</t>
  </si>
  <si>
    <t>RDP132</t>
  </si>
  <si>
    <t>Paicho Chuk(250Gm)</t>
  </si>
  <si>
    <t>RDP133</t>
  </si>
  <si>
    <t>Paicho Honey(500Gm)</t>
  </si>
  <si>
    <t>RDP134</t>
  </si>
  <si>
    <t>Paicho Pineapple Jam(500Gm)</t>
  </si>
  <si>
    <t>RDP135</t>
  </si>
  <si>
    <t xml:space="preserve">Paicho Mixed Jam </t>
  </si>
  <si>
    <t>RDP136</t>
  </si>
  <si>
    <t>Paicho Orange Jam</t>
  </si>
  <si>
    <t>RDP137</t>
  </si>
  <si>
    <t>Paicho Akabare Vinegar Pickle (600Gm)</t>
  </si>
  <si>
    <t>RDP638</t>
  </si>
  <si>
    <t>Paicho Akabare Pickle</t>
  </si>
  <si>
    <t>RDP139</t>
  </si>
  <si>
    <t>paicho Maxican Sauce(2.5Kg)</t>
  </si>
  <si>
    <t>RDP140</t>
  </si>
  <si>
    <t>Paicho Akabare Garlic Pickle (400Gm)</t>
  </si>
  <si>
    <t>RDP141</t>
  </si>
  <si>
    <t>Paicho Tomato Ketchup (5Kg)</t>
  </si>
  <si>
    <t>RDP142</t>
  </si>
  <si>
    <t>Paicho Maxican Sauce (1Kg)</t>
  </si>
  <si>
    <t>RDP143</t>
  </si>
  <si>
    <t>Paicho Jumli Dal</t>
  </si>
  <si>
    <t>RDP144</t>
  </si>
  <si>
    <t>Paicho Sinki</t>
  </si>
  <si>
    <t>RDP145</t>
  </si>
  <si>
    <t>Paicho Masaura</t>
  </si>
  <si>
    <t>RDP146</t>
  </si>
  <si>
    <t>Paicho Mix Pickle (400Gm)</t>
  </si>
  <si>
    <t>RDP147</t>
  </si>
  <si>
    <t>Paicho Tama Pickle</t>
  </si>
  <si>
    <t>RDP148</t>
  </si>
  <si>
    <t>Paicho Aato (2Kg)</t>
  </si>
  <si>
    <t>RDP149</t>
  </si>
  <si>
    <t>Paicho Amala Chatpat</t>
  </si>
  <si>
    <t>RDP150</t>
  </si>
  <si>
    <t>Paicho Mix Pickle (1Kg)</t>
  </si>
  <si>
    <t>RDP151</t>
  </si>
  <si>
    <t>Paicho Tomato Ketchup (10Gm)</t>
  </si>
  <si>
    <t>RDP152</t>
  </si>
  <si>
    <t>Paicho Ghee</t>
  </si>
  <si>
    <t>RDP153</t>
  </si>
  <si>
    <t>Paicho Mango Pickle (400Gm)</t>
  </si>
  <si>
    <t>RDP154</t>
  </si>
  <si>
    <t>Paicho Mula Pickle(1Kg)</t>
  </si>
  <si>
    <t>RDP155</t>
  </si>
  <si>
    <t>Paicho Lapsi Pickle(400Gm)</t>
  </si>
  <si>
    <t>RDP156</t>
  </si>
  <si>
    <t>Paicho Methi Pickle(400Gm)</t>
  </si>
  <si>
    <t>RDP157</t>
  </si>
  <si>
    <t>Paicho Amala Pickle</t>
  </si>
  <si>
    <t>RDP158</t>
  </si>
  <si>
    <t>Paicho Hariyo Khursani Pickle</t>
  </si>
  <si>
    <t>RDP159</t>
  </si>
  <si>
    <t>Paicho Aato (1Kg)</t>
  </si>
  <si>
    <t>RDP160</t>
  </si>
  <si>
    <t>PAicho Mix Pickle (5Kg)</t>
  </si>
  <si>
    <t>RDP161</t>
  </si>
  <si>
    <t>Paicho Green Chilly Sauce (5Kg)</t>
  </si>
  <si>
    <t>RDP162</t>
  </si>
  <si>
    <t>Paicho Green Chilly Sauce (2Kg)</t>
  </si>
  <si>
    <t>RDV163</t>
  </si>
  <si>
    <t>Aalu Local</t>
  </si>
  <si>
    <t>RDV164</t>
  </si>
  <si>
    <t>Kakra</t>
  </si>
  <si>
    <t>RDV165</t>
  </si>
  <si>
    <t>Gajar</t>
  </si>
  <si>
    <t>RDV166</t>
  </si>
  <si>
    <t>Hariyo Khursani</t>
  </si>
  <si>
    <t>RDV167</t>
  </si>
  <si>
    <t>Farsi</t>
  </si>
  <si>
    <t>RDV168</t>
  </si>
  <si>
    <t>Tomato</t>
  </si>
  <si>
    <t>RDV169</t>
  </si>
  <si>
    <t>Cauli</t>
  </si>
  <si>
    <t>RDV170</t>
  </si>
  <si>
    <t>Lasun</t>
  </si>
  <si>
    <t>RDV171</t>
  </si>
  <si>
    <t>Aanar</t>
  </si>
  <si>
    <t>RDV174</t>
  </si>
  <si>
    <t>Banda</t>
  </si>
  <si>
    <t>RDV175</t>
  </si>
  <si>
    <t>Mula</t>
  </si>
  <si>
    <t>RDV176</t>
  </si>
  <si>
    <t>Lauka</t>
  </si>
  <si>
    <t>RDV177</t>
  </si>
  <si>
    <t>Karela</t>
  </si>
  <si>
    <t>RDV178</t>
  </si>
  <si>
    <t>Aduwa</t>
  </si>
  <si>
    <t>RDV180</t>
  </si>
  <si>
    <t>Simla</t>
  </si>
  <si>
    <t>RDV181</t>
  </si>
  <si>
    <t>Simi</t>
  </si>
  <si>
    <t>RDG183</t>
  </si>
  <si>
    <t>Horlicks (500Gm)</t>
  </si>
  <si>
    <t>RDG184</t>
  </si>
  <si>
    <t>Eclars Chocolate</t>
  </si>
  <si>
    <t>RDV188</t>
  </si>
  <si>
    <t>Kera Btl</t>
  </si>
  <si>
    <t>RDV189</t>
  </si>
  <si>
    <t>Hariyo Dhaniya</t>
  </si>
  <si>
    <t>RDG190</t>
  </si>
  <si>
    <t>Moti Chiya (250Gm)</t>
  </si>
  <si>
    <t>RDG191</t>
  </si>
  <si>
    <t>Chiya Moti (100Gm)</t>
  </si>
  <si>
    <t>RDG192</t>
  </si>
  <si>
    <t>Dhaniya Khulla</t>
  </si>
  <si>
    <t>RDG193</t>
  </si>
  <si>
    <t>Chhoda</t>
  </si>
  <si>
    <t>RDG194</t>
  </si>
  <si>
    <t>Khada Masala</t>
  </si>
  <si>
    <t>RDV195</t>
  </si>
  <si>
    <t>ISkus Munta</t>
  </si>
  <si>
    <t>RDV196</t>
  </si>
  <si>
    <t>Bhutuk</t>
  </si>
  <si>
    <t>RDV198</t>
  </si>
  <si>
    <t>Pudina</t>
  </si>
  <si>
    <t>RDV199</t>
  </si>
  <si>
    <t>Rato Aalu</t>
  </si>
  <si>
    <t>RDV200</t>
  </si>
  <si>
    <t>Seto Aalu</t>
  </si>
  <si>
    <t>RDV201</t>
  </si>
  <si>
    <t>Tarul</t>
  </si>
  <si>
    <t>RDV202</t>
  </si>
  <si>
    <t>Pyaj</t>
  </si>
  <si>
    <t>RDG203</t>
  </si>
  <si>
    <t>Masur dal</t>
  </si>
  <si>
    <t>RDG204</t>
  </si>
  <si>
    <t>Mass Dal</t>
  </si>
  <si>
    <t>RDG185</t>
  </si>
  <si>
    <t>Aabir</t>
  </si>
  <si>
    <t>RDP205</t>
  </si>
  <si>
    <t>Paicho Mix Pickle (200Gm)</t>
  </si>
  <si>
    <t>RDG206</t>
  </si>
  <si>
    <t>Express Cake(72 *10)</t>
  </si>
  <si>
    <t>RDG207</t>
  </si>
  <si>
    <t>Darsan Soap</t>
  </si>
  <si>
    <t>RDG208</t>
  </si>
  <si>
    <t>Express Soap</t>
  </si>
  <si>
    <t>RDG79</t>
  </si>
  <si>
    <t>Khulla Till</t>
  </si>
  <si>
    <t>RDG29</t>
  </si>
  <si>
    <t>Dhaniya Pkt</t>
  </si>
  <si>
    <t>RDG212</t>
  </si>
  <si>
    <t>Tooth Paste Strong Teeth 40Gm</t>
  </si>
  <si>
    <t>RDG213</t>
  </si>
  <si>
    <t>Chamal Parmal</t>
  </si>
  <si>
    <t>RDG214</t>
  </si>
  <si>
    <t>Aata Gyan Chakki (5Kg)</t>
  </si>
  <si>
    <t>RDP32</t>
  </si>
  <si>
    <t>Paicho Chhop</t>
  </si>
  <si>
    <t>RDG217</t>
  </si>
  <si>
    <t>Sonam Chamal (20Kg)</t>
  </si>
  <si>
    <t>RDG218</t>
  </si>
  <si>
    <t>Khulla Chiura</t>
  </si>
  <si>
    <t>RDG101</t>
  </si>
  <si>
    <t>Lux Soap</t>
  </si>
  <si>
    <t>RDG215</t>
  </si>
  <si>
    <t>Ajina Khulla</t>
  </si>
  <si>
    <t>RDG219</t>
  </si>
  <si>
    <t>Wai Wai Chachau</t>
  </si>
  <si>
    <t>RDG220</t>
  </si>
  <si>
    <t>V-Series Soap (Rs10)</t>
  </si>
  <si>
    <t>RDG221</t>
  </si>
  <si>
    <t>Khulla Methi</t>
  </si>
  <si>
    <t>RDG222</t>
  </si>
  <si>
    <t>Choco Fun</t>
  </si>
  <si>
    <t>RDG223</t>
  </si>
  <si>
    <t xml:space="preserve">Choico Milk </t>
  </si>
  <si>
    <t>RDG224</t>
  </si>
  <si>
    <t>Chokkar</t>
  </si>
  <si>
    <t>RDG225</t>
  </si>
  <si>
    <t>Aata 5Kg</t>
  </si>
  <si>
    <t>RDG226</t>
  </si>
  <si>
    <t>Horlicks 1Kg</t>
  </si>
  <si>
    <t>RDV228</t>
  </si>
  <si>
    <t>Kagati</t>
  </si>
  <si>
    <t>RDG227</t>
  </si>
  <si>
    <t>Chamal Aasirbad</t>
  </si>
  <si>
    <t>RDG229</t>
  </si>
  <si>
    <t>Oil Sunflow</t>
  </si>
  <si>
    <t>RDG230</t>
  </si>
  <si>
    <t>Oil Swastik Soya</t>
  </si>
  <si>
    <t>RDG231</t>
  </si>
  <si>
    <t>Biscuit Digestive Rs.20</t>
  </si>
  <si>
    <t>RDG232</t>
  </si>
  <si>
    <t>Biscuit Butter Best</t>
  </si>
  <si>
    <t>RDG233</t>
  </si>
  <si>
    <t>Biscuit Butter Cookies</t>
  </si>
  <si>
    <t>RDG234</t>
  </si>
  <si>
    <t>Biscuit Digestive Rs.50</t>
  </si>
  <si>
    <t>RDG235</t>
  </si>
  <si>
    <t>biscuit Dhoom</t>
  </si>
  <si>
    <t>RDG236</t>
  </si>
  <si>
    <t>Chawemeim</t>
  </si>
  <si>
    <t>RDG237</t>
  </si>
  <si>
    <t>Soap Lifebuoy</t>
  </si>
  <si>
    <t>RDP238</t>
  </si>
  <si>
    <t>Paicho Mango Pickle(1Kg)</t>
  </si>
  <si>
    <t>RDG239</t>
  </si>
  <si>
    <t>Rich Batta</t>
  </si>
  <si>
    <t>RDV240</t>
  </si>
  <si>
    <t>Mango</t>
  </si>
  <si>
    <t>RDV241</t>
  </si>
  <si>
    <t>Boga</t>
  </si>
  <si>
    <t>RDG242</t>
  </si>
  <si>
    <t>Momo Masala</t>
  </si>
  <si>
    <t>RDG243</t>
  </si>
  <si>
    <t>Biryani Masala</t>
  </si>
  <si>
    <t>RDG244</t>
  </si>
  <si>
    <t>Kasmire Masala</t>
  </si>
  <si>
    <t>RDG245</t>
  </si>
  <si>
    <t>Chicken Masala</t>
  </si>
  <si>
    <t>RDG246</t>
  </si>
  <si>
    <t>Sabji Masala</t>
  </si>
  <si>
    <t>RDG247</t>
  </si>
  <si>
    <t>Panir Masala</t>
  </si>
  <si>
    <t>RDG248</t>
  </si>
  <si>
    <t>Jeera Power500Gm</t>
  </si>
  <si>
    <t>RDG249</t>
  </si>
  <si>
    <t>Dhaniya Power 200Gm</t>
  </si>
  <si>
    <t>RDG250</t>
  </si>
  <si>
    <t>Sunkosi Oil</t>
  </si>
  <si>
    <t>RDG251</t>
  </si>
  <si>
    <t>Namesta Oil</t>
  </si>
  <si>
    <t>RDG252</t>
  </si>
  <si>
    <t>Egg</t>
  </si>
  <si>
    <t>RDG253</t>
  </si>
  <si>
    <t>Sona Chama(25Kg)</t>
  </si>
  <si>
    <t>RDG254</t>
  </si>
  <si>
    <t>Soyabadi (250Gm)</t>
  </si>
  <si>
    <t>RDG255</t>
  </si>
  <si>
    <t>Soyabodi(500Gm)</t>
  </si>
  <si>
    <t>RDG256</t>
  </si>
  <si>
    <t>Clinic Plus 300ml</t>
  </si>
  <si>
    <t>RDG257</t>
  </si>
  <si>
    <t>Dove Sampoo 400Ml</t>
  </si>
  <si>
    <t>RDP258</t>
  </si>
  <si>
    <t>Paicho Kagati Achar400Gm</t>
  </si>
  <si>
    <t>RDP259</t>
  </si>
  <si>
    <t>Khulla Besar</t>
  </si>
  <si>
    <t>RDG260</t>
  </si>
  <si>
    <t>Dhaniya Power 500Gm</t>
  </si>
  <si>
    <t>RDG261</t>
  </si>
  <si>
    <t>Achar Masala</t>
  </si>
  <si>
    <t>RDG262</t>
  </si>
  <si>
    <t>Kasuri Methi Masala</t>
  </si>
  <si>
    <t>RDG263</t>
  </si>
  <si>
    <t>khursani Power</t>
  </si>
  <si>
    <t>RDG265</t>
  </si>
  <si>
    <t>Ghadi Aata 20Kg</t>
  </si>
  <si>
    <t>RDG266</t>
  </si>
  <si>
    <t>Divya Oil</t>
  </si>
  <si>
    <t>RDG268</t>
  </si>
  <si>
    <t>Darsan Soap Rs.30</t>
  </si>
  <si>
    <t>RDG269</t>
  </si>
  <si>
    <t>Party Cracker Biscuit350gm</t>
  </si>
  <si>
    <t>RDG270</t>
  </si>
  <si>
    <t>Butter Delight Rs.25</t>
  </si>
  <si>
    <t>RDG271</t>
  </si>
  <si>
    <t>Twin Cream 70gm</t>
  </si>
  <si>
    <t>RDG272</t>
  </si>
  <si>
    <t>Ajwan Lite70gm</t>
  </si>
  <si>
    <t>RDG273</t>
  </si>
  <si>
    <t>Digestive 250Gm</t>
  </si>
  <si>
    <t>RDG274</t>
  </si>
  <si>
    <t>Oshar Chocos Rs.1</t>
  </si>
  <si>
    <t>RDG275</t>
  </si>
  <si>
    <t>Bhada Jali</t>
  </si>
  <si>
    <t>RDG276</t>
  </si>
  <si>
    <t>Kaju 80Gm</t>
  </si>
  <si>
    <t>RDG277</t>
  </si>
  <si>
    <t>Kismis 250Gm</t>
  </si>
  <si>
    <t>RDG278</t>
  </si>
  <si>
    <t>Til Pkt100Gm</t>
  </si>
  <si>
    <t>RDG279</t>
  </si>
  <si>
    <t>Papad</t>
  </si>
  <si>
    <t>RDG280</t>
  </si>
  <si>
    <t>Chyawanprash 500Gm</t>
  </si>
  <si>
    <t>RDG281</t>
  </si>
  <si>
    <t>Khulla Ajwin</t>
  </si>
  <si>
    <t>RDG282</t>
  </si>
  <si>
    <t>Shopping Bag</t>
  </si>
  <si>
    <t>RDG283</t>
  </si>
  <si>
    <t>Kismis100Gm</t>
  </si>
  <si>
    <t>RDG284</t>
  </si>
  <si>
    <t>Glucose</t>
  </si>
  <si>
    <t>RDG285</t>
  </si>
  <si>
    <t>Furandana</t>
  </si>
  <si>
    <t>RDG286</t>
  </si>
  <si>
    <t>Ld Bag</t>
  </si>
  <si>
    <t>RDG287</t>
  </si>
  <si>
    <t>All Out Liquide</t>
  </si>
  <si>
    <t>RDG288</t>
  </si>
  <si>
    <t>Allout Combi</t>
  </si>
  <si>
    <t>RDV290</t>
  </si>
  <si>
    <t>Aaru Pokhara</t>
  </si>
  <si>
    <t>RDV292</t>
  </si>
  <si>
    <t>Kancho Kera</t>
  </si>
  <si>
    <t>RDG293</t>
  </si>
  <si>
    <t>Chiya Saikripa</t>
  </si>
  <si>
    <t>RDV294</t>
  </si>
  <si>
    <t>Farsi Munta</t>
  </si>
  <si>
    <t>RDV295</t>
  </si>
  <si>
    <t>Iskus</t>
  </si>
  <si>
    <t>RDV296</t>
  </si>
  <si>
    <t>Chichinda</t>
  </si>
  <si>
    <t>RDG296</t>
  </si>
  <si>
    <t>Rayo Saag</t>
  </si>
  <si>
    <t>RDV297</t>
  </si>
  <si>
    <t>Besar Chana</t>
  </si>
  <si>
    <t>RDG301</t>
  </si>
  <si>
    <t>Kitkat Rs.50</t>
  </si>
  <si>
    <t>RDG302</t>
  </si>
  <si>
    <t>Mishri</t>
  </si>
  <si>
    <t>RDP303</t>
  </si>
  <si>
    <t>Paicho Karela Pickle 400Gm</t>
  </si>
  <si>
    <t>RDG304</t>
  </si>
  <si>
    <t>Mero Surf 1Kg</t>
  </si>
  <si>
    <t>RDG307</t>
  </si>
  <si>
    <t>Pathak Dalmoth Rs.10</t>
  </si>
  <si>
    <t>RDG308</t>
  </si>
  <si>
    <t>Jelly Juice Rs.10</t>
  </si>
  <si>
    <t>RDG309</t>
  </si>
  <si>
    <t>Digestive Biscuit Rs.100</t>
  </si>
  <si>
    <t>RDG311</t>
  </si>
  <si>
    <t>Nariwal</t>
  </si>
  <si>
    <t>RDG310</t>
  </si>
  <si>
    <t>Mero surf (3Kg)</t>
  </si>
  <si>
    <t>RDG135</t>
  </si>
  <si>
    <t>kitkat 40</t>
  </si>
  <si>
    <t>RDG315</t>
  </si>
  <si>
    <t>Soyabodi Khulla</t>
  </si>
  <si>
    <t>RDG317</t>
  </si>
  <si>
    <t>Kismis(100Gm)</t>
  </si>
  <si>
    <t>RDG318</t>
  </si>
  <si>
    <t>Almond80gm</t>
  </si>
  <si>
    <t>Rate</t>
  </si>
  <si>
    <t>145/1.13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</si>
</sst>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9"/>
  <sheetViews>
    <sheetView tabSelected="1" workbookViewId="0">
      <selection activeCell="A313" sqref="A313:A328"/>
    </sheetView>
  </sheetViews>
  <sheetFormatPr defaultRowHeight="15"/>
  <cols>
    <col min="1" max="1" width="18.5703125" customWidth="1"/>
    <col min="2" max="2" width="10.140625" customWidth="1"/>
    <col min="3" max="3" width="16.140625" customWidth="1"/>
    <col min="4" max="4" width="10.28515625" customWidth="1"/>
    <col min="5" max="5" width="30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660</v>
      </c>
      <c r="E1" s="1" t="s">
        <v>3</v>
      </c>
    </row>
    <row r="2" spans="1:5">
      <c r="A2" s="2" t="s">
        <v>4</v>
      </c>
      <c r="B2" s="2" t="s">
        <v>5</v>
      </c>
      <c r="C2" s="2" t="s">
        <v>6</v>
      </c>
      <c r="D2" s="2">
        <v>1280</v>
      </c>
      <c r="E2" s="2" t="s">
        <v>7</v>
      </c>
    </row>
    <row r="3" spans="1:5">
      <c r="A3" s="2" t="s">
        <v>4</v>
      </c>
      <c r="B3" s="2" t="s">
        <v>8</v>
      </c>
      <c r="C3" s="2" t="s">
        <v>6</v>
      </c>
      <c r="D3" s="2">
        <v>350</v>
      </c>
      <c r="E3" s="2" t="s">
        <v>9</v>
      </c>
    </row>
    <row r="4" spans="1:5">
      <c r="A4" s="2" t="s">
        <v>4</v>
      </c>
      <c r="B4" s="2" t="s">
        <v>10</v>
      </c>
      <c r="C4" s="2" t="s">
        <v>6</v>
      </c>
      <c r="D4" s="2">
        <v>200</v>
      </c>
      <c r="E4" s="2" t="s">
        <v>11</v>
      </c>
    </row>
    <row r="5" spans="1:5">
      <c r="A5" s="2" t="s">
        <v>4</v>
      </c>
      <c r="B5" s="2" t="s">
        <v>12</v>
      </c>
      <c r="C5" s="2" t="s">
        <v>6</v>
      </c>
      <c r="D5" s="2">
        <v>60</v>
      </c>
      <c r="E5" s="2" t="s">
        <v>13</v>
      </c>
    </row>
    <row r="6" spans="1:5">
      <c r="A6" s="2" t="s">
        <v>4</v>
      </c>
      <c r="B6" s="2" t="s">
        <v>14</v>
      </c>
      <c r="C6" s="2" t="s">
        <v>6</v>
      </c>
      <c r="D6" s="2">
        <v>40</v>
      </c>
      <c r="E6" s="2" t="s">
        <v>15</v>
      </c>
    </row>
    <row r="7" spans="1:5">
      <c r="A7" s="2" t="s">
        <v>4</v>
      </c>
      <c r="B7" s="2" t="s">
        <v>16</v>
      </c>
      <c r="C7" s="2" t="s">
        <v>6</v>
      </c>
      <c r="D7" s="2">
        <v>40</v>
      </c>
      <c r="E7" s="2" t="s">
        <v>17</v>
      </c>
    </row>
    <row r="8" spans="1:5">
      <c r="A8" s="2" t="s">
        <v>4</v>
      </c>
      <c r="B8" s="2" t="s">
        <v>18</v>
      </c>
      <c r="C8" s="2" t="s">
        <v>6</v>
      </c>
      <c r="D8" s="2">
        <v>220</v>
      </c>
      <c r="E8" s="2" t="s">
        <v>19</v>
      </c>
    </row>
    <row r="9" spans="1:5">
      <c r="A9" s="2" t="s">
        <v>4</v>
      </c>
      <c r="B9" s="2" t="s">
        <v>20</v>
      </c>
      <c r="C9" s="2" t="s">
        <v>6</v>
      </c>
      <c r="D9" s="2">
        <f>100/1.13</f>
        <v>88.495575221238951</v>
      </c>
      <c r="E9" s="2" t="s">
        <v>21</v>
      </c>
    </row>
    <row r="10" spans="1:5">
      <c r="A10" s="2" t="s">
        <v>4</v>
      </c>
      <c r="B10" s="2" t="s">
        <v>22</v>
      </c>
      <c r="C10" s="2" t="s">
        <v>6</v>
      </c>
      <c r="D10" s="2">
        <v>200</v>
      </c>
      <c r="E10" s="2" t="s">
        <v>23</v>
      </c>
    </row>
    <row r="11" spans="1:5">
      <c r="A11" s="2" t="s">
        <v>4</v>
      </c>
      <c r="B11" s="2" t="s">
        <v>24</v>
      </c>
      <c r="C11" s="2" t="s">
        <v>6</v>
      </c>
      <c r="D11" s="2">
        <v>400</v>
      </c>
      <c r="E11" s="2" t="s">
        <v>25</v>
      </c>
    </row>
    <row r="12" spans="1:5">
      <c r="A12" s="2" t="s">
        <v>4</v>
      </c>
      <c r="B12" s="2" t="s">
        <v>26</v>
      </c>
      <c r="C12" s="2" t="s">
        <v>6</v>
      </c>
      <c r="D12" s="2">
        <v>20</v>
      </c>
      <c r="E12" s="2" t="s">
        <v>27</v>
      </c>
    </row>
    <row r="13" spans="1:5">
      <c r="A13" s="2" t="s">
        <v>4</v>
      </c>
      <c r="B13" s="2" t="s">
        <v>28</v>
      </c>
      <c r="C13" s="2" t="s">
        <v>6</v>
      </c>
      <c r="D13" s="2">
        <v>90</v>
      </c>
      <c r="E13" s="2" t="s">
        <v>29</v>
      </c>
    </row>
    <row r="14" spans="1:5">
      <c r="A14" s="2" t="s">
        <v>4</v>
      </c>
      <c r="B14" s="2" t="s">
        <v>30</v>
      </c>
      <c r="C14" s="2" t="s">
        <v>6</v>
      </c>
      <c r="D14" s="2">
        <v>1300</v>
      </c>
      <c r="E14" s="2" t="s">
        <v>31</v>
      </c>
    </row>
    <row r="15" spans="1:5">
      <c r="A15" s="2" t="s">
        <v>4</v>
      </c>
      <c r="B15" s="2" t="s">
        <v>32</v>
      </c>
      <c r="C15" s="2" t="s">
        <v>6</v>
      </c>
      <c r="D15" s="2">
        <v>20</v>
      </c>
      <c r="E15" s="2" t="s">
        <v>33</v>
      </c>
    </row>
    <row r="16" spans="1:5">
      <c r="A16" s="2" t="s">
        <v>4</v>
      </c>
      <c r="B16" s="2" t="s">
        <v>34</v>
      </c>
      <c r="C16" s="2" t="s">
        <v>6</v>
      </c>
      <c r="D16" s="2">
        <v>170</v>
      </c>
      <c r="E16" s="2" t="s">
        <v>35</v>
      </c>
    </row>
    <row r="17" spans="1:5">
      <c r="A17" s="2" t="s">
        <v>4</v>
      </c>
      <c r="B17" s="2" t="s">
        <v>36</v>
      </c>
      <c r="C17" s="2" t="s">
        <v>6</v>
      </c>
      <c r="D17" s="2">
        <v>40</v>
      </c>
      <c r="E17" s="2" t="s">
        <v>37</v>
      </c>
    </row>
    <row r="18" spans="1:5">
      <c r="A18" s="2" t="s">
        <v>4</v>
      </c>
      <c r="B18" s="2" t="s">
        <v>38</v>
      </c>
      <c r="C18" s="2" t="s">
        <v>6</v>
      </c>
      <c r="D18" s="2">
        <f>10/1.13</f>
        <v>8.8495575221238951</v>
      </c>
      <c r="E18" s="2" t="s">
        <v>39</v>
      </c>
    </row>
    <row r="19" spans="1:5">
      <c r="A19" s="2" t="s">
        <v>4</v>
      </c>
      <c r="B19" s="2" t="s">
        <v>40</v>
      </c>
      <c r="C19" s="2" t="s">
        <v>6</v>
      </c>
      <c r="D19" s="2">
        <v>40</v>
      </c>
      <c r="E19" s="2" t="s">
        <v>41</v>
      </c>
    </row>
    <row r="20" spans="1:5">
      <c r="A20" s="2" t="s">
        <v>4</v>
      </c>
      <c r="B20" s="2" t="s">
        <v>42</v>
      </c>
      <c r="C20" s="2" t="s">
        <v>6</v>
      </c>
      <c r="D20" s="2">
        <v>25</v>
      </c>
      <c r="E20" s="2" t="s">
        <v>43</v>
      </c>
    </row>
    <row r="21" spans="1:5">
      <c r="A21" s="2" t="s">
        <v>4</v>
      </c>
      <c r="B21" s="2" t="s">
        <v>44</v>
      </c>
      <c r="C21" s="2" t="s">
        <v>6</v>
      </c>
      <c r="D21" s="2">
        <f>2.5/1.13</f>
        <v>2.2123893805309738</v>
      </c>
      <c r="E21" s="2" t="s">
        <v>45</v>
      </c>
    </row>
    <row r="22" spans="1:5">
      <c r="A22" s="2" t="s">
        <v>4</v>
      </c>
      <c r="B22" s="2" t="s">
        <v>46</v>
      </c>
      <c r="C22" s="2" t="s">
        <v>6</v>
      </c>
      <c r="D22" s="2">
        <v>100</v>
      </c>
      <c r="E22" s="2" t="s">
        <v>47</v>
      </c>
    </row>
    <row r="23" spans="1:5">
      <c r="A23" s="2" t="s">
        <v>4</v>
      </c>
      <c r="B23" s="2" t="s">
        <v>48</v>
      </c>
      <c r="C23" s="2" t="s">
        <v>6</v>
      </c>
      <c r="D23" s="2">
        <v>100</v>
      </c>
      <c r="E23" s="2" t="s">
        <v>49</v>
      </c>
    </row>
    <row r="24" spans="1:5">
      <c r="A24" s="2" t="s">
        <v>4</v>
      </c>
      <c r="B24" s="2" t="s">
        <v>50</v>
      </c>
      <c r="C24" s="2" t="s">
        <v>6</v>
      </c>
      <c r="D24" s="2">
        <f>25/1.13</f>
        <v>22.123893805309738</v>
      </c>
      <c r="E24" s="2" t="s">
        <v>51</v>
      </c>
    </row>
    <row r="25" spans="1:5">
      <c r="A25" s="2" t="s">
        <v>4</v>
      </c>
      <c r="B25" s="2" t="s">
        <v>52</v>
      </c>
      <c r="C25" s="2" t="s">
        <v>6</v>
      </c>
      <c r="D25" s="2">
        <v>1150</v>
      </c>
      <c r="E25" s="2" t="s">
        <v>53</v>
      </c>
    </row>
    <row r="26" spans="1:5">
      <c r="A26" s="2" t="s">
        <v>4</v>
      </c>
      <c r="B26" s="2" t="s">
        <v>54</v>
      </c>
      <c r="C26" s="2" t="s">
        <v>6</v>
      </c>
      <c r="D26" s="2">
        <v>1560</v>
      </c>
      <c r="E26" s="2" t="s">
        <v>55</v>
      </c>
    </row>
    <row r="27" spans="1:5">
      <c r="A27" s="2" t="s">
        <v>4</v>
      </c>
      <c r="B27" s="2" t="s">
        <v>56</v>
      </c>
      <c r="C27" s="2" t="s">
        <v>6</v>
      </c>
      <c r="D27" s="2">
        <v>50</v>
      </c>
      <c r="E27" s="2" t="s">
        <v>57</v>
      </c>
    </row>
    <row r="28" spans="1:5">
      <c r="A28" s="2" t="s">
        <v>4</v>
      </c>
      <c r="B28" s="2" t="s">
        <v>58</v>
      </c>
      <c r="C28" s="2" t="s">
        <v>6</v>
      </c>
      <c r="D28" s="2">
        <v>120</v>
      </c>
      <c r="E28" s="2" t="s">
        <v>59</v>
      </c>
    </row>
    <row r="29" spans="1:5">
      <c r="A29" s="2" t="s">
        <v>4</v>
      </c>
      <c r="B29" s="2" t="s">
        <v>60</v>
      </c>
      <c r="C29" s="2" t="s">
        <v>6</v>
      </c>
      <c r="D29" s="2">
        <v>40</v>
      </c>
      <c r="E29" s="2" t="s">
        <v>61</v>
      </c>
    </row>
    <row r="30" spans="1:5">
      <c r="A30" s="2" t="s">
        <v>4</v>
      </c>
      <c r="B30" s="2" t="s">
        <v>62</v>
      </c>
      <c r="C30" s="2" t="s">
        <v>6</v>
      </c>
      <c r="D30" s="2">
        <f>5000/1.13</f>
        <v>4424.7787610619471</v>
      </c>
      <c r="E30" s="2" t="s">
        <v>63</v>
      </c>
    </row>
    <row r="31" spans="1:5">
      <c r="A31" s="2" t="s">
        <v>4</v>
      </c>
      <c r="B31" s="2" t="s">
        <v>64</v>
      </c>
      <c r="C31" s="2" t="s">
        <v>6</v>
      </c>
      <c r="D31" s="2">
        <v>800</v>
      </c>
      <c r="E31" s="2" t="s">
        <v>65</v>
      </c>
    </row>
    <row r="32" spans="1:5">
      <c r="A32" s="2" t="s">
        <v>4</v>
      </c>
      <c r="B32" s="2" t="s">
        <v>66</v>
      </c>
      <c r="C32" s="2" t="s">
        <v>6</v>
      </c>
      <c r="D32" s="2">
        <f>980/1.13</f>
        <v>867.25663716814165</v>
      </c>
      <c r="E32" s="2" t="s">
        <v>67</v>
      </c>
    </row>
    <row r="33" spans="1:5">
      <c r="A33" s="2" t="s">
        <v>4</v>
      </c>
      <c r="B33" s="2" t="s">
        <v>68</v>
      </c>
      <c r="C33" s="2" t="s">
        <v>6</v>
      </c>
      <c r="D33" s="2">
        <f>10/1.13</f>
        <v>8.8495575221238951</v>
      </c>
      <c r="E33" s="2" t="s">
        <v>69</v>
      </c>
    </row>
    <row r="34" spans="1:5">
      <c r="A34" s="2" t="s">
        <v>4</v>
      </c>
      <c r="B34" s="2" t="s">
        <v>70</v>
      </c>
      <c r="C34" s="2" t="s">
        <v>6</v>
      </c>
      <c r="D34" s="2">
        <f>100/1.13</f>
        <v>88.495575221238951</v>
      </c>
      <c r="E34" s="2" t="s">
        <v>71</v>
      </c>
    </row>
    <row r="35" spans="1:5">
      <c r="A35" s="2" t="s">
        <v>4</v>
      </c>
      <c r="B35" s="2" t="s">
        <v>72</v>
      </c>
      <c r="C35" s="2" t="s">
        <v>6</v>
      </c>
      <c r="D35" s="2">
        <f>20/1.13</f>
        <v>17.69911504424779</v>
      </c>
      <c r="E35" s="2" t="s">
        <v>73</v>
      </c>
    </row>
    <row r="36" spans="1:5">
      <c r="A36" s="2" t="s">
        <v>4</v>
      </c>
      <c r="B36" s="2" t="s">
        <v>74</v>
      </c>
      <c r="C36" s="2" t="s">
        <v>6</v>
      </c>
      <c r="D36" s="2">
        <f>100/1.13</f>
        <v>88.495575221238951</v>
      </c>
      <c r="E36" s="2" t="s">
        <v>75</v>
      </c>
    </row>
    <row r="37" spans="1:5">
      <c r="A37" s="2" t="s">
        <v>4</v>
      </c>
      <c r="B37" s="2" t="s">
        <v>76</v>
      </c>
      <c r="C37" s="2" t="s">
        <v>6</v>
      </c>
      <c r="D37" s="2">
        <v>140</v>
      </c>
      <c r="E37" s="2" t="s">
        <v>77</v>
      </c>
    </row>
    <row r="38" spans="1:5">
      <c r="A38" s="2" t="s">
        <v>4</v>
      </c>
      <c r="B38" s="2" t="s">
        <v>78</v>
      </c>
      <c r="C38" s="2" t="s">
        <v>6</v>
      </c>
      <c r="D38" s="2">
        <f>200/1.13</f>
        <v>176.9911504424779</v>
      </c>
      <c r="E38" s="2" t="s">
        <v>79</v>
      </c>
    </row>
    <row r="39" spans="1:5">
      <c r="A39" s="2" t="s">
        <v>4</v>
      </c>
      <c r="B39" s="2" t="s">
        <v>80</v>
      </c>
      <c r="C39" s="2" t="s">
        <v>6</v>
      </c>
      <c r="D39" s="2">
        <v>800</v>
      </c>
      <c r="E39" s="2" t="s">
        <v>81</v>
      </c>
    </row>
    <row r="40" spans="1:5">
      <c r="A40" s="2" t="s">
        <v>4</v>
      </c>
      <c r="B40" s="2" t="s">
        <v>82</v>
      </c>
      <c r="C40" s="2" t="s">
        <v>6</v>
      </c>
      <c r="D40" s="2">
        <f>185/1.13</f>
        <v>163.71681415929206</v>
      </c>
      <c r="E40" s="2" t="s">
        <v>83</v>
      </c>
    </row>
    <row r="41" spans="1:5">
      <c r="A41" s="2" t="s">
        <v>4</v>
      </c>
      <c r="B41" s="2" t="s">
        <v>84</v>
      </c>
      <c r="C41" s="2" t="s">
        <v>6</v>
      </c>
      <c r="D41" s="2">
        <f>115/1.13</f>
        <v>101.76991150442478</v>
      </c>
      <c r="E41" s="2" t="s">
        <v>85</v>
      </c>
    </row>
    <row r="42" spans="1:5">
      <c r="A42" s="2" t="s">
        <v>4</v>
      </c>
      <c r="B42" s="2" t="s">
        <v>86</v>
      </c>
      <c r="C42" s="2" t="s">
        <v>6</v>
      </c>
      <c r="D42" s="2">
        <f>120/1.13</f>
        <v>106.19469026548674</v>
      </c>
      <c r="E42" s="2" t="s">
        <v>87</v>
      </c>
    </row>
    <row r="43" spans="1:5">
      <c r="A43" s="2" t="s">
        <v>4</v>
      </c>
      <c r="B43" s="2" t="s">
        <v>88</v>
      </c>
      <c r="C43" s="2" t="s">
        <v>6</v>
      </c>
      <c r="D43" s="2">
        <f>90/1.13</f>
        <v>79.646017699115049</v>
      </c>
      <c r="E43" s="2" t="s">
        <v>89</v>
      </c>
    </row>
    <row r="44" spans="1:5">
      <c r="A44" s="2" t="s">
        <v>4</v>
      </c>
      <c r="B44" s="2" t="s">
        <v>90</v>
      </c>
      <c r="C44" s="2" t="s">
        <v>6</v>
      </c>
      <c r="D44" s="2">
        <f>140/1.13</f>
        <v>123.89380530973453</v>
      </c>
      <c r="E44" s="2" t="s">
        <v>91</v>
      </c>
    </row>
    <row r="45" spans="1:5">
      <c r="A45" s="2" t="s">
        <v>4</v>
      </c>
      <c r="B45" s="2" t="s">
        <v>92</v>
      </c>
      <c r="C45" s="2" t="s">
        <v>6</v>
      </c>
      <c r="D45" s="2">
        <v>25</v>
      </c>
      <c r="E45" s="2" t="s">
        <v>93</v>
      </c>
    </row>
    <row r="46" spans="1:5">
      <c r="A46" s="2" t="s">
        <v>4</v>
      </c>
      <c r="B46" s="2" t="s">
        <v>94</v>
      </c>
      <c r="C46" s="2" t="s">
        <v>6</v>
      </c>
      <c r="D46" s="2">
        <f>20/1.13</f>
        <v>17.69911504424779</v>
      </c>
      <c r="E46" s="2" t="s">
        <v>95</v>
      </c>
    </row>
    <row r="47" spans="1:5">
      <c r="A47" s="2" t="s">
        <v>4</v>
      </c>
      <c r="B47" s="2" t="s">
        <v>96</v>
      </c>
      <c r="C47" s="2" t="s">
        <v>6</v>
      </c>
      <c r="D47" s="2">
        <f>55/1.13</f>
        <v>48.67256637168142</v>
      </c>
      <c r="E47" s="2" t="s">
        <v>97</v>
      </c>
    </row>
    <row r="48" spans="1:5">
      <c r="A48" s="2" t="s">
        <v>4</v>
      </c>
      <c r="B48" s="2" t="s">
        <v>98</v>
      </c>
      <c r="C48" s="2" t="s">
        <v>6</v>
      </c>
      <c r="D48" s="2">
        <v>190</v>
      </c>
      <c r="E48" s="2" t="s">
        <v>99</v>
      </c>
    </row>
    <row r="49" spans="1:5">
      <c r="A49" s="2" t="s">
        <v>4</v>
      </c>
      <c r="B49" s="2" t="s">
        <v>100</v>
      </c>
      <c r="C49" s="2" t="s">
        <v>6</v>
      </c>
      <c r="D49" s="2">
        <f>390/1.13</f>
        <v>345.13274336283189</v>
      </c>
      <c r="E49" s="2" t="s">
        <v>101</v>
      </c>
    </row>
    <row r="50" spans="1:5">
      <c r="A50" s="2" t="s">
        <v>4</v>
      </c>
      <c r="B50" s="2" t="s">
        <v>102</v>
      </c>
      <c r="C50" s="2" t="s">
        <v>6</v>
      </c>
      <c r="D50" s="2">
        <f>200/1.13</f>
        <v>176.9911504424779</v>
      </c>
      <c r="E50" s="2" t="s">
        <v>103</v>
      </c>
    </row>
    <row r="51" spans="1:5">
      <c r="A51" s="2" t="s">
        <v>4</v>
      </c>
      <c r="B51" s="2" t="s">
        <v>104</v>
      </c>
      <c r="C51" s="2" t="s">
        <v>6</v>
      </c>
      <c r="D51" s="2">
        <f>300/1.13</f>
        <v>265.48672566371681</v>
      </c>
      <c r="E51" s="2" t="s">
        <v>105</v>
      </c>
    </row>
    <row r="52" spans="1:5">
      <c r="A52" s="2" t="s">
        <v>4</v>
      </c>
      <c r="B52" s="2" t="s">
        <v>106</v>
      </c>
      <c r="C52" s="2" t="s">
        <v>6</v>
      </c>
      <c r="D52" s="2">
        <f>560/1.13</f>
        <v>495.57522123893813</v>
      </c>
      <c r="E52" s="2" t="s">
        <v>107</v>
      </c>
    </row>
    <row r="53" spans="1:5">
      <c r="A53" s="2" t="s">
        <v>4</v>
      </c>
      <c r="B53" s="2" t="s">
        <v>108</v>
      </c>
      <c r="C53" s="2" t="s">
        <v>6</v>
      </c>
      <c r="D53" s="2">
        <f>40/1.13</f>
        <v>35.398230088495581</v>
      </c>
      <c r="E53" s="2" t="s">
        <v>109</v>
      </c>
    </row>
    <row r="54" spans="1:5">
      <c r="A54" s="2" t="s">
        <v>4</v>
      </c>
      <c r="B54" s="2" t="s">
        <v>110</v>
      </c>
      <c r="C54" s="2" t="s">
        <v>6</v>
      </c>
      <c r="D54" s="2">
        <f>70/1.13</f>
        <v>61.946902654867266</v>
      </c>
      <c r="E54" s="2" t="s">
        <v>111</v>
      </c>
    </row>
    <row r="55" spans="1:5">
      <c r="A55" s="2" t="s">
        <v>4</v>
      </c>
      <c r="B55" s="2" t="s">
        <v>112</v>
      </c>
      <c r="C55" s="2" t="s">
        <v>6</v>
      </c>
      <c r="D55" s="2">
        <f>2.5/1.13</f>
        <v>2.2123893805309738</v>
      </c>
      <c r="E55" s="2" t="s">
        <v>113</v>
      </c>
    </row>
    <row r="56" spans="1:5">
      <c r="A56" s="2" t="s">
        <v>4</v>
      </c>
      <c r="B56" s="2" t="s">
        <v>114</v>
      </c>
      <c r="C56" s="2" t="s">
        <v>6</v>
      </c>
      <c r="D56" s="2">
        <f>35/1.13</f>
        <v>30.973451327433633</v>
      </c>
      <c r="E56" s="2" t="s">
        <v>115</v>
      </c>
    </row>
    <row r="57" spans="1:5">
      <c r="A57" s="2" t="s">
        <v>4</v>
      </c>
      <c r="B57" s="2" t="s">
        <v>116</v>
      </c>
      <c r="C57" s="2" t="s">
        <v>6</v>
      </c>
      <c r="D57" s="2">
        <f>50/1.13</f>
        <v>44.247787610619476</v>
      </c>
      <c r="E57" s="2" t="s">
        <v>117</v>
      </c>
    </row>
    <row r="58" spans="1:5">
      <c r="A58" s="2" t="s">
        <v>4</v>
      </c>
      <c r="B58" s="2" t="s">
        <v>118</v>
      </c>
      <c r="C58" s="2" t="s">
        <v>6</v>
      </c>
      <c r="D58" s="2">
        <f>50/1.13</f>
        <v>44.247787610619476</v>
      </c>
      <c r="E58" s="2" t="s">
        <v>119</v>
      </c>
    </row>
    <row r="59" spans="1:5">
      <c r="A59" s="2" t="s">
        <v>4</v>
      </c>
      <c r="B59" s="2" t="s">
        <v>120</v>
      </c>
      <c r="C59" s="2" t="s">
        <v>6</v>
      </c>
      <c r="D59" s="2">
        <f>20/1.13</f>
        <v>17.69911504424779</v>
      </c>
      <c r="E59" s="2" t="s">
        <v>121</v>
      </c>
    </row>
    <row r="60" spans="1:5">
      <c r="A60" s="2" t="s">
        <v>4</v>
      </c>
      <c r="B60" s="2" t="s">
        <v>122</v>
      </c>
      <c r="C60" s="2" t="s">
        <v>6</v>
      </c>
      <c r="D60" s="2">
        <f>10/1.13</f>
        <v>8.8495575221238951</v>
      </c>
      <c r="E60" s="2" t="s">
        <v>123</v>
      </c>
    </row>
    <row r="61" spans="1:5">
      <c r="A61" s="2" t="s">
        <v>4</v>
      </c>
      <c r="B61" s="2" t="s">
        <v>124</v>
      </c>
      <c r="C61" s="2" t="s">
        <v>6</v>
      </c>
      <c r="D61" s="2">
        <f>1/1.13</f>
        <v>0.88495575221238942</v>
      </c>
      <c r="E61" s="2" t="s">
        <v>125</v>
      </c>
    </row>
    <row r="62" spans="1:5">
      <c r="A62" s="2" t="s">
        <v>4</v>
      </c>
      <c r="B62" s="2" t="s">
        <v>126</v>
      </c>
      <c r="C62" s="2" t="s">
        <v>6</v>
      </c>
      <c r="D62" s="2">
        <f>1/1.13</f>
        <v>0.88495575221238942</v>
      </c>
      <c r="E62" s="2" t="s">
        <v>127</v>
      </c>
    </row>
    <row r="63" spans="1:5">
      <c r="A63" s="2" t="s">
        <v>4</v>
      </c>
      <c r="B63" s="2" t="s">
        <v>128</v>
      </c>
      <c r="C63" s="2" t="s">
        <v>6</v>
      </c>
      <c r="D63" s="2">
        <f>20/1.13</f>
        <v>17.69911504424779</v>
      </c>
      <c r="E63" s="2" t="s">
        <v>129</v>
      </c>
    </row>
    <row r="64" spans="1:5">
      <c r="A64" s="2" t="s">
        <v>4</v>
      </c>
      <c r="B64" s="2" t="s">
        <v>130</v>
      </c>
      <c r="C64" s="2" t="s">
        <v>6</v>
      </c>
      <c r="D64" s="2">
        <v>200</v>
      </c>
      <c r="E64" s="2" t="s">
        <v>131</v>
      </c>
    </row>
    <row r="65" spans="1:5">
      <c r="A65" s="2" t="s">
        <v>4</v>
      </c>
      <c r="B65" s="2" t="s">
        <v>132</v>
      </c>
      <c r="C65" s="2" t="s">
        <v>6</v>
      </c>
      <c r="D65" s="2">
        <f>55/1.13</f>
        <v>48.67256637168142</v>
      </c>
      <c r="E65" s="2" t="s">
        <v>133</v>
      </c>
    </row>
    <row r="66" spans="1:5">
      <c r="A66" s="2" t="s">
        <v>4</v>
      </c>
      <c r="B66" s="2" t="s">
        <v>134</v>
      </c>
      <c r="C66" s="2" t="s">
        <v>6</v>
      </c>
      <c r="D66" s="2">
        <f>60/1.13</f>
        <v>53.097345132743371</v>
      </c>
      <c r="E66" s="2" t="s">
        <v>135</v>
      </c>
    </row>
    <row r="67" spans="1:5">
      <c r="A67" s="2" t="s">
        <v>4</v>
      </c>
      <c r="B67" s="2" t="s">
        <v>136</v>
      </c>
      <c r="C67" s="2" t="s">
        <v>6</v>
      </c>
      <c r="D67" s="2">
        <f>50/1.13</f>
        <v>44.247787610619476</v>
      </c>
      <c r="E67" s="2" t="s">
        <v>137</v>
      </c>
    </row>
    <row r="68" spans="1:5">
      <c r="A68" s="2" t="s">
        <v>4</v>
      </c>
      <c r="B68" s="2" t="s">
        <v>138</v>
      </c>
      <c r="C68" s="2" t="s">
        <v>6</v>
      </c>
      <c r="D68" s="2">
        <v>130</v>
      </c>
      <c r="E68" s="2" t="s">
        <v>139</v>
      </c>
    </row>
    <row r="69" spans="1:5">
      <c r="A69" s="2" t="s">
        <v>4</v>
      </c>
      <c r="B69" s="2" t="s">
        <v>140</v>
      </c>
      <c r="C69" s="2" t="s">
        <v>6</v>
      </c>
      <c r="D69" s="2">
        <v>1750</v>
      </c>
      <c r="E69" s="2" t="s">
        <v>141</v>
      </c>
    </row>
    <row r="70" spans="1:5">
      <c r="A70" s="2" t="s">
        <v>4</v>
      </c>
      <c r="B70" s="2" t="s">
        <v>142</v>
      </c>
      <c r="C70" s="2" t="s">
        <v>6</v>
      </c>
      <c r="D70" s="2">
        <v>1780</v>
      </c>
      <c r="E70" s="2" t="s">
        <v>143</v>
      </c>
    </row>
    <row r="71" spans="1:5">
      <c r="A71" s="2" t="s">
        <v>4</v>
      </c>
      <c r="B71" s="2" t="s">
        <v>144</v>
      </c>
      <c r="C71" s="2" t="s">
        <v>6</v>
      </c>
      <c r="D71" s="2">
        <v>1685</v>
      </c>
      <c r="E71" s="2" t="s">
        <v>145</v>
      </c>
    </row>
    <row r="72" spans="1:5">
      <c r="A72" s="2" t="s">
        <v>4</v>
      </c>
      <c r="B72" s="2" t="s">
        <v>146</v>
      </c>
      <c r="C72" s="2" t="s">
        <v>6</v>
      </c>
      <c r="D72" s="2">
        <v>1750</v>
      </c>
      <c r="E72" s="2" t="s">
        <v>147</v>
      </c>
    </row>
    <row r="73" spans="1:5">
      <c r="A73" s="2" t="s">
        <v>4</v>
      </c>
      <c r="B73" s="2" t="s">
        <v>148</v>
      </c>
      <c r="C73" s="2" t="s">
        <v>6</v>
      </c>
      <c r="D73" s="2">
        <v>1450</v>
      </c>
      <c r="E73" s="2" t="s">
        <v>149</v>
      </c>
    </row>
    <row r="74" spans="1:5">
      <c r="A74" s="2" t="s">
        <v>4</v>
      </c>
      <c r="B74" s="2" t="s">
        <v>150</v>
      </c>
      <c r="C74" s="2" t="s">
        <v>6</v>
      </c>
      <c r="D74" s="2">
        <v>1950</v>
      </c>
      <c r="E74" s="2" t="s">
        <v>151</v>
      </c>
    </row>
    <row r="75" spans="1:5">
      <c r="A75" s="2" t="s">
        <v>4</v>
      </c>
      <c r="B75" s="2" t="s">
        <v>152</v>
      </c>
      <c r="C75" s="2" t="s">
        <v>6</v>
      </c>
      <c r="D75" s="2">
        <v>2020</v>
      </c>
      <c r="E75" s="2" t="s">
        <v>153</v>
      </c>
    </row>
    <row r="76" spans="1:5">
      <c r="A76" s="2" t="s">
        <v>4</v>
      </c>
      <c r="B76" s="2" t="s">
        <v>154</v>
      </c>
      <c r="C76" s="2" t="s">
        <v>6</v>
      </c>
      <c r="D76" s="2">
        <v>15</v>
      </c>
      <c r="E76" s="2" t="s">
        <v>155</v>
      </c>
    </row>
    <row r="77" spans="1:5">
      <c r="A77" s="2" t="s">
        <v>4</v>
      </c>
      <c r="B77" s="2" t="s">
        <v>156</v>
      </c>
      <c r="C77" s="2" t="s">
        <v>6</v>
      </c>
      <c r="D77" s="2">
        <f>50/1.13</f>
        <v>44.247787610619476</v>
      </c>
      <c r="E77" s="2" t="s">
        <v>157</v>
      </c>
    </row>
    <row r="78" spans="1:5">
      <c r="A78" s="2" t="s">
        <v>4</v>
      </c>
      <c r="B78" s="2" t="s">
        <v>158</v>
      </c>
      <c r="C78" s="2" t="s">
        <v>6</v>
      </c>
      <c r="D78" s="2">
        <f>2.5/1.13</f>
        <v>2.2123893805309738</v>
      </c>
      <c r="E78" s="2" t="s">
        <v>159</v>
      </c>
    </row>
    <row r="79" spans="1:5">
      <c r="A79" s="2" t="s">
        <v>4</v>
      </c>
      <c r="B79" s="2" t="s">
        <v>160</v>
      </c>
      <c r="C79" s="2" t="s">
        <v>6</v>
      </c>
      <c r="D79" s="2">
        <f>100/1.13</f>
        <v>88.495575221238951</v>
      </c>
      <c r="E79" s="2" t="s">
        <v>161</v>
      </c>
    </row>
    <row r="80" spans="1:5">
      <c r="A80" s="2" t="s">
        <v>4</v>
      </c>
      <c r="B80" s="2" t="s">
        <v>162</v>
      </c>
      <c r="C80" s="2" t="s">
        <v>6</v>
      </c>
      <c r="D80" s="2">
        <f>40/1.13</f>
        <v>35.398230088495581</v>
      </c>
      <c r="E80" s="2" t="s">
        <v>163</v>
      </c>
    </row>
    <row r="81" spans="1:5">
      <c r="A81" s="2" t="s">
        <v>4</v>
      </c>
      <c r="B81" s="2" t="s">
        <v>164</v>
      </c>
      <c r="C81" s="2" t="s">
        <v>6</v>
      </c>
      <c r="D81" s="2">
        <f>120/1.13</f>
        <v>106.19469026548674</v>
      </c>
      <c r="E81" s="2" t="s">
        <v>165</v>
      </c>
    </row>
    <row r="82" spans="1:5">
      <c r="A82" s="2" t="s">
        <v>4</v>
      </c>
      <c r="B82" s="2" t="s">
        <v>166</v>
      </c>
      <c r="C82" s="2" t="s">
        <v>6</v>
      </c>
      <c r="D82" s="2">
        <f>100/1.13</f>
        <v>88.495575221238951</v>
      </c>
      <c r="E82" s="2" t="s">
        <v>167</v>
      </c>
    </row>
    <row r="83" spans="1:5">
      <c r="A83" s="2" t="s">
        <v>4</v>
      </c>
      <c r="B83" s="2" t="s">
        <v>168</v>
      </c>
      <c r="C83" s="2" t="s">
        <v>6</v>
      </c>
      <c r="D83" s="2">
        <v>50</v>
      </c>
      <c r="E83" s="2" t="s">
        <v>169</v>
      </c>
    </row>
    <row r="84" spans="1:5">
      <c r="A84" s="2" t="s">
        <v>4</v>
      </c>
      <c r="B84" s="2" t="s">
        <v>170</v>
      </c>
      <c r="C84" s="2" t="s">
        <v>6</v>
      </c>
      <c r="D84" s="2">
        <f>60/1.13</f>
        <v>53.097345132743371</v>
      </c>
      <c r="E84" s="2" t="s">
        <v>171</v>
      </c>
    </row>
    <row r="85" spans="1:5">
      <c r="A85" s="2" t="s">
        <v>4</v>
      </c>
      <c r="B85" s="2" t="s">
        <v>172</v>
      </c>
      <c r="C85" s="2" t="s">
        <v>6</v>
      </c>
      <c r="D85" s="2">
        <f>40/1.13</f>
        <v>35.398230088495581</v>
      </c>
      <c r="E85" s="2" t="s">
        <v>173</v>
      </c>
    </row>
    <row r="86" spans="1:5">
      <c r="A86" s="2" t="s">
        <v>4</v>
      </c>
      <c r="B86" s="2" t="s">
        <v>174</v>
      </c>
      <c r="C86" s="2" t="s">
        <v>6</v>
      </c>
      <c r="D86" s="2">
        <f>100/1.13</f>
        <v>88.495575221238951</v>
      </c>
      <c r="E86" s="2" t="s">
        <v>175</v>
      </c>
    </row>
    <row r="87" spans="1:5">
      <c r="A87" s="2" t="s">
        <v>4</v>
      </c>
      <c r="B87" s="2" t="s">
        <v>176</v>
      </c>
      <c r="C87" s="2" t="s">
        <v>6</v>
      </c>
      <c r="D87" s="2">
        <f>140/1.13</f>
        <v>123.89380530973453</v>
      </c>
      <c r="E87" s="2" t="s">
        <v>177</v>
      </c>
    </row>
    <row r="88" spans="1:5">
      <c r="A88" s="2" t="s">
        <v>4</v>
      </c>
      <c r="B88" s="2" t="s">
        <v>178</v>
      </c>
      <c r="C88" s="2" t="s">
        <v>6</v>
      </c>
      <c r="D88" s="2">
        <f>40/1.13</f>
        <v>35.398230088495581</v>
      </c>
      <c r="E88" s="2" t="s">
        <v>179</v>
      </c>
    </row>
    <row r="89" spans="1:5">
      <c r="A89" s="2" t="s">
        <v>4</v>
      </c>
      <c r="B89" s="2" t="s">
        <v>180</v>
      </c>
      <c r="C89" s="2" t="s">
        <v>6</v>
      </c>
      <c r="D89" s="2">
        <v>800</v>
      </c>
      <c r="E89" s="2" t="s">
        <v>181</v>
      </c>
    </row>
    <row r="90" spans="1:5">
      <c r="A90" s="2" t="s">
        <v>4</v>
      </c>
      <c r="B90" s="2" t="s">
        <v>182</v>
      </c>
      <c r="C90" s="2" t="s">
        <v>6</v>
      </c>
      <c r="D90" s="2">
        <v>100</v>
      </c>
      <c r="E90" s="2" t="s">
        <v>183</v>
      </c>
    </row>
    <row r="91" spans="1:5">
      <c r="A91" s="2" t="s">
        <v>4</v>
      </c>
      <c r="B91" s="2" t="s">
        <v>184</v>
      </c>
      <c r="C91" s="2" t="s">
        <v>6</v>
      </c>
      <c r="D91" s="2">
        <v>100</v>
      </c>
      <c r="E91" s="2" t="s">
        <v>185</v>
      </c>
    </row>
    <row r="92" spans="1:5">
      <c r="A92" s="2" t="s">
        <v>4</v>
      </c>
      <c r="B92" s="2" t="s">
        <v>186</v>
      </c>
      <c r="C92" s="2" t="s">
        <v>6</v>
      </c>
      <c r="D92" s="2">
        <f>25/1.13</f>
        <v>22.123893805309738</v>
      </c>
      <c r="E92" s="2" t="s">
        <v>187</v>
      </c>
    </row>
    <row r="93" spans="1:5">
      <c r="A93" s="2" t="s">
        <v>4</v>
      </c>
      <c r="B93" s="2" t="s">
        <v>188</v>
      </c>
      <c r="C93" s="2" t="s">
        <v>6</v>
      </c>
      <c r="D93" s="2">
        <v>1300</v>
      </c>
      <c r="E93" s="2" t="s">
        <v>189</v>
      </c>
    </row>
    <row r="94" spans="1:5">
      <c r="A94" s="2" t="s">
        <v>4</v>
      </c>
      <c r="B94" s="2" t="s">
        <v>190</v>
      </c>
      <c r="C94" s="2" t="s">
        <v>6</v>
      </c>
      <c r="D94" s="2">
        <v>1550</v>
      </c>
      <c r="E94" s="2" t="s">
        <v>191</v>
      </c>
    </row>
    <row r="95" spans="1:5">
      <c r="A95" s="2" t="s">
        <v>4</v>
      </c>
      <c r="B95" s="2" t="s">
        <v>192</v>
      </c>
      <c r="C95" s="2" t="s">
        <v>6</v>
      </c>
      <c r="D95" s="2">
        <v>160</v>
      </c>
      <c r="E95" s="2" t="s">
        <v>193</v>
      </c>
    </row>
    <row r="96" spans="1:5">
      <c r="A96" s="2" t="s">
        <v>4</v>
      </c>
      <c r="B96" s="2" t="s">
        <v>194</v>
      </c>
      <c r="C96" s="2" t="s">
        <v>6</v>
      </c>
      <c r="D96" s="2">
        <f>20/1.13</f>
        <v>17.69911504424779</v>
      </c>
      <c r="E96" s="2" t="s">
        <v>195</v>
      </c>
    </row>
    <row r="97" spans="1:5">
      <c r="A97" s="2" t="s">
        <v>4</v>
      </c>
      <c r="B97" s="2" t="s">
        <v>196</v>
      </c>
      <c r="C97" s="2" t="s">
        <v>6</v>
      </c>
      <c r="D97" s="2">
        <f>10/1.13</f>
        <v>8.8495575221238951</v>
      </c>
      <c r="E97" s="2" t="s">
        <v>197</v>
      </c>
    </row>
    <row r="98" spans="1:5">
      <c r="A98" s="2" t="s">
        <v>4</v>
      </c>
      <c r="B98" s="2" t="s">
        <v>198</v>
      </c>
      <c r="C98" s="2" t="s">
        <v>6</v>
      </c>
      <c r="D98" s="2">
        <f>450/1.13</f>
        <v>398.23008849557527</v>
      </c>
      <c r="E98" s="2" t="s">
        <v>199</v>
      </c>
    </row>
    <row r="99" spans="1:5">
      <c r="A99" s="2" t="s">
        <v>4</v>
      </c>
      <c r="B99" s="2" t="s">
        <v>200</v>
      </c>
      <c r="C99" s="2" t="s">
        <v>6</v>
      </c>
      <c r="D99" s="2">
        <f>450/1.13</f>
        <v>398.23008849557527</v>
      </c>
      <c r="E99" s="2" t="s">
        <v>201</v>
      </c>
    </row>
    <row r="100" spans="1:5">
      <c r="A100" s="2" t="s">
        <v>4</v>
      </c>
      <c r="B100" s="2" t="s">
        <v>202</v>
      </c>
      <c r="C100" s="2" t="s">
        <v>6</v>
      </c>
      <c r="D100" s="2">
        <f>330/1.13</f>
        <v>292.0353982300885</v>
      </c>
      <c r="E100" s="2" t="s">
        <v>203</v>
      </c>
    </row>
    <row r="101" spans="1:5">
      <c r="A101" s="2" t="s">
        <v>4</v>
      </c>
      <c r="B101" s="2" t="s">
        <v>204</v>
      </c>
      <c r="C101" s="2" t="s">
        <v>6</v>
      </c>
      <c r="D101" s="2">
        <f>310/1.13</f>
        <v>274.33628318584073</v>
      </c>
      <c r="E101" s="2" t="s">
        <v>205</v>
      </c>
    </row>
    <row r="102" spans="1:5">
      <c r="A102" s="2" t="s">
        <v>4</v>
      </c>
      <c r="B102" s="2" t="s">
        <v>206</v>
      </c>
      <c r="C102" s="2" t="s">
        <v>6</v>
      </c>
      <c r="D102" s="2">
        <f>360/1.13</f>
        <v>318.5840707964602</v>
      </c>
      <c r="E102" s="2" t="s">
        <v>207</v>
      </c>
    </row>
    <row r="103" spans="1:5">
      <c r="A103" s="2" t="s">
        <v>4</v>
      </c>
      <c r="B103" s="2" t="s">
        <v>208</v>
      </c>
      <c r="C103" s="2" t="s">
        <v>6</v>
      </c>
      <c r="D103" s="2">
        <f>350/1.13</f>
        <v>309.73451327433634</v>
      </c>
      <c r="E103" s="2" t="s">
        <v>209</v>
      </c>
    </row>
    <row r="104" spans="1:5">
      <c r="A104" s="2" t="s">
        <v>4</v>
      </c>
      <c r="B104" s="2" t="s">
        <v>210</v>
      </c>
      <c r="C104" s="2" t="s">
        <v>6</v>
      </c>
      <c r="D104" s="2">
        <f>700/1.16</f>
        <v>603.44827586206895</v>
      </c>
      <c r="E104" s="2" t="s">
        <v>211</v>
      </c>
    </row>
    <row r="105" spans="1:5">
      <c r="A105" s="2" t="s">
        <v>4</v>
      </c>
      <c r="B105" s="2" t="s">
        <v>212</v>
      </c>
      <c r="C105" s="2" t="s">
        <v>6</v>
      </c>
      <c r="D105" s="2">
        <f>700/1.13</f>
        <v>619.46902654867267</v>
      </c>
      <c r="E105" s="2" t="s">
        <v>213</v>
      </c>
    </row>
    <row r="106" spans="1:5">
      <c r="A106" s="2" t="s">
        <v>4</v>
      </c>
      <c r="B106" s="2" t="s">
        <v>214</v>
      </c>
      <c r="C106" s="2" t="s">
        <v>6</v>
      </c>
      <c r="D106" s="2">
        <f>35/1.13</f>
        <v>30.973451327433633</v>
      </c>
      <c r="E106" s="2" t="s">
        <v>215</v>
      </c>
    </row>
    <row r="107" spans="1:5">
      <c r="A107" s="2" t="s">
        <v>4</v>
      </c>
      <c r="B107" s="2" t="s">
        <v>216</v>
      </c>
      <c r="C107" s="2" t="s">
        <v>6</v>
      </c>
      <c r="D107" s="2">
        <f>70/1.13</f>
        <v>61.946902654867266</v>
      </c>
      <c r="E107" s="2" t="s">
        <v>217</v>
      </c>
    </row>
    <row r="108" spans="1:5">
      <c r="A108" s="2" t="s">
        <v>4</v>
      </c>
      <c r="B108" s="2" t="s">
        <v>218</v>
      </c>
      <c r="C108" s="2" t="s">
        <v>6</v>
      </c>
      <c r="D108" s="2">
        <f>50/1.13</f>
        <v>44.247787610619476</v>
      </c>
      <c r="E108" s="2" t="s">
        <v>219</v>
      </c>
    </row>
    <row r="109" spans="1:5">
      <c r="A109" s="2" t="s">
        <v>4</v>
      </c>
      <c r="B109" s="2" t="s">
        <v>220</v>
      </c>
      <c r="C109" s="2" t="s">
        <v>6</v>
      </c>
      <c r="D109" s="2">
        <f>35/1.13</f>
        <v>30.973451327433633</v>
      </c>
      <c r="E109" s="2" t="s">
        <v>221</v>
      </c>
    </row>
    <row r="110" spans="1:5">
      <c r="A110" s="2" t="s">
        <v>4</v>
      </c>
      <c r="B110" s="2" t="s">
        <v>222</v>
      </c>
      <c r="C110" s="2" t="s">
        <v>6</v>
      </c>
      <c r="D110" s="2">
        <f>30/1.13</f>
        <v>26.548672566371685</v>
      </c>
      <c r="E110" s="2" t="s">
        <v>223</v>
      </c>
    </row>
    <row r="111" spans="1:5">
      <c r="A111" s="2" t="s">
        <v>4</v>
      </c>
      <c r="B111" s="2" t="s">
        <v>224</v>
      </c>
      <c r="C111" s="2" t="s">
        <v>6</v>
      </c>
      <c r="D111" s="2">
        <f>50/1.13</f>
        <v>44.247787610619476</v>
      </c>
      <c r="E111" s="2" t="s">
        <v>225</v>
      </c>
    </row>
    <row r="112" spans="1:5">
      <c r="A112" s="2" t="s">
        <v>4</v>
      </c>
      <c r="B112" s="2" t="s">
        <v>226</v>
      </c>
      <c r="C112" s="2" t="s">
        <v>6</v>
      </c>
      <c r="D112" s="2">
        <f>85/1.13</f>
        <v>75.221238938053105</v>
      </c>
      <c r="E112" s="2" t="s">
        <v>227</v>
      </c>
    </row>
    <row r="113" spans="1:5">
      <c r="A113" s="2" t="s">
        <v>4</v>
      </c>
      <c r="B113" s="2" t="s">
        <v>228</v>
      </c>
      <c r="C113" s="2" t="s">
        <v>6</v>
      </c>
      <c r="D113" s="2">
        <f>440/1.13</f>
        <v>389.38053097345136</v>
      </c>
      <c r="E113" s="2" t="s">
        <v>229</v>
      </c>
    </row>
    <row r="114" spans="1:5">
      <c r="A114" s="2" t="s">
        <v>4</v>
      </c>
      <c r="B114" s="2" t="s">
        <v>230</v>
      </c>
      <c r="C114" s="2" t="s">
        <v>6</v>
      </c>
      <c r="D114" s="2">
        <f>200/1.13</f>
        <v>176.9911504424779</v>
      </c>
      <c r="E114" s="2" t="s">
        <v>231</v>
      </c>
    </row>
    <row r="115" spans="1:5">
      <c r="A115" s="2" t="s">
        <v>4</v>
      </c>
      <c r="B115" s="2" t="s">
        <v>232</v>
      </c>
      <c r="C115" s="2" t="s">
        <v>6</v>
      </c>
      <c r="D115" s="2">
        <f>600/1.13</f>
        <v>530.97345132743362</v>
      </c>
      <c r="E115" s="2" t="s">
        <v>233</v>
      </c>
    </row>
    <row r="116" spans="1:5">
      <c r="A116" s="2" t="s">
        <v>4</v>
      </c>
      <c r="B116" s="2" t="s">
        <v>234</v>
      </c>
      <c r="C116" s="2" t="s">
        <v>6</v>
      </c>
      <c r="D116" s="2">
        <f>240/1.13</f>
        <v>212.38938053097348</v>
      </c>
      <c r="E116" s="2" t="s">
        <v>235</v>
      </c>
    </row>
    <row r="117" spans="1:5">
      <c r="A117" s="2" t="s">
        <v>4</v>
      </c>
      <c r="B117" s="2" t="s">
        <v>236</v>
      </c>
      <c r="C117" s="2" t="s">
        <v>6</v>
      </c>
      <c r="D117" s="2">
        <f>85/1.13</f>
        <v>75.221238938053105</v>
      </c>
      <c r="E117" s="2" t="s">
        <v>237</v>
      </c>
    </row>
    <row r="118" spans="1:5">
      <c r="A118" s="2" t="s">
        <v>4</v>
      </c>
      <c r="B118" s="2" t="s">
        <v>238</v>
      </c>
      <c r="C118" s="2" t="s">
        <v>6</v>
      </c>
      <c r="D118" s="2">
        <f>325/1.13</f>
        <v>287.61061946902657</v>
      </c>
      <c r="E118" s="2" t="s">
        <v>239</v>
      </c>
    </row>
    <row r="119" spans="1:5">
      <c r="A119" s="2" t="s">
        <v>4</v>
      </c>
      <c r="B119" s="2" t="s">
        <v>240</v>
      </c>
      <c r="C119" s="2" t="s">
        <v>6</v>
      </c>
      <c r="D119" s="2">
        <f>15/1.13</f>
        <v>13.274336283185843</v>
      </c>
      <c r="E119" s="2" t="s">
        <v>241</v>
      </c>
    </row>
    <row r="120" spans="1:5">
      <c r="A120" s="2" t="s">
        <v>4</v>
      </c>
      <c r="B120" s="2" t="s">
        <v>242</v>
      </c>
      <c r="C120" s="2" t="s">
        <v>6</v>
      </c>
      <c r="D120" s="2">
        <f>20/1.13</f>
        <v>17.69911504424779</v>
      </c>
      <c r="E120" s="2" t="s">
        <v>243</v>
      </c>
    </row>
    <row r="121" spans="1:5">
      <c r="A121" s="2" t="s">
        <v>4</v>
      </c>
      <c r="B121" s="2" t="s">
        <v>244</v>
      </c>
      <c r="C121" s="2" t="s">
        <v>6</v>
      </c>
      <c r="D121" s="2">
        <f>30/1.13</f>
        <v>26.548672566371685</v>
      </c>
      <c r="E121" s="2" t="s">
        <v>245</v>
      </c>
    </row>
    <row r="122" spans="1:5">
      <c r="A122" s="2" t="s">
        <v>4</v>
      </c>
      <c r="B122" s="2" t="s">
        <v>246</v>
      </c>
      <c r="C122" s="2" t="s">
        <v>6</v>
      </c>
      <c r="D122" s="2">
        <f>60/1.13</f>
        <v>53.097345132743371</v>
      </c>
      <c r="E122" s="2" t="s">
        <v>247</v>
      </c>
    </row>
    <row r="123" spans="1:5">
      <c r="A123" s="2" t="s">
        <v>4</v>
      </c>
      <c r="B123" s="2" t="s">
        <v>248</v>
      </c>
      <c r="C123" s="2" t="s">
        <v>6</v>
      </c>
      <c r="D123" s="2">
        <f>10/1.13</f>
        <v>8.8495575221238951</v>
      </c>
      <c r="E123" s="2" t="s">
        <v>249</v>
      </c>
    </row>
    <row r="124" spans="1:5">
      <c r="A124" s="2" t="s">
        <v>4</v>
      </c>
      <c r="B124" s="2" t="s">
        <v>250</v>
      </c>
      <c r="C124" s="2" t="s">
        <v>6</v>
      </c>
      <c r="D124" s="2">
        <f>200/1.13</f>
        <v>176.9911504424779</v>
      </c>
      <c r="E124" s="2" t="s">
        <v>251</v>
      </c>
    </row>
    <row r="125" spans="1:5">
      <c r="A125" s="2" t="s">
        <v>4</v>
      </c>
      <c r="B125" s="2" t="s">
        <v>252</v>
      </c>
      <c r="C125" s="2" t="s">
        <v>6</v>
      </c>
      <c r="D125" s="2">
        <v>120</v>
      </c>
      <c r="E125" s="2" t="s">
        <v>253</v>
      </c>
    </row>
    <row r="126" spans="1:5">
      <c r="A126" s="2" t="s">
        <v>4</v>
      </c>
      <c r="B126" s="2" t="s">
        <v>254</v>
      </c>
      <c r="C126" s="2" t="s">
        <v>6</v>
      </c>
      <c r="D126" s="2">
        <v>130</v>
      </c>
      <c r="E126" s="2" t="s">
        <v>255</v>
      </c>
    </row>
    <row r="127" spans="1:5">
      <c r="A127" s="2" t="s">
        <v>4</v>
      </c>
      <c r="B127" s="2" t="s">
        <v>256</v>
      </c>
      <c r="C127" s="2" t="s">
        <v>6</v>
      </c>
      <c r="D127" s="2">
        <v>160</v>
      </c>
      <c r="E127" s="2" t="s">
        <v>257</v>
      </c>
    </row>
    <row r="128" spans="1:5">
      <c r="A128" s="2" t="s">
        <v>4</v>
      </c>
      <c r="B128" s="2" t="s">
        <v>258</v>
      </c>
      <c r="C128" s="2" t="s">
        <v>6</v>
      </c>
      <c r="D128" s="2">
        <v>185</v>
      </c>
      <c r="E128" s="2" t="s">
        <v>259</v>
      </c>
    </row>
    <row r="129" spans="1:5">
      <c r="A129" s="2" t="s">
        <v>4</v>
      </c>
      <c r="B129" s="2" t="s">
        <v>260</v>
      </c>
      <c r="C129" s="2" t="s">
        <v>6</v>
      </c>
      <c r="D129" s="2">
        <v>160</v>
      </c>
      <c r="E129" s="2" t="s">
        <v>261</v>
      </c>
    </row>
    <row r="130" spans="1:5">
      <c r="A130" s="2" t="s">
        <v>4</v>
      </c>
      <c r="B130" s="2" t="s">
        <v>262</v>
      </c>
      <c r="C130" s="2" t="s">
        <v>6</v>
      </c>
      <c r="D130" s="2">
        <v>110</v>
      </c>
      <c r="E130" s="2" t="s">
        <v>263</v>
      </c>
    </row>
    <row r="131" spans="1:5">
      <c r="A131" s="2" t="s">
        <v>4</v>
      </c>
      <c r="B131" s="2" t="s">
        <v>264</v>
      </c>
      <c r="C131" s="2" t="s">
        <v>6</v>
      </c>
      <c r="D131" s="2">
        <v>155</v>
      </c>
      <c r="E131" s="2" t="s">
        <v>265</v>
      </c>
    </row>
    <row r="132" spans="1:5">
      <c r="A132" s="2" t="s">
        <v>4</v>
      </c>
      <c r="B132" s="2" t="s">
        <v>266</v>
      </c>
      <c r="C132" s="2" t="s">
        <v>6</v>
      </c>
      <c r="D132" s="2">
        <v>185</v>
      </c>
      <c r="E132" s="2" t="s">
        <v>267</v>
      </c>
    </row>
    <row r="133" spans="1:5">
      <c r="A133" s="2" t="s">
        <v>4</v>
      </c>
      <c r="B133" s="2" t="s">
        <v>268</v>
      </c>
      <c r="C133" s="2" t="s">
        <v>6</v>
      </c>
      <c r="D133" s="2">
        <v>130</v>
      </c>
      <c r="E133" s="2" t="s">
        <v>269</v>
      </c>
    </row>
    <row r="134" spans="1:5">
      <c r="A134" s="2" t="s">
        <v>4</v>
      </c>
      <c r="B134" s="2" t="s">
        <v>270</v>
      </c>
      <c r="C134" s="2" t="s">
        <v>6</v>
      </c>
      <c r="D134" s="2">
        <v>130</v>
      </c>
      <c r="E134" s="2" t="s">
        <v>271</v>
      </c>
    </row>
    <row r="135" spans="1:5">
      <c r="A135" s="2" t="s">
        <v>4</v>
      </c>
      <c r="B135" s="2" t="s">
        <v>272</v>
      </c>
      <c r="C135" s="2" t="s">
        <v>6</v>
      </c>
      <c r="D135" s="2">
        <f>100/1.13</f>
        <v>88.495575221238951</v>
      </c>
      <c r="E135" s="2" t="s">
        <v>273</v>
      </c>
    </row>
    <row r="136" spans="1:5">
      <c r="A136" s="2" t="s">
        <v>4</v>
      </c>
      <c r="B136" s="2" t="s">
        <v>274</v>
      </c>
      <c r="C136" s="2" t="s">
        <v>6</v>
      </c>
      <c r="D136" s="2">
        <f>100/1.13</f>
        <v>88.495575221238951</v>
      </c>
      <c r="E136" s="2" t="s">
        <v>275</v>
      </c>
    </row>
    <row r="137" spans="1:5">
      <c r="A137" s="2" t="s">
        <v>4</v>
      </c>
      <c r="B137" s="2" t="s">
        <v>276</v>
      </c>
      <c r="C137" s="2" t="s">
        <v>6</v>
      </c>
      <c r="D137" s="2">
        <f>20/1.13</f>
        <v>17.69911504424779</v>
      </c>
      <c r="E137" s="2" t="s">
        <v>277</v>
      </c>
    </row>
    <row r="138" spans="1:5">
      <c r="A138" s="2" t="s">
        <v>4</v>
      </c>
      <c r="B138" s="2" t="s">
        <v>278</v>
      </c>
      <c r="C138" s="2" t="s">
        <v>6</v>
      </c>
      <c r="D138" s="2">
        <f>20/1.13</f>
        <v>17.69911504424779</v>
      </c>
      <c r="E138" s="2" t="s">
        <v>279</v>
      </c>
    </row>
    <row r="139" spans="1:5">
      <c r="A139" s="2" t="s">
        <v>4</v>
      </c>
      <c r="B139" s="2" t="s">
        <v>280</v>
      </c>
      <c r="C139" s="2" t="s">
        <v>6</v>
      </c>
      <c r="D139" s="2">
        <f>50/1.13</f>
        <v>44.247787610619476</v>
      </c>
      <c r="E139" s="2" t="s">
        <v>281</v>
      </c>
    </row>
    <row r="140" spans="1:5">
      <c r="A140" s="2" t="s">
        <v>4</v>
      </c>
      <c r="B140" s="2" t="s">
        <v>282</v>
      </c>
      <c r="C140" s="2" t="s">
        <v>6</v>
      </c>
      <c r="D140" s="2">
        <f>55/1.13</f>
        <v>48.67256637168142</v>
      </c>
      <c r="E140" s="2" t="s">
        <v>283</v>
      </c>
    </row>
    <row r="141" spans="1:5">
      <c r="A141" s="2" t="s">
        <v>4</v>
      </c>
      <c r="B141" s="2" t="s">
        <v>284</v>
      </c>
      <c r="C141" s="2" t="s">
        <v>6</v>
      </c>
      <c r="D141" s="2">
        <f>65/1.13</f>
        <v>57.522123893805315</v>
      </c>
      <c r="E141" s="2" t="s">
        <v>285</v>
      </c>
    </row>
    <row r="142" spans="1:5">
      <c r="A142" s="2" t="s">
        <v>4</v>
      </c>
      <c r="B142" s="2" t="s">
        <v>286</v>
      </c>
      <c r="C142" s="2" t="s">
        <v>6</v>
      </c>
      <c r="D142" s="2">
        <f>55/1.13</f>
        <v>48.67256637168142</v>
      </c>
      <c r="E142" s="2" t="s">
        <v>287</v>
      </c>
    </row>
    <row r="143" spans="1:5">
      <c r="A143" s="2" t="s">
        <v>4</v>
      </c>
      <c r="B143" s="2" t="s">
        <v>288</v>
      </c>
      <c r="C143" s="2" t="s">
        <v>6</v>
      </c>
      <c r="D143" s="2">
        <f>50/1.13</f>
        <v>44.247787610619476</v>
      </c>
      <c r="E143" s="2" t="s">
        <v>289</v>
      </c>
    </row>
    <row r="144" spans="1:5">
      <c r="A144" s="2" t="s">
        <v>4</v>
      </c>
      <c r="B144" s="2" t="s">
        <v>290</v>
      </c>
      <c r="C144" s="2" t="s">
        <v>6</v>
      </c>
      <c r="D144" s="2">
        <f>440/1.13</f>
        <v>389.38053097345136</v>
      </c>
      <c r="E144" s="2" t="s">
        <v>291</v>
      </c>
    </row>
    <row r="145" spans="1:5">
      <c r="A145" s="2" t="s">
        <v>4</v>
      </c>
      <c r="B145" s="2" t="s">
        <v>292</v>
      </c>
      <c r="C145" s="2" t="s">
        <v>6</v>
      </c>
      <c r="D145" s="2">
        <f>120/1.13</f>
        <v>106.19469026548674</v>
      </c>
      <c r="E145" s="2" t="s">
        <v>293</v>
      </c>
    </row>
    <row r="146" spans="1:5">
      <c r="A146" s="2" t="s">
        <v>4</v>
      </c>
      <c r="B146" s="2" t="s">
        <v>294</v>
      </c>
      <c r="C146" s="2" t="s">
        <v>6</v>
      </c>
      <c r="D146" s="2">
        <f>40/1.13</f>
        <v>35.398230088495581</v>
      </c>
      <c r="E146" s="2" t="s">
        <v>295</v>
      </c>
    </row>
    <row r="147" spans="1:5">
      <c r="A147" s="2" t="s">
        <v>4</v>
      </c>
      <c r="B147" s="2" t="s">
        <v>296</v>
      </c>
      <c r="C147" s="2" t="s">
        <v>6</v>
      </c>
      <c r="D147" s="2">
        <f>50/1.13</f>
        <v>44.247787610619476</v>
      </c>
      <c r="E147" s="2" t="s">
        <v>297</v>
      </c>
    </row>
    <row r="148" spans="1:5">
      <c r="A148" s="2" t="s">
        <v>4</v>
      </c>
      <c r="B148" s="2" t="s">
        <v>298</v>
      </c>
      <c r="C148" s="2" t="s">
        <v>6</v>
      </c>
      <c r="D148" s="2">
        <v>160</v>
      </c>
      <c r="E148" s="2" t="s">
        <v>299</v>
      </c>
    </row>
    <row r="149" spans="1:5">
      <c r="A149" s="2" t="s">
        <v>4</v>
      </c>
      <c r="B149" s="2" t="s">
        <v>300</v>
      </c>
      <c r="C149" s="2" t="s">
        <v>6</v>
      </c>
      <c r="D149" s="2">
        <f>110/1.13</f>
        <v>97.345132743362839</v>
      </c>
      <c r="E149" s="2" t="s">
        <v>301</v>
      </c>
    </row>
    <row r="150" spans="1:5">
      <c r="A150" s="2" t="s">
        <v>4</v>
      </c>
      <c r="B150" s="2" t="s">
        <v>302</v>
      </c>
      <c r="C150" s="2" t="s">
        <v>6</v>
      </c>
      <c r="D150" s="2">
        <f>65/1.13</f>
        <v>57.522123893805315</v>
      </c>
      <c r="E150" s="2" t="s">
        <v>303</v>
      </c>
    </row>
    <row r="151" spans="1:5">
      <c r="A151" s="2" t="s">
        <v>4</v>
      </c>
      <c r="B151" s="2" t="s">
        <v>304</v>
      </c>
      <c r="C151" s="2" t="s">
        <v>6</v>
      </c>
      <c r="D151" s="2">
        <f>80/1.13</f>
        <v>70.796460176991161</v>
      </c>
      <c r="E151" s="2" t="s">
        <v>305</v>
      </c>
    </row>
    <row r="152" spans="1:5">
      <c r="A152" s="2" t="s">
        <v>4</v>
      </c>
      <c r="B152" s="2" t="s">
        <v>306</v>
      </c>
      <c r="C152" s="2" t="s">
        <v>6</v>
      </c>
      <c r="D152" s="2">
        <f>50/1.13</f>
        <v>44.247787610619476</v>
      </c>
      <c r="E152" s="2" t="s">
        <v>307</v>
      </c>
    </row>
    <row r="153" spans="1:5">
      <c r="A153" s="2" t="s">
        <v>4</v>
      </c>
      <c r="B153" s="2" t="s">
        <v>308</v>
      </c>
      <c r="C153" s="2" t="s">
        <v>6</v>
      </c>
      <c r="D153" s="2">
        <f>190/1.13</f>
        <v>168.14159292035399</v>
      </c>
      <c r="E153" s="2" t="s">
        <v>309</v>
      </c>
    </row>
    <row r="154" spans="1:5">
      <c r="A154" s="2" t="s">
        <v>4</v>
      </c>
      <c r="B154" s="2" t="s">
        <v>310</v>
      </c>
      <c r="C154" s="2" t="s">
        <v>6</v>
      </c>
      <c r="D154" s="2">
        <f>100/1.13</f>
        <v>88.495575221238951</v>
      </c>
      <c r="E154" s="2" t="s">
        <v>311</v>
      </c>
    </row>
    <row r="155" spans="1:5">
      <c r="A155" s="2" t="s">
        <v>4</v>
      </c>
      <c r="B155" s="2" t="s">
        <v>312</v>
      </c>
      <c r="C155" s="2" t="s">
        <v>6</v>
      </c>
      <c r="D155" s="2">
        <f>185/1.13</f>
        <v>163.71681415929206</v>
      </c>
      <c r="E155" s="2" t="s">
        <v>313</v>
      </c>
    </row>
    <row r="156" spans="1:5">
      <c r="A156" s="2" t="s">
        <v>4</v>
      </c>
      <c r="B156" s="2" t="s">
        <v>314</v>
      </c>
      <c r="C156" s="2" t="s">
        <v>6</v>
      </c>
      <c r="D156" s="2">
        <f>95/1.13</f>
        <v>84.070796460176993</v>
      </c>
      <c r="E156" s="2" t="s">
        <v>315</v>
      </c>
    </row>
    <row r="157" spans="1:5">
      <c r="A157" s="2" t="s">
        <v>4</v>
      </c>
      <c r="B157" s="2" t="s">
        <v>316</v>
      </c>
      <c r="C157" s="2" t="s">
        <v>6</v>
      </c>
      <c r="D157" s="2">
        <f>175/1.13</f>
        <v>154.86725663716817</v>
      </c>
      <c r="E157" s="2" t="s">
        <v>317</v>
      </c>
    </row>
    <row r="158" spans="1:5">
      <c r="A158" s="2" t="s">
        <v>4</v>
      </c>
      <c r="B158" s="2" t="s">
        <v>318</v>
      </c>
      <c r="C158" s="2" t="s">
        <v>6</v>
      </c>
      <c r="D158" s="2">
        <f>75/1.13</f>
        <v>66.371681415929203</v>
      </c>
      <c r="E158" s="2" t="s">
        <v>319</v>
      </c>
    </row>
    <row r="159" spans="1:5">
      <c r="A159" s="2" t="s">
        <v>4</v>
      </c>
      <c r="B159" s="2" t="s">
        <v>320</v>
      </c>
      <c r="C159" s="2" t="s">
        <v>6</v>
      </c>
      <c r="D159" s="2">
        <f>175/1.13</f>
        <v>154.86725663716817</v>
      </c>
      <c r="E159" s="2" t="s">
        <v>321</v>
      </c>
    </row>
    <row r="160" spans="1:5">
      <c r="A160" s="2" t="s">
        <v>4</v>
      </c>
      <c r="B160" s="2" t="s">
        <v>322</v>
      </c>
      <c r="C160" s="2" t="s">
        <v>6</v>
      </c>
      <c r="D160" s="2">
        <f>450/1.13</f>
        <v>398.23008849557527</v>
      </c>
      <c r="E160" s="2" t="s">
        <v>323</v>
      </c>
    </row>
    <row r="161" spans="1:5">
      <c r="A161" s="2" t="s">
        <v>4</v>
      </c>
      <c r="B161" s="2" t="s">
        <v>324</v>
      </c>
      <c r="C161" s="2" t="s">
        <v>6</v>
      </c>
      <c r="D161" s="2">
        <f>550/1.13</f>
        <v>486.72566371681421</v>
      </c>
      <c r="E161" s="2" t="s">
        <v>325</v>
      </c>
    </row>
    <row r="162" spans="1:5">
      <c r="A162" s="2" t="s">
        <v>4</v>
      </c>
      <c r="B162" s="2" t="s">
        <v>326</v>
      </c>
      <c r="C162" s="2" t="s">
        <v>6</v>
      </c>
      <c r="D162" s="2">
        <f>175/1.13</f>
        <v>154.86725663716817</v>
      </c>
      <c r="E162" s="2" t="s">
        <v>327</v>
      </c>
    </row>
    <row r="163" spans="1:5">
      <c r="A163" s="2" t="s">
        <v>4</v>
      </c>
      <c r="B163" s="2" t="s">
        <v>328</v>
      </c>
      <c r="C163" s="2" t="s">
        <v>6</v>
      </c>
      <c r="D163" s="2">
        <f>175/1.13</f>
        <v>154.86725663716817</v>
      </c>
      <c r="E163" s="2" t="s">
        <v>329</v>
      </c>
    </row>
    <row r="164" spans="1:5">
      <c r="A164" s="2" t="s">
        <v>4</v>
      </c>
      <c r="B164" s="2" t="s">
        <v>330</v>
      </c>
      <c r="C164" s="2" t="s">
        <v>6</v>
      </c>
      <c r="D164" s="2">
        <f>175/1.13</f>
        <v>154.86725663716817</v>
      </c>
      <c r="E164" s="2" t="s">
        <v>331</v>
      </c>
    </row>
    <row r="165" spans="1:5">
      <c r="A165" s="2" t="s">
        <v>4</v>
      </c>
      <c r="B165" s="2" t="s">
        <v>332</v>
      </c>
      <c r="C165" s="2" t="s">
        <v>6</v>
      </c>
      <c r="D165" s="2">
        <f>275/1.13</f>
        <v>243.36283185840711</v>
      </c>
      <c r="E165" s="2" t="s">
        <v>333</v>
      </c>
    </row>
    <row r="166" spans="1:5">
      <c r="A166" s="2" t="s">
        <v>4</v>
      </c>
      <c r="B166" s="2" t="s">
        <v>334</v>
      </c>
      <c r="C166" s="2" t="s">
        <v>6</v>
      </c>
      <c r="D166" s="2">
        <f>500/1.13</f>
        <v>442.47787610619474</v>
      </c>
      <c r="E166" s="2" t="s">
        <v>335</v>
      </c>
    </row>
    <row r="167" spans="1:5">
      <c r="A167" s="2" t="s">
        <v>4</v>
      </c>
      <c r="B167" s="2" t="s">
        <v>336</v>
      </c>
      <c r="C167" s="2" t="s">
        <v>6</v>
      </c>
      <c r="D167" s="2">
        <f>375/1.13</f>
        <v>331.85840707964604</v>
      </c>
      <c r="E167" s="2" t="s">
        <v>337</v>
      </c>
    </row>
    <row r="168" spans="1:5">
      <c r="A168" s="2" t="s">
        <v>4</v>
      </c>
      <c r="B168" s="2" t="s">
        <v>338</v>
      </c>
      <c r="C168" s="2" t="s">
        <v>6</v>
      </c>
      <c r="D168" s="2">
        <f>345/1.13</f>
        <v>305.30973451327435</v>
      </c>
      <c r="E168" s="2" t="s">
        <v>339</v>
      </c>
    </row>
    <row r="169" spans="1:5">
      <c r="A169" s="2" t="s">
        <v>4</v>
      </c>
      <c r="B169" s="2" t="s">
        <v>340</v>
      </c>
      <c r="C169" s="2" t="s">
        <v>6</v>
      </c>
      <c r="D169" s="2">
        <f>1050/1.13</f>
        <v>929.2035398230089</v>
      </c>
      <c r="E169" s="2" t="s">
        <v>341</v>
      </c>
    </row>
    <row r="170" spans="1:5">
      <c r="A170" s="2" t="s">
        <v>4</v>
      </c>
      <c r="B170" s="2" t="s">
        <v>342</v>
      </c>
      <c r="C170" s="2" t="s">
        <v>6</v>
      </c>
      <c r="D170" s="2">
        <f>200/1.13</f>
        <v>176.9911504424779</v>
      </c>
      <c r="E170" s="2" t="s">
        <v>343</v>
      </c>
    </row>
    <row r="171" spans="1:5">
      <c r="A171" s="2" t="s">
        <v>4</v>
      </c>
      <c r="B171" s="2" t="s">
        <v>344</v>
      </c>
      <c r="C171" s="2" t="s">
        <v>6</v>
      </c>
      <c r="D171" s="2">
        <v>275</v>
      </c>
      <c r="E171" s="2" t="s">
        <v>345</v>
      </c>
    </row>
    <row r="172" spans="1:5">
      <c r="A172" s="2" t="s">
        <v>4</v>
      </c>
      <c r="B172" s="2" t="s">
        <v>346</v>
      </c>
      <c r="C172" s="2" t="s">
        <v>6</v>
      </c>
      <c r="D172" s="2">
        <v>150</v>
      </c>
      <c r="E172" s="2" t="s">
        <v>347</v>
      </c>
    </row>
    <row r="173" spans="1:5">
      <c r="A173" s="2" t="s">
        <v>4</v>
      </c>
      <c r="B173" s="2" t="s">
        <v>348</v>
      </c>
      <c r="C173" s="2" t="s">
        <v>6</v>
      </c>
      <c r="D173" s="2">
        <f>175/1.13</f>
        <v>154.86725663716817</v>
      </c>
      <c r="E173" s="2" t="s">
        <v>349</v>
      </c>
    </row>
    <row r="174" spans="1:5">
      <c r="A174" s="2" t="s">
        <v>4</v>
      </c>
      <c r="B174" s="2" t="s">
        <v>350</v>
      </c>
      <c r="C174" s="2" t="s">
        <v>6</v>
      </c>
      <c r="D174" s="2" t="s">
        <v>661</v>
      </c>
      <c r="E174" s="2" t="s">
        <v>351</v>
      </c>
    </row>
    <row r="175" spans="1:5">
      <c r="A175" s="2" t="s">
        <v>4</v>
      </c>
      <c r="B175" s="2" t="s">
        <v>352</v>
      </c>
      <c r="C175" s="2" t="s">
        <v>6</v>
      </c>
      <c r="D175" s="2">
        <f>145/1.13</f>
        <v>128.31858407079648</v>
      </c>
      <c r="E175" s="2" t="s">
        <v>353</v>
      </c>
    </row>
    <row r="176" spans="1:5">
      <c r="A176" s="2" t="s">
        <v>4</v>
      </c>
      <c r="B176" s="2" t="s">
        <v>354</v>
      </c>
      <c r="C176" s="2" t="s">
        <v>6</v>
      </c>
      <c r="D176" s="2">
        <f>210/1.13</f>
        <v>185.84070796460179</v>
      </c>
      <c r="E176" s="2" t="s">
        <v>355</v>
      </c>
    </row>
    <row r="177" spans="1:5">
      <c r="A177" s="2" t="s">
        <v>4</v>
      </c>
      <c r="B177" s="2" t="s">
        <v>356</v>
      </c>
      <c r="C177" s="2" t="s">
        <v>6</v>
      </c>
      <c r="D177" s="2">
        <f>145/1.13</f>
        <v>128.31858407079648</v>
      </c>
      <c r="E177" s="2" t="s">
        <v>357</v>
      </c>
    </row>
    <row r="178" spans="1:5">
      <c r="A178" s="2" t="s">
        <v>4</v>
      </c>
      <c r="B178" s="2" t="s">
        <v>358</v>
      </c>
      <c r="C178" s="2" t="s">
        <v>6</v>
      </c>
      <c r="D178" s="2">
        <f>280/1.13</f>
        <v>247.78761061946906</v>
      </c>
      <c r="E178" s="2" t="s">
        <v>359</v>
      </c>
    </row>
    <row r="179" spans="1:5">
      <c r="A179" s="2" t="s">
        <v>4</v>
      </c>
      <c r="B179" s="2" t="s">
        <v>360</v>
      </c>
      <c r="C179" s="2" t="s">
        <v>6</v>
      </c>
      <c r="D179" s="2">
        <f>2.5/1.13</f>
        <v>2.2123893805309738</v>
      </c>
      <c r="E179" s="2" t="s">
        <v>361</v>
      </c>
    </row>
    <row r="180" spans="1:5">
      <c r="A180" s="2" t="s">
        <v>4</v>
      </c>
      <c r="B180" s="2" t="s">
        <v>362</v>
      </c>
      <c r="C180" s="2" t="s">
        <v>6</v>
      </c>
      <c r="D180" s="2">
        <v>1200</v>
      </c>
      <c r="E180" s="2" t="s">
        <v>363</v>
      </c>
    </row>
    <row r="181" spans="1:5">
      <c r="A181" s="2" t="s">
        <v>4</v>
      </c>
      <c r="B181" s="2" t="s">
        <v>364</v>
      </c>
      <c r="C181" s="2" t="s">
        <v>6</v>
      </c>
      <c r="D181" s="2">
        <f>145/1.13</f>
        <v>128.31858407079648</v>
      </c>
      <c r="E181" s="2" t="s">
        <v>365</v>
      </c>
    </row>
    <row r="182" spans="1:5">
      <c r="A182" s="2" t="s">
        <v>4</v>
      </c>
      <c r="B182" s="2" t="s">
        <v>366</v>
      </c>
      <c r="C182" s="2" t="s">
        <v>6</v>
      </c>
      <c r="D182" s="2">
        <f>280/1.16</f>
        <v>241.37931034482762</v>
      </c>
      <c r="E182" s="2" t="s">
        <v>367</v>
      </c>
    </row>
    <row r="183" spans="1:5">
      <c r="A183" s="2" t="s">
        <v>4</v>
      </c>
      <c r="B183" s="2" t="s">
        <v>368</v>
      </c>
      <c r="C183" s="2" t="s">
        <v>6</v>
      </c>
      <c r="D183" s="2">
        <f>275/1.13</f>
        <v>243.36283185840711</v>
      </c>
      <c r="E183" s="2" t="s">
        <v>369</v>
      </c>
    </row>
    <row r="184" spans="1:5">
      <c r="A184" s="2" t="s">
        <v>4</v>
      </c>
      <c r="B184" s="2" t="s">
        <v>370</v>
      </c>
      <c r="C184" s="2" t="s">
        <v>6</v>
      </c>
      <c r="D184" s="2">
        <f>145/1.13</f>
        <v>128.31858407079648</v>
      </c>
      <c r="E184" s="2" t="s">
        <v>371</v>
      </c>
    </row>
    <row r="185" spans="1:5">
      <c r="A185" s="2" t="s">
        <v>4</v>
      </c>
      <c r="B185" s="2" t="s">
        <v>372</v>
      </c>
      <c r="C185" s="2" t="s">
        <v>6</v>
      </c>
      <c r="D185" s="2">
        <f>145/1.13</f>
        <v>128.31858407079648</v>
      </c>
      <c r="E185" s="2" t="s">
        <v>373</v>
      </c>
    </row>
    <row r="186" spans="1:5">
      <c r="A186" s="2" t="s">
        <v>4</v>
      </c>
      <c r="B186" s="2" t="s">
        <v>374</v>
      </c>
      <c r="C186" s="2" t="s">
        <v>6</v>
      </c>
      <c r="D186" s="2">
        <f>145/1.13</f>
        <v>128.31858407079648</v>
      </c>
      <c r="E186" s="2" t="s">
        <v>375</v>
      </c>
    </row>
    <row r="187" spans="1:5">
      <c r="A187" s="2" t="s">
        <v>4</v>
      </c>
      <c r="B187" s="2" t="s">
        <v>376</v>
      </c>
      <c r="C187" s="2" t="s">
        <v>6</v>
      </c>
      <c r="D187" s="2">
        <f>115/1.13</f>
        <v>101.76991150442478</v>
      </c>
      <c r="E187" s="2" t="s">
        <v>377</v>
      </c>
    </row>
    <row r="188" spans="1:5">
      <c r="A188" s="2" t="s">
        <v>4</v>
      </c>
      <c r="B188" s="2" t="s">
        <v>378</v>
      </c>
      <c r="C188" s="2" t="s">
        <v>6</v>
      </c>
      <c r="D188" s="2">
        <f>900/1.13</f>
        <v>796.46017699115055</v>
      </c>
      <c r="E188" s="2" t="s">
        <v>379</v>
      </c>
    </row>
    <row r="189" spans="1:5">
      <c r="A189" s="2" t="s">
        <v>4</v>
      </c>
      <c r="B189" s="2" t="s">
        <v>380</v>
      </c>
      <c r="C189" s="2" t="s">
        <v>6</v>
      </c>
      <c r="D189" s="2">
        <f>700/1.13</f>
        <v>619.46902654867267</v>
      </c>
      <c r="E189" s="2" t="s">
        <v>381</v>
      </c>
    </row>
    <row r="190" spans="1:5">
      <c r="A190" s="2" t="s">
        <v>4</v>
      </c>
      <c r="B190" s="2" t="s">
        <v>382</v>
      </c>
      <c r="C190" s="2" t="s">
        <v>6</v>
      </c>
      <c r="D190" s="2">
        <f>175/1.13</f>
        <v>154.86725663716817</v>
      </c>
      <c r="E190" s="2" t="s">
        <v>383</v>
      </c>
    </row>
    <row r="191" spans="1:5">
      <c r="A191" s="2" t="s">
        <v>4</v>
      </c>
      <c r="B191" s="2" t="s">
        <v>384</v>
      </c>
      <c r="C191" s="2" t="s">
        <v>6</v>
      </c>
      <c r="D191" s="2">
        <v>40</v>
      </c>
      <c r="E191" s="2" t="s">
        <v>385</v>
      </c>
    </row>
    <row r="192" spans="1:5">
      <c r="A192" s="2" t="s">
        <v>4</v>
      </c>
      <c r="B192" s="2" t="s">
        <v>386</v>
      </c>
      <c r="C192" s="2" t="s">
        <v>6</v>
      </c>
      <c r="D192" s="2">
        <v>70</v>
      </c>
      <c r="E192" s="2" t="s">
        <v>387</v>
      </c>
    </row>
    <row r="193" spans="1:5">
      <c r="A193" s="2" t="s">
        <v>4</v>
      </c>
      <c r="B193" s="2" t="s">
        <v>388</v>
      </c>
      <c r="C193" s="2" t="s">
        <v>6</v>
      </c>
      <c r="D193" s="2">
        <v>60</v>
      </c>
      <c r="E193" s="2" t="s">
        <v>389</v>
      </c>
    </row>
    <row r="194" spans="1:5">
      <c r="A194" s="2" t="s">
        <v>4</v>
      </c>
      <c r="B194" s="2" t="s">
        <v>390</v>
      </c>
      <c r="C194" s="2" t="s">
        <v>6</v>
      </c>
      <c r="D194" s="2">
        <v>80</v>
      </c>
      <c r="E194" s="2" t="s">
        <v>391</v>
      </c>
    </row>
    <row r="195" spans="1:5">
      <c r="A195" s="2" t="s">
        <v>4</v>
      </c>
      <c r="B195" s="2" t="s">
        <v>392</v>
      </c>
      <c r="C195" s="2" t="s">
        <v>6</v>
      </c>
      <c r="D195" s="2">
        <v>50</v>
      </c>
      <c r="E195" s="2" t="s">
        <v>393</v>
      </c>
    </row>
    <row r="196" spans="1:5">
      <c r="A196" s="2" t="s">
        <v>4</v>
      </c>
      <c r="B196" s="2" t="s">
        <v>394</v>
      </c>
      <c r="C196" s="2" t="s">
        <v>6</v>
      </c>
      <c r="D196" s="2">
        <v>80</v>
      </c>
      <c r="E196" s="2" t="s">
        <v>395</v>
      </c>
    </row>
    <row r="197" spans="1:5">
      <c r="A197" s="2" t="s">
        <v>4</v>
      </c>
      <c r="B197" s="2" t="s">
        <v>396</v>
      </c>
      <c r="C197" s="2" t="s">
        <v>6</v>
      </c>
      <c r="D197" s="2">
        <v>80</v>
      </c>
      <c r="E197" s="2" t="s">
        <v>397</v>
      </c>
    </row>
    <row r="198" spans="1:5">
      <c r="A198" s="2" t="s">
        <v>4</v>
      </c>
      <c r="B198" s="2" t="s">
        <v>398</v>
      </c>
      <c r="C198" s="2" t="s">
        <v>6</v>
      </c>
      <c r="D198" s="2">
        <v>220</v>
      </c>
      <c r="E198" s="2" t="s">
        <v>399</v>
      </c>
    </row>
    <row r="199" spans="1:5">
      <c r="A199" s="2" t="s">
        <v>4</v>
      </c>
      <c r="B199" s="2" t="s">
        <v>400</v>
      </c>
      <c r="C199" s="2" t="s">
        <v>6</v>
      </c>
      <c r="D199" s="2">
        <v>350</v>
      </c>
      <c r="E199" s="2" t="s">
        <v>401</v>
      </c>
    </row>
    <row r="200" spans="1:5">
      <c r="A200" s="2" t="s">
        <v>4</v>
      </c>
      <c r="B200" s="2" t="s">
        <v>402</v>
      </c>
      <c r="C200" s="2" t="s">
        <v>6</v>
      </c>
      <c r="D200" s="2">
        <v>80</v>
      </c>
      <c r="E200" s="2" t="s">
        <v>403</v>
      </c>
    </row>
    <row r="201" spans="1:5">
      <c r="A201" s="2" t="s">
        <v>4</v>
      </c>
      <c r="B201" s="2" t="s">
        <v>404</v>
      </c>
      <c r="C201" s="2" t="s">
        <v>6</v>
      </c>
      <c r="D201" s="2">
        <v>50</v>
      </c>
      <c r="E201" s="2" t="s">
        <v>405</v>
      </c>
    </row>
    <row r="202" spans="1:5">
      <c r="A202" s="2" t="s">
        <v>4</v>
      </c>
      <c r="B202" s="2" t="s">
        <v>406</v>
      </c>
      <c r="C202" s="2" t="s">
        <v>6</v>
      </c>
      <c r="D202" s="2">
        <v>40</v>
      </c>
      <c r="E202" s="2" t="s">
        <v>407</v>
      </c>
    </row>
    <row r="203" spans="1:5">
      <c r="A203" s="2" t="s">
        <v>4</v>
      </c>
      <c r="B203" s="2" t="s">
        <v>408</v>
      </c>
      <c r="C203" s="2" t="s">
        <v>6</v>
      </c>
      <c r="D203" s="2">
        <v>40</v>
      </c>
      <c r="E203" s="2" t="s">
        <v>409</v>
      </c>
    </row>
    <row r="204" spans="1:5">
      <c r="A204" s="2" t="s">
        <v>4</v>
      </c>
      <c r="B204" s="2" t="s">
        <v>410</v>
      </c>
      <c r="C204" s="2" t="s">
        <v>6</v>
      </c>
      <c r="D204" s="2">
        <v>100</v>
      </c>
      <c r="E204" s="2" t="s">
        <v>411</v>
      </c>
    </row>
    <row r="205" spans="1:5">
      <c r="A205" s="2" t="s">
        <v>4</v>
      </c>
      <c r="B205" s="2" t="s">
        <v>412</v>
      </c>
      <c r="C205" s="2" t="s">
        <v>6</v>
      </c>
      <c r="D205" s="2">
        <v>100</v>
      </c>
      <c r="E205" s="2" t="s">
        <v>413</v>
      </c>
    </row>
    <row r="206" spans="1:5">
      <c r="A206" s="2" t="s">
        <v>4</v>
      </c>
      <c r="B206" s="2" t="s">
        <v>414</v>
      </c>
      <c r="C206" s="2" t="s">
        <v>6</v>
      </c>
      <c r="D206" s="2">
        <v>60</v>
      </c>
      <c r="E206" s="2" t="s">
        <v>415</v>
      </c>
    </row>
    <row r="207" spans="1:5">
      <c r="A207" s="2" t="s">
        <v>4</v>
      </c>
      <c r="B207" s="2" t="s">
        <v>416</v>
      </c>
      <c r="C207" s="2" t="s">
        <v>6</v>
      </c>
      <c r="D207" s="2">
        <f>415/1.13</f>
        <v>367.25663716814165</v>
      </c>
      <c r="E207" s="2" t="s">
        <v>417</v>
      </c>
    </row>
    <row r="208" spans="1:5">
      <c r="A208" s="2" t="s">
        <v>4</v>
      </c>
      <c r="B208" s="2" t="s">
        <v>418</v>
      </c>
      <c r="C208" s="2" t="s">
        <v>6</v>
      </c>
      <c r="D208" s="2">
        <f>1/1.13</f>
        <v>0.88495575221238942</v>
      </c>
      <c r="E208" s="2" t="s">
        <v>419</v>
      </c>
    </row>
    <row r="209" spans="1:5">
      <c r="A209" s="2" t="s">
        <v>4</v>
      </c>
      <c r="B209" s="2" t="s">
        <v>420</v>
      </c>
      <c r="C209" s="2" t="s">
        <v>6</v>
      </c>
      <c r="D209" s="2">
        <v>130</v>
      </c>
      <c r="E209" s="2" t="s">
        <v>421</v>
      </c>
    </row>
    <row r="210" spans="1:5">
      <c r="A210" s="2" t="s">
        <v>4</v>
      </c>
      <c r="B210" s="2" t="s">
        <v>422</v>
      </c>
      <c r="C210" s="2" t="s">
        <v>6</v>
      </c>
      <c r="D210" s="2">
        <v>150</v>
      </c>
      <c r="E210" s="2" t="s">
        <v>423</v>
      </c>
    </row>
    <row r="211" spans="1:5">
      <c r="A211" s="2" t="s">
        <v>4</v>
      </c>
      <c r="B211" s="2" t="s">
        <v>424</v>
      </c>
      <c r="C211" s="2" t="s">
        <v>6</v>
      </c>
      <c r="D211" s="2">
        <f>295/1.13</f>
        <v>261.06194690265488</v>
      </c>
      <c r="E211" s="2" t="s">
        <v>425</v>
      </c>
    </row>
    <row r="212" spans="1:5">
      <c r="A212" s="2" t="s">
        <v>4</v>
      </c>
      <c r="B212" s="2" t="s">
        <v>426</v>
      </c>
      <c r="C212" s="2" t="s">
        <v>6</v>
      </c>
      <c r="D212" s="2">
        <f>120/1.13</f>
        <v>106.19469026548674</v>
      </c>
      <c r="E212" s="2" t="s">
        <v>427</v>
      </c>
    </row>
    <row r="213" spans="1:5">
      <c r="A213" s="2" t="s">
        <v>4</v>
      </c>
      <c r="B213" s="2" t="s">
        <v>428</v>
      </c>
      <c r="C213" s="2" t="s">
        <v>6</v>
      </c>
      <c r="D213" s="2">
        <f>320/1.13</f>
        <v>283.18584070796464</v>
      </c>
      <c r="E213" s="2" t="s">
        <v>429</v>
      </c>
    </row>
    <row r="214" spans="1:5">
      <c r="A214" s="2" t="s">
        <v>4</v>
      </c>
      <c r="B214" s="2" t="s">
        <v>430</v>
      </c>
      <c r="C214" s="2" t="s">
        <v>6</v>
      </c>
      <c r="D214" s="2">
        <f>380/1.13</f>
        <v>336.28318584070797</v>
      </c>
      <c r="E214" s="2" t="s">
        <v>431</v>
      </c>
    </row>
    <row r="215" spans="1:5">
      <c r="A215" s="2" t="s">
        <v>4</v>
      </c>
      <c r="B215" s="2" t="s">
        <v>432</v>
      </c>
      <c r="C215" s="2" t="s">
        <v>6</v>
      </c>
      <c r="D215" s="2">
        <f>120/1.13</f>
        <v>106.19469026548674</v>
      </c>
      <c r="E215" s="2" t="s">
        <v>433</v>
      </c>
    </row>
    <row r="216" spans="1:5">
      <c r="A216" s="2" t="s">
        <v>4</v>
      </c>
      <c r="B216" s="2" t="s">
        <v>434</v>
      </c>
      <c r="C216" s="2" t="s">
        <v>6</v>
      </c>
      <c r="D216" s="2">
        <v>40</v>
      </c>
      <c r="E216" s="2" t="s">
        <v>435</v>
      </c>
    </row>
    <row r="217" spans="1:5">
      <c r="A217" s="2" t="s">
        <v>4</v>
      </c>
      <c r="B217" s="2" t="s">
        <v>436</v>
      </c>
      <c r="C217" s="2" t="s">
        <v>6</v>
      </c>
      <c r="D217" s="2">
        <v>20</v>
      </c>
      <c r="E217" s="2" t="s">
        <v>437</v>
      </c>
    </row>
    <row r="218" spans="1:5">
      <c r="A218" s="2" t="s">
        <v>4</v>
      </c>
      <c r="B218" s="2" t="s">
        <v>438</v>
      </c>
      <c r="C218" s="2" t="s">
        <v>6</v>
      </c>
      <c r="D218" s="2">
        <v>100</v>
      </c>
      <c r="E218" s="2" t="s">
        <v>439</v>
      </c>
    </row>
    <row r="219" spans="1:5">
      <c r="A219" s="2" t="s">
        <v>4</v>
      </c>
      <c r="B219" s="2" t="s">
        <v>440</v>
      </c>
      <c r="C219" s="2" t="s">
        <v>6</v>
      </c>
      <c r="D219" s="2">
        <v>40</v>
      </c>
      <c r="E219" s="2" t="s">
        <v>441</v>
      </c>
    </row>
    <row r="220" spans="1:5">
      <c r="A220" s="2" t="s">
        <v>4</v>
      </c>
      <c r="B220" s="2" t="s">
        <v>442</v>
      </c>
      <c r="C220" s="2" t="s">
        <v>6</v>
      </c>
      <c r="D220" s="2">
        <v>40</v>
      </c>
      <c r="E220" s="2" t="s">
        <v>443</v>
      </c>
    </row>
    <row r="221" spans="1:5">
      <c r="A221" s="2" t="s">
        <v>4</v>
      </c>
      <c r="B221" s="2" t="s">
        <v>444</v>
      </c>
      <c r="C221" s="2" t="s">
        <v>6</v>
      </c>
      <c r="D221" s="2">
        <v>50</v>
      </c>
      <c r="E221" s="2" t="s">
        <v>445</v>
      </c>
    </row>
    <row r="222" spans="1:5">
      <c r="A222" s="2" t="s">
        <v>4</v>
      </c>
      <c r="B222" s="2" t="s">
        <v>446</v>
      </c>
      <c r="C222" s="2" t="s">
        <v>6</v>
      </c>
      <c r="D222" s="2">
        <v>50</v>
      </c>
      <c r="E222" s="2" t="s">
        <v>447</v>
      </c>
    </row>
    <row r="223" spans="1:5">
      <c r="A223" s="2" t="s">
        <v>4</v>
      </c>
      <c r="B223" s="2" t="s">
        <v>448</v>
      </c>
      <c r="C223" s="2" t="s">
        <v>6</v>
      </c>
      <c r="D223" s="2">
        <v>170</v>
      </c>
      <c r="E223" s="2" t="s">
        <v>449</v>
      </c>
    </row>
    <row r="224" spans="1:5">
      <c r="A224" s="2" t="s">
        <v>4</v>
      </c>
      <c r="B224" s="2" t="s">
        <v>450</v>
      </c>
      <c r="C224" s="2" t="s">
        <v>6</v>
      </c>
      <c r="D224" s="2">
        <v>160</v>
      </c>
      <c r="E224" s="2" t="s">
        <v>451</v>
      </c>
    </row>
    <row r="225" spans="1:5">
      <c r="A225" s="2" t="s">
        <v>4</v>
      </c>
      <c r="B225" s="2" t="s">
        <v>452</v>
      </c>
      <c r="C225" s="2" t="s">
        <v>6</v>
      </c>
      <c r="D225" s="2">
        <f>45/1.13</f>
        <v>39.823008849557525</v>
      </c>
      <c r="E225" s="2" t="s">
        <v>453</v>
      </c>
    </row>
    <row r="226" spans="1:5">
      <c r="A226" s="2" t="s">
        <v>4</v>
      </c>
      <c r="B226" s="2" t="s">
        <v>454</v>
      </c>
      <c r="C226" s="2" t="s">
        <v>6</v>
      </c>
      <c r="D226" s="2">
        <f>60/1.13</f>
        <v>53.097345132743371</v>
      </c>
      <c r="E226" s="2" t="s">
        <v>455</v>
      </c>
    </row>
    <row r="227" spans="1:5">
      <c r="A227" s="2" t="s">
        <v>4</v>
      </c>
      <c r="B227" s="2" t="s">
        <v>456</v>
      </c>
      <c r="C227" s="2" t="s">
        <v>6</v>
      </c>
      <c r="D227" s="2">
        <f>10/1.13</f>
        <v>8.8495575221238951</v>
      </c>
      <c r="E227" s="2" t="s">
        <v>457</v>
      </c>
    </row>
    <row r="228" spans="1:5">
      <c r="A228" s="2" t="s">
        <v>4</v>
      </c>
      <c r="B228" s="2" t="s">
        <v>458</v>
      </c>
      <c r="C228" s="2" t="s">
        <v>6</v>
      </c>
      <c r="D228" s="2">
        <f>40/1.13</f>
        <v>35.398230088495581</v>
      </c>
      <c r="E228" s="2" t="s">
        <v>459</v>
      </c>
    </row>
    <row r="229" spans="1:5">
      <c r="A229" s="2" t="s">
        <v>4</v>
      </c>
      <c r="B229" s="2" t="s">
        <v>460</v>
      </c>
      <c r="C229" s="2" t="s">
        <v>6</v>
      </c>
      <c r="D229" s="2">
        <f>40/1.13</f>
        <v>35.398230088495581</v>
      </c>
      <c r="E229" s="2" t="s">
        <v>461</v>
      </c>
    </row>
    <row r="230" spans="1:5">
      <c r="A230" s="2" t="s">
        <v>4</v>
      </c>
      <c r="B230" s="2" t="s">
        <v>462</v>
      </c>
      <c r="C230" s="2" t="s">
        <v>6</v>
      </c>
      <c r="D230" s="2">
        <f>360/1.13</f>
        <v>318.5840707964602</v>
      </c>
      <c r="E230" s="2" t="s">
        <v>463</v>
      </c>
    </row>
    <row r="231" spans="1:5">
      <c r="A231" s="2" t="s">
        <v>4</v>
      </c>
      <c r="B231" s="2" t="s">
        <v>464</v>
      </c>
      <c r="C231" s="2" t="s">
        <v>6</v>
      </c>
      <c r="D231" s="2">
        <f>35/1.13</f>
        <v>30.973451327433633</v>
      </c>
      <c r="E231" s="2" t="s">
        <v>465</v>
      </c>
    </row>
    <row r="232" spans="1:5">
      <c r="A232" s="2" t="s">
        <v>4</v>
      </c>
      <c r="B232" s="2" t="s">
        <v>466</v>
      </c>
      <c r="C232" s="2" t="s">
        <v>6</v>
      </c>
      <c r="D232" s="2">
        <f>25/1.13</f>
        <v>22.123893805309738</v>
      </c>
      <c r="E232" s="2" t="s">
        <v>467</v>
      </c>
    </row>
    <row r="233" spans="1:5">
      <c r="A233" s="2" t="s">
        <v>4</v>
      </c>
      <c r="B233" s="2" t="s">
        <v>468</v>
      </c>
      <c r="C233" s="2" t="s">
        <v>6</v>
      </c>
      <c r="D233" s="2">
        <v>1300</v>
      </c>
      <c r="E233" s="2" t="s">
        <v>469</v>
      </c>
    </row>
    <row r="234" spans="1:5">
      <c r="A234" s="2" t="s">
        <v>4</v>
      </c>
      <c r="B234" s="2" t="s">
        <v>470</v>
      </c>
      <c r="C234" s="2" t="s">
        <v>6</v>
      </c>
      <c r="D234" s="2">
        <f>340/1.13</f>
        <v>300.88495575221242</v>
      </c>
      <c r="E234" s="2" t="s">
        <v>471</v>
      </c>
    </row>
    <row r="235" spans="1:5">
      <c r="A235" s="2" t="s">
        <v>4</v>
      </c>
      <c r="B235" s="2" t="s">
        <v>472</v>
      </c>
      <c r="C235" s="2" t="s">
        <v>6</v>
      </c>
      <c r="D235" s="2">
        <f>220/1.13</f>
        <v>194.69026548672568</v>
      </c>
      <c r="E235" s="2" t="s">
        <v>473</v>
      </c>
    </row>
    <row r="236" spans="1:5">
      <c r="A236" s="2" t="s">
        <v>4</v>
      </c>
      <c r="B236" s="2" t="s">
        <v>474</v>
      </c>
      <c r="C236" s="2" t="s">
        <v>6</v>
      </c>
      <c r="D236" s="2">
        <v>1300</v>
      </c>
      <c r="E236" s="2" t="s">
        <v>475</v>
      </c>
    </row>
    <row r="237" spans="1:5">
      <c r="A237" s="2" t="s">
        <v>4</v>
      </c>
      <c r="B237" s="2" t="s">
        <v>476</v>
      </c>
      <c r="C237" s="2" t="s">
        <v>6</v>
      </c>
      <c r="D237" s="2">
        <v>70</v>
      </c>
      <c r="E237" s="2" t="s">
        <v>477</v>
      </c>
    </row>
    <row r="238" spans="1:5">
      <c r="A238" s="2" t="s">
        <v>4</v>
      </c>
      <c r="B238" s="2" t="s">
        <v>478</v>
      </c>
      <c r="C238" s="2" t="s">
        <v>6</v>
      </c>
      <c r="D238" s="2">
        <f>45/1.13</f>
        <v>39.823008849557525</v>
      </c>
      <c r="E238" s="2" t="s">
        <v>479</v>
      </c>
    </row>
    <row r="239" spans="1:5">
      <c r="A239" s="2" t="s">
        <v>4</v>
      </c>
      <c r="B239" s="2" t="s">
        <v>480</v>
      </c>
      <c r="C239" s="2" t="s">
        <v>6</v>
      </c>
      <c r="D239" s="2">
        <f>400/1.13</f>
        <v>353.98230088495581</v>
      </c>
      <c r="E239" s="2" t="s">
        <v>481</v>
      </c>
    </row>
    <row r="240" spans="1:5">
      <c r="A240" s="2" t="s">
        <v>4</v>
      </c>
      <c r="B240" s="2" t="s">
        <v>482</v>
      </c>
      <c r="C240" s="2" t="s">
        <v>6</v>
      </c>
      <c r="D240" s="2">
        <f>20/1.13</f>
        <v>17.69911504424779</v>
      </c>
      <c r="E240" s="2" t="s">
        <v>483</v>
      </c>
    </row>
    <row r="241" spans="1:5">
      <c r="A241" s="2" t="s">
        <v>4</v>
      </c>
      <c r="B241" s="2" t="s">
        <v>484</v>
      </c>
      <c r="C241" s="2" t="s">
        <v>6</v>
      </c>
      <c r="D241" s="2">
        <f>10/1.16</f>
        <v>8.6206896551724146</v>
      </c>
      <c r="E241" s="2" t="s">
        <v>485</v>
      </c>
    </row>
    <row r="242" spans="1:5">
      <c r="A242" s="2" t="s">
        <v>4</v>
      </c>
      <c r="B242" s="2" t="s">
        <v>486</v>
      </c>
      <c r="C242" s="2" t="s">
        <v>6</v>
      </c>
      <c r="D242" s="2">
        <f>260/1.13</f>
        <v>230.08849557522126</v>
      </c>
      <c r="E242" s="2" t="s">
        <v>487</v>
      </c>
    </row>
    <row r="243" spans="1:5">
      <c r="A243" s="2" t="s">
        <v>4</v>
      </c>
      <c r="B243" s="2" t="s">
        <v>488</v>
      </c>
      <c r="C243" s="2" t="s">
        <v>6</v>
      </c>
      <c r="D243" s="2">
        <f>5/1.13</f>
        <v>4.4247787610619476</v>
      </c>
      <c r="E243" s="2" t="s">
        <v>489</v>
      </c>
    </row>
    <row r="244" spans="1:5">
      <c r="A244" s="2" t="s">
        <v>4</v>
      </c>
      <c r="B244" s="2" t="s">
        <v>490</v>
      </c>
      <c r="C244" s="2" t="s">
        <v>6</v>
      </c>
      <c r="D244" s="2">
        <f>250/1.13</f>
        <v>221.23893805309737</v>
      </c>
      <c r="E244" s="2" t="s">
        <v>491</v>
      </c>
    </row>
    <row r="245" spans="1:5">
      <c r="A245" s="2" t="s">
        <v>4</v>
      </c>
      <c r="B245" s="2" t="s">
        <v>492</v>
      </c>
      <c r="C245" s="2" t="s">
        <v>6</v>
      </c>
      <c r="D245" s="2">
        <f>1950/1.13</f>
        <v>1725.6637168141594</v>
      </c>
      <c r="E245" s="2" t="s">
        <v>493</v>
      </c>
    </row>
    <row r="246" spans="1:5">
      <c r="A246" s="2" t="s">
        <v>4</v>
      </c>
      <c r="B246" s="2" t="s">
        <v>494</v>
      </c>
      <c r="C246" s="2" t="s">
        <v>6</v>
      </c>
      <c r="D246" s="2">
        <f>270/1.13</f>
        <v>238.93805309734515</v>
      </c>
      <c r="E246" s="2" t="s">
        <v>495</v>
      </c>
    </row>
    <row r="247" spans="1:5">
      <c r="A247" s="2" t="s">
        <v>4</v>
      </c>
      <c r="B247" s="2" t="s">
        <v>496</v>
      </c>
      <c r="C247" s="2" t="s">
        <v>6</v>
      </c>
      <c r="D247" s="2">
        <f>800/1.13</f>
        <v>707.96460176991161</v>
      </c>
      <c r="E247" s="2" t="s">
        <v>497</v>
      </c>
    </row>
    <row r="248" spans="1:5">
      <c r="A248" s="2" t="s">
        <v>4</v>
      </c>
      <c r="B248" s="2" t="s">
        <v>498</v>
      </c>
      <c r="C248" s="2" t="s">
        <v>6</v>
      </c>
      <c r="D248" s="2">
        <v>100</v>
      </c>
      <c r="E248" s="2" t="s">
        <v>499</v>
      </c>
    </row>
    <row r="249" spans="1:5">
      <c r="A249" s="2" t="s">
        <v>4</v>
      </c>
      <c r="B249" s="2" t="s">
        <v>500</v>
      </c>
      <c r="C249" s="2" t="s">
        <v>6</v>
      </c>
      <c r="D249" s="2">
        <v>1650</v>
      </c>
      <c r="E249" s="2" t="s">
        <v>501</v>
      </c>
    </row>
    <row r="250" spans="1:5">
      <c r="A250" s="2" t="s">
        <v>4</v>
      </c>
      <c r="B250" s="2" t="s">
        <v>502</v>
      </c>
      <c r="C250" s="2" t="s">
        <v>6</v>
      </c>
      <c r="D250" s="2">
        <f>350/1.13</f>
        <v>309.73451327433634</v>
      </c>
      <c r="E250" s="2" t="s">
        <v>503</v>
      </c>
    </row>
    <row r="251" spans="1:5">
      <c r="A251" s="2" t="s">
        <v>4</v>
      </c>
      <c r="B251" s="2" t="s">
        <v>504</v>
      </c>
      <c r="C251" s="2" t="s">
        <v>6</v>
      </c>
      <c r="D251" s="2">
        <f>330/1.13</f>
        <v>292.0353982300885</v>
      </c>
      <c r="E251" s="2" t="s">
        <v>505</v>
      </c>
    </row>
    <row r="252" spans="1:5">
      <c r="A252" s="2" t="s">
        <v>4</v>
      </c>
      <c r="B252" s="2" t="s">
        <v>506</v>
      </c>
      <c r="C252" s="2" t="s">
        <v>6</v>
      </c>
      <c r="D252" s="2">
        <f>20/1.13</f>
        <v>17.69911504424779</v>
      </c>
      <c r="E252" s="2" t="s">
        <v>507</v>
      </c>
    </row>
    <row r="253" spans="1:5">
      <c r="A253" s="2" t="s">
        <v>4</v>
      </c>
      <c r="B253" s="2" t="s">
        <v>508</v>
      </c>
      <c r="C253" s="2" t="s">
        <v>6</v>
      </c>
      <c r="D253" s="2">
        <f>10/1.13</f>
        <v>8.8495575221238951</v>
      </c>
      <c r="E253" s="2" t="s">
        <v>509</v>
      </c>
    </row>
    <row r="254" spans="1:5">
      <c r="A254" s="2" t="s">
        <v>4</v>
      </c>
      <c r="B254" s="2" t="s">
        <v>510</v>
      </c>
      <c r="C254" s="2" t="s">
        <v>6</v>
      </c>
      <c r="D254" s="2">
        <f>20/1.13</f>
        <v>17.69911504424779</v>
      </c>
      <c r="E254" s="2" t="s">
        <v>511</v>
      </c>
    </row>
    <row r="255" spans="1:5">
      <c r="A255" s="2" t="s">
        <v>4</v>
      </c>
      <c r="B255" s="2" t="s">
        <v>512</v>
      </c>
      <c r="C255" s="2" t="s">
        <v>6</v>
      </c>
      <c r="D255" s="2">
        <f>50/1.13</f>
        <v>44.247787610619476</v>
      </c>
      <c r="E255" s="2" t="s">
        <v>513</v>
      </c>
    </row>
    <row r="256" spans="1:5">
      <c r="A256" s="2" t="s">
        <v>4</v>
      </c>
      <c r="B256" s="2" t="s">
        <v>514</v>
      </c>
      <c r="C256" s="2" t="s">
        <v>6</v>
      </c>
      <c r="D256" s="2">
        <f>10/1.13</f>
        <v>8.8495575221238951</v>
      </c>
      <c r="E256" s="2" t="s">
        <v>515</v>
      </c>
    </row>
    <row r="257" spans="1:5">
      <c r="A257" s="2" t="s">
        <v>4</v>
      </c>
      <c r="B257" s="2" t="s">
        <v>516</v>
      </c>
      <c r="C257" s="2" t="s">
        <v>6</v>
      </c>
      <c r="D257" s="2">
        <f>40/1.13</f>
        <v>35.398230088495581</v>
      </c>
      <c r="E257" s="2" t="s">
        <v>517</v>
      </c>
    </row>
    <row r="258" spans="1:5">
      <c r="A258" s="2" t="s">
        <v>4</v>
      </c>
      <c r="B258" s="2" t="s">
        <v>518</v>
      </c>
      <c r="C258" s="2" t="s">
        <v>6</v>
      </c>
      <c r="D258" s="2">
        <f>40/1.13</f>
        <v>35.398230088495581</v>
      </c>
      <c r="E258" s="2" t="s">
        <v>519</v>
      </c>
    </row>
    <row r="259" spans="1:5">
      <c r="A259" s="2" t="s">
        <v>4</v>
      </c>
      <c r="B259" s="2" t="s">
        <v>520</v>
      </c>
      <c r="C259" s="2" t="s">
        <v>6</v>
      </c>
      <c r="D259" s="2">
        <f>280/1.13</f>
        <v>247.78761061946906</v>
      </c>
      <c r="E259" s="2" t="s">
        <v>521</v>
      </c>
    </row>
    <row r="260" spans="1:5">
      <c r="A260" s="2" t="s">
        <v>4</v>
      </c>
      <c r="B260" s="2" t="s">
        <v>522</v>
      </c>
      <c r="C260" s="2" t="s">
        <v>6</v>
      </c>
      <c r="D260" s="2">
        <f>55/1.13</f>
        <v>48.67256637168142</v>
      </c>
      <c r="E260" s="2" t="s">
        <v>523</v>
      </c>
    </row>
    <row r="261" spans="1:5">
      <c r="A261" s="2" t="s">
        <v>4</v>
      </c>
      <c r="B261" s="2" t="s">
        <v>524</v>
      </c>
      <c r="C261" s="2" t="s">
        <v>6</v>
      </c>
      <c r="D261" s="2">
        <v>100</v>
      </c>
      <c r="E261" s="2" t="s">
        <v>525</v>
      </c>
    </row>
    <row r="262" spans="1:5">
      <c r="A262" s="2" t="s">
        <v>4</v>
      </c>
      <c r="B262" s="2" t="s">
        <v>526</v>
      </c>
      <c r="C262" s="2" t="s">
        <v>6</v>
      </c>
      <c r="D262" s="2">
        <v>20</v>
      </c>
      <c r="E262" s="2" t="s">
        <v>527</v>
      </c>
    </row>
    <row r="263" spans="1:5">
      <c r="A263" s="2" t="s">
        <v>4</v>
      </c>
      <c r="B263" s="2" t="s">
        <v>528</v>
      </c>
      <c r="C263" s="2" t="s">
        <v>6</v>
      </c>
      <c r="D263" s="2">
        <f>50/1.13</f>
        <v>44.247787610619476</v>
      </c>
      <c r="E263" s="2" t="s">
        <v>529</v>
      </c>
    </row>
    <row r="264" spans="1:5">
      <c r="A264" s="2" t="s">
        <v>4</v>
      </c>
      <c r="B264" s="2" t="s">
        <v>530</v>
      </c>
      <c r="C264" s="2" t="s">
        <v>6</v>
      </c>
      <c r="D264" s="2">
        <f>60/1.13</f>
        <v>53.097345132743371</v>
      </c>
      <c r="E264" s="2" t="s">
        <v>531</v>
      </c>
    </row>
    <row r="265" spans="1:5">
      <c r="A265" s="2" t="s">
        <v>4</v>
      </c>
      <c r="B265" s="2" t="s">
        <v>532</v>
      </c>
      <c r="C265" s="2" t="s">
        <v>6</v>
      </c>
      <c r="D265" s="2">
        <f>60/1.13</f>
        <v>53.097345132743371</v>
      </c>
      <c r="E265" s="2" t="s">
        <v>533</v>
      </c>
    </row>
    <row r="266" spans="1:5">
      <c r="A266" s="2" t="s">
        <v>4</v>
      </c>
      <c r="B266" s="2" t="s">
        <v>534</v>
      </c>
      <c r="C266" s="2" t="s">
        <v>6</v>
      </c>
      <c r="D266" s="2">
        <f>60/1.13</f>
        <v>53.097345132743371</v>
      </c>
      <c r="E266" s="2" t="s">
        <v>535</v>
      </c>
    </row>
    <row r="267" spans="1:5">
      <c r="A267" s="2" t="s">
        <v>4</v>
      </c>
      <c r="B267" s="2" t="s">
        <v>536</v>
      </c>
      <c r="C267" s="2" t="s">
        <v>6</v>
      </c>
      <c r="D267" s="2">
        <f>50/1.13</f>
        <v>44.247787610619476</v>
      </c>
      <c r="E267" s="2" t="s">
        <v>537</v>
      </c>
    </row>
    <row r="268" spans="1:5">
      <c r="A268" s="2" t="s">
        <v>4</v>
      </c>
      <c r="B268" s="2" t="s">
        <v>538</v>
      </c>
      <c r="C268" s="2" t="s">
        <v>6</v>
      </c>
      <c r="D268" s="2">
        <f>65/1.13</f>
        <v>57.522123893805315</v>
      </c>
      <c r="E268" s="2" t="s">
        <v>539</v>
      </c>
    </row>
    <row r="269" spans="1:5">
      <c r="A269" s="2" t="s">
        <v>4</v>
      </c>
      <c r="B269" s="2" t="s">
        <v>540</v>
      </c>
      <c r="C269" s="2" t="s">
        <v>6</v>
      </c>
      <c r="D269" s="2">
        <f>350/1.13</f>
        <v>309.73451327433634</v>
      </c>
      <c r="E269" s="2" t="s">
        <v>541</v>
      </c>
    </row>
    <row r="270" spans="1:5">
      <c r="A270" s="2" t="s">
        <v>4</v>
      </c>
      <c r="B270" s="2" t="s">
        <v>542</v>
      </c>
      <c r="C270" s="2" t="s">
        <v>6</v>
      </c>
      <c r="D270" s="2">
        <f>100/1.13</f>
        <v>88.495575221238951</v>
      </c>
      <c r="E270" s="2" t="s">
        <v>543</v>
      </c>
    </row>
    <row r="271" spans="1:5">
      <c r="A271" s="2" t="s">
        <v>4</v>
      </c>
      <c r="B271" s="2" t="s">
        <v>544</v>
      </c>
      <c r="C271" s="2" t="s">
        <v>6</v>
      </c>
      <c r="D271" s="2">
        <f>310/1.13</f>
        <v>274.33628318584073</v>
      </c>
      <c r="E271" s="2" t="s">
        <v>545</v>
      </c>
    </row>
    <row r="272" spans="1:5">
      <c r="A272" s="2" t="s">
        <v>4</v>
      </c>
      <c r="B272" s="2" t="s">
        <v>546</v>
      </c>
      <c r="C272" s="2" t="s">
        <v>6</v>
      </c>
      <c r="D272" s="2">
        <f>330/1.13</f>
        <v>292.0353982300885</v>
      </c>
      <c r="E272" s="2" t="s">
        <v>547</v>
      </c>
    </row>
    <row r="273" spans="1:5">
      <c r="A273" s="2" t="s">
        <v>4</v>
      </c>
      <c r="B273" s="2" t="s">
        <v>548</v>
      </c>
      <c r="C273" s="2" t="s">
        <v>6</v>
      </c>
      <c r="D273" s="2">
        <f>20/1.13</f>
        <v>17.69911504424779</v>
      </c>
      <c r="E273" s="2" t="s">
        <v>549</v>
      </c>
    </row>
    <row r="274" spans="1:5">
      <c r="A274" s="2" t="s">
        <v>4</v>
      </c>
      <c r="B274" s="2" t="s">
        <v>550</v>
      </c>
      <c r="C274" s="2" t="s">
        <v>6</v>
      </c>
      <c r="D274" s="2">
        <v>1300</v>
      </c>
      <c r="E274" s="2" t="s">
        <v>551</v>
      </c>
    </row>
    <row r="275" spans="1:5">
      <c r="A275" s="2" t="s">
        <v>4</v>
      </c>
      <c r="B275" s="2" t="s">
        <v>552</v>
      </c>
      <c r="C275" s="2" t="s">
        <v>6</v>
      </c>
      <c r="D275" s="2">
        <v>60</v>
      </c>
      <c r="E275" s="2" t="s">
        <v>553</v>
      </c>
    </row>
    <row r="276" spans="1:5">
      <c r="A276" s="2" t="s">
        <v>4</v>
      </c>
      <c r="B276" s="2" t="s">
        <v>554</v>
      </c>
      <c r="C276" s="2" t="s">
        <v>6</v>
      </c>
      <c r="D276" s="2">
        <v>110</v>
      </c>
      <c r="E276" s="2" t="s">
        <v>555</v>
      </c>
    </row>
    <row r="277" spans="1:5">
      <c r="A277" s="2" t="s">
        <v>4</v>
      </c>
      <c r="B277" s="2" t="s">
        <v>556</v>
      </c>
      <c r="C277" s="2" t="s">
        <v>6</v>
      </c>
      <c r="D277" s="2">
        <f>250/1.13</f>
        <v>221.23893805309737</v>
      </c>
      <c r="E277" s="2" t="s">
        <v>557</v>
      </c>
    </row>
    <row r="278" spans="1:5">
      <c r="A278" s="2" t="s">
        <v>4</v>
      </c>
      <c r="B278" s="2" t="s">
        <v>558</v>
      </c>
      <c r="C278" s="2" t="s">
        <v>6</v>
      </c>
      <c r="D278" s="2">
        <f>325/1.13</f>
        <v>287.61061946902657</v>
      </c>
      <c r="E278" s="2" t="s">
        <v>559</v>
      </c>
    </row>
    <row r="279" spans="1:5">
      <c r="A279" s="2" t="s">
        <v>4</v>
      </c>
      <c r="B279" s="2" t="s">
        <v>560</v>
      </c>
      <c r="C279" s="2" t="s">
        <v>6</v>
      </c>
      <c r="D279" s="2">
        <f>145/1.13</f>
        <v>128.31858407079648</v>
      </c>
      <c r="E279" s="2" t="s">
        <v>561</v>
      </c>
    </row>
    <row r="280" spans="1:5">
      <c r="A280" s="2" t="s">
        <v>4</v>
      </c>
      <c r="B280" s="2" t="s">
        <v>562</v>
      </c>
      <c r="C280" s="2" t="s">
        <v>6</v>
      </c>
      <c r="D280" s="2">
        <f>400/1.13</f>
        <v>353.98230088495581</v>
      </c>
      <c r="E280" s="2" t="s">
        <v>563</v>
      </c>
    </row>
    <row r="281" spans="1:5">
      <c r="A281" s="2" t="s">
        <v>4</v>
      </c>
      <c r="B281" s="2" t="s">
        <v>564</v>
      </c>
      <c r="C281" s="2" t="s">
        <v>6</v>
      </c>
      <c r="D281" s="2">
        <f>175/1.13</f>
        <v>154.86725663716817</v>
      </c>
      <c r="E281" s="2" t="s">
        <v>565</v>
      </c>
    </row>
    <row r="282" spans="1:5">
      <c r="A282" s="2" t="s">
        <v>4</v>
      </c>
      <c r="B282" s="2" t="s">
        <v>566</v>
      </c>
      <c r="C282" s="2" t="s">
        <v>6</v>
      </c>
      <c r="D282" s="2">
        <f>50/1.13</f>
        <v>44.247787610619476</v>
      </c>
      <c r="E282" s="2" t="s">
        <v>567</v>
      </c>
    </row>
    <row r="283" spans="1:5">
      <c r="A283" s="2" t="s">
        <v>4</v>
      </c>
      <c r="B283" s="2" t="s">
        <v>568</v>
      </c>
      <c r="C283" s="2" t="s">
        <v>6</v>
      </c>
      <c r="D283" s="2">
        <f>50/1.13</f>
        <v>44.247787610619476</v>
      </c>
      <c r="E283" s="2" t="s">
        <v>569</v>
      </c>
    </row>
    <row r="284" spans="1:5">
      <c r="A284" s="2" t="s">
        <v>4</v>
      </c>
      <c r="B284" s="2" t="s">
        <v>570</v>
      </c>
      <c r="C284" s="2" t="s">
        <v>6</v>
      </c>
      <c r="D284" s="2">
        <f>25/1.13</f>
        <v>22.123893805309738</v>
      </c>
      <c r="E284" s="2" t="s">
        <v>571</v>
      </c>
    </row>
    <row r="285" spans="1:5">
      <c r="A285" s="2" t="s">
        <v>4</v>
      </c>
      <c r="B285" s="2" t="s">
        <v>572</v>
      </c>
      <c r="C285" s="2" t="s">
        <v>6</v>
      </c>
      <c r="D285" s="2">
        <f>1050/1.13</f>
        <v>929.2035398230089</v>
      </c>
      <c r="E285" s="2" t="s">
        <v>573</v>
      </c>
    </row>
    <row r="286" spans="1:5">
      <c r="A286" s="2" t="s">
        <v>4</v>
      </c>
      <c r="B286" s="2" t="s">
        <v>574</v>
      </c>
      <c r="C286" s="2" t="s">
        <v>6</v>
      </c>
      <c r="D286" s="2">
        <f>315/1.13</f>
        <v>278.76106194690266</v>
      </c>
      <c r="E286" s="2" t="s">
        <v>575</v>
      </c>
    </row>
    <row r="287" spans="1:5">
      <c r="A287" s="2" t="s">
        <v>4</v>
      </c>
      <c r="B287" s="2" t="s">
        <v>576</v>
      </c>
      <c r="C287" s="2" t="s">
        <v>6</v>
      </c>
      <c r="D287" s="2">
        <f>30/1.13</f>
        <v>26.548672566371685</v>
      </c>
      <c r="E287" s="2" t="s">
        <v>577</v>
      </c>
    </row>
    <row r="288" spans="1:5">
      <c r="A288" s="2" t="s">
        <v>4</v>
      </c>
      <c r="B288" s="2" t="s">
        <v>578</v>
      </c>
      <c r="C288" s="2" t="s">
        <v>6</v>
      </c>
      <c r="D288" s="2">
        <f>10/1.13</f>
        <v>8.8495575221238951</v>
      </c>
      <c r="E288" s="2" t="s">
        <v>579</v>
      </c>
    </row>
    <row r="289" spans="1:5">
      <c r="A289" s="2" t="s">
        <v>4</v>
      </c>
      <c r="B289" s="2" t="s">
        <v>580</v>
      </c>
      <c r="C289" s="2" t="s">
        <v>6</v>
      </c>
      <c r="D289" s="2">
        <f>25/1.13</f>
        <v>22.123893805309738</v>
      </c>
      <c r="E289" s="2" t="s">
        <v>581</v>
      </c>
    </row>
    <row r="290" spans="1:5">
      <c r="A290" s="2" t="s">
        <v>4</v>
      </c>
      <c r="B290" s="2" t="s">
        <v>582</v>
      </c>
      <c r="C290" s="2" t="s">
        <v>6</v>
      </c>
      <c r="D290" s="2">
        <f>50/1.13</f>
        <v>44.247787610619476</v>
      </c>
      <c r="E290" s="2" t="s">
        <v>583</v>
      </c>
    </row>
    <row r="291" spans="1:5">
      <c r="A291" s="2" t="s">
        <v>4</v>
      </c>
      <c r="B291" s="2" t="s">
        <v>584</v>
      </c>
      <c r="C291" s="2" t="s">
        <v>6</v>
      </c>
      <c r="D291" s="2">
        <f>50/1.13</f>
        <v>44.247787610619476</v>
      </c>
      <c r="E291" s="2" t="s">
        <v>585</v>
      </c>
    </row>
    <row r="292" spans="1:5">
      <c r="A292" s="2" t="s">
        <v>4</v>
      </c>
      <c r="B292" s="2" t="s">
        <v>586</v>
      </c>
      <c r="C292" s="2" t="s">
        <v>6</v>
      </c>
      <c r="D292" s="2">
        <f>130/1.13</f>
        <v>115.04424778761063</v>
      </c>
      <c r="E292" s="2" t="s">
        <v>587</v>
      </c>
    </row>
    <row r="293" spans="1:5">
      <c r="A293" s="2" t="s">
        <v>4</v>
      </c>
      <c r="B293" s="2" t="s">
        <v>588</v>
      </c>
      <c r="C293" s="2" t="s">
        <v>6</v>
      </c>
      <c r="D293" s="2">
        <f>1/1.13</f>
        <v>0.88495575221238942</v>
      </c>
      <c r="E293" s="2" t="s">
        <v>589</v>
      </c>
    </row>
    <row r="294" spans="1:5">
      <c r="A294" s="2" t="s">
        <v>4</v>
      </c>
      <c r="B294" s="2" t="s">
        <v>590</v>
      </c>
      <c r="C294" s="2" t="s">
        <v>6</v>
      </c>
      <c r="D294" s="2">
        <f>30/1.13</f>
        <v>26.548672566371685</v>
      </c>
      <c r="E294" s="2" t="s">
        <v>591</v>
      </c>
    </row>
    <row r="295" spans="1:5">
      <c r="A295" s="2" t="s">
        <v>4</v>
      </c>
      <c r="B295" s="2" t="s">
        <v>592</v>
      </c>
      <c r="C295" s="2" t="s">
        <v>6</v>
      </c>
      <c r="D295" s="2">
        <f>180/1.13</f>
        <v>159.2920353982301</v>
      </c>
      <c r="E295" s="2" t="s">
        <v>593</v>
      </c>
    </row>
    <row r="296" spans="1:5">
      <c r="A296" s="2" t="s">
        <v>4</v>
      </c>
      <c r="B296" s="2" t="s">
        <v>594</v>
      </c>
      <c r="C296" s="2" t="s">
        <v>6</v>
      </c>
      <c r="D296" s="2">
        <f>170/1.13</f>
        <v>150.44247787610621</v>
      </c>
      <c r="E296" s="2" t="s">
        <v>595</v>
      </c>
    </row>
    <row r="297" spans="1:5">
      <c r="A297" s="2" t="s">
        <v>4</v>
      </c>
      <c r="B297" s="2" t="s">
        <v>596</v>
      </c>
      <c r="C297" s="2" t="s">
        <v>6</v>
      </c>
      <c r="D297" s="2">
        <f>50/1.13</f>
        <v>44.247787610619476</v>
      </c>
      <c r="E297" s="2" t="s">
        <v>597</v>
      </c>
    </row>
    <row r="298" spans="1:5">
      <c r="A298" s="2" t="s">
        <v>4</v>
      </c>
      <c r="B298" s="2" t="s">
        <v>598</v>
      </c>
      <c r="C298" s="2" t="s">
        <v>6</v>
      </c>
      <c r="D298" s="2">
        <f>120/1.13</f>
        <v>106.19469026548674</v>
      </c>
      <c r="E298" s="2" t="s">
        <v>599</v>
      </c>
    </row>
    <row r="299" spans="1:5">
      <c r="A299" s="2" t="s">
        <v>4</v>
      </c>
      <c r="B299" s="2" t="s">
        <v>600</v>
      </c>
      <c r="C299" s="2" t="s">
        <v>6</v>
      </c>
      <c r="D299" s="2">
        <f>325/1.13</f>
        <v>287.61061946902657</v>
      </c>
      <c r="E299" s="2" t="s">
        <v>601</v>
      </c>
    </row>
    <row r="300" spans="1:5">
      <c r="A300" s="2" t="s">
        <v>4</v>
      </c>
      <c r="B300" s="2" t="s">
        <v>602</v>
      </c>
      <c r="C300" s="2" t="s">
        <v>6</v>
      </c>
      <c r="D300" s="2">
        <f>260/1.13</f>
        <v>230.08849557522126</v>
      </c>
      <c r="E300" s="2" t="s">
        <v>603</v>
      </c>
    </row>
    <row r="301" spans="1:5">
      <c r="A301" s="2" t="s">
        <v>4</v>
      </c>
      <c r="B301" s="2" t="s">
        <v>604</v>
      </c>
      <c r="C301" s="2" t="s">
        <v>6</v>
      </c>
      <c r="D301" s="2">
        <f>250/1.13</f>
        <v>221.23893805309737</v>
      </c>
      <c r="E301" s="2" t="s">
        <v>605</v>
      </c>
    </row>
    <row r="302" spans="1:5">
      <c r="A302" s="2" t="s">
        <v>4</v>
      </c>
      <c r="B302" s="2" t="s">
        <v>606</v>
      </c>
      <c r="C302" s="2" t="s">
        <v>6</v>
      </c>
      <c r="D302" s="2">
        <f>70/1.13</f>
        <v>61.946902654867266</v>
      </c>
      <c r="E302" s="2" t="s">
        <v>607</v>
      </c>
    </row>
    <row r="303" spans="1:5">
      <c r="A303" s="2" t="s">
        <v>4</v>
      </c>
      <c r="B303" s="2" t="s">
        <v>608</v>
      </c>
      <c r="C303" s="2" t="s">
        <v>6</v>
      </c>
      <c r="D303" s="2">
        <f>185/1.13</f>
        <v>163.71681415929206</v>
      </c>
      <c r="E303" s="2" t="s">
        <v>609</v>
      </c>
    </row>
    <row r="304" spans="1:5">
      <c r="A304" s="2" t="s">
        <v>4</v>
      </c>
      <c r="B304" s="2" t="s">
        <v>610</v>
      </c>
      <c r="C304" s="2" t="s">
        <v>6</v>
      </c>
      <c r="D304" s="2">
        <f>125/1.13</f>
        <v>110.61946902654869</v>
      </c>
      <c r="E304" s="2" t="s">
        <v>611</v>
      </c>
    </row>
    <row r="305" spans="1:5">
      <c r="A305" s="2" t="s">
        <v>4</v>
      </c>
      <c r="B305" s="2" t="s">
        <v>612</v>
      </c>
      <c r="C305" s="2" t="s">
        <v>6</v>
      </c>
      <c r="D305" s="2">
        <f>350/1.13</f>
        <v>309.73451327433634</v>
      </c>
      <c r="E305" s="2" t="s">
        <v>613</v>
      </c>
    </row>
    <row r="306" spans="1:5">
      <c r="A306" s="2" t="s">
        <v>4</v>
      </c>
      <c r="B306" s="2" t="s">
        <v>614</v>
      </c>
      <c r="C306" s="2" t="s">
        <v>6</v>
      </c>
      <c r="D306" s="2">
        <f>145/1.16</f>
        <v>125.00000000000001</v>
      </c>
      <c r="E306" s="2" t="s">
        <v>615</v>
      </c>
    </row>
    <row r="307" spans="1:5">
      <c r="A307" s="2" t="s">
        <v>4</v>
      </c>
      <c r="B307" s="2" t="s">
        <v>616</v>
      </c>
      <c r="C307" s="2" t="s">
        <v>6</v>
      </c>
      <c r="D307" s="2">
        <f>115/1.16</f>
        <v>99.137931034482762</v>
      </c>
      <c r="E307" s="2" t="s">
        <v>617</v>
      </c>
    </row>
    <row r="308" spans="1:5">
      <c r="A308" s="2" t="s">
        <v>4</v>
      </c>
      <c r="B308" s="2" t="s">
        <v>618</v>
      </c>
      <c r="C308" s="2" t="s">
        <v>6</v>
      </c>
      <c r="D308" s="2">
        <v>40</v>
      </c>
      <c r="E308" s="2" t="s">
        <v>619</v>
      </c>
    </row>
    <row r="309" spans="1:5">
      <c r="A309" s="2" t="s">
        <v>4</v>
      </c>
      <c r="B309" s="2" t="s">
        <v>620</v>
      </c>
      <c r="C309" s="2" t="s">
        <v>6</v>
      </c>
      <c r="D309" s="2">
        <v>50</v>
      </c>
      <c r="E309" s="2" t="s">
        <v>621</v>
      </c>
    </row>
    <row r="310" spans="1:5">
      <c r="A310" s="2" t="s">
        <v>4</v>
      </c>
      <c r="B310" s="2" t="s">
        <v>622</v>
      </c>
      <c r="C310" s="2" t="s">
        <v>6</v>
      </c>
      <c r="D310" s="2">
        <f>700/1.13</f>
        <v>619.46902654867267</v>
      </c>
      <c r="E310" s="2" t="s">
        <v>623</v>
      </c>
    </row>
    <row r="311" spans="1:5">
      <c r="A311" s="2" t="s">
        <v>4</v>
      </c>
      <c r="B311" s="2" t="s">
        <v>624</v>
      </c>
      <c r="C311" s="2" t="s">
        <v>6</v>
      </c>
      <c r="D311" s="2">
        <v>40</v>
      </c>
      <c r="E311" s="2" t="s">
        <v>625</v>
      </c>
    </row>
    <row r="312" spans="1:5">
      <c r="A312" s="2" t="s">
        <v>4</v>
      </c>
      <c r="B312" s="2" t="s">
        <v>626</v>
      </c>
      <c r="C312" s="2" t="s">
        <v>6</v>
      </c>
      <c r="D312" s="2">
        <v>40</v>
      </c>
      <c r="E312" s="2" t="s">
        <v>627</v>
      </c>
    </row>
    <row r="313" spans="1:5">
      <c r="A313" s="2" t="s">
        <v>4</v>
      </c>
      <c r="B313" s="2" t="s">
        <v>628</v>
      </c>
      <c r="C313" s="2" t="s">
        <v>6</v>
      </c>
      <c r="D313" s="2">
        <v>40</v>
      </c>
      <c r="E313" s="2" t="s">
        <v>629</v>
      </c>
    </row>
    <row r="314" spans="1:5">
      <c r="A314" s="2" t="s">
        <v>4</v>
      </c>
      <c r="B314" s="2" t="s">
        <v>630</v>
      </c>
      <c r="C314" s="2" t="s">
        <v>6</v>
      </c>
      <c r="D314" s="2">
        <v>40</v>
      </c>
      <c r="E314" s="2" t="s">
        <v>631</v>
      </c>
    </row>
    <row r="315" spans="1:5">
      <c r="A315" s="2" t="s">
        <v>4</v>
      </c>
      <c r="B315" s="2" t="s">
        <v>632</v>
      </c>
      <c r="C315" s="2" t="s">
        <v>6</v>
      </c>
      <c r="D315" s="2">
        <v>160</v>
      </c>
      <c r="E315" s="2" t="s">
        <v>633</v>
      </c>
    </row>
    <row r="316" spans="1:5">
      <c r="A316" s="2" t="s">
        <v>4</v>
      </c>
      <c r="B316" s="2" t="s">
        <v>634</v>
      </c>
      <c r="C316" s="2" t="s">
        <v>6</v>
      </c>
      <c r="D316" s="2">
        <f>50/1.16</f>
        <v>43.103448275862071</v>
      </c>
      <c r="E316" s="2" t="s">
        <v>635</v>
      </c>
    </row>
    <row r="317" spans="1:5">
      <c r="A317" s="2" t="s">
        <v>4</v>
      </c>
      <c r="B317" s="2" t="s">
        <v>636</v>
      </c>
      <c r="C317" s="2" t="s">
        <v>6</v>
      </c>
      <c r="D317" s="2">
        <f>60/1.13</f>
        <v>53.097345132743371</v>
      </c>
      <c r="E317" s="2" t="s">
        <v>637</v>
      </c>
    </row>
    <row r="318" spans="1:5">
      <c r="A318" s="2" t="s">
        <v>4</v>
      </c>
      <c r="B318" s="2" t="s">
        <v>638</v>
      </c>
      <c r="C318" s="2" t="s">
        <v>6</v>
      </c>
      <c r="D318" s="2">
        <f>145/1.13</f>
        <v>128.31858407079648</v>
      </c>
      <c r="E318" s="2" t="s">
        <v>639</v>
      </c>
    </row>
    <row r="319" spans="1:5">
      <c r="A319" s="2" t="s">
        <v>4</v>
      </c>
      <c r="B319" s="2" t="s">
        <v>640</v>
      </c>
      <c r="C319" s="2" t="s">
        <v>6</v>
      </c>
      <c r="D319" s="2">
        <f>180/1.13</f>
        <v>159.2920353982301</v>
      </c>
      <c r="E319" s="2" t="s">
        <v>641</v>
      </c>
    </row>
    <row r="320" spans="1:5">
      <c r="A320" s="2" t="s">
        <v>4</v>
      </c>
      <c r="B320" s="2" t="s">
        <v>642</v>
      </c>
      <c r="C320" s="2" t="s">
        <v>6</v>
      </c>
      <c r="D320" s="2">
        <f>10/1.13</f>
        <v>8.8495575221238951</v>
      </c>
      <c r="E320" s="2" t="s">
        <v>643</v>
      </c>
    </row>
    <row r="321" spans="1:5">
      <c r="A321" s="2" t="s">
        <v>4</v>
      </c>
      <c r="B321" s="2" t="s">
        <v>644</v>
      </c>
      <c r="C321" s="2" t="s">
        <v>6</v>
      </c>
      <c r="D321" s="2">
        <f>10/1.13</f>
        <v>8.8495575221238951</v>
      </c>
      <c r="E321" s="2" t="s">
        <v>645</v>
      </c>
    </row>
    <row r="322" spans="1:5">
      <c r="A322" s="2" t="s">
        <v>4</v>
      </c>
      <c r="B322" s="2" t="s">
        <v>646</v>
      </c>
      <c r="C322" s="2" t="s">
        <v>6</v>
      </c>
      <c r="D322" s="2">
        <f>100/1.13</f>
        <v>88.495575221238951</v>
      </c>
      <c r="E322" s="2" t="s">
        <v>647</v>
      </c>
    </row>
    <row r="323" spans="1:5">
      <c r="A323" s="2" t="s">
        <v>4</v>
      </c>
      <c r="B323" s="2" t="s">
        <v>648</v>
      </c>
      <c r="C323" s="2" t="s">
        <v>6</v>
      </c>
      <c r="D323" s="2">
        <f>600/1.13</f>
        <v>530.97345132743362</v>
      </c>
      <c r="E323" s="2" t="s">
        <v>649</v>
      </c>
    </row>
    <row r="324" spans="1:5">
      <c r="A324" s="2" t="s">
        <v>4</v>
      </c>
      <c r="B324" s="2" t="s">
        <v>650</v>
      </c>
      <c r="C324" s="2" t="s">
        <v>6</v>
      </c>
      <c r="D324" s="2">
        <f>540/1.13</f>
        <v>477.87610619469029</v>
      </c>
      <c r="E324" s="2" t="s">
        <v>651</v>
      </c>
    </row>
    <row r="325" spans="1:5">
      <c r="A325" s="2" t="s">
        <v>4</v>
      </c>
      <c r="B325" s="2" t="s">
        <v>652</v>
      </c>
      <c r="C325" s="2" t="s">
        <v>6</v>
      </c>
      <c r="D325" s="2">
        <f>40/1.13</f>
        <v>35.398230088495581</v>
      </c>
      <c r="E325" s="2" t="s">
        <v>653</v>
      </c>
    </row>
    <row r="326" spans="1:5">
      <c r="A326" s="2" t="s">
        <v>4</v>
      </c>
      <c r="B326" s="2" t="s">
        <v>654</v>
      </c>
      <c r="C326" s="2" t="s">
        <v>6</v>
      </c>
      <c r="D326" s="2">
        <v>160</v>
      </c>
      <c r="E326" s="2" t="s">
        <v>655</v>
      </c>
    </row>
    <row r="327" spans="1:5">
      <c r="A327" s="2" t="s">
        <v>4</v>
      </c>
      <c r="B327" s="2" t="s">
        <v>656</v>
      </c>
      <c r="C327" s="2" t="s">
        <v>6</v>
      </c>
      <c r="D327" s="2">
        <f>70/1.13</f>
        <v>61.946902654867266</v>
      </c>
      <c r="E327" s="2" t="s">
        <v>657</v>
      </c>
    </row>
    <row r="328" spans="1:5">
      <c r="A328" s="2" t="s">
        <v>4</v>
      </c>
      <c r="B328" s="2" t="s">
        <v>658</v>
      </c>
      <c r="C328" s="2" t="s">
        <v>6</v>
      </c>
      <c r="D328" s="2">
        <f>160/1.13</f>
        <v>141.59292035398232</v>
      </c>
      <c r="E328" s="2" t="s">
        <v>659</v>
      </c>
    </row>
    <row r="329" spans="1:5">
      <c r="B329" s="3"/>
      <c r="D329" s="4"/>
      <c r="E3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2022-06-25T09:05:29Z</dcterms:created>
  <dcterms:modified xsi:type="dcterms:W3CDTF">2022-06-25T10:04:22Z</dcterms:modified>
</cp:coreProperties>
</file>