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xane Anquetil\data\webstreet\domaines\webstreet_learning\_courses\fr_excel_les_fondamentaux\exercices\ch03\"/>
    </mc:Choice>
  </mc:AlternateContent>
  <xr:revisionPtr revIDLastSave="0" documentId="8_{07682817-02B6-4831-A34F-9702B3A36EE7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Liste" sheetId="1" r:id="rId1"/>
    <sheet name="Corrigé Liste" sheetId="4" state="hidden" r:id="rId2"/>
    <sheet name="Corrigé Analyse" sheetId="5" state="hidden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H2" i="4" s="1"/>
  <c r="H22" i="1" l="1"/>
</calcChain>
</file>

<file path=xl/sharedStrings.xml><?xml version="1.0" encoding="utf-8"?>
<sst xmlns="http://schemas.openxmlformats.org/spreadsheetml/2006/main" count="113" uniqueCount="22">
  <si>
    <t>N° facture</t>
  </si>
  <si>
    <t>Date</t>
  </si>
  <si>
    <t>Nb
personnes</t>
  </si>
  <si>
    <t>Prestation</t>
  </si>
  <si>
    <t>Montant</t>
  </si>
  <si>
    <t>Réglé</t>
  </si>
  <si>
    <t>Solde</t>
  </si>
  <si>
    <t>A FAIRE</t>
  </si>
  <si>
    <t>Pension complète</t>
  </si>
  <si>
    <t>Chambre</t>
  </si>
  <si>
    <t>Demi-pension</t>
  </si>
  <si>
    <t>à relancer</t>
  </si>
  <si>
    <t>compte soldé</t>
  </si>
  <si>
    <t>Faire avoir</t>
  </si>
  <si>
    <t>Factures non soldées :</t>
  </si>
  <si>
    <t>Factures des Pensions complètes dont le montant est compris entre 100 et 200 :</t>
  </si>
  <si>
    <t>Total général</t>
  </si>
  <si>
    <t>Somme de Montant</t>
  </si>
  <si>
    <t>juin</t>
  </si>
  <si>
    <t>juil</t>
  </si>
  <si>
    <t>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</si>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</sst>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_-* #,##0.00\ [$€-1]_-;\-* #,##0.00\ [$€-1]_-;_-* &quot;-&quot;??\ [$€-1]_-"/>
    <numFmt numFmtId="166" formatCode="#,##0.00\ &quot;€&quot;"/>
  </numFmts>
  <fonts count="6" x14ac:knownFonts="1">
    <font>
      <sz val="10"/>
      <color theme="1"/>
      <name val="Arial"/>
      <family val="2"/>
    </font>
    <font>
      <sz val="11"/>
      <name val="Comic Sans MS"/>
      <family val="4"/>
    </font>
    <font>
      <b/>
      <sz val="11"/>
      <name val="Comic Sans MS"/>
      <family val="4"/>
    </font>
    <font>
      <b/>
      <sz val="11"/>
      <color rgb="FFFF0000"/>
      <name val="Comic Sans MS"/>
      <family val="4"/>
    </font>
    <font>
      <sz val="11"/>
      <color theme="0"/>
      <name val="Comic Sans MS"/>
      <family val="4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indent="1"/>
    </xf>
    <xf numFmtId="165" fontId="1" fillId="0" borderId="0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/>
    </xf>
    <xf numFmtId="14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 indent="1"/>
    </xf>
    <xf numFmtId="165" fontId="1" fillId="0" borderId="2" xfId="0" applyNumberFormat="1" applyFont="1" applyFill="1" applyBorder="1"/>
    <xf numFmtId="0" fontId="1" fillId="0" borderId="3" xfId="0" applyFont="1" applyFill="1" applyBorder="1" applyAlignment="1">
      <alignment horizontal="left" indent="1"/>
    </xf>
    <xf numFmtId="164" fontId="1" fillId="0" borderId="4" xfId="0" applyNumberFormat="1" applyFont="1" applyFill="1" applyBorder="1" applyAlignment="1">
      <alignment horizontal="center"/>
    </xf>
    <xf numFmtId="14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 indent="1"/>
    </xf>
    <xf numFmtId="165" fontId="1" fillId="0" borderId="5" xfId="0" applyNumberFormat="1" applyFont="1" applyFill="1" applyBorder="1"/>
    <xf numFmtId="0" fontId="1" fillId="0" borderId="6" xfId="0" applyFont="1" applyFill="1" applyBorder="1" applyAlignment="1">
      <alignment horizontal="left" indent="1"/>
    </xf>
    <xf numFmtId="0" fontId="3" fillId="0" borderId="0" xfId="0" applyFont="1"/>
    <xf numFmtId="0" fontId="0" fillId="0" borderId="0" xfId="0" pivotButton="1"/>
    <xf numFmtId="14" fontId="0" fillId="0" borderId="0" xfId="0" applyNumberFormat="1"/>
    <xf numFmtId="166" fontId="0" fillId="0" borderId="0" xfId="0" applyNumberForma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omic Sans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numFmt numFmtId="165" formatCode="_-* #,##0.00\ [$€-1]_-;\-* #,##0.00\ [$€-1]_-;_-* &quot;-&quot;??\ [$€-1]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numFmt numFmtId="165" formatCode="_-* #,##0.00\ [$€-1]_-;\-* #,##0.00\ [$€-1]_-;_-* &quot;-&quot;??\ [$€-1]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numFmt numFmtId="165" formatCode="_-* #,##0.00\ [$€-1]_-;\-* #,##0.00\ [$€-1]_-;_-* &quot;-&quot;??\ [$€-1]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numFmt numFmtId="164" formatCode="0000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numFmt numFmtId="165" formatCode="_-* #,##0.00\ [$€-1]_-;\-* #,##0.00\ [$€-1]_-;_-* &quot;-&quot;??\ [$€-1]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numFmt numFmtId="165" formatCode="_-* #,##0.00\ [$€-1]_-;\-* #,##0.00\ [$€-1]_-;_-* &quot;-&quot;??\ [$€-1]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numFmt numFmtId="165" formatCode="_-* #,##0.00\ [$€-1]_-;\-* #,##0.00\ [$€-1]_-;_-* &quot;-&quot;??\ [$€-1]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numFmt numFmtId="164" formatCode="0000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[factures.xlsx]Corrigé Analyse!Tableau croisé dynamique3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'Corrigé Analyse'!$B$3:$B$4</c:f>
              <c:strCache>
                <c:ptCount val="1"/>
                <c:pt idx="0">
                  <c:v>Chambre</c:v>
                </c:pt>
              </c:strCache>
            </c:strRef>
          </c:tx>
          <c:invertIfNegative val="0"/>
          <c:cat>
            <c:strRef>
              <c:f>'Corrigé Analyse'!$A$5:$A$8</c:f>
              <c:strCache>
                <c:ptCount val="3"/>
                <c:pt idx="0">
                  <c:v>juin</c:v>
                </c:pt>
                <c:pt idx="1">
                  <c:v>juil</c:v>
                </c:pt>
                <c:pt idx="2">
                  <c:v>août</c:v>
                </c:pt>
              </c:strCache>
            </c:strRef>
          </c:cat>
          <c:val>
            <c:numRef>
              <c:f>'Corrigé Analyse'!$B$5:$B$8</c:f>
              <c:numCache>
                <c:formatCode>#\ ##0.00\ "€"</c:formatCode>
                <c:ptCount val="3"/>
                <c:pt idx="1">
                  <c:v>118.91000000000001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5-4FF9-BB2A-FD479C1B6FF3}"/>
            </c:ext>
          </c:extLst>
        </c:ser>
        <c:ser>
          <c:idx val="1"/>
          <c:order val="1"/>
          <c:tx>
            <c:strRef>
              <c:f>'Corrigé Analyse'!$C$3:$C$4</c:f>
              <c:strCache>
                <c:ptCount val="1"/>
                <c:pt idx="0">
                  <c:v>Demi-pension</c:v>
                </c:pt>
              </c:strCache>
            </c:strRef>
          </c:tx>
          <c:invertIfNegative val="0"/>
          <c:cat>
            <c:strRef>
              <c:f>'Corrigé Analyse'!$A$5:$A$8</c:f>
              <c:strCache>
                <c:ptCount val="3"/>
                <c:pt idx="0">
                  <c:v>juin</c:v>
                </c:pt>
                <c:pt idx="1">
                  <c:v>juil</c:v>
                </c:pt>
                <c:pt idx="2">
                  <c:v>août</c:v>
                </c:pt>
              </c:strCache>
            </c:strRef>
          </c:cat>
          <c:val>
            <c:numRef>
              <c:f>'Corrigé Analyse'!$C$5:$C$8</c:f>
              <c:numCache>
                <c:formatCode>#\ ##0.00\ "€"</c:formatCode>
                <c:ptCount val="3"/>
                <c:pt idx="0">
                  <c:v>195.9</c:v>
                </c:pt>
                <c:pt idx="1">
                  <c:v>120.43</c:v>
                </c:pt>
                <c:pt idx="2">
                  <c:v>120.43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5-4FF9-BB2A-FD479C1B6FF3}"/>
            </c:ext>
          </c:extLst>
        </c:ser>
        <c:ser>
          <c:idx val="2"/>
          <c:order val="2"/>
          <c:tx>
            <c:strRef>
              <c:f>'Corrigé Analyse'!$D$3:$D$4</c:f>
              <c:strCache>
                <c:ptCount val="1"/>
                <c:pt idx="0">
                  <c:v>Pension complète</c:v>
                </c:pt>
              </c:strCache>
            </c:strRef>
          </c:tx>
          <c:invertIfNegative val="0"/>
          <c:cat>
            <c:strRef>
              <c:f>'Corrigé Analyse'!$A$5:$A$8</c:f>
              <c:strCache>
                <c:ptCount val="3"/>
                <c:pt idx="0">
                  <c:v>juin</c:v>
                </c:pt>
                <c:pt idx="1">
                  <c:v>juil</c:v>
                </c:pt>
                <c:pt idx="2">
                  <c:v>août</c:v>
                </c:pt>
              </c:strCache>
            </c:strRef>
          </c:cat>
          <c:val>
            <c:numRef>
              <c:f>'Corrigé Analyse'!$D$5:$D$8</c:f>
              <c:numCache>
                <c:formatCode>#\ ##0.00\ "€"</c:formatCode>
                <c:ptCount val="3"/>
                <c:pt idx="0">
                  <c:v>387.97999999999996</c:v>
                </c:pt>
                <c:pt idx="1">
                  <c:v>188.27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E5-4FF9-BB2A-FD479C1B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0481792"/>
        <c:axId val="70483328"/>
        <c:axId val="0"/>
      </c:bar3DChart>
      <c:catAx>
        <c:axId val="7048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483328"/>
        <c:crosses val="autoZero"/>
        <c:auto val="1"/>
        <c:lblAlgn val="ctr"/>
        <c:lblOffset val="100"/>
        <c:noMultiLvlLbl val="0"/>
      </c:catAx>
      <c:valAx>
        <c:axId val="70483328"/>
        <c:scaling>
          <c:orientation val="minMax"/>
        </c:scaling>
        <c:delete val="0"/>
        <c:axPos val="l"/>
        <c:majorGridlines/>
        <c:numFmt formatCode="#\ ##0.00\ &quot;€&quot;" sourceLinked="1"/>
        <c:majorTickMark val="out"/>
        <c:minorTickMark val="none"/>
        <c:tickLblPos val="nextTo"/>
        <c:crossAx val="7048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9</xdr:row>
      <xdr:rowOff>19050</xdr:rowOff>
    </xdr:from>
    <xdr:to>
      <xdr:col>4</xdr:col>
      <xdr:colOff>47625</xdr:colOff>
      <xdr:row>26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Guérois" refreshedDate="39272.784299189814" createdVersion="3" refreshedVersion="3" minRefreshableVersion="3" recordCount="19" xr:uid="{00000000-000A-0000-FFFF-FFFF01000000}">
  <cacheSource type="worksheet">
    <worksheetSource ref="A1:H21" sheet="Liste"/>
  </cacheSource>
  <cacheFields count="8">
    <cacheField name="N° facture" numFmtId="164">
      <sharedItems containsSemiMixedTypes="0" containsString="0" containsNumber="1" containsInteger="1" minValue="102" maxValue="120"/>
    </cacheField>
    <cacheField name="Date" numFmtId="14">
      <sharedItems containsSemiMixedTypes="0" containsNonDate="0" containsDate="1" containsString="0" minDate="2007-06-01T00:00:00" maxDate="2007-08-23T00:00:00" count="19">
        <d v="2007-06-01T00:00:00"/>
        <d v="2007-06-05T00:00:00"/>
        <d v="2007-06-09T00:00:00"/>
        <d v="2007-06-13T00:00:00"/>
        <d v="2007-06-17T00:00:00"/>
        <d v="2007-06-21T00:00:00"/>
        <d v="2007-06-25T00:00:00"/>
        <d v="2007-07-01T00:00:00"/>
        <d v="2007-07-06T00:00:00"/>
        <d v="2007-07-11T00:00:00"/>
        <d v="2007-07-16T00:00:00"/>
        <d v="2007-07-21T00:00:00"/>
        <d v="2007-07-26T00:00:00"/>
        <d v="2007-07-31T00:00:00"/>
        <d v="2007-08-01T00:00:00"/>
        <d v="2007-08-04T00:00:00"/>
        <d v="2007-08-10T00:00:00"/>
        <d v="2007-08-15T00:00:00"/>
        <d v="2007-08-22T00:00:00"/>
      </sharedItems>
      <fieldGroup base="1">
        <rangePr groupBy="months" startDate="2007-06-01T00:00:00" endDate="2007-08-23T00:00:00"/>
        <groupItems count="14">
          <s v="&lt;01/06/2007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3/08/2007"/>
        </groupItems>
      </fieldGroup>
    </cacheField>
    <cacheField name="Nb_x000a_personnes" numFmtId="0">
      <sharedItems containsSemiMixedTypes="0" containsString="0" containsNumber="1" containsInteger="1" minValue="1" maxValue="6"/>
    </cacheField>
    <cacheField name="Prestation" numFmtId="0">
      <sharedItems count="3">
        <s v="Pension complète"/>
        <s v="Chambre"/>
        <s v="Demi-pension"/>
      </sharedItems>
    </cacheField>
    <cacheField name="Montant" numFmtId="165">
      <sharedItems containsSemiMixedTypes="0" containsString="0" containsNumber="1" minValue="29.73" maxValue="293.45999999999998"/>
    </cacheField>
    <cacheField name="Réglé" numFmtId="165">
      <sharedItems containsString="0" containsBlank="1" containsNumber="1" minValue="29.73" maxValue="200"/>
    </cacheField>
    <cacheField name="Solde" numFmtId="165">
      <sharedItems containsSemiMixedTypes="0" containsString="0" containsNumber="1" minValue="-40.54" maxValue="293.45999999999998"/>
    </cacheField>
    <cacheField name="A FAIRE" numFmtId="0">
      <sharedItems count="3">
        <s v="compte soldé"/>
        <s v="Faire avoir"/>
        <s v="à relanc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n v="102"/>
    <x v="0"/>
    <n v="2"/>
    <x v="0"/>
    <n v="188.27"/>
    <n v="188.27"/>
    <n v="0"/>
    <x v="0"/>
  </r>
  <r>
    <n v="103"/>
    <x v="1"/>
    <n v="2"/>
    <x v="1"/>
    <n v="59.46"/>
    <n v="100"/>
    <n v="-40.54"/>
    <x v="1"/>
  </r>
  <r>
    <n v="104"/>
    <x v="2"/>
    <n v="1"/>
    <x v="0"/>
    <n v="94.52"/>
    <m/>
    <n v="94.52"/>
    <x v="2"/>
  </r>
  <r>
    <n v="105"/>
    <x v="3"/>
    <n v="2"/>
    <x v="2"/>
    <n v="135.68"/>
    <m/>
    <n v="135.68"/>
    <x v="2"/>
  </r>
  <r>
    <n v="106"/>
    <x v="4"/>
    <n v="3"/>
    <x v="0"/>
    <n v="293.45999999999998"/>
    <m/>
    <n v="293.45999999999998"/>
    <x v="2"/>
  </r>
  <r>
    <n v="107"/>
    <x v="5"/>
    <n v="1"/>
    <x v="1"/>
    <n v="29.73"/>
    <n v="29.73"/>
    <n v="0"/>
    <x v="0"/>
  </r>
  <r>
    <n v="108"/>
    <x v="6"/>
    <n v="1"/>
    <x v="2"/>
    <n v="60.22"/>
    <m/>
    <n v="60.22"/>
    <x v="2"/>
  </r>
  <r>
    <n v="109"/>
    <x v="7"/>
    <n v="2"/>
    <x v="2"/>
    <n v="120.43"/>
    <m/>
    <n v="120.43"/>
    <x v="2"/>
  </r>
  <r>
    <n v="110"/>
    <x v="8"/>
    <n v="2"/>
    <x v="1"/>
    <n v="59.46"/>
    <n v="59.46"/>
    <n v="0"/>
    <x v="0"/>
  </r>
  <r>
    <n v="111"/>
    <x v="9"/>
    <n v="1"/>
    <x v="0"/>
    <n v="94.52"/>
    <n v="100"/>
    <n v="-5.480000000000004"/>
    <x v="1"/>
  </r>
  <r>
    <n v="112"/>
    <x v="10"/>
    <n v="1"/>
    <x v="1"/>
    <n v="29.73"/>
    <m/>
    <n v="29.73"/>
    <x v="2"/>
  </r>
  <r>
    <n v="113"/>
    <x v="11"/>
    <n v="1"/>
    <x v="2"/>
    <n v="68.599999999999994"/>
    <n v="68.599999999999994"/>
    <n v="0"/>
    <x v="0"/>
  </r>
  <r>
    <n v="114"/>
    <x v="12"/>
    <n v="2"/>
    <x v="0"/>
    <n v="188.27"/>
    <m/>
    <n v="188.27"/>
    <x v="2"/>
  </r>
  <r>
    <n v="115"/>
    <x v="13"/>
    <n v="6"/>
    <x v="1"/>
    <n v="89.18"/>
    <m/>
    <n v="89.18"/>
    <x v="2"/>
  </r>
  <r>
    <n v="116"/>
    <x v="14"/>
    <n v="2"/>
    <x v="2"/>
    <n v="120.43"/>
    <n v="120.43"/>
    <n v="0"/>
    <x v="0"/>
  </r>
  <r>
    <n v="117"/>
    <x v="15"/>
    <n v="4"/>
    <x v="1"/>
    <n v="118.91"/>
    <n v="118.91"/>
    <n v="0"/>
    <x v="0"/>
  </r>
  <r>
    <n v="118"/>
    <x v="16"/>
    <n v="2"/>
    <x v="0"/>
    <n v="188.27"/>
    <n v="188.27"/>
    <n v="0"/>
    <x v="0"/>
  </r>
  <r>
    <n v="119"/>
    <x v="17"/>
    <n v="2"/>
    <x v="2"/>
    <n v="120.43"/>
    <m/>
    <n v="120.43"/>
    <x v="2"/>
  </r>
  <r>
    <n v="120"/>
    <x v="18"/>
    <n v="2"/>
    <x v="0"/>
    <n v="188.27"/>
    <n v="200"/>
    <n v="-11.7299999999999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eau croisé dynamique3" cacheId="0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compact="0" outline="1" outlineData="1" compactData="0" multipleFieldFilters="0" chartFormat="1">
  <location ref="A3:E8" firstHeaderRow="1" firstDataRow="2" firstDataCol="1" rowPageCount="1" colPageCount="1"/>
  <pivotFields count="8">
    <pivotField compact="0" numFmtId="164" showAll="0"/>
    <pivotField axis="axisRow" compact="0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axis="axisCol" compact="0" showAll="0">
      <items count="4">
        <item x="1"/>
        <item x="2"/>
        <item x="0"/>
        <item t="default"/>
      </items>
    </pivotField>
    <pivotField dataField="1" compact="0" numFmtId="165" showAll="0"/>
    <pivotField compact="0" showAll="0"/>
    <pivotField compact="0" numFmtId="165" showAll="0"/>
    <pivotField axis="axisPage" compact="0" multipleItemSelectionAllowed="1" showAll="0">
      <items count="4">
        <item x="2"/>
        <item h="1" x="0"/>
        <item h="1" x="1"/>
        <item t="default"/>
      </items>
    </pivotField>
  </pivotFields>
  <rowFields count="1">
    <field x="1"/>
  </rowFields>
  <rowItems count="4"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7" hier="-1"/>
  </pageFields>
  <dataFields count="1">
    <dataField name="Somme de Montant" fld="4" baseField="0" baseItem="0" numFmtId="166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Medium1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H22" totalsRowCount="1" headerRowDxfId="8" dataDxfId="27">
  <autoFilter ref="A1:H21" xr:uid="{00000000-0009-0000-0100-000002000000}"/>
  <tableColumns count="8">
    <tableColumn id="1" xr3:uid="{00000000-0010-0000-0000-000001000000}" name="N° facture" totalsRowLabel="Total" dataDxfId="26" totalsRowDxfId="7"/>
    <tableColumn id="2" xr3:uid="{00000000-0010-0000-0000-000002000000}" name="Date" dataDxfId="25" totalsRowDxfId="6"/>
    <tableColumn id="3" xr3:uid="{00000000-0010-0000-0000-000003000000}" name="Nb_x000a_personnes" dataDxfId="24" totalsRowDxfId="5"/>
    <tableColumn id="4" xr3:uid="{00000000-0010-0000-0000-000004000000}" name="Prestation" dataDxfId="23" totalsRowDxfId="4"/>
    <tableColumn id="5" xr3:uid="{00000000-0010-0000-0000-000005000000}" name="Montant" totalsRowFunction="sum" dataDxfId="22" totalsRowDxfId="3"/>
    <tableColumn id="6" xr3:uid="{00000000-0010-0000-0000-000006000000}" name="Réglé" totalsRowFunction="sum" dataDxfId="21" totalsRowDxfId="2"/>
    <tableColumn id="7" xr3:uid="{00000000-0010-0000-0000-000007000000}" name="Solde" dataDxfId="20" totalsRowDxfId="1"/>
    <tableColumn id="8" xr3:uid="{00000000-0010-0000-0000-000008000000}" name="A FAIRE" totalsRowFunction="count" dataDxfId="19" totalsRowDxfId="0"/>
  </tableColumns>
  <tableStyleInfo name="TableStyleMedium1" showFirstColumn="1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A1:H20" totalsRowShown="0" headerRowDxfId="18" dataDxfId="17">
  <autoFilter ref="A1:H20" xr:uid="{00000000-0009-0000-0100-000001000000}"/>
  <tableColumns count="8">
    <tableColumn id="1" xr3:uid="{00000000-0010-0000-0100-000001000000}" name="N° facture" dataDxfId="16"/>
    <tableColumn id="2" xr3:uid="{00000000-0010-0000-0100-000002000000}" name="Date" dataDxfId="15"/>
    <tableColumn id="3" xr3:uid="{00000000-0010-0000-0100-000003000000}" name="Nb_x000a_personnes" dataDxfId="14"/>
    <tableColumn id="4" xr3:uid="{00000000-0010-0000-0100-000004000000}" name="Prestation" dataDxfId="13"/>
    <tableColumn id="5" xr3:uid="{00000000-0010-0000-0100-000005000000}" name="Montant" dataDxfId="12"/>
    <tableColumn id="6" xr3:uid="{00000000-0010-0000-0100-000006000000}" name="Réglé" dataDxfId="11"/>
    <tableColumn id="7" xr3:uid="{00000000-0010-0000-0100-000007000000}" name="Solde" dataDxfId="10">
      <calculatedColumnFormula>E2-F2</calculatedColumnFormula>
    </tableColumn>
    <tableColumn id="8" xr3:uid="{00000000-0010-0000-0100-000008000000}" name="A FAIRE" dataDxfId="9">
      <calculatedColumnFormula>IF(G2=0,"compte soldé",IF(G2&lt;0,"Faire avoir","à relancer"))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J13" sqref="J13"/>
    </sheetView>
  </sheetViews>
  <sheetFormatPr baseColWidth="10" defaultRowHeight="12.75" x14ac:dyDescent="0.35"/>
  <cols>
    <col min="1" max="1" width="14" customWidth="1"/>
    <col min="2" max="2" width="14.59765625" customWidth="1"/>
    <col min="3" max="3" width="11.1328125" bestFit="1" customWidth="1"/>
    <col min="4" max="4" width="19.86328125" bestFit="1" customWidth="1"/>
    <col min="5" max="7" width="16.3984375" customWidth="1"/>
    <col min="8" max="8" width="15.86328125" bestFit="1" customWidth="1"/>
  </cols>
  <sheetData>
    <row r="1" spans="1:8" s="34" customFormat="1" ht="33" x14ac:dyDescent="0.35">
      <c r="A1" s="32" t="s">
        <v>0</v>
      </c>
      <c r="B1" s="32" t="s">
        <v>1</v>
      </c>
      <c r="C1" s="33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</row>
    <row r="2" spans="1:8" ht="16.5" x14ac:dyDescent="0.6">
      <c r="A2" s="3">
        <v>102</v>
      </c>
      <c r="B2" s="4">
        <v>44348</v>
      </c>
      <c r="C2" s="5">
        <v>2</v>
      </c>
      <c r="D2" s="6" t="s">
        <v>8</v>
      </c>
      <c r="E2" s="7">
        <v>188.27</v>
      </c>
      <c r="F2" s="7">
        <v>188.27</v>
      </c>
      <c r="G2" s="7"/>
      <c r="H2" s="6"/>
    </row>
    <row r="3" spans="1:8" ht="16.5" x14ac:dyDescent="0.6">
      <c r="A3" s="3">
        <v>103</v>
      </c>
      <c r="B3" s="4">
        <v>44352</v>
      </c>
      <c r="C3" s="5">
        <v>2</v>
      </c>
      <c r="D3" s="6" t="s">
        <v>9</v>
      </c>
      <c r="E3" s="7">
        <v>59.46</v>
      </c>
      <c r="F3" s="7">
        <v>100</v>
      </c>
      <c r="G3" s="7"/>
      <c r="H3" s="6"/>
    </row>
    <row r="4" spans="1:8" ht="16.5" x14ac:dyDescent="0.6">
      <c r="A4" s="3">
        <v>104</v>
      </c>
      <c r="B4" s="4">
        <v>44356</v>
      </c>
      <c r="C4" s="5">
        <v>1</v>
      </c>
      <c r="D4" s="6" t="s">
        <v>8</v>
      </c>
      <c r="E4" s="7">
        <v>94.52</v>
      </c>
      <c r="F4" s="7"/>
      <c r="G4" s="7"/>
      <c r="H4" s="6"/>
    </row>
    <row r="5" spans="1:8" ht="16.5" x14ac:dyDescent="0.6">
      <c r="A5" s="3">
        <v>105</v>
      </c>
      <c r="B5" s="4">
        <v>44360</v>
      </c>
      <c r="C5" s="5">
        <v>2</v>
      </c>
      <c r="D5" s="6" t="s">
        <v>10</v>
      </c>
      <c r="E5" s="7">
        <v>135.68</v>
      </c>
      <c r="F5" s="7"/>
      <c r="G5" s="7"/>
      <c r="H5" s="6"/>
    </row>
    <row r="6" spans="1:8" ht="16.5" x14ac:dyDescent="0.6">
      <c r="A6" s="3">
        <v>106</v>
      </c>
      <c r="B6" s="4">
        <v>44364</v>
      </c>
      <c r="C6" s="5">
        <v>3</v>
      </c>
      <c r="D6" s="6" t="s">
        <v>8</v>
      </c>
      <c r="E6" s="7">
        <v>293.45999999999998</v>
      </c>
      <c r="F6" s="7"/>
      <c r="G6" s="7"/>
      <c r="H6" s="6"/>
    </row>
    <row r="7" spans="1:8" ht="16.5" x14ac:dyDescent="0.6">
      <c r="A7" s="3">
        <v>107</v>
      </c>
      <c r="B7" s="4">
        <v>44368</v>
      </c>
      <c r="C7" s="5">
        <v>1</v>
      </c>
      <c r="D7" s="6" t="s">
        <v>9</v>
      </c>
      <c r="E7" s="7">
        <v>29.73</v>
      </c>
      <c r="F7" s="7">
        <v>29.73</v>
      </c>
      <c r="G7" s="7"/>
      <c r="H7" s="6"/>
    </row>
    <row r="8" spans="1:8" ht="16.5" x14ac:dyDescent="0.6">
      <c r="A8" s="3">
        <v>108</v>
      </c>
      <c r="B8" s="4">
        <v>44372</v>
      </c>
      <c r="C8" s="5">
        <v>1</v>
      </c>
      <c r="D8" s="6" t="s">
        <v>10</v>
      </c>
      <c r="E8" s="7">
        <v>60.22</v>
      </c>
      <c r="F8" s="7"/>
      <c r="G8" s="7"/>
      <c r="H8" s="6"/>
    </row>
    <row r="9" spans="1:8" ht="16.5" x14ac:dyDescent="0.6">
      <c r="A9" s="3">
        <v>109</v>
      </c>
      <c r="B9" s="4">
        <v>44378</v>
      </c>
      <c r="C9" s="5">
        <v>2</v>
      </c>
      <c r="D9" s="6" t="s">
        <v>10</v>
      </c>
      <c r="E9" s="7">
        <v>120.43</v>
      </c>
      <c r="F9" s="7"/>
      <c r="G9" s="7"/>
      <c r="H9" s="6"/>
    </row>
    <row r="10" spans="1:8" ht="16.5" x14ac:dyDescent="0.6">
      <c r="A10" s="3">
        <v>110</v>
      </c>
      <c r="B10" s="4">
        <v>44383</v>
      </c>
      <c r="C10" s="5">
        <v>2</v>
      </c>
      <c r="D10" s="6" t="s">
        <v>9</v>
      </c>
      <c r="E10" s="7">
        <v>59.46</v>
      </c>
      <c r="F10" s="7">
        <v>59.46</v>
      </c>
      <c r="G10" s="7"/>
      <c r="H10" s="6"/>
    </row>
    <row r="11" spans="1:8" ht="16.5" x14ac:dyDescent="0.6">
      <c r="A11" s="3">
        <v>111</v>
      </c>
      <c r="B11" s="4">
        <v>44388</v>
      </c>
      <c r="C11" s="5">
        <v>1</v>
      </c>
      <c r="D11" s="6" t="s">
        <v>8</v>
      </c>
      <c r="E11" s="7">
        <v>94.52</v>
      </c>
      <c r="F11" s="7">
        <v>100</v>
      </c>
      <c r="G11" s="7"/>
      <c r="H11" s="6"/>
    </row>
    <row r="12" spans="1:8" ht="16.5" x14ac:dyDescent="0.6">
      <c r="A12" s="3">
        <v>112</v>
      </c>
      <c r="B12" s="4">
        <v>44393</v>
      </c>
      <c r="C12" s="5">
        <v>1</v>
      </c>
      <c r="D12" s="6" t="s">
        <v>9</v>
      </c>
      <c r="E12" s="7">
        <v>29.73</v>
      </c>
      <c r="F12" s="7"/>
      <c r="G12" s="7"/>
      <c r="H12" s="6"/>
    </row>
    <row r="13" spans="1:8" ht="16.5" x14ac:dyDescent="0.6">
      <c r="A13" s="3">
        <v>113</v>
      </c>
      <c r="B13" s="4">
        <v>44398</v>
      </c>
      <c r="C13" s="5">
        <v>1</v>
      </c>
      <c r="D13" s="6" t="s">
        <v>10</v>
      </c>
      <c r="E13" s="7">
        <v>68.599999999999994</v>
      </c>
      <c r="F13" s="7">
        <v>68.599999999999994</v>
      </c>
      <c r="G13" s="7"/>
      <c r="H13" s="6"/>
    </row>
    <row r="14" spans="1:8" ht="16.5" x14ac:dyDescent="0.6">
      <c r="A14" s="3">
        <v>114</v>
      </c>
      <c r="B14" s="4">
        <v>44403</v>
      </c>
      <c r="C14" s="5">
        <v>2</v>
      </c>
      <c r="D14" s="6" t="s">
        <v>8</v>
      </c>
      <c r="E14" s="7">
        <v>188.27</v>
      </c>
      <c r="F14" s="7"/>
      <c r="G14" s="7"/>
      <c r="H14" s="6"/>
    </row>
    <row r="15" spans="1:8" ht="16.5" x14ac:dyDescent="0.6">
      <c r="A15" s="3">
        <v>115</v>
      </c>
      <c r="B15" s="4">
        <v>44408</v>
      </c>
      <c r="C15" s="5">
        <v>6</v>
      </c>
      <c r="D15" s="6" t="s">
        <v>9</v>
      </c>
      <c r="E15" s="7">
        <v>89.18</v>
      </c>
      <c r="F15" s="7"/>
      <c r="G15" s="7"/>
      <c r="H15" s="6"/>
    </row>
    <row r="16" spans="1:8" ht="16.5" x14ac:dyDescent="0.6">
      <c r="A16" s="3">
        <v>116</v>
      </c>
      <c r="B16" s="4">
        <v>44409</v>
      </c>
      <c r="C16" s="5">
        <v>2</v>
      </c>
      <c r="D16" s="6" t="s">
        <v>10</v>
      </c>
      <c r="E16" s="7">
        <v>120.43</v>
      </c>
      <c r="F16" s="7">
        <v>120.43</v>
      </c>
      <c r="G16" s="7"/>
      <c r="H16" s="6"/>
    </row>
    <row r="17" spans="1:8" ht="16.5" x14ac:dyDescent="0.6">
      <c r="A17" s="3">
        <v>117</v>
      </c>
      <c r="B17" s="4">
        <v>44412</v>
      </c>
      <c r="C17" s="5">
        <v>4</v>
      </c>
      <c r="D17" s="6" t="s">
        <v>9</v>
      </c>
      <c r="E17" s="7">
        <v>118.91</v>
      </c>
      <c r="F17" s="7">
        <v>118.91</v>
      </c>
      <c r="G17" s="7"/>
      <c r="H17" s="6"/>
    </row>
    <row r="18" spans="1:8" ht="16.5" x14ac:dyDescent="0.6">
      <c r="A18" s="3">
        <v>118</v>
      </c>
      <c r="B18" s="4">
        <v>44418</v>
      </c>
      <c r="C18" s="5">
        <v>2</v>
      </c>
      <c r="D18" s="6" t="s">
        <v>8</v>
      </c>
      <c r="E18" s="7">
        <v>188.27</v>
      </c>
      <c r="F18" s="7">
        <v>188.27</v>
      </c>
      <c r="G18" s="7"/>
      <c r="H18" s="6"/>
    </row>
    <row r="19" spans="1:8" ht="16.5" x14ac:dyDescent="0.6">
      <c r="A19" s="3">
        <v>119</v>
      </c>
      <c r="B19" s="4">
        <v>44423</v>
      </c>
      <c r="C19" s="5">
        <v>2</v>
      </c>
      <c r="D19" s="6" t="s">
        <v>10</v>
      </c>
      <c r="E19" s="7">
        <v>120.43</v>
      </c>
      <c r="F19" s="7"/>
      <c r="G19" s="7"/>
      <c r="H19" s="6"/>
    </row>
    <row r="20" spans="1:8" ht="16.5" x14ac:dyDescent="0.6">
      <c r="A20" s="3">
        <v>120</v>
      </c>
      <c r="B20" s="4">
        <v>44430</v>
      </c>
      <c r="C20" s="5">
        <v>2</v>
      </c>
      <c r="D20" s="6" t="s">
        <v>8</v>
      </c>
      <c r="E20" s="7">
        <v>188.27</v>
      </c>
      <c r="F20" s="7">
        <v>200</v>
      </c>
      <c r="G20" s="7"/>
      <c r="H20" s="6"/>
    </row>
    <row r="21" spans="1:8" ht="16.5" x14ac:dyDescent="0.6">
      <c r="A21" s="3">
        <v>121</v>
      </c>
      <c r="B21" s="4">
        <v>44435</v>
      </c>
      <c r="C21" s="5">
        <v>3</v>
      </c>
      <c r="D21" s="30" t="s">
        <v>9</v>
      </c>
      <c r="E21" s="7">
        <v>89.19</v>
      </c>
      <c r="F21" s="7">
        <v>89.19</v>
      </c>
      <c r="G21" s="7"/>
      <c r="H21" s="30"/>
    </row>
    <row r="22" spans="1:8" ht="16.5" x14ac:dyDescent="0.6">
      <c r="A22" s="28" t="s">
        <v>21</v>
      </c>
      <c r="B22" s="28"/>
      <c r="C22" s="28"/>
      <c r="D22" s="29"/>
      <c r="E22" s="31">
        <f>SUBTOTAL(109,Tableau2[Montant])</f>
        <v>2337.0300000000002</v>
      </c>
      <c r="F22" s="31">
        <f>SUBTOTAL(109,Tableau2[Réglé])</f>
        <v>1262.8600000000001</v>
      </c>
      <c r="G22" s="31"/>
      <c r="H22" s="29">
        <f>SUBTOTAL(103,Tableau2[A FAIRE])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baseColWidth="10" defaultRowHeight="12.75" x14ac:dyDescent="0.35"/>
  <cols>
    <col min="1" max="1" width="14" customWidth="1"/>
    <col min="2" max="2" width="13.86328125" bestFit="1" customWidth="1"/>
    <col min="3" max="3" width="11.1328125" bestFit="1" customWidth="1"/>
    <col min="4" max="4" width="19.86328125" bestFit="1" customWidth="1"/>
    <col min="5" max="7" width="11.86328125" bestFit="1" customWidth="1"/>
    <col min="8" max="8" width="15.86328125" bestFit="1" customWidth="1"/>
  </cols>
  <sheetData>
    <row r="1" spans="1:8" ht="33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.5" x14ac:dyDescent="0.6">
      <c r="A2" s="3">
        <v>102</v>
      </c>
      <c r="B2" s="4">
        <v>39234</v>
      </c>
      <c r="C2" s="5">
        <v>2</v>
      </c>
      <c r="D2" s="6" t="s">
        <v>8</v>
      </c>
      <c r="E2" s="7">
        <v>188.27</v>
      </c>
      <c r="F2" s="7">
        <v>188.27</v>
      </c>
      <c r="G2" s="7">
        <f t="shared" ref="G2:G20" si="0">E2-F2</f>
        <v>0</v>
      </c>
      <c r="H2" s="6" t="str">
        <f t="shared" ref="H2:H20" si="1">IF(G2=0,"compte soldé",IF(G2&lt;0,"Faire avoir","à relancer"))</f>
        <v>compte soldé</v>
      </c>
    </row>
    <row r="3" spans="1:8" ht="16.5" x14ac:dyDescent="0.6">
      <c r="A3" s="3">
        <v>103</v>
      </c>
      <c r="B3" s="4">
        <v>39238</v>
      </c>
      <c r="C3" s="5">
        <v>2</v>
      </c>
      <c r="D3" s="6" t="s">
        <v>9</v>
      </c>
      <c r="E3" s="7">
        <v>59.46</v>
      </c>
      <c r="F3" s="7">
        <v>100</v>
      </c>
      <c r="G3" s="7">
        <f t="shared" si="0"/>
        <v>-40.54</v>
      </c>
      <c r="H3" s="6" t="str">
        <f t="shared" si="1"/>
        <v>Faire avoir</v>
      </c>
    </row>
    <row r="4" spans="1:8" ht="16.5" x14ac:dyDescent="0.6">
      <c r="A4" s="3">
        <v>104</v>
      </c>
      <c r="B4" s="4">
        <v>39242</v>
      </c>
      <c r="C4" s="5">
        <v>1</v>
      </c>
      <c r="D4" s="6" t="s">
        <v>8</v>
      </c>
      <c r="E4" s="7">
        <v>94.52</v>
      </c>
      <c r="F4" s="7"/>
      <c r="G4" s="7">
        <f t="shared" si="0"/>
        <v>94.52</v>
      </c>
      <c r="H4" s="6" t="str">
        <f t="shared" si="1"/>
        <v>à relancer</v>
      </c>
    </row>
    <row r="5" spans="1:8" ht="16.5" x14ac:dyDescent="0.6">
      <c r="A5" s="3">
        <v>105</v>
      </c>
      <c r="B5" s="4">
        <v>39246</v>
      </c>
      <c r="C5" s="5">
        <v>2</v>
      </c>
      <c r="D5" s="6" t="s">
        <v>10</v>
      </c>
      <c r="E5" s="7">
        <v>135.68</v>
      </c>
      <c r="F5" s="7"/>
      <c r="G5" s="7">
        <f t="shared" si="0"/>
        <v>135.68</v>
      </c>
      <c r="H5" s="6" t="str">
        <f t="shared" si="1"/>
        <v>à relancer</v>
      </c>
    </row>
    <row r="6" spans="1:8" ht="16.5" x14ac:dyDescent="0.6">
      <c r="A6" s="3">
        <v>106</v>
      </c>
      <c r="B6" s="4">
        <v>39250</v>
      </c>
      <c r="C6" s="5">
        <v>3</v>
      </c>
      <c r="D6" s="6" t="s">
        <v>8</v>
      </c>
      <c r="E6" s="7">
        <v>293.45999999999998</v>
      </c>
      <c r="F6" s="7"/>
      <c r="G6" s="7">
        <f t="shared" si="0"/>
        <v>293.45999999999998</v>
      </c>
      <c r="H6" s="6" t="str">
        <f t="shared" si="1"/>
        <v>à relancer</v>
      </c>
    </row>
    <row r="7" spans="1:8" ht="16.5" x14ac:dyDescent="0.6">
      <c r="A7" s="3">
        <v>107</v>
      </c>
      <c r="B7" s="4">
        <v>39254</v>
      </c>
      <c r="C7" s="5">
        <v>1</v>
      </c>
      <c r="D7" s="6" t="s">
        <v>9</v>
      </c>
      <c r="E7" s="7">
        <v>29.73</v>
      </c>
      <c r="F7" s="7">
        <v>29.73</v>
      </c>
      <c r="G7" s="7">
        <f t="shared" si="0"/>
        <v>0</v>
      </c>
      <c r="H7" s="6" t="str">
        <f t="shared" si="1"/>
        <v>compte soldé</v>
      </c>
    </row>
    <row r="8" spans="1:8" ht="16.5" x14ac:dyDescent="0.6">
      <c r="A8" s="3">
        <v>108</v>
      </c>
      <c r="B8" s="4">
        <v>39258</v>
      </c>
      <c r="C8" s="5">
        <v>1</v>
      </c>
      <c r="D8" s="6" t="s">
        <v>10</v>
      </c>
      <c r="E8" s="7">
        <v>60.22</v>
      </c>
      <c r="F8" s="7"/>
      <c r="G8" s="7">
        <f t="shared" si="0"/>
        <v>60.22</v>
      </c>
      <c r="H8" s="6" t="str">
        <f t="shared" si="1"/>
        <v>à relancer</v>
      </c>
    </row>
    <row r="9" spans="1:8" ht="16.5" x14ac:dyDescent="0.6">
      <c r="A9" s="3">
        <v>109</v>
      </c>
      <c r="B9" s="4">
        <v>39264</v>
      </c>
      <c r="C9" s="5">
        <v>2</v>
      </c>
      <c r="D9" s="6" t="s">
        <v>10</v>
      </c>
      <c r="E9" s="7">
        <v>120.43</v>
      </c>
      <c r="F9" s="7"/>
      <c r="G9" s="7">
        <f t="shared" si="0"/>
        <v>120.43</v>
      </c>
      <c r="H9" s="6" t="str">
        <f t="shared" si="1"/>
        <v>à relancer</v>
      </c>
    </row>
    <row r="10" spans="1:8" ht="16.5" x14ac:dyDescent="0.6">
      <c r="A10" s="3">
        <v>110</v>
      </c>
      <c r="B10" s="4">
        <v>39269</v>
      </c>
      <c r="C10" s="5">
        <v>2</v>
      </c>
      <c r="D10" s="6" t="s">
        <v>9</v>
      </c>
      <c r="E10" s="7">
        <v>59.46</v>
      </c>
      <c r="F10" s="7">
        <v>59.46</v>
      </c>
      <c r="G10" s="7">
        <f t="shared" si="0"/>
        <v>0</v>
      </c>
      <c r="H10" s="6" t="str">
        <f t="shared" si="1"/>
        <v>compte soldé</v>
      </c>
    </row>
    <row r="11" spans="1:8" ht="16.5" x14ac:dyDescent="0.6">
      <c r="A11" s="3">
        <v>111</v>
      </c>
      <c r="B11" s="4">
        <v>39274</v>
      </c>
      <c r="C11" s="5">
        <v>1</v>
      </c>
      <c r="D11" s="6" t="s">
        <v>8</v>
      </c>
      <c r="E11" s="7">
        <v>94.52</v>
      </c>
      <c r="F11" s="7">
        <v>100</v>
      </c>
      <c r="G11" s="7">
        <f t="shared" si="0"/>
        <v>-5.480000000000004</v>
      </c>
      <c r="H11" s="6" t="str">
        <f t="shared" si="1"/>
        <v>Faire avoir</v>
      </c>
    </row>
    <row r="12" spans="1:8" ht="16.5" x14ac:dyDescent="0.6">
      <c r="A12" s="3">
        <v>112</v>
      </c>
      <c r="B12" s="4">
        <v>39279</v>
      </c>
      <c r="C12" s="5">
        <v>1</v>
      </c>
      <c r="D12" s="6" t="s">
        <v>9</v>
      </c>
      <c r="E12" s="7">
        <v>29.73</v>
      </c>
      <c r="F12" s="7"/>
      <c r="G12" s="7">
        <f t="shared" si="0"/>
        <v>29.73</v>
      </c>
      <c r="H12" s="6" t="str">
        <f t="shared" si="1"/>
        <v>à relancer</v>
      </c>
    </row>
    <row r="13" spans="1:8" ht="16.5" x14ac:dyDescent="0.6">
      <c r="A13" s="3">
        <v>113</v>
      </c>
      <c r="B13" s="4">
        <v>39284</v>
      </c>
      <c r="C13" s="5">
        <v>1</v>
      </c>
      <c r="D13" s="6" t="s">
        <v>10</v>
      </c>
      <c r="E13" s="7">
        <v>68.599999999999994</v>
      </c>
      <c r="F13" s="7">
        <v>68.599999999999994</v>
      </c>
      <c r="G13" s="7">
        <f t="shared" si="0"/>
        <v>0</v>
      </c>
      <c r="H13" s="6" t="str">
        <f t="shared" si="1"/>
        <v>compte soldé</v>
      </c>
    </row>
    <row r="14" spans="1:8" ht="16.5" x14ac:dyDescent="0.6">
      <c r="A14" s="3">
        <v>114</v>
      </c>
      <c r="B14" s="4">
        <v>39289</v>
      </c>
      <c r="C14" s="5">
        <v>2</v>
      </c>
      <c r="D14" s="6" t="s">
        <v>8</v>
      </c>
      <c r="E14" s="7">
        <v>188.27</v>
      </c>
      <c r="F14" s="7"/>
      <c r="G14" s="7">
        <f t="shared" si="0"/>
        <v>188.27</v>
      </c>
      <c r="H14" s="6" t="str">
        <f t="shared" si="1"/>
        <v>à relancer</v>
      </c>
    </row>
    <row r="15" spans="1:8" ht="16.5" x14ac:dyDescent="0.6">
      <c r="A15" s="3">
        <v>115</v>
      </c>
      <c r="B15" s="4">
        <v>39294</v>
      </c>
      <c r="C15" s="5">
        <v>6</v>
      </c>
      <c r="D15" s="6" t="s">
        <v>9</v>
      </c>
      <c r="E15" s="7">
        <v>89.18</v>
      </c>
      <c r="F15" s="7"/>
      <c r="G15" s="7">
        <f t="shared" si="0"/>
        <v>89.18</v>
      </c>
      <c r="H15" s="6" t="str">
        <f t="shared" si="1"/>
        <v>à relancer</v>
      </c>
    </row>
    <row r="16" spans="1:8" ht="16.5" x14ac:dyDescent="0.6">
      <c r="A16" s="3">
        <v>116</v>
      </c>
      <c r="B16" s="4">
        <v>39295</v>
      </c>
      <c r="C16" s="5">
        <v>2</v>
      </c>
      <c r="D16" s="6" t="s">
        <v>10</v>
      </c>
      <c r="E16" s="7">
        <v>120.43</v>
      </c>
      <c r="F16" s="7">
        <v>120.43</v>
      </c>
      <c r="G16" s="7">
        <f t="shared" si="0"/>
        <v>0</v>
      </c>
      <c r="H16" s="6" t="str">
        <f t="shared" si="1"/>
        <v>compte soldé</v>
      </c>
    </row>
    <row r="17" spans="1:8" ht="16.5" x14ac:dyDescent="0.6">
      <c r="A17" s="3">
        <v>117</v>
      </c>
      <c r="B17" s="4">
        <v>39298</v>
      </c>
      <c r="C17" s="5">
        <v>4</v>
      </c>
      <c r="D17" s="6" t="s">
        <v>9</v>
      </c>
      <c r="E17" s="7">
        <v>118.91</v>
      </c>
      <c r="F17" s="7">
        <v>118.91</v>
      </c>
      <c r="G17" s="7">
        <f t="shared" si="0"/>
        <v>0</v>
      </c>
      <c r="H17" s="6" t="str">
        <f t="shared" si="1"/>
        <v>compte soldé</v>
      </c>
    </row>
    <row r="18" spans="1:8" ht="16.5" x14ac:dyDescent="0.6">
      <c r="A18" s="3">
        <v>118</v>
      </c>
      <c r="B18" s="4">
        <v>39304</v>
      </c>
      <c r="C18" s="5">
        <v>2</v>
      </c>
      <c r="D18" s="6" t="s">
        <v>8</v>
      </c>
      <c r="E18" s="7">
        <v>188.27</v>
      </c>
      <c r="F18" s="7">
        <v>188.27</v>
      </c>
      <c r="G18" s="7">
        <f t="shared" si="0"/>
        <v>0</v>
      </c>
      <c r="H18" s="6" t="str">
        <f t="shared" si="1"/>
        <v>compte soldé</v>
      </c>
    </row>
    <row r="19" spans="1:8" ht="16.5" x14ac:dyDescent="0.6">
      <c r="A19" s="3">
        <v>119</v>
      </c>
      <c r="B19" s="4">
        <v>39309</v>
      </c>
      <c r="C19" s="5">
        <v>2</v>
      </c>
      <c r="D19" s="6" t="s">
        <v>10</v>
      </c>
      <c r="E19" s="7">
        <v>120.43</v>
      </c>
      <c r="F19" s="7"/>
      <c r="G19" s="7">
        <f t="shared" si="0"/>
        <v>120.43</v>
      </c>
      <c r="H19" s="6" t="str">
        <f t="shared" si="1"/>
        <v>à relancer</v>
      </c>
    </row>
    <row r="20" spans="1:8" ht="16.5" x14ac:dyDescent="0.6">
      <c r="A20" s="3">
        <v>120</v>
      </c>
      <c r="B20" s="4">
        <v>39316</v>
      </c>
      <c r="C20" s="5">
        <v>2</v>
      </c>
      <c r="D20" s="6" t="s">
        <v>8</v>
      </c>
      <c r="E20" s="7">
        <v>188.27</v>
      </c>
      <c r="F20" s="7">
        <v>200</v>
      </c>
      <c r="G20" s="7">
        <f t="shared" si="0"/>
        <v>-11.72999999999999</v>
      </c>
      <c r="H20" s="6" t="str">
        <f t="shared" si="1"/>
        <v>Faire avoir</v>
      </c>
    </row>
    <row r="22" spans="1:8" ht="16.5" x14ac:dyDescent="0.6">
      <c r="A22" s="24" t="s">
        <v>14</v>
      </c>
    </row>
    <row r="23" spans="1:8" ht="33" x14ac:dyDescent="0.35">
      <c r="A23" s="8" t="s">
        <v>0</v>
      </c>
      <c r="B23" s="9" t="s">
        <v>1</v>
      </c>
      <c r="C23" s="10" t="s">
        <v>2</v>
      </c>
      <c r="D23" s="9" t="s">
        <v>3</v>
      </c>
      <c r="E23" s="9" t="s">
        <v>4</v>
      </c>
      <c r="F23" s="9" t="s">
        <v>5</v>
      </c>
      <c r="G23" s="9" t="s">
        <v>6</v>
      </c>
      <c r="H23" s="11" t="s">
        <v>7</v>
      </c>
    </row>
    <row r="24" spans="1:8" ht="16.5" x14ac:dyDescent="0.6">
      <c r="A24" s="12">
        <v>104</v>
      </c>
      <c r="B24" s="13">
        <v>39242</v>
      </c>
      <c r="C24" s="14">
        <v>1</v>
      </c>
      <c r="D24" s="15" t="s">
        <v>8</v>
      </c>
      <c r="E24" s="16">
        <v>94.52</v>
      </c>
      <c r="F24" s="16"/>
      <c r="G24" s="16">
        <v>94.52</v>
      </c>
      <c r="H24" s="17" t="s">
        <v>11</v>
      </c>
    </row>
    <row r="25" spans="1:8" ht="16.5" x14ac:dyDescent="0.6">
      <c r="A25" s="12">
        <v>105</v>
      </c>
      <c r="B25" s="13">
        <v>39246</v>
      </c>
      <c r="C25" s="14">
        <v>2</v>
      </c>
      <c r="D25" s="15" t="s">
        <v>10</v>
      </c>
      <c r="E25" s="16">
        <v>135.68</v>
      </c>
      <c r="F25" s="16"/>
      <c r="G25" s="16">
        <v>135.68</v>
      </c>
      <c r="H25" s="17" t="s">
        <v>11</v>
      </c>
    </row>
    <row r="26" spans="1:8" ht="16.5" x14ac:dyDescent="0.6">
      <c r="A26" s="12">
        <v>106</v>
      </c>
      <c r="B26" s="13">
        <v>39250</v>
      </c>
      <c r="C26" s="14">
        <v>3</v>
      </c>
      <c r="D26" s="15" t="s">
        <v>8</v>
      </c>
      <c r="E26" s="16">
        <v>293.45999999999998</v>
      </c>
      <c r="F26" s="16"/>
      <c r="G26" s="16">
        <v>293.45999999999998</v>
      </c>
      <c r="H26" s="17" t="s">
        <v>11</v>
      </c>
    </row>
    <row r="27" spans="1:8" ht="16.5" x14ac:dyDescent="0.6">
      <c r="A27" s="12">
        <v>108</v>
      </c>
      <c r="B27" s="13">
        <v>39258</v>
      </c>
      <c r="C27" s="14">
        <v>1</v>
      </c>
      <c r="D27" s="15" t="s">
        <v>10</v>
      </c>
      <c r="E27" s="16">
        <v>60.22</v>
      </c>
      <c r="F27" s="16"/>
      <c r="G27" s="16">
        <v>60.22</v>
      </c>
      <c r="H27" s="17" t="s">
        <v>11</v>
      </c>
    </row>
    <row r="28" spans="1:8" ht="16.5" x14ac:dyDescent="0.6">
      <c r="A28" s="12">
        <v>109</v>
      </c>
      <c r="B28" s="13">
        <v>39264</v>
      </c>
      <c r="C28" s="14">
        <v>2</v>
      </c>
      <c r="D28" s="15" t="s">
        <v>10</v>
      </c>
      <c r="E28" s="16">
        <v>120.43</v>
      </c>
      <c r="F28" s="16"/>
      <c r="G28" s="16">
        <v>120.43</v>
      </c>
      <c r="H28" s="17" t="s">
        <v>11</v>
      </c>
    </row>
    <row r="29" spans="1:8" ht="16.5" x14ac:dyDescent="0.6">
      <c r="A29" s="12">
        <v>112</v>
      </c>
      <c r="B29" s="13">
        <v>39279</v>
      </c>
      <c r="C29" s="14">
        <v>1</v>
      </c>
      <c r="D29" s="15" t="s">
        <v>9</v>
      </c>
      <c r="E29" s="16">
        <v>29.73</v>
      </c>
      <c r="F29" s="16"/>
      <c r="G29" s="16">
        <v>29.73</v>
      </c>
      <c r="H29" s="17" t="s">
        <v>11</v>
      </c>
    </row>
    <row r="30" spans="1:8" ht="16.5" x14ac:dyDescent="0.6">
      <c r="A30" s="12">
        <v>114</v>
      </c>
      <c r="B30" s="13">
        <v>39289</v>
      </c>
      <c r="C30" s="14">
        <v>2</v>
      </c>
      <c r="D30" s="15" t="s">
        <v>8</v>
      </c>
      <c r="E30" s="16">
        <v>188.27</v>
      </c>
      <c r="F30" s="16"/>
      <c r="G30" s="16">
        <v>188.27</v>
      </c>
      <c r="H30" s="17" t="s">
        <v>11</v>
      </c>
    </row>
    <row r="31" spans="1:8" ht="16.5" x14ac:dyDescent="0.6">
      <c r="A31" s="12">
        <v>115</v>
      </c>
      <c r="B31" s="13">
        <v>39294</v>
      </c>
      <c r="C31" s="14">
        <v>6</v>
      </c>
      <c r="D31" s="15" t="s">
        <v>9</v>
      </c>
      <c r="E31" s="16">
        <v>89.18</v>
      </c>
      <c r="F31" s="16"/>
      <c r="G31" s="16">
        <v>89.18</v>
      </c>
      <c r="H31" s="17" t="s">
        <v>11</v>
      </c>
    </row>
    <row r="32" spans="1:8" ht="16.5" x14ac:dyDescent="0.6">
      <c r="A32" s="12">
        <v>119</v>
      </c>
      <c r="B32" s="13">
        <v>39309</v>
      </c>
      <c r="C32" s="14">
        <v>2</v>
      </c>
      <c r="D32" s="15" t="s">
        <v>10</v>
      </c>
      <c r="E32" s="16">
        <v>120.43</v>
      </c>
      <c r="F32" s="16"/>
      <c r="G32" s="16">
        <v>120.43</v>
      </c>
      <c r="H32" s="17" t="s">
        <v>11</v>
      </c>
    </row>
    <row r="34" spans="1:8" ht="16.5" x14ac:dyDescent="0.6">
      <c r="A34" s="24" t="s">
        <v>15</v>
      </c>
    </row>
    <row r="35" spans="1:8" ht="33" x14ac:dyDescent="0.35">
      <c r="A35" s="8" t="s">
        <v>0</v>
      </c>
      <c r="B35" s="9" t="s">
        <v>1</v>
      </c>
      <c r="C35" s="10" t="s">
        <v>2</v>
      </c>
      <c r="D35" s="9" t="s">
        <v>3</v>
      </c>
      <c r="E35" s="9" t="s">
        <v>4</v>
      </c>
      <c r="F35" s="9" t="s">
        <v>5</v>
      </c>
      <c r="G35" s="9" t="s">
        <v>6</v>
      </c>
      <c r="H35" s="11" t="s">
        <v>7</v>
      </c>
    </row>
    <row r="36" spans="1:8" ht="16.5" x14ac:dyDescent="0.6">
      <c r="A36" s="12">
        <v>102</v>
      </c>
      <c r="B36" s="13">
        <v>39234</v>
      </c>
      <c r="C36" s="14">
        <v>2</v>
      </c>
      <c r="D36" s="15" t="s">
        <v>8</v>
      </c>
      <c r="E36" s="16">
        <v>188.27</v>
      </c>
      <c r="F36" s="16">
        <v>188.27</v>
      </c>
      <c r="G36" s="16">
        <v>0</v>
      </c>
      <c r="H36" s="17" t="s">
        <v>12</v>
      </c>
    </row>
    <row r="37" spans="1:8" ht="16.5" x14ac:dyDescent="0.6">
      <c r="A37" s="12">
        <v>114</v>
      </c>
      <c r="B37" s="13">
        <v>39289</v>
      </c>
      <c r="C37" s="14">
        <v>2</v>
      </c>
      <c r="D37" s="15" t="s">
        <v>8</v>
      </c>
      <c r="E37" s="16">
        <v>188.27</v>
      </c>
      <c r="F37" s="16"/>
      <c r="G37" s="16">
        <v>188.27</v>
      </c>
      <c r="H37" s="17" t="s">
        <v>11</v>
      </c>
    </row>
    <row r="38" spans="1:8" ht="16.5" x14ac:dyDescent="0.6">
      <c r="A38" s="12">
        <v>118</v>
      </c>
      <c r="B38" s="13">
        <v>39304</v>
      </c>
      <c r="C38" s="14">
        <v>2</v>
      </c>
      <c r="D38" s="15" t="s">
        <v>8</v>
      </c>
      <c r="E38" s="16">
        <v>188.27</v>
      </c>
      <c r="F38" s="16">
        <v>188.27</v>
      </c>
      <c r="G38" s="16">
        <v>0</v>
      </c>
      <c r="H38" s="17" t="s">
        <v>12</v>
      </c>
    </row>
    <row r="39" spans="1:8" ht="16.5" x14ac:dyDescent="0.6">
      <c r="A39" s="18">
        <v>120</v>
      </c>
      <c r="B39" s="19">
        <v>39316</v>
      </c>
      <c r="C39" s="20">
        <v>2</v>
      </c>
      <c r="D39" s="21" t="s">
        <v>8</v>
      </c>
      <c r="E39" s="22">
        <v>188.27</v>
      </c>
      <c r="F39" s="22">
        <v>200</v>
      </c>
      <c r="G39" s="22">
        <v>-11.72999999999999</v>
      </c>
      <c r="H39" s="23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/>
  </sheetViews>
  <sheetFormatPr baseColWidth="10" defaultRowHeight="12.75" x14ac:dyDescent="0.35"/>
  <cols>
    <col min="1" max="1" width="18.86328125" bestFit="1" customWidth="1"/>
    <col min="2" max="4" width="17.3984375" bestFit="1" customWidth="1"/>
    <col min="5" max="5" width="13.1328125" bestFit="1" customWidth="1"/>
  </cols>
  <sheetData>
    <row r="1" spans="1:5" x14ac:dyDescent="0.35">
      <c r="A1" s="25" t="s">
        <v>7</v>
      </c>
      <c r="B1" t="s">
        <v>11</v>
      </c>
    </row>
    <row r="3" spans="1:5" x14ac:dyDescent="0.35">
      <c r="A3" s="25" t="s">
        <v>17</v>
      </c>
      <c r="B3" s="25" t="s">
        <v>3</v>
      </c>
    </row>
    <row r="4" spans="1:5" x14ac:dyDescent="0.35">
      <c r="A4" s="25" t="s">
        <v>1</v>
      </c>
      <c r="B4" t="s">
        <v>9</v>
      </c>
      <c r="C4" t="s">
        <v>10</v>
      </c>
      <c r="D4" t="s">
        <v>8</v>
      </c>
      <c r="E4" t="s">
        <v>16</v>
      </c>
    </row>
    <row r="5" spans="1:5" x14ac:dyDescent="0.35">
      <c r="A5" s="26" t="s">
        <v>18</v>
      </c>
      <c r="B5" s="27"/>
      <c r="C5" s="27">
        <v>195.9</v>
      </c>
      <c r="D5" s="27">
        <v>387.97999999999996</v>
      </c>
      <c r="E5" s="27">
        <v>583.88</v>
      </c>
    </row>
    <row r="6" spans="1:5" x14ac:dyDescent="0.35">
      <c r="A6" s="26" t="s">
        <v>19</v>
      </c>
      <c r="B6" s="27">
        <v>118.91000000000001</v>
      </c>
      <c r="C6" s="27">
        <v>120.43</v>
      </c>
      <c r="D6" s="27">
        <v>188.27</v>
      </c>
      <c r="E6" s="27">
        <v>427.61</v>
      </c>
    </row>
    <row r="7" spans="1:5" x14ac:dyDescent="0.35">
      <c r="A7" s="26" t="s">
        <v>20</v>
      </c>
      <c r="B7" s="27"/>
      <c r="C7" s="27">
        <v>120.43</v>
      </c>
      <c r="D7" s="27"/>
      <c r="E7" s="27">
        <v>120.43</v>
      </c>
    </row>
    <row r="8" spans="1:5" x14ac:dyDescent="0.35">
      <c r="A8" s="26" t="s">
        <v>16</v>
      </c>
      <c r="B8" s="27">
        <v>118.91000000000001</v>
      </c>
      <c r="C8" s="27">
        <v>436.76000000000005</v>
      </c>
      <c r="D8" s="27">
        <v>576.25</v>
      </c>
      <c r="E8" s="27">
        <v>1131.92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Liste</vt:lpstr>
      <vt:lpstr>Corrigé Liste</vt:lpstr>
      <vt:lpstr>Corrigé Analyse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Guérois</dc:creator>
  <cp:lastModifiedBy>Roxane Anquetil</cp:lastModifiedBy>
  <dcterms:created xsi:type="dcterms:W3CDTF">2007-07-09T16:47:02Z</dcterms:created>
  <dcterms:modified xsi:type="dcterms:W3CDTF">2021-08-07T17:03:19Z</dcterms:modified>
</cp:coreProperties>
</file>