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3\"/>
    </mc:Choice>
  </mc:AlternateContent>
  <xr:revisionPtr revIDLastSave="0" documentId="13_ncr:1_{92FCA963-3719-44FF-B525-DDB14B55C170}" xr6:coauthVersionLast="47" xr6:coauthVersionMax="47" xr10:uidLastSave="{00000000-0000-0000-0000-000000000000}"/>
  <bookViews>
    <workbookView xWindow="-98" yWindow="-98" windowWidth="20715" windowHeight="13276" xr2:uid="{00000000-000D-0000-FFFF-FFFF00000000}"/>
    <workbookView xWindow="-98" yWindow="-98" windowWidth="20715" windowHeight="13276" xr2:uid="{35755109-39D8-4E61-8B66-183BB142317E}"/>
  </bookViews>
  <sheets>
    <sheet name="Ventes 1er sem" sheetId="1" r:id="rId1"/>
    <sheet name="Prix de revi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B25" i="1"/>
  <c r="C19" i="1"/>
  <c r="C5" i="1"/>
  <c r="C6" i="1"/>
  <c r="F6" i="1" s="1"/>
  <c r="C7" i="1"/>
  <c r="D7" i="1" s="1"/>
  <c r="C8" i="1"/>
  <c r="C9" i="1"/>
  <c r="F9" i="1" s="1"/>
  <c r="C10" i="1"/>
  <c r="F10" i="1" s="1"/>
  <c r="C11" i="1"/>
  <c r="F11" i="1" s="1"/>
  <c r="C12" i="1"/>
  <c r="C13" i="1"/>
  <c r="F13" i="1"/>
  <c r="C14" i="1"/>
  <c r="F14" i="1" s="1"/>
  <c r="C15" i="1"/>
  <c r="F15" i="1" s="1"/>
  <c r="C16" i="1"/>
  <c r="C17" i="1"/>
  <c r="F17" i="1" s="1"/>
  <c r="C18" i="1"/>
  <c r="F18" i="1" s="1"/>
  <c r="B22" i="1"/>
  <c r="E20" i="1"/>
  <c r="F16" i="1" l="1"/>
  <c r="F12" i="1"/>
  <c r="F8" i="1"/>
  <c r="F19" i="1"/>
  <c r="F7" i="1"/>
  <c r="F5" i="1"/>
  <c r="B23" i="1"/>
  <c r="F20" i="1" l="1"/>
  <c r="G5" i="1" s="1"/>
  <c r="B24" i="1"/>
  <c r="G20" i="1" l="1"/>
  <c r="G14" i="1"/>
  <c r="G17" i="1"/>
  <c r="G13" i="1"/>
  <c r="G9" i="1"/>
  <c r="G15" i="1"/>
  <c r="G7" i="1"/>
  <c r="G19" i="1"/>
  <c r="G16" i="1"/>
  <c r="G8" i="1"/>
  <c r="G11" i="1"/>
  <c r="G18" i="1"/>
  <c r="G10" i="1"/>
  <c r="G12" i="1"/>
  <c r="G6" i="1"/>
</calcChain>
</file>

<file path=xl/sharedStrings.xml><?xml version="1.0" encoding="utf-8"?>
<sst xmlns="http://schemas.openxmlformats.org/spreadsheetml/2006/main" count="63" uniqueCount="46">
  <si>
    <t>ARTICLES</t>
  </si>
  <si>
    <t>PRIX DE
REVIENT</t>
  </si>
  <si>
    <t>MARGE
RÉALISÉE</t>
  </si>
  <si>
    <t>QUANTITÉ</t>
  </si>
  <si>
    <t>BÉNÉFICE
RÉALISÉ</t>
  </si>
  <si>
    <t>PART DU
BÉNÉFICE</t>
  </si>
  <si>
    <t>PRIX DE
VENTE</t>
  </si>
  <si>
    <t>Canapé-lit</t>
  </si>
  <si>
    <t>Canapé 3 places fixe</t>
  </si>
  <si>
    <t>Lit 140x190</t>
  </si>
  <si>
    <t>Chaise fixe</t>
  </si>
  <si>
    <t>Table basse rectangulaire</t>
  </si>
  <si>
    <t>Table carrée</t>
  </si>
  <si>
    <t>Table rectangulaire</t>
  </si>
  <si>
    <t>Armoire 2 portes</t>
  </si>
  <si>
    <t>Buffet 2 portes</t>
  </si>
  <si>
    <t>Buffet 3 portes</t>
  </si>
  <si>
    <t>Commode 2 portes</t>
  </si>
  <si>
    <t>Étagère haute</t>
  </si>
  <si>
    <t>Étagère basse</t>
  </si>
  <si>
    <t>Lit 160x190</t>
  </si>
  <si>
    <t>Chaise pliante</t>
  </si>
  <si>
    <t>TOTAL</t>
  </si>
  <si>
    <t>MEILLEUR BÉNÉFICE RÉALISÉ</t>
  </si>
  <si>
    <t>MARGE MOYENNE RÉALISÉE</t>
  </si>
  <si>
    <t>MOINS BON BÉNÉFICE RÉALISÉ</t>
  </si>
  <si>
    <t>Tableau réalisé le:</t>
  </si>
  <si>
    <t>LE NOMBRE D'ARTICLES</t>
  </si>
  <si>
    <t>PRIX DE REVIENT DES ARTICLES</t>
  </si>
  <si>
    <t>REF</t>
  </si>
  <si>
    <t>ART01</t>
  </si>
  <si>
    <t>ART02</t>
  </si>
  <si>
    <t>ART03</t>
  </si>
  <si>
    <t>ART04</t>
  </si>
  <si>
    <t>ART05</t>
  </si>
  <si>
    <t>ART06</t>
  </si>
  <si>
    <t>ART07</t>
  </si>
  <si>
    <t>ART08</t>
  </si>
  <si>
    <t>ART09</t>
  </si>
  <si>
    <t>ART10</t>
  </si>
  <si>
    <t>ART11</t>
  </si>
  <si>
    <t>ART12</t>
  </si>
  <si>
    <t>ART13</t>
  </si>
  <si>
    <t>ART14</t>
  </si>
  <si>
    <t>ART15</t>
  </si>
  <si>
    <r>
      <t xml:space="preserve">RECAPITULATIF DES COMMANDES DU </t>
    </r>
    <r>
      <rPr>
        <sz val="16"/>
        <color theme="6" tint="-0.499984740745262"/>
        <rFont val="Arial Black"/>
        <family val="2"/>
      </rPr>
      <t>1ER SEMESTRE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</si>
</sst>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\ _€"/>
    <numFmt numFmtId="165" formatCode="#,##0.00\ &quot;€&quot;"/>
    <numFmt numFmtId="166" formatCode="[$-40C]d\ mmmm\ yyyy;@"/>
    <numFmt numFmtId="167" formatCode="#,##0.00&quot; HT&quot;"/>
  </numFmts>
  <fonts count="19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indexed="9"/>
      <name val="Tahoma"/>
      <family val="2"/>
    </font>
    <font>
      <sz val="11"/>
      <color indexed="8"/>
      <name val="Tahoma"/>
      <family val="2"/>
    </font>
    <font>
      <b/>
      <sz val="10"/>
      <color indexed="9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indexed="8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6" tint="-0.499984740745262"/>
      <name val="Arial Black"/>
      <family val="2"/>
    </font>
    <font>
      <sz val="16"/>
      <color theme="6" tint="-0.499984740745262"/>
      <name val="Arial Black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6" tint="0.39997558519241921"/>
        <bgColor indexed="65"/>
      </patternFill>
    </fill>
    <fill>
      <gradientFill degree="90">
        <stop position="0">
          <color theme="6" tint="0.80001220740379042"/>
        </stop>
        <stop position="1">
          <color theme="6" tint="-0.25098422193060094"/>
        </stop>
      </gradientFill>
    </fill>
    <fill>
      <patternFill patternType="solid">
        <fgColor theme="6" tint="0.39997558519241921"/>
        <bgColor indexed="64"/>
      </patternFill>
    </fill>
    <fill>
      <patternFill patternType="gray125">
        <fgColor theme="6" tint="0.39994506668294322"/>
        <bgColor indexed="65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theme="6" tint="-0.24994659260841701"/>
      </left>
      <right style="thin">
        <color theme="6" tint="-0.24994659260841701"/>
      </right>
      <top style="thick">
        <color theme="6" tint="-0.24994659260841701"/>
      </top>
      <bottom/>
      <diagonal/>
    </border>
    <border>
      <left style="thin">
        <color theme="6" tint="-0.24994659260841701"/>
      </left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ck">
        <color theme="6" tint="-0.24994659260841701"/>
      </right>
      <top/>
      <bottom/>
      <diagonal/>
    </border>
    <border>
      <left style="thick">
        <color theme="6" tint="-0.24994659260841701"/>
      </left>
      <right style="thin">
        <color theme="6" tint="-0.24994659260841701"/>
      </right>
      <top/>
      <bottom style="thick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ck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4659260841701"/>
      </right>
      <top/>
      <bottom style="thick">
        <color theme="6" tint="-0.24994659260841701"/>
      </bottom>
      <diagonal/>
    </border>
    <border>
      <left style="thick">
        <color theme="6" tint="-0.24994659260841701"/>
      </left>
      <right style="thin">
        <color theme="6" tint="-0.24994659260841701"/>
      </right>
      <top style="thick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ck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n">
        <color theme="6" tint="-0.24994659260841701"/>
      </bottom>
      <diagonal/>
    </border>
    <border>
      <left style="thick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4659260841701"/>
      </right>
      <top/>
      <bottom style="thin">
        <color theme="6" tint="-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5" fillId="3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2"/>
    <xf numFmtId="0" fontId="5" fillId="0" borderId="0" xfId="2" applyFont="1" applyFill="1" applyBorder="1" applyAlignment="1"/>
    <xf numFmtId="0" fontId="4" fillId="0" borderId="0" xfId="0" applyFont="1"/>
    <xf numFmtId="0" fontId="6" fillId="0" borderId="0" xfId="2" applyFont="1" applyFill="1" applyBorder="1" applyAlignment="1">
      <alignment horizontal="left" wrapText="1"/>
    </xf>
    <xf numFmtId="164" fontId="6" fillId="0" borderId="0" xfId="2" applyNumberFormat="1" applyFont="1" applyFill="1" applyBorder="1" applyAlignment="1">
      <alignment horizontal="right" wrapText="1"/>
    </xf>
    <xf numFmtId="0" fontId="7" fillId="2" borderId="1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 wrapText="1"/>
    </xf>
    <xf numFmtId="0" fontId="14" fillId="0" borderId="0" xfId="0" applyFont="1" applyFill="1" applyBorder="1" applyAlignment="1">
      <alignment horizontal="left"/>
    </xf>
    <xf numFmtId="166" fontId="8" fillId="0" borderId="0" xfId="0" applyNumberFormat="1" applyFont="1"/>
    <xf numFmtId="0" fontId="8" fillId="5" borderId="7" xfId="0" applyFont="1" applyFill="1" applyBorder="1" applyAlignment="1">
      <alignment horizontal="left" vertical="center"/>
    </xf>
    <xf numFmtId="2" fontId="10" fillId="5" borderId="8" xfId="0" applyNumberFormat="1" applyFont="1" applyFill="1" applyBorder="1" applyAlignment="1">
      <alignment horizontal="right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5" fillId="3" borderId="2" xfId="3" applyBorder="1" applyAlignment="1">
      <alignment horizontal="left"/>
    </xf>
    <xf numFmtId="0" fontId="15" fillId="3" borderId="4" xfId="3" applyBorder="1" applyAlignment="1">
      <alignment horizontal="left"/>
    </xf>
    <xf numFmtId="0" fontId="15" fillId="3" borderId="7" xfId="3" applyBorder="1" applyAlignment="1">
      <alignment horizontal="left"/>
    </xf>
    <xf numFmtId="0" fontId="11" fillId="5" borderId="10" xfId="0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8" fillId="0" borderId="0" xfId="4" applyAlignment="1" applyProtection="1"/>
    <xf numFmtId="0" fontId="10" fillId="5" borderId="8" xfId="0" applyNumberFormat="1" applyFont="1" applyFill="1" applyBorder="1" applyAlignment="1">
      <alignment horizontal="right" vertical="center" indent="1"/>
    </xf>
    <xf numFmtId="9" fontId="10" fillId="5" borderId="9" xfId="1" applyFont="1" applyFill="1" applyBorder="1" applyAlignment="1">
      <alignment horizontal="right" vertical="center" wrapText="1" indent="1"/>
    </xf>
    <xf numFmtId="0" fontId="8" fillId="0" borderId="3" xfId="0" applyFont="1" applyBorder="1" applyAlignment="1">
      <alignment horizontal="right" wrapText="1" indent="1"/>
    </xf>
    <xf numFmtId="165" fontId="8" fillId="0" borderId="6" xfId="0" applyNumberFormat="1" applyFont="1" applyBorder="1" applyAlignment="1">
      <alignment horizontal="right" wrapText="1" indent="1"/>
    </xf>
    <xf numFmtId="165" fontId="8" fillId="0" borderId="9" xfId="0" applyNumberFormat="1" applyFont="1" applyBorder="1" applyAlignment="1">
      <alignment horizontal="right" wrapText="1" indent="1"/>
    </xf>
    <xf numFmtId="0" fontId="16" fillId="4" borderId="0" xfId="0" applyFont="1" applyFill="1" applyAlignment="1">
      <alignment horizontal="center" vertical="center"/>
    </xf>
    <xf numFmtId="0" fontId="5" fillId="2" borderId="0" xfId="2" applyFont="1" applyFill="1" applyBorder="1" applyAlignment="1">
      <alignment horizontal="center"/>
    </xf>
    <xf numFmtId="0" fontId="13" fillId="6" borderId="4" xfId="0" applyFont="1" applyFill="1" applyBorder="1" applyAlignment="1" applyProtection="1">
      <alignment horizontal="left" indent="2"/>
      <protection locked="0"/>
    </xf>
    <xf numFmtId="44" fontId="9" fillId="0" borderId="5" xfId="0" applyNumberFormat="1" applyFont="1" applyFill="1" applyBorder="1" applyAlignment="1" applyProtection="1">
      <alignment horizontal="right" wrapText="1" indent="1"/>
      <protection locked="0"/>
    </xf>
    <xf numFmtId="0" fontId="9" fillId="0" borderId="5" xfId="0" applyFont="1" applyFill="1" applyBorder="1" applyAlignment="1" applyProtection="1">
      <alignment horizontal="center" wrapText="1"/>
      <protection locked="0"/>
    </xf>
    <xf numFmtId="167" fontId="9" fillId="0" borderId="5" xfId="0" applyNumberFormat="1" applyFont="1" applyFill="1" applyBorder="1" applyAlignment="1" applyProtection="1">
      <alignment horizontal="right" wrapText="1" indent="1"/>
      <protection locked="0"/>
    </xf>
    <xf numFmtId="9" fontId="9" fillId="0" borderId="6" xfId="1" applyFont="1" applyFill="1" applyBorder="1" applyAlignment="1" applyProtection="1">
      <alignment horizontal="right" wrapText="1" indent="1"/>
      <protection locked="0"/>
    </xf>
    <xf numFmtId="0" fontId="13" fillId="6" borderId="13" xfId="0" applyFont="1" applyFill="1" applyBorder="1" applyAlignment="1" applyProtection="1">
      <alignment horizontal="left" indent="2"/>
      <protection locked="0"/>
    </xf>
    <xf numFmtId="44" fontId="9" fillId="0" borderId="14" xfId="0" applyNumberFormat="1" applyFont="1" applyFill="1" applyBorder="1" applyAlignment="1" applyProtection="1">
      <alignment horizontal="right" wrapText="1" indent="1"/>
      <protection locked="0"/>
    </xf>
    <xf numFmtId="0" fontId="9" fillId="0" borderId="14" xfId="0" applyFont="1" applyFill="1" applyBorder="1" applyAlignment="1" applyProtection="1">
      <alignment horizontal="center" wrapText="1"/>
      <protection locked="0"/>
    </xf>
    <xf numFmtId="167" fontId="9" fillId="0" borderId="14" xfId="0" applyNumberFormat="1" applyFont="1" applyFill="1" applyBorder="1" applyAlignment="1" applyProtection="1">
      <alignment horizontal="right" wrapText="1" indent="1"/>
      <protection locked="0"/>
    </xf>
    <xf numFmtId="9" fontId="9" fillId="0" borderId="15" xfId="1" applyFont="1" applyFill="1" applyBorder="1" applyAlignment="1" applyProtection="1">
      <alignment horizontal="right" wrapText="1" indent="1"/>
      <protection locked="0"/>
    </xf>
  </cellXfs>
  <cellStyles count="5">
    <cellStyle name="60 % - Accent3" xfId="3" builtinId="40"/>
    <cellStyle name="Lien hypertexte" xfId="4" builtinId="8"/>
    <cellStyle name="Normal" xfId="0" builtinId="0"/>
    <cellStyle name="Normal 2" xfId="2" xr:uid="{00000000-0005-0000-0000-000003000000}"/>
    <cellStyle name="Pourcentage" xfId="1" builtinId="5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zoomScaleNormal="100" workbookViewId="0">
      <pane ySplit="4" topLeftCell="A5" activePane="bottomLeft" state="frozen"/>
      <selection pane="bottomLeft" activeCell="A9" sqref="A9"/>
    </sheetView>
    <sheetView tabSelected="1" topLeftCell="A27" zoomScaleNormal="100" workbookViewId="1">
      <selection sqref="A1:G1"/>
    </sheetView>
  </sheetViews>
  <sheetFormatPr baseColWidth="10" defaultColWidth="9.1328125" defaultRowHeight="12.75" x14ac:dyDescent="0.35"/>
  <cols>
    <col min="1" max="1" width="29.73046875" customWidth="1"/>
    <col min="2" max="2" width="17.265625" customWidth="1"/>
    <col min="3" max="7" width="15.73046875" customWidth="1"/>
  </cols>
  <sheetData>
    <row r="1" spans="1:8" ht="44.25" customHeight="1" x14ac:dyDescent="0.35">
      <c r="A1" s="29" t="s">
        <v>45</v>
      </c>
      <c r="B1" s="29"/>
      <c r="C1" s="29"/>
      <c r="D1" s="29"/>
      <c r="E1" s="29"/>
      <c r="F1" s="29"/>
      <c r="G1" s="29"/>
    </row>
    <row r="2" spans="1:8" ht="14.25" x14ac:dyDescent="0.45">
      <c r="A2" s="9"/>
      <c r="B2" s="9"/>
      <c r="C2" s="9"/>
      <c r="D2" s="9"/>
      <c r="E2" s="9"/>
      <c r="F2" s="9"/>
      <c r="G2" s="9"/>
    </row>
    <row r="3" spans="1:8" ht="14.65" thickBot="1" x14ac:dyDescent="0.5">
      <c r="A3" s="9"/>
      <c r="B3" s="9"/>
      <c r="C3" s="9"/>
      <c r="D3" s="9"/>
      <c r="E3" s="9"/>
      <c r="F3" s="9"/>
      <c r="G3" s="9"/>
    </row>
    <row r="4" spans="1:8" ht="42.75" customHeight="1" thickTop="1" x14ac:dyDescent="0.35">
      <c r="A4" s="20" t="s">
        <v>0</v>
      </c>
      <c r="B4" s="21" t="s">
        <v>1</v>
      </c>
      <c r="C4" s="21" t="s">
        <v>6</v>
      </c>
      <c r="D4" s="21" t="s">
        <v>2</v>
      </c>
      <c r="E4" s="21" t="s">
        <v>3</v>
      </c>
      <c r="F4" s="21" t="s">
        <v>4</v>
      </c>
      <c r="G4" s="22" t="s">
        <v>5</v>
      </c>
      <c r="H4" s="2"/>
    </row>
    <row r="5" spans="1:8" ht="14.25" x14ac:dyDescent="0.45">
      <c r="A5" s="31" t="s">
        <v>7</v>
      </c>
      <c r="B5" s="32">
        <v>207</v>
      </c>
      <c r="C5" s="32">
        <f>(B5*125)/100</f>
        <v>258.75</v>
      </c>
      <c r="D5" s="32">
        <f t="shared" ref="D5:D19" si="0">C5-B5</f>
        <v>51.75</v>
      </c>
      <c r="E5" s="33">
        <v>25</v>
      </c>
      <c r="F5" s="34">
        <f t="shared" ref="F5:F19" si="1">D5*E5</f>
        <v>1293.75</v>
      </c>
      <c r="G5" s="35">
        <f t="shared" ref="G5:G19" si="2">F5/$F$20</f>
        <v>3.8563399719511803E-2</v>
      </c>
    </row>
    <row r="6" spans="1:8" ht="14.25" x14ac:dyDescent="0.45">
      <c r="A6" s="31" t="s">
        <v>8</v>
      </c>
      <c r="B6" s="32">
        <v>449</v>
      </c>
      <c r="C6" s="32">
        <f>(B6*120)/100</f>
        <v>538.79999999999995</v>
      </c>
      <c r="D6" s="32">
        <f t="shared" si="0"/>
        <v>89.799999999999955</v>
      </c>
      <c r="E6" s="33">
        <v>18</v>
      </c>
      <c r="F6" s="34">
        <f t="shared" si="1"/>
        <v>1616.3999999999992</v>
      </c>
      <c r="G6" s="35">
        <f t="shared" si="2"/>
        <v>4.8180776275647416E-2</v>
      </c>
    </row>
    <row r="7" spans="1:8" ht="14.25" x14ac:dyDescent="0.45">
      <c r="A7" s="31" t="s">
        <v>9</v>
      </c>
      <c r="B7" s="32">
        <v>199</v>
      </c>
      <c r="C7" s="32">
        <f>(B7*120)/100</f>
        <v>238.8</v>
      </c>
      <c r="D7" s="32">
        <f t="shared" si="0"/>
        <v>39.800000000000011</v>
      </c>
      <c r="E7" s="33">
        <v>42</v>
      </c>
      <c r="F7" s="34">
        <f t="shared" si="1"/>
        <v>1671.6000000000004</v>
      </c>
      <c r="G7" s="35">
        <f t="shared" si="2"/>
        <v>4.9826147997013293E-2</v>
      </c>
    </row>
    <row r="8" spans="1:8" ht="14.25" x14ac:dyDescent="0.45">
      <c r="A8" s="31" t="s">
        <v>20</v>
      </c>
      <c r="B8" s="32">
        <v>399</v>
      </c>
      <c r="C8" s="32">
        <f t="shared" ref="C8:C14" si="3">(B8*130)/100</f>
        <v>518.70000000000005</v>
      </c>
      <c r="D8" s="32">
        <f t="shared" si="0"/>
        <v>119.70000000000005</v>
      </c>
      <c r="E8" s="33">
        <v>58</v>
      </c>
      <c r="F8" s="34">
        <f t="shared" si="1"/>
        <v>6942.6000000000022</v>
      </c>
      <c r="G8" s="35">
        <f t="shared" si="2"/>
        <v>0.20694126291221854</v>
      </c>
    </row>
    <row r="9" spans="1:8" ht="14.25" x14ac:dyDescent="0.45">
      <c r="A9" s="31" t="s">
        <v>10</v>
      </c>
      <c r="B9" s="32">
        <v>45</v>
      </c>
      <c r="C9" s="32">
        <f t="shared" si="3"/>
        <v>58.5</v>
      </c>
      <c r="D9" s="32">
        <f t="shared" si="0"/>
        <v>13.5</v>
      </c>
      <c r="E9" s="33">
        <v>57</v>
      </c>
      <c r="F9" s="34">
        <f t="shared" si="1"/>
        <v>769.5</v>
      </c>
      <c r="G9" s="35">
        <f t="shared" si="2"/>
        <v>2.2936839485344411E-2</v>
      </c>
    </row>
    <row r="10" spans="1:8" ht="14.25" x14ac:dyDescent="0.45">
      <c r="A10" s="31" t="s">
        <v>21</v>
      </c>
      <c r="B10" s="32">
        <v>26</v>
      </c>
      <c r="C10" s="32">
        <f t="shared" si="3"/>
        <v>33.799999999999997</v>
      </c>
      <c r="D10" s="32">
        <f t="shared" si="0"/>
        <v>7.7999999999999972</v>
      </c>
      <c r="E10" s="33">
        <v>120</v>
      </c>
      <c r="F10" s="34">
        <f t="shared" si="1"/>
        <v>935.99999999999966</v>
      </c>
      <c r="G10" s="35">
        <f t="shared" si="2"/>
        <v>2.7899781362290269E-2</v>
      </c>
    </row>
    <row r="11" spans="1:8" ht="14.25" x14ac:dyDescent="0.45">
      <c r="A11" s="31" t="s">
        <v>11</v>
      </c>
      <c r="B11" s="32">
        <v>141</v>
      </c>
      <c r="C11" s="32">
        <f t="shared" si="3"/>
        <v>183.3</v>
      </c>
      <c r="D11" s="32">
        <f t="shared" si="0"/>
        <v>42.300000000000011</v>
      </c>
      <c r="E11" s="33">
        <v>14</v>
      </c>
      <c r="F11" s="34">
        <f t="shared" si="1"/>
        <v>592.20000000000016</v>
      </c>
      <c r="G11" s="35">
        <f t="shared" si="2"/>
        <v>1.7651977054218278E-2</v>
      </c>
    </row>
    <row r="12" spans="1:8" ht="14.25" x14ac:dyDescent="0.45">
      <c r="A12" s="31" t="s">
        <v>12</v>
      </c>
      <c r="B12" s="32">
        <v>98</v>
      </c>
      <c r="C12" s="32">
        <f t="shared" si="3"/>
        <v>127.4</v>
      </c>
      <c r="D12" s="32">
        <f t="shared" si="0"/>
        <v>29.400000000000006</v>
      </c>
      <c r="E12" s="33">
        <v>48</v>
      </c>
      <c r="F12" s="34">
        <f t="shared" si="1"/>
        <v>1411.2000000000003</v>
      </c>
      <c r="G12" s="35">
        <f t="shared" si="2"/>
        <v>4.2064285746222271E-2</v>
      </c>
    </row>
    <row r="13" spans="1:8" ht="14.25" x14ac:dyDescent="0.45">
      <c r="A13" s="31" t="s">
        <v>13</v>
      </c>
      <c r="B13" s="32">
        <v>326</v>
      </c>
      <c r="C13" s="32">
        <f t="shared" si="3"/>
        <v>423.8</v>
      </c>
      <c r="D13" s="32">
        <f t="shared" si="0"/>
        <v>97.800000000000011</v>
      </c>
      <c r="E13" s="33">
        <v>22</v>
      </c>
      <c r="F13" s="34">
        <f t="shared" si="1"/>
        <v>2151.6000000000004</v>
      </c>
      <c r="G13" s="35">
        <f t="shared" si="2"/>
        <v>6.4133728182803176E-2</v>
      </c>
    </row>
    <row r="14" spans="1:8" ht="14.25" x14ac:dyDescent="0.45">
      <c r="A14" s="31" t="s">
        <v>14</v>
      </c>
      <c r="B14" s="32">
        <v>228</v>
      </c>
      <c r="C14" s="32">
        <f t="shared" si="3"/>
        <v>296.39999999999998</v>
      </c>
      <c r="D14" s="32">
        <f t="shared" si="0"/>
        <v>68.399999999999977</v>
      </c>
      <c r="E14" s="33">
        <v>21</v>
      </c>
      <c r="F14" s="34">
        <f t="shared" si="1"/>
        <v>1436.3999999999996</v>
      </c>
      <c r="G14" s="35">
        <f t="shared" si="2"/>
        <v>4.2815433705976222E-2</v>
      </c>
    </row>
    <row r="15" spans="1:8" ht="14.25" x14ac:dyDescent="0.45">
      <c r="A15" s="31" t="s">
        <v>15</v>
      </c>
      <c r="B15" s="32">
        <v>360</v>
      </c>
      <c r="C15" s="32">
        <f>(B15*125)/100</f>
        <v>450</v>
      </c>
      <c r="D15" s="32">
        <f t="shared" si="0"/>
        <v>90</v>
      </c>
      <c r="E15" s="33">
        <v>65</v>
      </c>
      <c r="F15" s="34">
        <f t="shared" si="1"/>
        <v>5850</v>
      </c>
      <c r="G15" s="35">
        <f t="shared" si="2"/>
        <v>0.17437363351431423</v>
      </c>
    </row>
    <row r="16" spans="1:8" ht="14.25" x14ac:dyDescent="0.45">
      <c r="A16" s="31" t="s">
        <v>16</v>
      </c>
      <c r="B16" s="32">
        <v>460</v>
      </c>
      <c r="C16" s="32">
        <f>(B16*125)/100</f>
        <v>575</v>
      </c>
      <c r="D16" s="32">
        <f t="shared" si="0"/>
        <v>115</v>
      </c>
      <c r="E16" s="33">
        <v>37</v>
      </c>
      <c r="F16" s="34">
        <f t="shared" si="1"/>
        <v>4255</v>
      </c>
      <c r="G16" s="35">
        <f t="shared" si="2"/>
        <v>0.12683073685528326</v>
      </c>
    </row>
    <row r="17" spans="1:7" ht="14.25" x14ac:dyDescent="0.45">
      <c r="A17" s="31" t="s">
        <v>17</v>
      </c>
      <c r="B17" s="32">
        <v>112</v>
      </c>
      <c r="C17" s="32">
        <f>(B17*125)/100</f>
        <v>140</v>
      </c>
      <c r="D17" s="32">
        <f t="shared" si="0"/>
        <v>28</v>
      </c>
      <c r="E17" s="33">
        <v>45</v>
      </c>
      <c r="F17" s="34">
        <f t="shared" si="1"/>
        <v>1260</v>
      </c>
      <c r="G17" s="35">
        <f t="shared" si="2"/>
        <v>3.755739798769845E-2</v>
      </c>
    </row>
    <row r="18" spans="1:7" ht="14.25" x14ac:dyDescent="0.45">
      <c r="A18" s="31" t="s">
        <v>19</v>
      </c>
      <c r="B18" s="32">
        <v>157</v>
      </c>
      <c r="C18" s="32">
        <f>(B18*130)/100</f>
        <v>204.1</v>
      </c>
      <c r="D18" s="32">
        <f t="shared" si="0"/>
        <v>47.099999999999994</v>
      </c>
      <c r="E18" s="33">
        <v>30</v>
      </c>
      <c r="F18" s="34">
        <f t="shared" si="1"/>
        <v>1412.9999999999998</v>
      </c>
      <c r="G18" s="35">
        <f t="shared" si="2"/>
        <v>4.2117939171918972E-2</v>
      </c>
    </row>
    <row r="19" spans="1:7" ht="14.25" x14ac:dyDescent="0.45">
      <c r="A19" s="36" t="s">
        <v>18</v>
      </c>
      <c r="B19" s="37">
        <v>114</v>
      </c>
      <c r="C19" s="37">
        <f>(B19*130)/100</f>
        <v>148.19999999999999</v>
      </c>
      <c r="D19" s="37">
        <f t="shared" si="0"/>
        <v>34.199999999999989</v>
      </c>
      <c r="E19" s="38">
        <v>57</v>
      </c>
      <c r="F19" s="39">
        <f t="shared" si="1"/>
        <v>1949.3999999999994</v>
      </c>
      <c r="G19" s="40">
        <f t="shared" si="2"/>
        <v>5.810666002953916E-2</v>
      </c>
    </row>
    <row r="20" spans="1:7" ht="21.75" customHeight="1" thickBot="1" x14ac:dyDescent="0.4">
      <c r="A20" s="14" t="s">
        <v>22</v>
      </c>
      <c r="B20" s="15"/>
      <c r="C20" s="15"/>
      <c r="D20" s="15"/>
      <c r="E20" s="16">
        <f>SUM(E5:E19)</f>
        <v>659</v>
      </c>
      <c r="F20" s="24">
        <f>SUM(F5:F19)</f>
        <v>33548.650000000009</v>
      </c>
      <c r="G20" s="25">
        <f>F20/$F$20</f>
        <v>1</v>
      </c>
    </row>
    <row r="21" spans="1:7" ht="15" thickTop="1" thickBot="1" x14ac:dyDescent="0.5">
      <c r="A21" s="10"/>
      <c r="B21" s="11"/>
      <c r="C21" s="11"/>
      <c r="D21" s="11"/>
      <c r="E21" s="11"/>
      <c r="F21" s="11"/>
      <c r="G21" s="11"/>
    </row>
    <row r="22" spans="1:7" ht="14.65" thickTop="1" x14ac:dyDescent="0.45">
      <c r="A22" s="17" t="s">
        <v>27</v>
      </c>
      <c r="B22" s="26">
        <f>COUNTA(B5:B19)</f>
        <v>15</v>
      </c>
      <c r="C22" s="11"/>
      <c r="D22" s="11"/>
      <c r="E22" s="11"/>
      <c r="F22" s="11"/>
      <c r="G22" s="11"/>
    </row>
    <row r="23" spans="1:7" ht="14.25" x14ac:dyDescent="0.45">
      <c r="A23" s="18" t="s">
        <v>24</v>
      </c>
      <c r="B23" s="27">
        <f>AVERAGE(D5:D19)</f>
        <v>58.303333333333327</v>
      </c>
      <c r="C23" s="11"/>
      <c r="D23" s="11"/>
      <c r="E23" s="11"/>
      <c r="F23" s="11"/>
      <c r="G23" s="11"/>
    </row>
    <row r="24" spans="1:7" ht="14.25" x14ac:dyDescent="0.45">
      <c r="A24" s="18" t="s">
        <v>23</v>
      </c>
      <c r="B24" s="27">
        <f>MAX(F5:F19)</f>
        <v>6942.6000000000022</v>
      </c>
      <c r="C24" s="11"/>
      <c r="D24" s="11"/>
      <c r="E24" s="11"/>
      <c r="F24" s="11"/>
      <c r="G24" s="11"/>
    </row>
    <row r="25" spans="1:7" ht="14.65" thickBot="1" x14ac:dyDescent="0.5">
      <c r="A25" s="19" t="s">
        <v>25</v>
      </c>
      <c r="B25" s="28">
        <f>MIN(B5:B19)</f>
        <v>26</v>
      </c>
      <c r="C25" s="11"/>
      <c r="D25" s="11"/>
      <c r="E25" s="11"/>
      <c r="F25" s="11"/>
      <c r="G25" s="11"/>
    </row>
    <row r="26" spans="1:7" ht="14.65" thickTop="1" x14ac:dyDescent="0.45">
      <c r="A26" s="9"/>
      <c r="B26" s="9"/>
      <c r="C26" s="9"/>
      <c r="D26" s="9"/>
      <c r="E26" s="9"/>
      <c r="F26" s="9"/>
      <c r="G26" s="9"/>
    </row>
    <row r="27" spans="1:7" ht="14.25" x14ac:dyDescent="0.45">
      <c r="A27" s="9"/>
      <c r="B27" s="9"/>
      <c r="C27" s="9"/>
      <c r="D27" s="9"/>
      <c r="E27" s="9"/>
      <c r="F27" s="9"/>
      <c r="G27" s="9"/>
    </row>
    <row r="28" spans="1:7" ht="14.25" x14ac:dyDescent="0.45">
      <c r="A28" s="12" t="s">
        <v>26</v>
      </c>
      <c r="B28" s="13">
        <v>39373</v>
      </c>
      <c r="C28" s="9"/>
      <c r="D28" s="9"/>
      <c r="E28" s="9"/>
      <c r="F28" s="9"/>
      <c r="G28" s="9"/>
    </row>
    <row r="29" spans="1:7" x14ac:dyDescent="0.35">
      <c r="A29" s="1"/>
      <c r="B29" s="1"/>
      <c r="C29" s="1"/>
      <c r="D29" s="1"/>
      <c r="E29" s="1"/>
      <c r="F29" s="1"/>
      <c r="G29" s="1"/>
    </row>
    <row r="30" spans="1:7" x14ac:dyDescent="0.35">
      <c r="A30" s="23"/>
    </row>
    <row r="31" spans="1:7" x14ac:dyDescent="0.35">
      <c r="A31" s="23"/>
    </row>
    <row r="33" spans="1:1" x14ac:dyDescent="0.35">
      <c r="A33" s="23"/>
    </row>
  </sheetData>
  <sheetProtection selectLockedCells="1"/>
  <protectedRanges>
    <protectedRange sqref="A4:G4" name="Plage1"/>
  </protectedRanges>
  <mergeCells count="1">
    <mergeCell ref="A1:G1"/>
  </mergeCells>
  <phoneticPr fontId="0" type="noConversion"/>
  <conditionalFormatting sqref="A5:A19">
    <cfRule type="dataBar" priority="8">
      <dataBar>
        <cfvo type="min"/>
        <cfvo type="max"/>
        <color rgb="FF63C384"/>
      </dataBar>
    </cfRule>
  </conditionalFormatting>
  <conditionalFormatting sqref="G5:G19">
    <cfRule type="dataBar" priority="7">
      <dataBar>
        <cfvo type="min"/>
        <cfvo type="max"/>
        <color rgb="FF63C384"/>
      </dataBar>
    </cfRule>
  </conditionalFormatting>
  <conditionalFormatting sqref="F5:F19">
    <cfRule type="cellIs" dxfId="3" priority="5" operator="greaterThan">
      <formula>"2 000 HT"</formula>
    </cfRule>
    <cfRule type="cellIs" dxfId="2" priority="4" operator="lessThan">
      <formula>"2000 HT"</formula>
    </cfRule>
    <cfRule type="cellIs" dxfId="1" priority="3" operator="lessThan">
      <formula>2000</formula>
    </cfRule>
    <cfRule type="cellIs" dxfId="0" priority="2" operator="greaterThan">
      <formula>2000</formula>
    </cfRule>
  </conditionalFormatting>
  <conditionalFormatting sqref="D5:D19">
    <cfRule type="iconSet" priority="1">
      <iconSet iconSet="4Arrows">
        <cfvo type="percent" val="0"/>
        <cfvo type="num" val="20"/>
        <cfvo type="num" val="50"/>
        <cfvo type="num" val="80"/>
      </iconSet>
    </cfRule>
  </conditionalFormatting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B6" sqref="B6"/>
    </sheetView>
    <sheetView workbookViewId="1">
      <selection sqref="A1:C1"/>
    </sheetView>
  </sheetViews>
  <sheetFormatPr baseColWidth="10" defaultRowHeight="12.75" x14ac:dyDescent="0.35"/>
  <cols>
    <col min="1" max="1" width="26.59765625" customWidth="1"/>
    <col min="2" max="2" width="28.3984375" customWidth="1"/>
    <col min="3" max="3" width="17.59765625" customWidth="1"/>
    <col min="4" max="4" width="12.59765625" customWidth="1"/>
  </cols>
  <sheetData>
    <row r="1" spans="1:4" ht="13.5" x14ac:dyDescent="0.35">
      <c r="A1" s="30" t="s">
        <v>28</v>
      </c>
      <c r="B1" s="30"/>
      <c r="C1" s="30"/>
      <c r="D1" s="4"/>
    </row>
    <row r="4" spans="1:4" ht="25.5" x14ac:dyDescent="0.35">
      <c r="A4" s="8" t="s">
        <v>29</v>
      </c>
      <c r="B4" s="8" t="s">
        <v>0</v>
      </c>
      <c r="C4" s="8" t="s">
        <v>1</v>
      </c>
      <c r="D4" s="3"/>
    </row>
    <row r="5" spans="1:4" ht="13.5" x14ac:dyDescent="0.35">
      <c r="A5" s="6"/>
      <c r="B5" s="6"/>
      <c r="C5" s="7"/>
      <c r="D5" s="3"/>
    </row>
    <row r="6" spans="1:4" ht="27" customHeight="1" x14ac:dyDescent="0.35">
      <c r="A6" s="6" t="s">
        <v>30</v>
      </c>
      <c r="B6" s="6" t="s">
        <v>7</v>
      </c>
      <c r="C6" s="7">
        <v>2072</v>
      </c>
      <c r="D6" s="3"/>
    </row>
    <row r="7" spans="1:4" ht="27" customHeight="1" x14ac:dyDescent="0.35">
      <c r="A7" s="6" t="s">
        <v>31</v>
      </c>
      <c r="B7" s="6" t="s">
        <v>8</v>
      </c>
      <c r="C7" s="7">
        <v>4495.5</v>
      </c>
      <c r="D7" s="3"/>
    </row>
    <row r="8" spans="1:4" ht="27" customHeight="1" x14ac:dyDescent="0.35">
      <c r="A8" s="6" t="s">
        <v>32</v>
      </c>
      <c r="B8" s="6" t="s">
        <v>9</v>
      </c>
      <c r="C8" s="7">
        <v>1480</v>
      </c>
      <c r="D8" s="3"/>
    </row>
    <row r="9" spans="1:4" ht="27" customHeight="1" x14ac:dyDescent="0.35">
      <c r="A9" s="6" t="s">
        <v>33</v>
      </c>
      <c r="B9" s="6" t="s">
        <v>20</v>
      </c>
      <c r="C9" s="7">
        <v>1960</v>
      </c>
      <c r="D9" s="3"/>
    </row>
    <row r="10" spans="1:4" ht="27" customHeight="1" x14ac:dyDescent="0.35">
      <c r="A10" s="6" t="s">
        <v>34</v>
      </c>
      <c r="B10" s="6" t="s">
        <v>10</v>
      </c>
      <c r="C10" s="7">
        <v>157.5</v>
      </c>
      <c r="D10" s="3"/>
    </row>
    <row r="11" spans="1:4" ht="27" customHeight="1" x14ac:dyDescent="0.35">
      <c r="A11" s="6" t="s">
        <v>35</v>
      </c>
      <c r="B11" s="6" t="s">
        <v>21</v>
      </c>
      <c r="C11" s="7">
        <v>101.5</v>
      </c>
      <c r="D11" s="3"/>
    </row>
    <row r="12" spans="1:4" ht="27" customHeight="1" x14ac:dyDescent="0.35">
      <c r="A12" s="6" t="s">
        <v>36</v>
      </c>
      <c r="B12" s="6" t="s">
        <v>11</v>
      </c>
      <c r="C12" s="7">
        <v>1417.5</v>
      </c>
      <c r="D12" s="3"/>
    </row>
    <row r="13" spans="1:4" ht="27" customHeight="1" x14ac:dyDescent="0.35">
      <c r="A13" s="6" t="s">
        <v>37</v>
      </c>
      <c r="B13" s="6" t="s">
        <v>12</v>
      </c>
      <c r="C13" s="7">
        <v>971.25</v>
      </c>
      <c r="D13" s="3"/>
    </row>
    <row r="14" spans="1:4" ht="27" customHeight="1" x14ac:dyDescent="0.35">
      <c r="A14" s="6" t="s">
        <v>38</v>
      </c>
      <c r="B14" s="6" t="s">
        <v>13</v>
      </c>
      <c r="C14" s="7">
        <v>3265.5</v>
      </c>
      <c r="D14" s="3"/>
    </row>
    <row r="15" spans="1:4" ht="27" customHeight="1" x14ac:dyDescent="0.35">
      <c r="A15" s="6" t="s">
        <v>39</v>
      </c>
      <c r="B15" s="6" t="s">
        <v>14</v>
      </c>
      <c r="C15" s="7">
        <v>2280</v>
      </c>
      <c r="D15" s="3"/>
    </row>
    <row r="16" spans="1:4" ht="27" customHeight="1" x14ac:dyDescent="0.35">
      <c r="A16" s="6" t="s">
        <v>40</v>
      </c>
      <c r="B16" s="6" t="s">
        <v>15</v>
      </c>
      <c r="C16" s="7">
        <v>3600</v>
      </c>
      <c r="D16" s="3"/>
    </row>
    <row r="17" spans="1:3" ht="27" customHeight="1" x14ac:dyDescent="0.35">
      <c r="A17" s="6" t="s">
        <v>41</v>
      </c>
      <c r="B17" s="6" t="s">
        <v>16</v>
      </c>
      <c r="C17" s="7">
        <v>4600</v>
      </c>
    </row>
    <row r="18" spans="1:3" ht="27" customHeight="1" x14ac:dyDescent="0.35">
      <c r="A18" s="6" t="s">
        <v>42</v>
      </c>
      <c r="B18" s="6" t="s">
        <v>17</v>
      </c>
      <c r="C18" s="7">
        <v>1120</v>
      </c>
    </row>
    <row r="19" spans="1:3" ht="27" customHeight="1" x14ac:dyDescent="0.35">
      <c r="A19" s="6" t="s">
        <v>43</v>
      </c>
      <c r="B19" s="6" t="s">
        <v>19</v>
      </c>
      <c r="C19" s="7">
        <v>1575</v>
      </c>
    </row>
    <row r="20" spans="1:3" ht="27" customHeight="1" x14ac:dyDescent="0.35">
      <c r="A20" s="6" t="s">
        <v>44</v>
      </c>
      <c r="B20" t="s">
        <v>18</v>
      </c>
      <c r="C20">
        <v>1141</v>
      </c>
    </row>
    <row r="24" spans="1:3" x14ac:dyDescent="0.35">
      <c r="B24" s="5"/>
    </row>
  </sheetData>
  <mergeCells count="1">
    <mergeCell ref="A1:C1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Ventes 1er sem</vt:lpstr>
      <vt:lpstr>Prix de revient</vt:lpstr>
    </vt:vector>
  </TitlesOfParts>
  <Company>ENI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Editions ENI</dc:creator>
  <cp:lastModifiedBy>Roxane Anquetil</cp:lastModifiedBy>
  <cp:lastPrinted>2007-11-27T12:21:19Z</cp:lastPrinted>
  <dcterms:created xsi:type="dcterms:W3CDTF">1999-11-24T10:32:14Z</dcterms:created>
  <dcterms:modified xsi:type="dcterms:W3CDTF">2021-08-08T20:47:12Z</dcterms:modified>
  <cp:contentStatus/>
</cp:coreProperties>
</file>