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defaultThemeVersion="124226"/>
  <bookViews>
    <workbookView xWindow="120" yWindow="75" windowWidth="15015" windowHeight="4830" firstSheet="23" activeTab="30"/>
  </bookViews>
  <sheets>
    <sheet name="Inicio" sheetId="27" r:id="rId1"/>
    <sheet name="Requisitos" sheetId="7" r:id="rId2"/>
    <sheet name="Ferramentas" sheetId="30" r:id="rId3"/>
    <sheet name="Declaração Do Problema" sheetId="3" r:id="rId4"/>
    <sheet name="Atributos " sheetId="4" r:id="rId5"/>
    <sheet name="Telas " sheetId="5" r:id="rId6"/>
    <sheet name="Previsão Custos" sheetId="10" r:id="rId7"/>
    <sheet name="BRainStorm " sheetId="13" r:id="rId8"/>
    <sheet name="Exemplo  processo" sheetId="14" r:id="rId9"/>
    <sheet name="Exemplo modelos ferramentas " sheetId="19" r:id="rId10"/>
    <sheet name="Canvas" sheetId="20" r:id="rId11"/>
    <sheet name="Modelo Telas" sheetId="22" r:id="rId12"/>
    <sheet name="Descrição" sheetId="23" r:id="rId13"/>
    <sheet name="EVF" sheetId="26" r:id="rId14"/>
    <sheet name="ACR" sheetId="28" r:id="rId15"/>
    <sheet name="CU" sheetId="29" r:id="rId16"/>
    <sheet name="Mercado" sheetId="31" r:id="rId17"/>
    <sheet name="Custo Desenvolvimento" sheetId="32" r:id="rId18"/>
    <sheet name="Geral" sheetId="44" r:id="rId19"/>
    <sheet name="Acompanhamento Projeto1" sheetId="43" r:id="rId20"/>
    <sheet name="Generico de planilhas " sheetId="46" r:id="rId21"/>
    <sheet name="PA" sheetId="48" r:id="rId22"/>
    <sheet name="Reuniões" sheetId="49" r:id="rId23"/>
    <sheet name="Swot" sheetId="25" r:id="rId24"/>
    <sheet name="Metas" sheetId="50" r:id="rId25"/>
    <sheet name="EXCEL FTS" sheetId="15" r:id="rId26"/>
    <sheet name="Plan1" sheetId="51" r:id="rId27"/>
    <sheet name="Fotos OCR" sheetId="53" r:id="rId28"/>
    <sheet name="MOD" sheetId="54" r:id="rId29"/>
    <sheet name="Arquitetura do Sistema" sheetId="55" r:id="rId30"/>
    <sheet name="Plan2" sheetId="56" r:id="rId31"/>
    <sheet name="Configuração" sheetId="58" r:id="rId32"/>
  </sheets>
  <definedNames>
    <definedName name="_xlnm._FilterDatabase" localSheetId="1" hidden="1">'Requisitos'!#REF!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RequisitosDeNegocio">'Requisitos'!$E:$G</definedName>
  </definedNames>
  <calcPr calcId="145621"/>
</workbook>
</file>

<file path=xl/calcChain.xml><?xml version="1.0" encoding="utf-8"?>
<calcChain xmlns="http://schemas.openxmlformats.org/spreadsheetml/2006/main">
  <c r="E27" i="7" l="1"/>
  <c r="C14" i="54" l="1"/>
  <c r="C15" i="54"/>
  <c r="C16" i="54"/>
  <c r="C17" i="54"/>
  <c r="C18" i="54"/>
  <c r="C19" i="54"/>
  <c r="C5" i="54"/>
  <c r="C6" i="54"/>
  <c r="C7" i="54"/>
  <c r="C8" i="54"/>
  <c r="C9" i="54"/>
  <c r="C10" i="54"/>
  <c r="C11" i="54"/>
  <c r="C12" i="54"/>
  <c r="C13" i="54"/>
  <c r="C4" i="54"/>
  <c r="H3" i="7" l="1"/>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2" i="7"/>
  <c r="O59" i="7"/>
  <c r="O63" i="7"/>
  <c r="O67" i="7"/>
  <c r="O71" i="7"/>
  <c r="O75" i="7"/>
  <c r="O79" i="7"/>
  <c r="O83" i="7"/>
  <c r="O87" i="7"/>
  <c r="O91" i="7"/>
  <c r="O95" i="7"/>
  <c r="O99" i="7"/>
  <c r="O103" i="7"/>
  <c r="O107" i="7"/>
  <c r="O111" i="7"/>
  <c r="O115" i="7"/>
  <c r="O119" i="7"/>
  <c r="O123" i="7"/>
  <c r="O127" i="7"/>
  <c r="O131" i="7"/>
  <c r="O135" i="7"/>
  <c r="O139" i="7"/>
  <c r="O143" i="7"/>
  <c r="O147" i="7"/>
  <c r="O151" i="7"/>
  <c r="O155" i="7"/>
  <c r="O159" i="7"/>
  <c r="O163" i="7"/>
  <c r="O167" i="7"/>
  <c r="O171" i="7"/>
  <c r="O175" i="7"/>
  <c r="O179" i="7"/>
  <c r="O183" i="7"/>
  <c r="O187" i="7"/>
  <c r="O191" i="7"/>
  <c r="O195" i="7"/>
  <c r="O199" i="7"/>
  <c r="O203" i="7"/>
  <c r="O207" i="7"/>
  <c r="O211" i="7"/>
  <c r="O215" i="7"/>
  <c r="O219" i="7"/>
  <c r="O223" i="7"/>
  <c r="O227" i="7"/>
  <c r="O230" i="7"/>
  <c r="O232" i="7"/>
  <c r="O234" i="7"/>
  <c r="O236" i="7"/>
  <c r="O238" i="7"/>
  <c r="O240" i="7"/>
  <c r="O242" i="7"/>
  <c r="O244" i="7"/>
  <c r="O246" i="7"/>
  <c r="O248" i="7"/>
  <c r="O250" i="7"/>
  <c r="O252" i="7"/>
  <c r="O254" i="7"/>
  <c r="O256" i="7"/>
  <c r="O258" i="7"/>
  <c r="O260" i="7"/>
  <c r="O262" i="7"/>
  <c r="O264" i="7"/>
  <c r="O266" i="7"/>
  <c r="O268" i="7"/>
  <c r="O270" i="7"/>
  <c r="O272" i="7"/>
  <c r="O274" i="7"/>
  <c r="O276" i="7"/>
  <c r="O278" i="7"/>
  <c r="O280" i="7"/>
  <c r="O282" i="7"/>
  <c r="O284" i="7"/>
  <c r="O286" i="7"/>
  <c r="O288" i="7"/>
  <c r="O290" i="7"/>
  <c r="O292" i="7"/>
  <c r="O294" i="7"/>
  <c r="O296" i="7"/>
  <c r="O298" i="7"/>
  <c r="O300" i="7"/>
  <c r="O302" i="7"/>
  <c r="O304" i="7"/>
  <c r="O306" i="7"/>
  <c r="O308" i="7"/>
  <c r="O310" i="7"/>
  <c r="O312" i="7"/>
  <c r="O314" i="7"/>
  <c r="O316" i="7"/>
  <c r="O318" i="7"/>
  <c r="O320" i="7"/>
  <c r="O322" i="7"/>
  <c r="O324" i="7"/>
  <c r="O326" i="7"/>
  <c r="O328" i="7"/>
  <c r="O330" i="7"/>
  <c r="O332" i="7"/>
  <c r="O334" i="7"/>
  <c r="O336" i="7"/>
  <c r="O338" i="7"/>
  <c r="O340" i="7"/>
  <c r="O342" i="7"/>
  <c r="O344" i="7"/>
  <c r="O346" i="7"/>
  <c r="P58" i="7"/>
  <c r="J68" i="7"/>
  <c r="I68" i="7"/>
  <c r="O60" i="7" l="1"/>
  <c r="O62" i="7"/>
  <c r="O64" i="7"/>
  <c r="O66" i="7"/>
  <c r="O68" i="7"/>
  <c r="O70" i="7"/>
  <c r="O72" i="7"/>
  <c r="O74" i="7"/>
  <c r="O76" i="7"/>
  <c r="O78" i="7"/>
  <c r="O80" i="7"/>
  <c r="O82" i="7"/>
  <c r="O84" i="7"/>
  <c r="O86" i="7"/>
  <c r="O88" i="7"/>
  <c r="O90" i="7"/>
  <c r="O92" i="7"/>
  <c r="O94" i="7"/>
  <c r="O96" i="7"/>
  <c r="O98" i="7"/>
  <c r="O100" i="7"/>
  <c r="O102" i="7"/>
  <c r="O104" i="7"/>
  <c r="O106" i="7"/>
  <c r="O108" i="7"/>
  <c r="O110" i="7"/>
  <c r="O112" i="7"/>
  <c r="O114" i="7"/>
  <c r="O116" i="7"/>
  <c r="O118" i="7"/>
  <c r="O120" i="7"/>
  <c r="O122" i="7"/>
  <c r="O124" i="7"/>
  <c r="O126" i="7"/>
  <c r="O128" i="7"/>
  <c r="O130" i="7"/>
  <c r="O132" i="7"/>
  <c r="O134" i="7"/>
  <c r="O136" i="7"/>
  <c r="O138" i="7"/>
  <c r="O140" i="7"/>
  <c r="O142" i="7"/>
  <c r="O144" i="7"/>
  <c r="O146" i="7"/>
  <c r="O148" i="7"/>
  <c r="O150" i="7"/>
  <c r="O152" i="7"/>
  <c r="O154" i="7"/>
  <c r="O156" i="7"/>
  <c r="O158" i="7"/>
  <c r="O160" i="7"/>
  <c r="O162" i="7"/>
  <c r="O164" i="7"/>
  <c r="O166" i="7"/>
  <c r="O168" i="7"/>
  <c r="O170" i="7"/>
  <c r="O172" i="7"/>
  <c r="O174" i="7"/>
  <c r="O176" i="7"/>
  <c r="O178" i="7"/>
  <c r="O180" i="7"/>
  <c r="O182" i="7"/>
  <c r="O184" i="7"/>
  <c r="O186" i="7"/>
  <c r="O188" i="7"/>
  <c r="O190" i="7"/>
  <c r="O192" i="7"/>
  <c r="O194" i="7"/>
  <c r="O196" i="7"/>
  <c r="O198" i="7"/>
  <c r="O200" i="7"/>
  <c r="O202" i="7"/>
  <c r="O204" i="7"/>
  <c r="O206" i="7"/>
  <c r="O208" i="7"/>
  <c r="O210" i="7"/>
  <c r="O212" i="7"/>
  <c r="O214" i="7"/>
  <c r="O216" i="7"/>
  <c r="O218" i="7"/>
  <c r="O220" i="7"/>
  <c r="O222" i="7"/>
  <c r="O224" i="7"/>
  <c r="O226" i="7"/>
  <c r="O228" i="7"/>
  <c r="O58" i="7"/>
  <c r="O345" i="7"/>
  <c r="O343" i="7"/>
  <c r="O341" i="7"/>
  <c r="O339" i="7"/>
  <c r="O337" i="7"/>
  <c r="O335" i="7"/>
  <c r="O333" i="7"/>
  <c r="O331" i="7"/>
  <c r="O329" i="7"/>
  <c r="O327" i="7"/>
  <c r="O325" i="7"/>
  <c r="O323" i="7"/>
  <c r="O321" i="7"/>
  <c r="O319" i="7"/>
  <c r="O317" i="7"/>
  <c r="O315" i="7"/>
  <c r="O313" i="7"/>
  <c r="O311" i="7"/>
  <c r="O309" i="7"/>
  <c r="O307" i="7"/>
  <c r="O305" i="7"/>
  <c r="O303" i="7"/>
  <c r="O301" i="7"/>
  <c r="O299" i="7"/>
  <c r="O297" i="7"/>
  <c r="O295" i="7"/>
  <c r="O293" i="7"/>
  <c r="O291" i="7"/>
  <c r="O289" i="7"/>
  <c r="O287" i="7"/>
  <c r="O285" i="7"/>
  <c r="O283" i="7"/>
  <c r="O281" i="7"/>
  <c r="O279" i="7"/>
  <c r="O277" i="7"/>
  <c r="O275" i="7"/>
  <c r="O273" i="7"/>
  <c r="O271" i="7"/>
  <c r="O269" i="7"/>
  <c r="O267" i="7"/>
  <c r="O265" i="7"/>
  <c r="O263" i="7"/>
  <c r="O261" i="7"/>
  <c r="O259" i="7"/>
  <c r="O257" i="7"/>
  <c r="O255" i="7"/>
  <c r="O253" i="7"/>
  <c r="O251" i="7"/>
  <c r="O249" i="7"/>
  <c r="O247" i="7"/>
  <c r="O245" i="7"/>
  <c r="O243" i="7"/>
  <c r="O241" i="7"/>
  <c r="O239" i="7"/>
  <c r="O237" i="7"/>
  <c r="O235" i="7"/>
  <c r="O233" i="7"/>
  <c r="O231" i="7"/>
  <c r="O229" i="7"/>
  <c r="O225" i="7"/>
  <c r="O221" i="7"/>
  <c r="O217" i="7"/>
  <c r="O213" i="7"/>
  <c r="O209" i="7"/>
  <c r="O205" i="7"/>
  <c r="O201" i="7"/>
  <c r="O197" i="7"/>
  <c r="O193" i="7"/>
  <c r="O189" i="7"/>
  <c r="O185" i="7"/>
  <c r="O181" i="7"/>
  <c r="O177" i="7"/>
  <c r="O173" i="7"/>
  <c r="O169" i="7"/>
  <c r="O165" i="7"/>
  <c r="O161" i="7"/>
  <c r="O157" i="7"/>
  <c r="O153" i="7"/>
  <c r="O149" i="7"/>
  <c r="O145" i="7"/>
  <c r="O141" i="7"/>
  <c r="O137" i="7"/>
  <c r="O133" i="7"/>
  <c r="O129" i="7"/>
  <c r="O125" i="7"/>
  <c r="O121" i="7"/>
  <c r="O117" i="7"/>
  <c r="O113" i="7"/>
  <c r="O109" i="7"/>
  <c r="O105" i="7"/>
  <c r="O101" i="7"/>
  <c r="O97" i="7"/>
  <c r="O93" i="7"/>
  <c r="O89" i="7"/>
  <c r="O85" i="7"/>
  <c r="O81" i="7"/>
  <c r="O77" i="7"/>
  <c r="O73" i="7"/>
  <c r="O69" i="7"/>
  <c r="O65" i="7"/>
  <c r="O61" i="7"/>
  <c r="D5" i="31"/>
  <c r="I31" i="30"/>
  <c r="I30" i="30"/>
  <c r="I29" i="30"/>
  <c r="I28" i="30"/>
  <c r="I27" i="30"/>
  <c r="I26" i="30"/>
  <c r="I25" i="30"/>
  <c r="I24" i="30"/>
  <c r="I23" i="30"/>
  <c r="I22" i="30"/>
  <c r="I21" i="30"/>
  <c r="I20" i="30"/>
  <c r="I19" i="30"/>
  <c r="I18" i="30"/>
  <c r="I17" i="30"/>
  <c r="I16" i="30"/>
  <c r="I15" i="30"/>
  <c r="I13" i="30"/>
  <c r="I12" i="30"/>
  <c r="N54" i="7" l="1"/>
  <c r="N2"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310" i="7"/>
  <c r="N311" i="7"/>
  <c r="N312" i="7"/>
  <c r="N313" i="7"/>
  <c r="N314" i="7"/>
  <c r="N315" i="7"/>
  <c r="N316" i="7"/>
  <c r="N317" i="7"/>
  <c r="N318" i="7"/>
  <c r="N319" i="7"/>
  <c r="N320" i="7"/>
  <c r="N321" i="7"/>
  <c r="N322" i="7"/>
  <c r="N323" i="7"/>
  <c r="N324" i="7"/>
  <c r="N325" i="7"/>
  <c r="N326" i="7"/>
  <c r="N327" i="7"/>
  <c r="N328" i="7"/>
  <c r="N329" i="7"/>
  <c r="N330" i="7"/>
  <c r="N331" i="7"/>
  <c r="N332" i="7"/>
  <c r="N333" i="7"/>
  <c r="N334" i="7"/>
  <c r="N335" i="7"/>
  <c r="N336" i="7"/>
  <c r="N337" i="7"/>
  <c r="N338" i="7"/>
  <c r="N339" i="7"/>
  <c r="N340" i="7"/>
  <c r="N341" i="7"/>
  <c r="N342" i="7"/>
  <c r="N343" i="7"/>
  <c r="N344" i="7"/>
  <c r="N345" i="7"/>
  <c r="N346" i="7"/>
  <c r="I11" i="30"/>
  <c r="I10" i="30"/>
  <c r="I9" i="30"/>
  <c r="I8" i="30"/>
  <c r="I7" i="30"/>
  <c r="I6" i="30"/>
  <c r="I5" i="30"/>
  <c r="I4" i="30"/>
  <c r="E139" i="7"/>
  <c r="E138" i="7"/>
  <c r="E137" i="7"/>
  <c r="E136" i="7"/>
  <c r="E135" i="7"/>
  <c r="E134" i="7"/>
  <c r="E133" i="7"/>
  <c r="E132" i="7"/>
  <c r="I67" i="7"/>
  <c r="I7" i="32"/>
  <c r="I6" i="32"/>
  <c r="I5" i="32"/>
  <c r="I4" i="32"/>
  <c r="I3" i="32"/>
  <c r="I2" i="32"/>
  <c r="P57" i="7" l="1"/>
  <c r="O57" i="7" s="1"/>
  <c r="J67" i="7"/>
  <c r="P56" i="7"/>
  <c r="P55" i="7"/>
  <c r="P54" i="7"/>
  <c r="J66" i="7"/>
  <c r="I66" i="7"/>
  <c r="P53" i="7"/>
  <c r="E22" i="7"/>
  <c r="E21" i="7"/>
  <c r="E20" i="7"/>
  <c r="O56" i="7" l="1"/>
  <c r="I19" i="7"/>
  <c r="O53" i="7" s="1"/>
  <c r="I20" i="7"/>
  <c r="J19" i="7"/>
  <c r="P52" i="7" l="1"/>
  <c r="P51" i="7"/>
  <c r="P50" i="7"/>
  <c r="J65" i="7"/>
  <c r="J64" i="7"/>
  <c r="I65" i="7"/>
  <c r="I64" i="7"/>
  <c r="O55" i="7" s="1"/>
  <c r="P49" i="7"/>
  <c r="P48" i="7"/>
  <c r="P47" i="7"/>
  <c r="E92" i="7"/>
  <c r="E97" i="7"/>
  <c r="E96" i="7"/>
  <c r="E95" i="7"/>
  <c r="P19" i="7"/>
  <c r="P13" i="7"/>
  <c r="P12" i="7"/>
  <c r="P11" i="7"/>
  <c r="P34" i="7"/>
  <c r="P33" i="7"/>
  <c r="P32" i="7"/>
  <c r="P31" i="7"/>
  <c r="P30" i="7"/>
  <c r="P29" i="7"/>
  <c r="P28" i="7"/>
  <c r="P27" i="7"/>
  <c r="P26" i="7"/>
  <c r="P25" i="7"/>
  <c r="P24" i="7"/>
  <c r="P23" i="7"/>
  <c r="P22" i="7"/>
  <c r="P21" i="7"/>
  <c r="P20" i="7"/>
  <c r="P18" i="7"/>
  <c r="P15" i="7"/>
  <c r="P14" i="7"/>
  <c r="P10" i="7"/>
  <c r="P9" i="7"/>
  <c r="P8" i="7"/>
  <c r="P7" i="7"/>
  <c r="P16" i="7"/>
  <c r="P6" i="7"/>
  <c r="P5" i="7"/>
  <c r="P4" i="7"/>
  <c r="P17" i="7"/>
  <c r="P3" i="7"/>
  <c r="P2" i="7"/>
  <c r="J42" i="7"/>
  <c r="J37" i="7"/>
  <c r="J35" i="7"/>
  <c r="J34" i="7"/>
  <c r="J32" i="7"/>
  <c r="J33" i="7"/>
  <c r="J31" i="7"/>
  <c r="J30" i="7"/>
  <c r="J29" i="7"/>
  <c r="J28" i="7"/>
  <c r="J27" i="7"/>
  <c r="J26" i="7"/>
  <c r="J25" i="7"/>
  <c r="J24" i="7"/>
  <c r="J23" i="7"/>
  <c r="J22" i="7"/>
  <c r="J20" i="7"/>
  <c r="J18" i="7"/>
  <c r="J16" i="7"/>
  <c r="J59" i="7"/>
  <c r="J57" i="7"/>
  <c r="J60" i="7"/>
  <c r="J58" i="7"/>
  <c r="J56" i="7"/>
  <c r="J45" i="7"/>
  <c r="J50" i="7"/>
  <c r="J52" i="7"/>
  <c r="J51" i="7"/>
  <c r="J49" i="7"/>
  <c r="J48" i="7"/>
  <c r="J47" i="7"/>
  <c r="J55" i="7"/>
  <c r="J46" i="7"/>
  <c r="J53" i="7"/>
  <c r="J54" i="7"/>
  <c r="J44" i="7"/>
  <c r="J7" i="7"/>
  <c r="J41" i="7"/>
  <c r="J40" i="7"/>
  <c r="J62" i="7"/>
  <c r="J63" i="7"/>
  <c r="J38" i="7"/>
  <c r="J36" i="7"/>
  <c r="J61" i="7"/>
  <c r="F44" i="7"/>
  <c r="J39" i="7" s="1"/>
  <c r="J17" i="7"/>
  <c r="J15" i="7"/>
  <c r="J14" i="7"/>
  <c r="J12" i="7"/>
  <c r="J11" i="7"/>
  <c r="J10" i="7"/>
  <c r="J8" i="7"/>
  <c r="J9" i="7"/>
  <c r="J5" i="7"/>
  <c r="J6" i="7"/>
  <c r="J4" i="7"/>
  <c r="J3" i="7"/>
  <c r="J2" i="7"/>
  <c r="E94" i="7"/>
  <c r="E93" i="7"/>
  <c r="I15" i="7"/>
  <c r="I9" i="7"/>
  <c r="I7" i="7"/>
  <c r="E155" i="7"/>
  <c r="E154" i="7"/>
  <c r="E153" i="7"/>
  <c r="E152" i="7"/>
  <c r="E26" i="7"/>
  <c r="I13" i="7"/>
  <c r="E163" i="7"/>
  <c r="E14" i="7"/>
  <c r="I6" i="7"/>
  <c r="E162" i="7"/>
  <c r="E161" i="7"/>
  <c r="E160" i="7"/>
  <c r="E159" i="7"/>
  <c r="E158" i="7"/>
  <c r="E157" i="7"/>
  <c r="E156" i="7"/>
  <c r="E166" i="7"/>
  <c r="E165" i="7"/>
  <c r="E164" i="7"/>
  <c r="E151" i="7"/>
  <c r="E150" i="7"/>
  <c r="E149" i="7"/>
  <c r="E148" i="7"/>
  <c r="E147" i="7"/>
  <c r="E146" i="7"/>
  <c r="E145" i="7"/>
  <c r="E143" i="7"/>
  <c r="E123" i="7"/>
  <c r="I60" i="7"/>
  <c r="I59" i="7"/>
  <c r="I58" i="7"/>
  <c r="I57" i="7"/>
  <c r="I56" i="7"/>
  <c r="E141" i="7"/>
  <c r="E140" i="7"/>
  <c r="I55" i="7"/>
  <c r="I54" i="7"/>
  <c r="I53" i="7"/>
  <c r="I52" i="7"/>
  <c r="I51" i="7"/>
  <c r="I50" i="7"/>
  <c r="I49" i="7"/>
  <c r="I48" i="7"/>
  <c r="I47" i="7"/>
  <c r="I46" i="7"/>
  <c r="I45" i="7"/>
  <c r="I44" i="7"/>
  <c r="I42" i="7"/>
  <c r="I41" i="7"/>
  <c r="I40" i="7"/>
  <c r="I63" i="7"/>
  <c r="O54" i="7" s="1"/>
  <c r="I62" i="7"/>
  <c r="I61" i="7"/>
  <c r="E54" i="7"/>
  <c r="E53" i="7"/>
  <c r="E51" i="7"/>
  <c r="E50" i="7"/>
  <c r="E49" i="7"/>
  <c r="E48" i="7"/>
  <c r="E47" i="7"/>
  <c r="I39" i="7"/>
  <c r="I38" i="7"/>
  <c r="I36" i="7"/>
  <c r="E29" i="7"/>
  <c r="I17" i="7"/>
  <c r="I14" i="7"/>
  <c r="E10" i="7"/>
  <c r="E9" i="7"/>
  <c r="I35" i="7"/>
  <c r="I34" i="7"/>
  <c r="I33" i="7"/>
  <c r="I32" i="7"/>
  <c r="I31" i="7"/>
  <c r="I30" i="7"/>
  <c r="I29" i="7"/>
  <c r="I28" i="7"/>
  <c r="I27" i="7"/>
  <c r="I26" i="7"/>
  <c r="I25" i="7"/>
  <c r="I24" i="7"/>
  <c r="I23" i="7"/>
  <c r="I22" i="7"/>
  <c r="I12" i="7"/>
  <c r="I11" i="7"/>
  <c r="I10" i="7"/>
  <c r="I8" i="7"/>
  <c r="I37" i="7"/>
  <c r="I18" i="7"/>
  <c r="I16" i="7"/>
  <c r="I5" i="7"/>
  <c r="I4" i="7"/>
  <c r="I3" i="7"/>
  <c r="I2" i="7"/>
  <c r="E2" i="7"/>
  <c r="O3" i="7" l="1"/>
  <c r="O4" i="7"/>
  <c r="O6" i="7"/>
  <c r="O7" i="7"/>
  <c r="O9" i="7"/>
  <c r="O14" i="7"/>
  <c r="O18" i="7"/>
  <c r="O21" i="7"/>
  <c r="O23" i="7"/>
  <c r="O25" i="7"/>
  <c r="O27" i="7"/>
  <c r="O29" i="7"/>
  <c r="O31" i="7"/>
  <c r="O33" i="7"/>
  <c r="O11" i="7"/>
  <c r="O13" i="7"/>
  <c r="O47" i="7"/>
  <c r="O49" i="7"/>
  <c r="O51" i="7"/>
  <c r="O2" i="7"/>
  <c r="O17" i="7"/>
  <c r="O5" i="7"/>
  <c r="O16" i="7"/>
  <c r="O8" i="7"/>
  <c r="O10" i="7"/>
  <c r="O15" i="7"/>
  <c r="O20" i="7"/>
  <c r="O22" i="7"/>
  <c r="O24" i="7"/>
  <c r="O26" i="7"/>
  <c r="O28" i="7"/>
  <c r="O30" i="7"/>
  <c r="O32" i="7"/>
  <c r="O34" i="7"/>
  <c r="O12" i="7"/>
  <c r="O19" i="7"/>
  <c r="O48" i="7"/>
  <c r="O50" i="7"/>
  <c r="O52" i="7"/>
  <c r="J13" i="7"/>
  <c r="E128" i="7"/>
  <c r="E127" i="7"/>
  <c r="E126" i="7"/>
  <c r="E125" i="7"/>
  <c r="E124" i="7"/>
  <c r="E114" i="7"/>
  <c r="E113" i="7"/>
  <c r="E112" i="7"/>
  <c r="E111" i="7"/>
  <c r="E110" i="7"/>
  <c r="E109" i="7"/>
  <c r="E108" i="7"/>
  <c r="E107" i="7"/>
  <c r="E106" i="7"/>
  <c r="E105" i="7"/>
  <c r="E104" i="7"/>
  <c r="E103" i="7"/>
  <c r="E102" i="7"/>
  <c r="E101" i="7"/>
  <c r="E100" i="7"/>
  <c r="E99" i="7"/>
  <c r="E87" i="7"/>
  <c r="E77" i="7"/>
  <c r="E76" i="7"/>
  <c r="E75" i="7"/>
  <c r="E74" i="7"/>
  <c r="E73" i="7"/>
  <c r="E85" i="7"/>
  <c r="E84" i="7"/>
  <c r="E72" i="7"/>
  <c r="E346" i="7"/>
  <c r="E71" i="7"/>
  <c r="E70" i="7"/>
  <c r="E69" i="7"/>
  <c r="E68" i="7"/>
  <c r="E67" i="7"/>
  <c r="E66" i="7"/>
  <c r="E43" i="7"/>
  <c r="E42" i="7"/>
  <c r="E40" i="7"/>
  <c r="E39" i="7"/>
  <c r="E38" i="7"/>
  <c r="E37" i="7"/>
  <c r="E36" i="7"/>
  <c r="E35" i="7"/>
  <c r="E34" i="7"/>
  <c r="E33" i="7"/>
  <c r="E32" i="7"/>
  <c r="E31" i="7"/>
  <c r="E28" i="7"/>
  <c r="E25" i="7"/>
  <c r="E24" i="7"/>
  <c r="E23" i="7"/>
  <c r="E19" i="7"/>
  <c r="E18" i="7"/>
  <c r="E17" i="7"/>
  <c r="E16" i="7"/>
  <c r="E8" i="7"/>
  <c r="E7" i="7"/>
  <c r="E5" i="7"/>
  <c r="D4" i="10" l="1"/>
  <c r="D5" i="10"/>
  <c r="D6" i="10"/>
  <c r="D7" i="10"/>
  <c r="D3" i="10"/>
  <c r="E4" i="10"/>
  <c r="E5" i="10"/>
  <c r="E6" i="10"/>
  <c r="E7" i="10"/>
  <c r="E3" i="10"/>
  <c r="C4" i="10"/>
  <c r="C5" i="10"/>
  <c r="C6" i="10"/>
  <c r="C7" i="10"/>
  <c r="C3" i="10"/>
  <c r="F5" i="31"/>
  <c r="E131" i="7"/>
  <c r="E130" i="7"/>
  <c r="E129" i="7"/>
  <c r="E13" i="7"/>
  <c r="E4" i="7"/>
  <c r="E12" i="7"/>
  <c r="E30" i="7"/>
  <c r="E11" i="7"/>
  <c r="E15" i="7"/>
  <c r="E6" i="7"/>
  <c r="E3" i="7"/>
</calcChain>
</file>

<file path=xl/comments1.xml><?xml version="1.0" encoding="utf-8"?>
<comments xmlns="http://schemas.openxmlformats.org/spreadsheetml/2006/main">
  <authors>
    <author>Administrador</author>
  </authors>
  <commentList>
    <comment ref="M11" authorId="0">
      <text>
        <r>
          <rPr>
            <b/>
            <sz val="9"/>
            <color indexed="81"/>
            <rFont val="Tahoma"/>
            <family val="2"/>
          </rPr>
          <t>Administrador:</t>
        </r>
        <r>
          <rPr>
            <sz val="9"/>
            <color indexed="81"/>
            <rFont val="Tahoma"/>
            <family val="2"/>
          </rPr>
          <t xml:space="preserve">
Ver tela modelo
'</t>
        </r>
      </text>
    </comment>
    <comment ref="M31" authorId="0">
      <text>
        <r>
          <rPr>
            <b/>
            <sz val="9"/>
            <color indexed="81"/>
            <rFont val="Tahoma"/>
            <family val="2"/>
          </rPr>
          <t>Administrador:</t>
        </r>
        <r>
          <rPr>
            <sz val="9"/>
            <color indexed="81"/>
            <rFont val="Tahoma"/>
            <family val="2"/>
          </rPr>
          <t xml:space="preserve">
associando entrada especifica com coluna 
</t>
        </r>
      </text>
    </comment>
  </commentList>
</comments>
</file>

<file path=xl/sharedStrings.xml><?xml version="1.0" encoding="utf-8"?>
<sst xmlns="http://schemas.openxmlformats.org/spreadsheetml/2006/main" count="1806" uniqueCount="1254">
  <si>
    <t>Categoria</t>
  </si>
  <si>
    <t>Projeto</t>
  </si>
  <si>
    <t>PA</t>
  </si>
  <si>
    <t>RACI</t>
  </si>
  <si>
    <t xml:space="preserve">pareto </t>
  </si>
  <si>
    <t xml:space="preserve">cronograma de limpeza </t>
  </si>
  <si>
    <t>gantt</t>
  </si>
  <si>
    <t xml:space="preserve">cronograma de férias </t>
  </si>
  <si>
    <t xml:space="preserve">Por que ? </t>
  </si>
  <si>
    <t>O que ?</t>
  </si>
  <si>
    <t>colocar formatação condicional por texto numero e etc assim com excel</t>
  </si>
  <si>
    <t>b</t>
  </si>
  <si>
    <t>a</t>
  </si>
  <si>
    <t>A</t>
  </si>
  <si>
    <t>B</t>
  </si>
  <si>
    <t>Tornar o gerenciamento de pessoas, informações e processos mais eficiente:  mais rápido, mais assertivo, mais barato mais intuitivo, mais seguro, mais disponível, mais transparente,mais controlável, mais colaborativo.</t>
  </si>
  <si>
    <t>Vc já teve a dificuldade em priorizar suas atividades do dia ? E da semana ? E do mês ?</t>
  </si>
  <si>
    <t>Gerenciar suas equipes , saber quem está fazendo o que ? E como está indo.. Mensurar</t>
  </si>
  <si>
    <t xml:space="preserve">burndown de atividades de percentual </t>
  </si>
  <si>
    <t>http://www.gerenciarotempoagora.com.br/gerenciar-o-tempo/como-priorizar-tarefas-no-trabalho.html</t>
  </si>
  <si>
    <t xml:space="preserve">prazo </t>
  </si>
  <si>
    <t>Data</t>
  </si>
  <si>
    <t>Pessoa</t>
  </si>
  <si>
    <t>$</t>
  </si>
  <si>
    <t>P.A</t>
  </si>
  <si>
    <t>F</t>
  </si>
  <si>
    <t xml:space="preserve">Tela </t>
  </si>
  <si>
    <t>Capacidades</t>
  </si>
  <si>
    <t>Indicador 1 PA ação</t>
  </si>
  <si>
    <t xml:space="preserve">Numero de ações resolvidas no mês ano e data especifica </t>
  </si>
  <si>
    <t xml:space="preserve">Numero resolvido em comparação ao total </t>
  </si>
  <si>
    <t xml:space="preserve">numero em relação ao projeto </t>
  </si>
  <si>
    <t xml:space="preserve">numero em relação a pessoa </t>
  </si>
  <si>
    <t xml:space="preserve">numero em relação a grupo </t>
  </si>
  <si>
    <t xml:space="preserve">MOSTRAR PESSOAS PELA FOTO </t>
  </si>
  <si>
    <t>MATRIZ DE PRIORIDADES</t>
  </si>
  <si>
    <t xml:space="preserve">funil de vendas </t>
  </si>
  <si>
    <t xml:space="preserve">canvas </t>
  </si>
  <si>
    <t>Categria PIP</t>
  </si>
  <si>
    <t>Pessoas</t>
  </si>
  <si>
    <t xml:space="preserve">contas a pagar </t>
  </si>
  <si>
    <t xml:space="preserve">fmea </t>
  </si>
  <si>
    <t xml:space="preserve">cronograma de manutenção </t>
  </si>
  <si>
    <t xml:space="preserve">histórico por maquina </t>
  </si>
  <si>
    <t xml:space="preserve">abrir nota </t>
  </si>
  <si>
    <t xml:space="preserve">pdca maquina </t>
  </si>
  <si>
    <t>TPM manutenção</t>
  </si>
  <si>
    <t xml:space="preserve">frequencia manutenção plano (anual mensal diaria semanal ) no tempo </t>
  </si>
  <si>
    <t>sla</t>
  </si>
  <si>
    <t xml:space="preserve">investigação de acidente </t>
  </si>
  <si>
    <t xml:space="preserve">podutos perigosos </t>
  </si>
  <si>
    <t xml:space="preserve">gut de segurança </t>
  </si>
  <si>
    <t xml:space="preserve">GESTÃO ESTOQUE </t>
  </si>
  <si>
    <t xml:space="preserve">GESTÃO CADEIA SUPRIMENTOS </t>
  </si>
  <si>
    <t>controle de epi</t>
  </si>
  <si>
    <t>mercado tamanho</t>
  </si>
  <si>
    <t>mercado tipo</t>
  </si>
  <si>
    <t>facilidade de fazer ferramenta</t>
  </si>
  <si>
    <t>tempo</t>
  </si>
  <si>
    <t>Requisito de Negocio</t>
  </si>
  <si>
    <t xml:space="preserve">Caso de Teste </t>
  </si>
  <si>
    <t>Componente</t>
  </si>
  <si>
    <t xml:space="preserve">5 pilares </t>
  </si>
  <si>
    <t xml:space="preserve">Caminho critico </t>
  </si>
  <si>
    <t>Agenda como google</t>
  </si>
  <si>
    <t>Avaliaçao desenpenho</t>
  </si>
  <si>
    <t xml:space="preserve">Ferramentas </t>
  </si>
  <si>
    <t xml:space="preserve">Como grupo do whats vai add gente o dono </t>
  </si>
  <si>
    <t>chat por ferramenta (trabalhar colaborativamnte sem e-mail)</t>
  </si>
  <si>
    <t>Colocar etiquetas (marcar linhas)add coluna assim</t>
  </si>
  <si>
    <t xml:space="preserve">Usuário escolhe se avisa quando mechem em algum plano de ação q ele ta marcado </t>
  </si>
  <si>
    <t xml:space="preserve">Imprime as ferramentas ou conjunto de colunas </t>
  </si>
  <si>
    <t xml:space="preserve">Gerenciador de tarefas deve ser mais parecido com um plano de ação estilo comum </t>
  </si>
  <si>
    <t xml:space="preserve">Aceita entrada de dados pela planilha </t>
  </si>
  <si>
    <t xml:space="preserve">**** faz entrada de dados por foto e ocr </t>
  </si>
  <si>
    <t>entrada de dados por maximo de meios possiveis</t>
  </si>
  <si>
    <t>Sugestões bem no centro e sempre visivel tipo google planilhas</t>
  </si>
  <si>
    <t xml:space="preserve">Custo total </t>
  </si>
  <si>
    <t>Mod 2</t>
  </si>
  <si>
    <t xml:space="preserve">Marketing </t>
  </si>
  <si>
    <t xml:space="preserve">Varias linguas </t>
  </si>
  <si>
    <t xml:space="preserve">Sempre sugere as funcionalidades com dicas e links de videos explicativos </t>
  </si>
  <si>
    <t>custo por usuário</t>
  </si>
  <si>
    <t>manutenção ?</t>
  </si>
  <si>
    <t xml:space="preserve">*usar revista  para fazer Req de Neg deste </t>
  </si>
  <si>
    <t xml:space="preserve">** fazer funcionalidade de usuario clicar em local entre linhas e abrir linhas de dentro - a ideia é fazer ficar visualmente facil de se colocar uma ação entre outra ou solução mais simples para colocar linha entre linha </t>
  </si>
  <si>
    <t xml:space="preserve">ter media </t>
  </si>
  <si>
    <t xml:space="preserve">ter limite máximo </t>
  </si>
  <si>
    <t>ter limite minimo</t>
  </si>
  <si>
    <t xml:space="preserve">versões para impressão para muito tamanhos </t>
  </si>
  <si>
    <t xml:space="preserve">ponto equilibrio </t>
  </si>
  <si>
    <t xml:space="preserve">impressao de etiquetas maximo por folha </t>
  </si>
  <si>
    <t>Graficos como planilhagoogle</t>
  </si>
  <si>
    <t xml:space="preserve">Indicadores de quantas pessoas usaram cada ferramenta e quais ferramntas são mais usadas </t>
  </si>
  <si>
    <t>no alto da coluna tem um local que faz as funções de escolher tipo de dado da coluna, editar formatação da coluna e funções de filtro (exemplo excel planilha do google)</t>
  </si>
  <si>
    <t>Ambev</t>
  </si>
  <si>
    <t xml:space="preserve">Desenvolvimento de Software </t>
  </si>
  <si>
    <t>CDB</t>
  </si>
  <si>
    <t>Kanban DesSofware</t>
  </si>
  <si>
    <t xml:space="preserve">Fazer </t>
  </si>
  <si>
    <t xml:space="preserve">Fazendo </t>
  </si>
  <si>
    <t xml:space="preserve">problema </t>
  </si>
  <si>
    <t xml:space="preserve">feito </t>
  </si>
  <si>
    <t xml:space="preserve">não planejado </t>
  </si>
  <si>
    <t>Copiar exemplos de quadros modelos e aparências</t>
  </si>
  <si>
    <t>chat</t>
  </si>
  <si>
    <t>RA</t>
  </si>
  <si>
    <t xml:space="preserve">Reunião </t>
  </si>
  <si>
    <t>Raci</t>
  </si>
  <si>
    <t>Kambam</t>
  </si>
  <si>
    <t>Erros</t>
  </si>
  <si>
    <t>Reuniãos</t>
  </si>
  <si>
    <t xml:space="preserve">rastreabilidade </t>
  </si>
  <si>
    <t xml:space="preserve">usuario escolha muitos estilos de visao ()design da mesma planilha ver preço dessa função por qtd de planilhas legais </t>
  </si>
  <si>
    <t xml:space="preserve">Processo estabilizado </t>
  </si>
  <si>
    <t>5 porques</t>
  </si>
  <si>
    <t xml:space="preserve">Matriz habilidades </t>
  </si>
  <si>
    <t xml:space="preserve">Carta de controle </t>
  </si>
  <si>
    <t>AVD</t>
  </si>
  <si>
    <t xml:space="preserve">Avaliação desenpenho </t>
  </si>
  <si>
    <t xml:space="preserve">Raci </t>
  </si>
  <si>
    <t>Matriz habilidades</t>
  </si>
  <si>
    <t xml:space="preserve">reunião </t>
  </si>
  <si>
    <t>check list</t>
  </si>
  <si>
    <t>PDCA</t>
  </si>
  <si>
    <t xml:space="preserve">brainstorm </t>
  </si>
  <si>
    <t xml:space="preserve">stratificação do prblema </t>
  </si>
  <si>
    <t xml:space="preserve">causa e feito </t>
  </si>
  <si>
    <t xml:space="preserve">arvore de decisão </t>
  </si>
  <si>
    <t xml:space="preserve">cronograma </t>
  </si>
  <si>
    <t xml:space="preserve">grafico sequencial </t>
  </si>
  <si>
    <t>Reuniões</t>
  </si>
  <si>
    <t xml:space="preserve">lista de chamada </t>
  </si>
  <si>
    <t xml:space="preserve">Rastreabilidade com as ações de saida da reunião </t>
  </si>
  <si>
    <t xml:space="preserve">cronograma de treinamentos </t>
  </si>
  <si>
    <t>PN</t>
  </si>
  <si>
    <t>C</t>
  </si>
  <si>
    <t xml:space="preserve">quem </t>
  </si>
  <si>
    <t xml:space="preserve">como </t>
  </si>
  <si>
    <t xml:space="preserve">tipo </t>
  </si>
  <si>
    <t xml:space="preserve">status </t>
  </si>
  <si>
    <t xml:space="preserve">data </t>
  </si>
  <si>
    <t>quem RA</t>
  </si>
  <si>
    <t>onde RA</t>
  </si>
  <si>
    <t>quando anomalia</t>
  </si>
  <si>
    <t xml:space="preserve">frequencia </t>
  </si>
  <si>
    <t xml:space="preserve">dados entrada </t>
  </si>
  <si>
    <t>ata</t>
  </si>
  <si>
    <t>Relato Anomalia</t>
  </si>
  <si>
    <t>Plamo Ação</t>
  </si>
  <si>
    <t>Rotina Reunião</t>
  </si>
  <si>
    <t>Matriz Habilidades</t>
  </si>
  <si>
    <t>habilidade</t>
  </si>
  <si>
    <t>nota</t>
  </si>
  <si>
    <t>expectativa</t>
  </si>
  <si>
    <t>media</t>
  </si>
  <si>
    <t>PORQUE TAVA FROUXA</t>
  </si>
  <si>
    <t xml:space="preserve">PORQUEMAUQNA TREME MUITO </t>
  </si>
  <si>
    <t>FALTA LUBRIFICAÇÃO</t>
  </si>
  <si>
    <t>OPERADOR NOVO NÃO FEZ MANUTENÇÃO CORRETA DA ESTEIRA</t>
  </si>
  <si>
    <t>ESTEIRA 532X1</t>
  </si>
  <si>
    <t>ESTEIRA 532X2</t>
  </si>
  <si>
    <t>ESTEIRA 532X3</t>
  </si>
  <si>
    <t>ESTEIRA 532X4</t>
  </si>
  <si>
    <t>ESTEIRA 532X5</t>
  </si>
  <si>
    <t>Anomalia</t>
  </si>
  <si>
    <t xml:space="preserve">pedro mecanico </t>
  </si>
  <si>
    <t xml:space="preserve">eletricista luis </t>
  </si>
  <si>
    <t>supervisor joao</t>
  </si>
  <si>
    <t>gerente</t>
  </si>
  <si>
    <t xml:space="preserve">supervisor </t>
  </si>
  <si>
    <t>operador especialista</t>
  </si>
  <si>
    <t>semana</t>
  </si>
  <si>
    <t>Tipo ação</t>
  </si>
  <si>
    <t>Preventiva</t>
  </si>
  <si>
    <t>corretiva</t>
  </si>
  <si>
    <t>joao</t>
  </si>
  <si>
    <t xml:space="preserve">treinaar operador rafael sobre lubrificação esteiras </t>
  </si>
  <si>
    <t xml:space="preserve">Treinamentos </t>
  </si>
  <si>
    <t>em progresso</t>
  </si>
  <si>
    <t xml:space="preserve">comprar peça quebrada nova </t>
  </si>
  <si>
    <t>Eficiencia</t>
  </si>
  <si>
    <t xml:space="preserve">suprimentos </t>
  </si>
  <si>
    <t xml:space="preserve">Decidido comprar peça de marca generica </t>
  </si>
  <si>
    <t xml:space="preserve">porqUE quebrou eixo e rolamento </t>
  </si>
  <si>
    <t>chefe mecanica alan</t>
  </si>
  <si>
    <t>Obs</t>
  </si>
  <si>
    <t xml:space="preserve">Mecanico tinha check lista que contemplava ver essa esteira </t>
  </si>
  <si>
    <t xml:space="preserve">treinar  em mecanico que não fez check list bem feito </t>
  </si>
  <si>
    <t xml:space="preserve">Operador </t>
  </si>
  <si>
    <t>gerson</t>
  </si>
  <si>
    <t xml:space="preserve">lubrificar esteras </t>
  </si>
  <si>
    <t xml:space="preserve">Sequencia </t>
  </si>
  <si>
    <t>ver RA da semana</t>
  </si>
  <si>
    <t>Ver problema segurança</t>
  </si>
  <si>
    <t xml:space="preserve">Um exemplo de rastreablidade de processo é a primeira aba desta planilha ligada em uma rotina de reunião um kanbam e uma matriz raci e de treinamentos </t>
  </si>
  <si>
    <t>...</t>
  </si>
  <si>
    <t>Priorizado de acordo com ferramente de priorização</t>
  </si>
  <si>
    <t>rtastreabilidade feita com base na ideia de matriz diagrama de rastreablidade</t>
  </si>
  <si>
    <t>toda quatra 7:30</t>
  </si>
  <si>
    <t>Dar feedback falta de atenção operador gerson</t>
  </si>
  <si>
    <t>colocar AVD falta de atenção do mecanico no checklist</t>
  </si>
  <si>
    <t xml:space="preserve">Problema : gerenciar rotina alimentação pessoa idosa </t>
  </si>
  <si>
    <t>Aceita Links e imagens (ver exemplo trello)</t>
  </si>
  <si>
    <t>ter tela de entrada de produtos (Lembra associar coluna a entrada especifica)</t>
  </si>
  <si>
    <t>ter tela de consolidação ( usuário monta com filtro fixo e editando sobre valores)</t>
  </si>
  <si>
    <t>Tela associar primeira vez quadrado na folha com entrada de coluna</t>
  </si>
  <si>
    <t xml:space="preserve">Segunda </t>
  </si>
  <si>
    <t xml:space="preserve">Terça </t>
  </si>
  <si>
    <t xml:space="preserve">Quarta </t>
  </si>
  <si>
    <t>Quinta</t>
  </si>
  <si>
    <t xml:space="preserve">Sexta </t>
  </si>
  <si>
    <t>Sabado</t>
  </si>
  <si>
    <t xml:space="preserve">Domingo </t>
  </si>
  <si>
    <t xml:space="preserve">Comida </t>
  </si>
  <si>
    <t xml:space="preserve">Mês </t>
  </si>
  <si>
    <t xml:space="preserve">peso </t>
  </si>
  <si>
    <t xml:space="preserve">Caloria </t>
  </si>
  <si>
    <t xml:space="preserve">Data </t>
  </si>
  <si>
    <t xml:space="preserve">Refeição </t>
  </si>
  <si>
    <t xml:space="preserve">Peso </t>
  </si>
  <si>
    <t>Calorias</t>
  </si>
  <si>
    <t xml:space="preserve">Café manha </t>
  </si>
  <si>
    <t xml:space="preserve">Lanche manha </t>
  </si>
  <si>
    <t xml:space="preserve">Almoço </t>
  </si>
  <si>
    <t xml:space="preserve">Lanche tarde </t>
  </si>
  <si>
    <t xml:space="preserve">Lanche Final Tarde </t>
  </si>
  <si>
    <t xml:space="preserve">Janta </t>
  </si>
  <si>
    <t xml:space="preserve">Lanche Noite </t>
  </si>
  <si>
    <t xml:space="preserve">pão </t>
  </si>
  <si>
    <t xml:space="preserve">iogurte </t>
  </si>
  <si>
    <t xml:space="preserve">O que ? </t>
  </si>
  <si>
    <t xml:space="preserve">restaurante </t>
  </si>
  <si>
    <t xml:space="preserve">feijão arooiz </t>
  </si>
  <si>
    <t>BK</t>
  </si>
  <si>
    <t>BATATA</t>
  </si>
  <si>
    <t xml:space="preserve">QTD Soma semana </t>
  </si>
  <si>
    <t>QTD Soma Mês</t>
  </si>
  <si>
    <t>(((Soma se ))</t>
  </si>
  <si>
    <t xml:space="preserve">Semna </t>
  </si>
  <si>
    <t>Nestre filtro lembrar de colocar funçã  semana atual</t>
  </si>
  <si>
    <t xml:space="preserve">total Caloria </t>
  </si>
  <si>
    <t xml:space="preserve">total caloria feijão </t>
  </si>
  <si>
    <t xml:space="preserve">toatl caloria sobremesa </t>
  </si>
  <si>
    <t>quando tiver duas pessoas vendo um mesmo lugar , as inf se atualizam automatico igual as planilhas do google</t>
  </si>
  <si>
    <t>ver cmmi</t>
  </si>
  <si>
    <t xml:space="preserve">rastreabilidade requisitos </t>
  </si>
  <si>
    <t>BrainStorm</t>
  </si>
  <si>
    <t xml:space="preserve">Ideia </t>
  </si>
  <si>
    <t xml:space="preserve">Pareto </t>
  </si>
  <si>
    <t>Coluna 1</t>
  </si>
  <si>
    <t xml:space="preserve">Coluna 2 </t>
  </si>
  <si>
    <t xml:space="preserve">Coluna 3 </t>
  </si>
  <si>
    <t>Coluna 4</t>
  </si>
  <si>
    <t>Diagrama decausa e efeito (ihicwa</t>
  </si>
  <si>
    <t>Mão de obra</t>
  </si>
  <si>
    <t>Metodo</t>
  </si>
  <si>
    <t>Meio ambiente</t>
  </si>
  <si>
    <t>Maquina</t>
  </si>
  <si>
    <t>Materia Prima</t>
  </si>
  <si>
    <t>RN-001</t>
  </si>
  <si>
    <t>RN-002</t>
  </si>
  <si>
    <t>RN-003</t>
  </si>
  <si>
    <t>RN-004</t>
  </si>
  <si>
    <t>RN-005</t>
  </si>
  <si>
    <t>RN-006</t>
  </si>
  <si>
    <t>RN-007</t>
  </si>
  <si>
    <t>RN-008</t>
  </si>
  <si>
    <t>RN-009</t>
  </si>
  <si>
    <t>RN-010</t>
  </si>
  <si>
    <t>RN-011</t>
  </si>
  <si>
    <t>RN-012</t>
  </si>
  <si>
    <t>RN-013</t>
  </si>
  <si>
    <t>RN-014</t>
  </si>
  <si>
    <t>RN-015</t>
  </si>
  <si>
    <t>RN-016</t>
  </si>
  <si>
    <t>RN-017</t>
  </si>
  <si>
    <t>RN-018</t>
  </si>
  <si>
    <t>RN-019</t>
  </si>
  <si>
    <t>RN-020</t>
  </si>
  <si>
    <t>RN-021</t>
  </si>
  <si>
    <t>RN-022</t>
  </si>
  <si>
    <t>RN-023</t>
  </si>
  <si>
    <t>RN-024</t>
  </si>
  <si>
    <t>RN-025</t>
  </si>
  <si>
    <t>RN-026</t>
  </si>
  <si>
    <t>RN-027</t>
  </si>
  <si>
    <t>RN-028</t>
  </si>
  <si>
    <t>RN-029</t>
  </si>
  <si>
    <t>RN-030</t>
  </si>
  <si>
    <t>RN-031</t>
  </si>
  <si>
    <t>RN-032</t>
  </si>
  <si>
    <t>RN-033</t>
  </si>
  <si>
    <t>RN-034</t>
  </si>
  <si>
    <t>RN-035</t>
  </si>
  <si>
    <t>RN-036</t>
  </si>
  <si>
    <t>RN-037</t>
  </si>
  <si>
    <t>RN-038</t>
  </si>
  <si>
    <t>RN-039</t>
  </si>
  <si>
    <t>RN-040</t>
  </si>
  <si>
    <t>RN-041</t>
  </si>
  <si>
    <t>RN-042</t>
  </si>
  <si>
    <t>RN-044</t>
  </si>
  <si>
    <t>RN-045</t>
  </si>
  <si>
    <t>RN-046</t>
  </si>
  <si>
    <t>RN-047</t>
  </si>
  <si>
    <t>RN-048</t>
  </si>
  <si>
    <t>RN-049</t>
  </si>
  <si>
    <t>RN-050</t>
  </si>
  <si>
    <t>RN-051</t>
  </si>
  <si>
    <t>RN-052</t>
  </si>
  <si>
    <t>RN-053</t>
  </si>
  <si>
    <t>RN-054</t>
  </si>
  <si>
    <t>RN-055</t>
  </si>
  <si>
    <t>RN-056</t>
  </si>
  <si>
    <t>RN-057</t>
  </si>
  <si>
    <t>RN-058</t>
  </si>
  <si>
    <t>RN-059</t>
  </si>
  <si>
    <t>RN-060</t>
  </si>
  <si>
    <t>RN-061</t>
  </si>
  <si>
    <t>RN-062</t>
  </si>
  <si>
    <t>RN-063</t>
  </si>
  <si>
    <t>RN-064</t>
  </si>
  <si>
    <t>RN-065</t>
  </si>
  <si>
    <t>RN-066</t>
  </si>
  <si>
    <t>RN-067</t>
  </si>
  <si>
    <t>RN-068</t>
  </si>
  <si>
    <t>RN-069</t>
  </si>
  <si>
    <t>RN-070</t>
  </si>
  <si>
    <t>RN-071</t>
  </si>
  <si>
    <t>RN-072</t>
  </si>
  <si>
    <t>RN-073</t>
  </si>
  <si>
    <t>RN-074</t>
  </si>
  <si>
    <t>RN-075</t>
  </si>
  <si>
    <t>RN-076</t>
  </si>
  <si>
    <t>RN-077</t>
  </si>
  <si>
    <t>RN-078</t>
  </si>
  <si>
    <t>RN-079</t>
  </si>
  <si>
    <t>RN-080</t>
  </si>
  <si>
    <t>RN-081</t>
  </si>
  <si>
    <t>RN-082</t>
  </si>
  <si>
    <t>RN-083</t>
  </si>
  <si>
    <t>RN-084</t>
  </si>
  <si>
    <t>RN-085</t>
  </si>
  <si>
    <t>RN-086</t>
  </si>
  <si>
    <t>RN-087</t>
  </si>
  <si>
    <t>RN-088</t>
  </si>
  <si>
    <t>RN-089</t>
  </si>
  <si>
    <t>RN-090</t>
  </si>
  <si>
    <t>RN-091</t>
  </si>
  <si>
    <t>RN-092</t>
  </si>
  <si>
    <t>RN-093</t>
  </si>
  <si>
    <t>RN-094</t>
  </si>
  <si>
    <t>RN-095</t>
  </si>
  <si>
    <t>RN-096</t>
  </si>
  <si>
    <t>RN-097</t>
  </si>
  <si>
    <t>RN-098</t>
  </si>
  <si>
    <t>RN-099</t>
  </si>
  <si>
    <t>RN-100</t>
  </si>
  <si>
    <t>RN-101</t>
  </si>
  <si>
    <t>RN-102</t>
  </si>
  <si>
    <t>RN-103</t>
  </si>
  <si>
    <t>RN-104</t>
  </si>
  <si>
    <t>RN-105</t>
  </si>
  <si>
    <t>RN-106</t>
  </si>
  <si>
    <t>RN-107</t>
  </si>
  <si>
    <t>RN-108</t>
  </si>
  <si>
    <t>RN-109</t>
  </si>
  <si>
    <t>RN-110</t>
  </si>
  <si>
    <t>RN-111</t>
  </si>
  <si>
    <t>RN-112</t>
  </si>
  <si>
    <t>libarear acesso a pessoa especifica</t>
  </si>
  <si>
    <t xml:space="preserve">criar pagina para entrada de dados </t>
  </si>
  <si>
    <t>Faz uma pagina que o usuário vai colocando como que a entrada do dado  se por digitação ou por flag ou por outras (usuario cria) com possibilidade de colocar regras de aceitação (as minimas possivel)</t>
  </si>
  <si>
    <t xml:space="preserve">Modelo telas </t>
  </si>
  <si>
    <t xml:space="preserve">Nas reuniões tem que ter: </t>
  </si>
  <si>
    <t xml:space="preserve">Gente </t>
  </si>
  <si>
    <t xml:space="preserve">As pessoas Certas </t>
  </si>
  <si>
    <t xml:space="preserve">Rotina </t>
  </si>
  <si>
    <t xml:space="preserve">Feitas na frequencia certa </t>
  </si>
  <si>
    <t xml:space="preserve">Material </t>
  </si>
  <si>
    <t xml:space="preserve">Com as ferramentas preechidas certas </t>
  </si>
  <si>
    <t>Dono da reunião :</t>
  </si>
  <si>
    <t>Manão</t>
  </si>
  <si>
    <t>Frequencia</t>
  </si>
  <si>
    <t>Mensal</t>
  </si>
  <si>
    <t xml:space="preserve">Análise faturamento mês passado </t>
  </si>
  <si>
    <t>Projetar metas mês corrente</t>
  </si>
  <si>
    <t>Fazer comissões</t>
  </si>
  <si>
    <t xml:space="preserve">João </t>
  </si>
  <si>
    <t>Ari</t>
  </si>
  <si>
    <t xml:space="preserve">Neri </t>
  </si>
  <si>
    <t>Material</t>
  </si>
  <si>
    <t xml:space="preserve">Plainlha fechada do mês passado </t>
  </si>
  <si>
    <t xml:space="preserve">Contendo: Faturamento mês passado </t>
  </si>
  <si>
    <t>Modelo Rotina reuniões</t>
  </si>
  <si>
    <t>Cronograma de atividades</t>
  </si>
  <si>
    <t>Pareto</t>
  </si>
  <si>
    <t>causa efeito</t>
  </si>
  <si>
    <t>carta controle</t>
  </si>
  <si>
    <t>pdca</t>
  </si>
  <si>
    <t>avd</t>
  </si>
  <si>
    <t>oee</t>
  </si>
  <si>
    <t>c</t>
  </si>
  <si>
    <t xml:space="preserve">adicionar coluna nas laterais </t>
  </si>
  <si>
    <t>alterar ordem exibição coluna</t>
  </si>
  <si>
    <t>controlar para usuário especifico só poder editar  no mesmo dia</t>
  </si>
  <si>
    <t>Usuário define prioridade de por projeto ou categorias ou data ou ações... Lista de prioridades</t>
  </si>
  <si>
    <t xml:space="preserve">Associar ferramenta a projeto ou a ação </t>
  </si>
  <si>
    <t xml:space="preserve">ver quais foram ultimos que mecheram na ferramenta </t>
  </si>
  <si>
    <t xml:space="preserve">Inserir linhas entre as linhas </t>
  </si>
  <si>
    <t xml:space="preserve">Mudar tamanho da coluna </t>
  </si>
  <si>
    <t xml:space="preserve">Mudar tamanho de linha </t>
  </si>
  <si>
    <t xml:space="preserve">Filtrar dados da coluna </t>
  </si>
  <si>
    <t xml:space="preserve">Escolher tipo de dado da recem criada coluna </t>
  </si>
  <si>
    <t>Formatar texto da coluna (tamanho, letra, negrito,cor)</t>
  </si>
  <si>
    <t xml:space="preserve">Poder salvar disposição das colunas para no futurop usuário escolher como quer começar a usar as colunas </t>
  </si>
  <si>
    <t xml:space="preserve">Mudar de uma aba para outra </t>
  </si>
  <si>
    <t xml:space="preserve">dar enrtrada em dados </t>
  </si>
  <si>
    <t>montar tela para entrada de dados</t>
  </si>
  <si>
    <t xml:space="preserve">montar tela de consolidação de resultados </t>
  </si>
  <si>
    <t xml:space="preserve">Adicionar pessoas ao chat da ferramnta </t>
  </si>
  <si>
    <t xml:space="preserve">Conversar em chat de ferramenta sobre assuntos da ferramnta </t>
  </si>
  <si>
    <t xml:space="preserve">ESCREVER PADRÃO modelo e 5h1w </t>
  </si>
  <si>
    <t>ecolher tipo de dessng das colunas</t>
  </si>
  <si>
    <t xml:space="preserve">escolher quando ser notificado </t>
  </si>
  <si>
    <t xml:space="preserve">Ação integrada com agendado google (ver se émelhor contruir agenda ou integrar com a do google </t>
  </si>
  <si>
    <t>cada ação negativa tem que ter uma ação associada (se adm escolher )</t>
  </si>
  <si>
    <t xml:space="preserve">indicador de frequencia e de positiva e negativas </t>
  </si>
  <si>
    <t>RN-113</t>
  </si>
  <si>
    <t>RN-114</t>
  </si>
  <si>
    <t>RN-115</t>
  </si>
  <si>
    <t>RN-116</t>
  </si>
  <si>
    <t>RN-117</t>
  </si>
  <si>
    <t>RN-118</t>
  </si>
  <si>
    <t>RN-119</t>
  </si>
  <si>
    <t>RN-120</t>
  </si>
  <si>
    <t>RN-121</t>
  </si>
  <si>
    <t>RN-122</t>
  </si>
  <si>
    <t>RN-123</t>
  </si>
  <si>
    <t>RN-124</t>
  </si>
  <si>
    <t>RN-125</t>
  </si>
  <si>
    <t>RN-126</t>
  </si>
  <si>
    <t>RN-127</t>
  </si>
  <si>
    <t>RN-128</t>
  </si>
  <si>
    <t>RN-129</t>
  </si>
  <si>
    <t>RN-130</t>
  </si>
  <si>
    <t>RN-131</t>
  </si>
  <si>
    <t>RN-132</t>
  </si>
  <si>
    <t>RN-133</t>
  </si>
  <si>
    <t>RN-134</t>
  </si>
  <si>
    <t>RN-135</t>
  </si>
  <si>
    <t>RN-136</t>
  </si>
  <si>
    <t>RN-137</t>
  </si>
  <si>
    <t>RN-138</t>
  </si>
  <si>
    <t>RN-139</t>
  </si>
  <si>
    <t>RN-140</t>
  </si>
  <si>
    <t>RN-141</t>
  </si>
  <si>
    <t>RN-142</t>
  </si>
  <si>
    <t>RN-143</t>
  </si>
  <si>
    <t>RN-144</t>
  </si>
  <si>
    <t>RN-145</t>
  </si>
  <si>
    <t>RN-146</t>
  </si>
  <si>
    <t>RN-147</t>
  </si>
  <si>
    <t>RN-148</t>
  </si>
  <si>
    <t>RN-149</t>
  </si>
  <si>
    <t>RN-150</t>
  </si>
  <si>
    <t>RN-151</t>
  </si>
  <si>
    <t>RN-152</t>
  </si>
  <si>
    <t>RN-153</t>
  </si>
  <si>
    <t>RN-154</t>
  </si>
  <si>
    <t>RN-155</t>
  </si>
  <si>
    <t>RN-156</t>
  </si>
  <si>
    <t>RN-157</t>
  </si>
  <si>
    <t>RN-158</t>
  </si>
  <si>
    <t>RN-159</t>
  </si>
  <si>
    <t>RN-160</t>
  </si>
  <si>
    <t xml:space="preserve">escolher como quer ser avisado em relação a proximo entrega de  check list </t>
  </si>
  <si>
    <t>ver indicadores de itens do checklist</t>
  </si>
  <si>
    <t>Categ 2</t>
  </si>
  <si>
    <t>Categ 1</t>
  </si>
  <si>
    <t>Colaborativa</t>
  </si>
  <si>
    <t>treinamento</t>
  </si>
  <si>
    <t>Análise</t>
  </si>
  <si>
    <t>Controle Proceso</t>
  </si>
  <si>
    <t>Gestão Pessoas</t>
  </si>
  <si>
    <t>Controle Processo</t>
  </si>
  <si>
    <t>n-funcional</t>
  </si>
  <si>
    <t>Gestão</t>
  </si>
  <si>
    <t>Vendas</t>
  </si>
  <si>
    <t>Desenvolvimento Software</t>
  </si>
  <si>
    <t>Treinamento com videos e sugestão (apelar de usar estas coisas)</t>
  </si>
  <si>
    <t xml:space="preserve">gestão recursos </t>
  </si>
  <si>
    <t xml:space="preserve">gestão orçamentos </t>
  </si>
  <si>
    <t>Manutenção</t>
  </si>
  <si>
    <t xml:space="preserve">presença </t>
  </si>
  <si>
    <t xml:space="preserve">Dono </t>
  </si>
  <si>
    <t>indicador que mostre qualidade das reuniãos( por ações, por pessoas certas estsrem lá )</t>
  </si>
  <si>
    <t xml:space="preserve">Espaectavtiva do funcionário </t>
  </si>
  <si>
    <t xml:space="preserve">Espectativa da empresa </t>
  </si>
  <si>
    <t xml:space="preserve">pontos melhori </t>
  </si>
  <si>
    <t xml:space="preserve">Pontos bons </t>
  </si>
  <si>
    <t xml:space="preserve">Faltas </t>
  </si>
  <si>
    <t xml:space="preserve">Indiciplinas </t>
  </si>
  <si>
    <t xml:space="preserve">Observaçõas </t>
  </si>
  <si>
    <t>Estratificação do problema</t>
  </si>
  <si>
    <t>problemas</t>
  </si>
  <si>
    <t>donos</t>
  </si>
  <si>
    <t>Falha por produtos 2%</t>
  </si>
  <si>
    <t>aceitar dados do excel</t>
  </si>
  <si>
    <t>percentual ou PPM</t>
  </si>
  <si>
    <t>meta</t>
  </si>
  <si>
    <t>variação</t>
  </si>
  <si>
    <t>acumulado</t>
  </si>
  <si>
    <t>1.5%</t>
  </si>
  <si>
    <t>pedro</t>
  </si>
  <si>
    <t>Tipos de problemas</t>
  </si>
  <si>
    <t>oleo</t>
  </si>
  <si>
    <t>parafuso z</t>
  </si>
  <si>
    <t>barulho</t>
  </si>
  <si>
    <t>mola de traz</t>
  </si>
  <si>
    <t xml:space="preserve">Pareto pode ser por tipo de problema quanto dos probleas .. Exemplo pareto das causas da mola de tras ou pareto com mola de traz , parafuso z , oleo </t>
  </si>
  <si>
    <t>Matriz rastreabilidades</t>
  </si>
  <si>
    <t>Subprojetos</t>
  </si>
  <si>
    <t xml:space="preserve">Colunas criadas pelo usuário </t>
  </si>
  <si>
    <t>Mensagens</t>
  </si>
  <si>
    <t>Eventos</t>
  </si>
  <si>
    <t>Perfil</t>
  </si>
  <si>
    <t>Projetos</t>
  </si>
  <si>
    <t>Controle</t>
  </si>
  <si>
    <t>Logo</t>
  </si>
  <si>
    <t xml:space="preserve">Metade é do usuário e a outra metade é da ferramenta </t>
  </si>
  <si>
    <t>Soma</t>
  </si>
  <si>
    <t>Add coluna</t>
  </si>
  <si>
    <t>&gt;&gt;</t>
  </si>
  <si>
    <t xml:space="preserve">Nome </t>
  </si>
  <si>
    <t>Treinamento</t>
  </si>
  <si>
    <t xml:space="preserve">empresa </t>
  </si>
  <si>
    <t xml:space="preserve">chefe </t>
  </si>
  <si>
    <t xml:space="preserve">projeto </t>
  </si>
  <si>
    <t xml:space="preserve">Ferramenta </t>
  </si>
  <si>
    <t xml:space="preserve">Oque </t>
  </si>
  <si>
    <t xml:space="preserve">Como </t>
  </si>
  <si>
    <t xml:space="preserve">Tela rastreamento </t>
  </si>
  <si>
    <t>Colocar as porcentagens e atribuir a pessoas (lembrar porcentagem de procentagem )</t>
  </si>
  <si>
    <t xml:space="preserve">Definir periodo e duração </t>
  </si>
  <si>
    <t>Curva de captura</t>
  </si>
  <si>
    <t xml:space="preserve">Acompanhanmento mensal semanal trimensal semestral anual </t>
  </si>
  <si>
    <t xml:space="preserve">Associar ações as metas </t>
  </si>
  <si>
    <t>Tela metas</t>
  </si>
  <si>
    <r>
      <rPr>
        <b/>
        <sz val="12"/>
        <color theme="1"/>
        <rFont val="Calibri"/>
        <family val="2"/>
        <scheme val="minor"/>
      </rPr>
      <t>maquina parada</t>
    </r>
    <r>
      <rPr>
        <sz val="12"/>
        <color theme="1"/>
        <rFont val="Calibri"/>
        <family val="2"/>
        <scheme val="minor"/>
      </rPr>
      <t xml:space="preserve">
maquina : spn-00345
tempo : 2,323 hrs
operador responsável na hora : joao
materia prima codigo : ers4578</t>
    </r>
  </si>
  <si>
    <t>Tem um</t>
  </si>
  <si>
    <t xml:space="preserve">RA </t>
  </si>
  <si>
    <t xml:space="preserve">tem um </t>
  </si>
  <si>
    <t>Visto em</t>
  </si>
  <si>
    <t xml:space="preserve">ver qual frequencia de entradas e valores maximos e minimos e esperados </t>
  </si>
  <si>
    <t xml:space="preserve">mostrar quais fora da frequencia esperada ou com problema associado a string qualidade segurança </t>
  </si>
  <si>
    <t xml:space="preserve">mostrar relatório de dados </t>
  </si>
  <si>
    <t>exportar dados em excel</t>
  </si>
  <si>
    <t>opções de inserir linhas só em colunas especificas lembrar exemplo requisitos</t>
  </si>
  <si>
    <t>Anomalisa (gatilho)</t>
  </si>
  <si>
    <t>Controle Tarefas</t>
  </si>
  <si>
    <t>Frequencia de processo</t>
  </si>
  <si>
    <t xml:space="preserve">Vc já teve dificuldades em saber quais atividade fazer para conquistar seu objetivos de curto, medio e longo prazo. </t>
  </si>
  <si>
    <t xml:space="preserve">Controlar a frequencia e a qualidade, dos dados de entrada do sistema.   </t>
  </si>
  <si>
    <t>Direcionar pessoas a metas pessoais alinhadas com metas estrategicas das organizações</t>
  </si>
  <si>
    <t xml:space="preserve">Ver quais valores foram inseridos fora da freqeuncia </t>
  </si>
  <si>
    <t xml:space="preserve">Ata de reunião com definições Padrão da reunião </t>
  </si>
  <si>
    <t>Lista de reuniões da empres visual(usar arvore)</t>
  </si>
  <si>
    <t>teruma tela para conduzir a reunião (inicio e fim ) e caminho padrão</t>
  </si>
  <si>
    <t xml:space="preserve">controle e rastreabilidade de freqeuncia com avisos </t>
  </si>
  <si>
    <t xml:space="preserve">no padrão dizer entradas e saidas </t>
  </si>
  <si>
    <t xml:space="preserve">check list de fechamento .. PESSOAS CERTA? HORA CERTZ? INFO CERTA ? E INDICADORES DE ESTOS </t>
  </si>
  <si>
    <t xml:space="preserve">serve para ajuar a gerenciar privilegios E DEVERES para resto do programa </t>
  </si>
  <si>
    <t>EX: modelo fechamento caixa CHECK LIST VERIFICAÇAO ROTINA MANUTENÇÃO</t>
  </si>
  <si>
    <t xml:space="preserve">participantes </t>
  </si>
  <si>
    <t xml:space="preserve">qual reunião </t>
  </si>
  <si>
    <t xml:space="preserve">indicadores  </t>
  </si>
  <si>
    <t xml:space="preserve">ação com rastreabildade porsugestão </t>
  </si>
  <si>
    <t xml:space="preserve">visalmente bonito </t>
  </si>
  <si>
    <t xml:space="preserve">oferecer opções de montar padrões com fotos e desenhos e cuidados do procedimento </t>
  </si>
  <si>
    <t xml:space="preserve">nome de quem foi treinado e quem feze as datas dos treinamentos </t>
  </si>
  <si>
    <t>materiais necessários para procedimento</t>
  </si>
  <si>
    <t>local na empresa maquina, area,</t>
  </si>
  <si>
    <t>passo a passo da atividades</t>
  </si>
  <si>
    <t>Financeiro</t>
  </si>
  <si>
    <t>cronograma de limpeza (VARIAÇÃO DO CHECL LIST)</t>
  </si>
  <si>
    <t xml:space="preserve">PA DO 5 S JÁ COM CORE DE 5S </t>
  </si>
  <si>
    <t>div projeto Div entregaveis div ações (REQ TB DE PA)</t>
  </si>
  <si>
    <t>notas</t>
  </si>
  <si>
    <t>habilidades por categorias</t>
  </si>
  <si>
    <t>indicadores por pessoas ou setor ou projeto</t>
  </si>
  <si>
    <t>metas associadas</t>
  </si>
  <si>
    <t>rotina de reuniões com nomes e ciclos e associando ferramentas e ações</t>
  </si>
  <si>
    <t>dados,nomes</t>
  </si>
  <si>
    <t>feito para apresentação</t>
  </si>
  <si>
    <t xml:space="preserve">ser bem feito para imprimir </t>
  </si>
  <si>
    <t>Associado ao planejamento etrtégico e ao tático (prioridades)</t>
  </si>
  <si>
    <t>categorias (segurança qualidade volume)</t>
  </si>
  <si>
    <t xml:space="preserve">hierarquia e lateral como arvore de categorias </t>
  </si>
  <si>
    <t xml:space="preserve">estratégico e tático </t>
  </si>
  <si>
    <t xml:space="preserve">planejamento tatico e estratégico </t>
  </si>
  <si>
    <t xml:space="preserve">PESSOA departamento empresa </t>
  </si>
  <si>
    <t>CA-001</t>
  </si>
  <si>
    <t>CA-002</t>
  </si>
  <si>
    <t>CA-003</t>
  </si>
  <si>
    <t>CA-004</t>
  </si>
  <si>
    <t>CA-005</t>
  </si>
  <si>
    <t>CA-006</t>
  </si>
  <si>
    <t>CA-007</t>
  </si>
  <si>
    <t>CA-008</t>
  </si>
  <si>
    <t>CA-009</t>
  </si>
  <si>
    <t>CA-010</t>
  </si>
  <si>
    <t>CA-011</t>
  </si>
  <si>
    <t>CA-012</t>
  </si>
  <si>
    <t>CA-014</t>
  </si>
  <si>
    <t>CA-015</t>
  </si>
  <si>
    <t>CA-016</t>
  </si>
  <si>
    <t>CA-017</t>
  </si>
  <si>
    <t>CA-018</t>
  </si>
  <si>
    <t>CA-019</t>
  </si>
  <si>
    <t>CA-020</t>
  </si>
  <si>
    <t>CA-022</t>
  </si>
  <si>
    <t>CA-023</t>
  </si>
  <si>
    <t>CA-024</t>
  </si>
  <si>
    <t>CA-025</t>
  </si>
  <si>
    <t>CA-026</t>
  </si>
  <si>
    <t>Geral</t>
  </si>
  <si>
    <t>CA-027</t>
  </si>
  <si>
    <t>CA-028</t>
  </si>
  <si>
    <t>CA-029</t>
  </si>
  <si>
    <t>Descrição ferramentas</t>
  </si>
  <si>
    <t>Ferramenta Generica</t>
  </si>
  <si>
    <t xml:space="preserve">usuário vai escrevendo nas colunas  e arrastando o que quer e ela vai se formando na tela de ferramntas. Formando processo com condições e regras </t>
  </si>
  <si>
    <t>Rastreabilidade</t>
  </si>
  <si>
    <t>Prioridades</t>
  </si>
  <si>
    <t xml:space="preserve">Usuário vai escrevendo nas colunas  e ferramenta vai se formando na tela de ferramntas </t>
  </si>
  <si>
    <t>Planta</t>
  </si>
  <si>
    <t>Forças</t>
  </si>
  <si>
    <t>Fraquezas</t>
  </si>
  <si>
    <t>Oportunidades</t>
  </si>
  <si>
    <t>Cada vez mais empresas não querem investir e um sistema de gestão de dados e e pessoas , que se desatualiza rápido e custa uma fortuna</t>
  </si>
  <si>
    <t>Mercado dificl de entrar (empresas Qi)</t>
  </si>
  <si>
    <t>Reunião</t>
  </si>
  <si>
    <t xml:space="preserve">Deve-se poder marcar reuniões com freqencias diaria semanal quinzenal mensal semestral anual. Cada reunião é dentro de um projeto ou pessoa ou empresa (arvore de associação (pessoa,emprea,...). Tem uma tela de indicadores das reuniões. Que oferce indicadores como ações completas por projeto ou por periodo. 
Cada reunião tem um conjunto de informaçoes {{{{como Pessoas: quem deveria estar lá? O que contribuiu? Chamada (freqeuncia participantes) Quais ações sairão desta reunião para cada pessoa? quais ações de cada pessoa foram feito folow up nesta reunião ? Como estão as ações desta pessoa agora? - para eu saber se possso ou não dar mais ações para ela . Ferramentas: Quais ferramentas são necessarias para esta reunião ? Quem são os responsaveis pelas ferramntas de entrada da reunião ? Quais as ações para ferramentas sairão desta reunião ?   }}}e muitas outras que ja estão mapeadas nos requisitos cada conjunto de reuniões podem ser de dois tipos, operacional ou de projeto ---As reuniões operacionais são ilimitadas e incluem ações de limpeza e revisão de dados . As de projeto são limitadas ou em ações ou no tempo. As duas podem ter ou não rotinas  de pré e de pós. </t>
  </si>
  <si>
    <t>A ideia é oferecer qualquer coisa pronta que tenha criar grupos como whats e tenha chat por ferramentas</t>
  </si>
  <si>
    <t xml:space="preserve">Geral </t>
  </si>
  <si>
    <t xml:space="preserve">Generico de planilhas </t>
  </si>
  <si>
    <t xml:space="preserve">Chat </t>
  </si>
  <si>
    <t xml:space="preserve">2.Raci </t>
  </si>
  <si>
    <t>1.checkList *</t>
  </si>
  <si>
    <t>3.Pareto</t>
  </si>
  <si>
    <t>4.Matriz de Habilidades</t>
  </si>
  <si>
    <t>PDCA- Reuniões</t>
  </si>
  <si>
    <t>5.Ichicawa</t>
  </si>
  <si>
    <t>Rotina De Reuniões</t>
  </si>
  <si>
    <t xml:space="preserve">Agenda </t>
  </si>
  <si>
    <t>7.Histograma</t>
  </si>
  <si>
    <t>8.Diagrama De Disperção</t>
  </si>
  <si>
    <t>9.Swot</t>
  </si>
  <si>
    <t>10.Brain Storm</t>
  </si>
  <si>
    <t>11.5's'</t>
  </si>
  <si>
    <t xml:space="preserve">12.Matriz Treinamentos </t>
  </si>
  <si>
    <t>Metas</t>
  </si>
  <si>
    <t xml:space="preserve">13.Matriz de Prioridades </t>
  </si>
  <si>
    <t>14.Padrão**</t>
  </si>
  <si>
    <t>Fotos*EXCEL</t>
  </si>
  <si>
    <t>15.EAP</t>
  </si>
  <si>
    <t>15.Organograma</t>
  </si>
  <si>
    <t xml:space="preserve">Rastreabilidade de entrada dados </t>
  </si>
  <si>
    <t>6.   5 porques</t>
  </si>
  <si>
    <t>Ferramentas CORE</t>
  </si>
  <si>
    <t xml:space="preserve">Estudo Viabilidade das Ferramentas </t>
  </si>
  <si>
    <t>GUT</t>
  </si>
  <si>
    <t>RISCO*Impacto*Prioridade</t>
  </si>
  <si>
    <t xml:space="preserve">Análise do mercado </t>
  </si>
  <si>
    <t xml:space="preserve">Modelagem de Negocio </t>
  </si>
  <si>
    <t xml:space="preserve">Projeto do Sitema </t>
  </si>
  <si>
    <t xml:space="preserve">Previsão de Custos </t>
  </si>
  <si>
    <t>Análise Das Causas Raizes</t>
  </si>
  <si>
    <t>Inicio</t>
  </si>
  <si>
    <t>Casos De Uso</t>
  </si>
  <si>
    <t xml:space="preserve">Prioridade Incio </t>
  </si>
  <si>
    <t>Ferramentas</t>
  </si>
  <si>
    <t xml:space="preserve">Integrar  Pessoas ,Informações e   processos </t>
  </si>
  <si>
    <t>Uma planilha. Que se adicionam colunas. Do lado direito das colunas ficam as ferram abertas com os dados das colunas. (tipo gant no msprojetc)  Deve se poder adicionar colunas:  ou genéricas ou de dados ou de ferramentas ou de ligação(rastreabilidade). Deve-se poder adicionar linhas em colunas especificas, sem alterar em relação as outras colunas.( Ver exemplo explicativo deste requisito)(ver em xxx).  Deve-se poder filtrar como vão aparecer os dados. Usuário escolhe como salvar configuração fixa de filtros do dados, podendo editar os dados conforme tamanho ou tipo (como Excel). Deve-se poder alterar dados na célula, menos quando tem regra de privilegio de usuário ou quando valor está fora do aceito pela coluna, ou fora do horário aceito pela coluna. Para melhorar a experiência do usuário em manipular varias colunas ao mesmo tempo, a planilha mescla automaticamente  células com o mesmo nome. USUÁRIO ESCOLHER Forma de mostrar dados (agrupado, sequencial, alfabética) (de acordo com histórico. Permitir criar rastreabilidade de coluna a coluna se ligando linha a linha especifica ( apertar e arrastar ). Deve-se permitir criar entrada de dados para as colunas criadas, entradas com regras.(tipo usuário associa qual colunas que dar entrada, e em que lugar dela).</t>
  </si>
  <si>
    <t xml:space="preserve">Treinamento </t>
  </si>
  <si>
    <t>Padronização</t>
  </si>
  <si>
    <t>Invesigação</t>
  </si>
  <si>
    <t>Ideiação</t>
  </si>
  <si>
    <t>Motivação</t>
  </si>
  <si>
    <t>*</t>
  </si>
  <si>
    <t>A ideia é criar processos inteligentes, que depois de programados, ensinam e medem e cobram seus recursos, por meio de melhoria continua.</t>
  </si>
  <si>
    <t>Para programar se utilizam ferramentas visuais: Diagrama de rastreabilidade, funções aperta arrasta, matriz prioridade.</t>
  </si>
  <si>
    <t>O sistema tem como base as ferramentas: Controle de tarefas,  rotina de reunião e gerenciado de metas</t>
  </si>
  <si>
    <t>Sistema oferece muitas ferramentas inteligentes que ajudam em tudo o for preciso para facilitar os fluxos de processos</t>
  </si>
  <si>
    <t xml:space="preserve">Para se controlar frequencia sistema tem controle de entrada de dados </t>
  </si>
  <si>
    <t>Para se facilitar inserção de dados, sistema fotos*OCR</t>
  </si>
  <si>
    <t xml:space="preserve">... Muitos outros </t>
  </si>
  <si>
    <t xml:space="preserve">Como? </t>
  </si>
  <si>
    <t>Análise dados</t>
  </si>
  <si>
    <t xml:space="preserve">Criando um processo programavel de melhoria continua </t>
  </si>
  <si>
    <t>&lt;&lt;Inicio</t>
  </si>
  <si>
    <t>Feito no papel ainda falta passa a limpo</t>
  </si>
  <si>
    <t>&lt;&lt; Inicio</t>
  </si>
  <si>
    <t>Exemplo godoy</t>
  </si>
  <si>
    <t>Exemplo marcel</t>
  </si>
  <si>
    <t>Exemplo leandro</t>
  </si>
  <si>
    <t>Exemplo freak</t>
  </si>
  <si>
    <t>A ideia desta é é de fazer brain storm de ferramentas de processos jah conhecidos</t>
  </si>
  <si>
    <t>Exemplo de processos Nivel 5</t>
  </si>
  <si>
    <t xml:space="preserve">Plano de Negocio </t>
  </si>
  <si>
    <t>Gatilho ou anomalia starta o processo</t>
  </si>
  <si>
    <t xml:space="preserve">Matriz de rastreabilidade </t>
  </si>
  <si>
    <t>Regra Criada pelo dono do processo</t>
  </si>
  <si>
    <t>Controle de Processo</t>
  </si>
  <si>
    <t xml:space="preserve">        Tornando mensuravel, rastreavel e priorizavel  cada informção que circula entre as mais utilizadas ferramentas de: </t>
  </si>
  <si>
    <t>Aumentar eficiência de processos. Utilizar ferramentas de gestão para criar um programador de processo inteligente de melhoria Continua.</t>
  </si>
  <si>
    <t xml:space="preserve">A ideia é criar processos inteligentes, que depois de programados, ensinam e medem e cobram seus recursos, por meio de melhoria continua. O sistema é dividido em 24 subsistemas que representam processos menores. Ex: Rotinas de reuniões, gerenciador de tarefas, e gestão de Metas
A inovação tecnológica é a forma de como a integração de todos esse processos acorrem. O sistema foi pensado para que naturalmente o usuário crie rastreabilidade e prioridade entre as atividades de um processo. 
Utilizando mu programa de gerenciamento de planilhas que permite criar colunas de rastreabilidade e de regras de negocio entre as ferramentas de gestão que o Efficiency disponibiliza.  O sistema também permite que o usuário crie seus próprios  processos(ferramenta genérica planilhas).
O sistema é composto por 9 subsistemas que representam as funcionalidades core, e mais 15 ferramentas auxiliares.  
</t>
  </si>
  <si>
    <t>Ajudar ao steakHolder a  entender o negócio da companhia e, principalmente, aumentar sua capacidade de disseminar conhecimento para as ferramentas e para e  equipe</t>
  </si>
  <si>
    <t>* Depois ir para a aba (Exemplo processo) para simular um processo</t>
  </si>
  <si>
    <t>exemplo junior</t>
  </si>
  <si>
    <t>Planejamento Metas</t>
  </si>
  <si>
    <t>Treinamento Pessoas</t>
  </si>
  <si>
    <t>Ferramenta investigativa</t>
  </si>
  <si>
    <t>Rotina reuniões</t>
  </si>
  <si>
    <t>SOM</t>
  </si>
  <si>
    <t>5 bilhoes</t>
  </si>
  <si>
    <t xml:space="preserve">100 milhoes </t>
  </si>
  <si>
    <t xml:space="preserve">Usuários medio por empresa </t>
  </si>
  <si>
    <t>50 milhoes</t>
  </si>
  <si>
    <t>500 milhoes</t>
  </si>
  <si>
    <t>250 milhoes</t>
  </si>
  <si>
    <t>Total potencial usuários</t>
  </si>
  <si>
    <t>10 Milhoes</t>
  </si>
  <si>
    <t>Justificativa</t>
  </si>
  <si>
    <t xml:space="preserve">*Valores em Reais </t>
  </si>
  <si>
    <t>750 000</t>
  </si>
  <si>
    <t xml:space="preserve">SAM Brasil </t>
  </si>
  <si>
    <t>Número de Usuários</t>
  </si>
  <si>
    <t>Custo infraestrutura</t>
  </si>
  <si>
    <t>Custo Fixo</t>
  </si>
  <si>
    <t>Custo Variável</t>
  </si>
  <si>
    <t>custo fixo 
RS 2,00</t>
  </si>
  <si>
    <t xml:space="preserve">Marketing Valor Fixo </t>
  </si>
  <si>
    <t>Receita Mensal X RS10,00</t>
  </si>
  <si>
    <t>Total usuários  premium 1 %</t>
  </si>
  <si>
    <t xml:space="preserve">Custo aquisição por usuario
</t>
  </si>
  <si>
    <t xml:space="preserve">Análise do problema </t>
  </si>
  <si>
    <t>ToolBOX</t>
  </si>
  <si>
    <t>Manuseio de Dados</t>
  </si>
  <si>
    <t xml:space="preserve">Investigação </t>
  </si>
  <si>
    <t>CA-030</t>
  </si>
  <si>
    <t>**</t>
  </si>
  <si>
    <t>Codigo RN</t>
  </si>
  <si>
    <t>Codigo CA</t>
  </si>
  <si>
    <t>Rastreabilidade
CU - RN</t>
  </si>
  <si>
    <t xml:space="preserve">Casos De Uso </t>
  </si>
  <si>
    <t>Codigo CT</t>
  </si>
  <si>
    <t>Codigo C</t>
  </si>
  <si>
    <t>Rastreabilidade
RN - CA</t>
  </si>
  <si>
    <t xml:space="preserve">kambam de desen. de sofw. </t>
  </si>
  <si>
    <t>Codigo CU</t>
  </si>
  <si>
    <t>CU-001</t>
  </si>
  <si>
    <t>CU-002</t>
  </si>
  <si>
    <t>CU-003</t>
  </si>
  <si>
    <t>CU-004</t>
  </si>
  <si>
    <t>CU-005</t>
  </si>
  <si>
    <t>CU-006</t>
  </si>
  <si>
    <t>CU-007</t>
  </si>
  <si>
    <t>CU-008</t>
  </si>
  <si>
    <t>CU-009</t>
  </si>
  <si>
    <t>CU-010</t>
  </si>
  <si>
    <t>CU-011</t>
  </si>
  <si>
    <t>CU-012</t>
  </si>
  <si>
    <t>CU-013</t>
  </si>
  <si>
    <t>CU-014</t>
  </si>
  <si>
    <t>CU-015</t>
  </si>
  <si>
    <t>CU-016</t>
  </si>
  <si>
    <t>CU-017</t>
  </si>
  <si>
    <t>CU-018</t>
  </si>
  <si>
    <t>CU-019</t>
  </si>
  <si>
    <t>CU-020</t>
  </si>
  <si>
    <t>CU-021</t>
  </si>
  <si>
    <t>CU-022</t>
  </si>
  <si>
    <t>CU-023</t>
  </si>
  <si>
    <t>CU-024</t>
  </si>
  <si>
    <t>CU-025</t>
  </si>
  <si>
    <t>CU-026</t>
  </si>
  <si>
    <t>CU-027</t>
  </si>
  <si>
    <t>CU-028</t>
  </si>
  <si>
    <t>CU-029</t>
  </si>
  <si>
    <t>CU-030</t>
  </si>
  <si>
    <t>CU-031</t>
  </si>
  <si>
    <t>CU-032</t>
  </si>
  <si>
    <t>CU-033</t>
  </si>
  <si>
    <t>CU-034</t>
  </si>
  <si>
    <t>CU-035</t>
  </si>
  <si>
    <t>CU-036</t>
  </si>
  <si>
    <t>CU-037</t>
  </si>
  <si>
    <t>CU-038</t>
  </si>
  <si>
    <t>CU-039</t>
  </si>
  <si>
    <t>CU-040</t>
  </si>
  <si>
    <t>CU-041</t>
  </si>
  <si>
    <t xml:space="preserve">Descrição </t>
  </si>
  <si>
    <t/>
  </si>
  <si>
    <t>Fonte: Pequenas Mepresas Grandes Negocios</t>
  </si>
  <si>
    <t xml:space="preserve"> } x 10 =</t>
  </si>
  <si>
    <t>Canvas</t>
  </si>
  <si>
    <t>Modelo Telas</t>
  </si>
  <si>
    <t xml:space="preserve">A.Geral </t>
  </si>
  <si>
    <t xml:space="preserve">C.Chat </t>
  </si>
  <si>
    <t>E.Rotina De Reuniões</t>
  </si>
  <si>
    <t>G.Metas</t>
  </si>
  <si>
    <t>H.Fotos*OCR</t>
  </si>
  <si>
    <t xml:space="preserve">I.Rastreabilidade de entrada dados </t>
  </si>
  <si>
    <t xml:space="preserve">B.Generico de planilhas </t>
  </si>
  <si>
    <t>D. Reuniões-PDCA</t>
  </si>
  <si>
    <t>14.Organograma</t>
  </si>
  <si>
    <t>15.Padrão**</t>
  </si>
  <si>
    <t>16.EAP</t>
  </si>
  <si>
    <t>Ver Indicadores de preferencia de usuários em relação as ferramentas</t>
  </si>
  <si>
    <t>Rastreabilidade
RS - CU</t>
  </si>
  <si>
    <t>Codigo RS</t>
  </si>
  <si>
    <t>RS-001</t>
  </si>
  <si>
    <t>RS-002</t>
  </si>
  <si>
    <t>RS-003</t>
  </si>
  <si>
    <t>RS-004</t>
  </si>
  <si>
    <t>RS-005</t>
  </si>
  <si>
    <t>RS-006</t>
  </si>
  <si>
    <t>RS-007</t>
  </si>
  <si>
    <t>RS-008</t>
  </si>
  <si>
    <t>RS-009</t>
  </si>
  <si>
    <t>RS-010</t>
  </si>
  <si>
    <t>RS-011</t>
  </si>
  <si>
    <t>RS-012</t>
  </si>
  <si>
    <t>RS-013</t>
  </si>
  <si>
    <t xml:space="preserve">Indicador de qual ferramenta foi primeiro acesso </t>
  </si>
  <si>
    <t>Iniciar com 3 Limguas</t>
  </si>
  <si>
    <t>Definir sistemicamente periodo (inicio e fim de processo)</t>
  </si>
  <si>
    <t>Controle de acesso Dados</t>
  </si>
  <si>
    <t>Controle Acesso planilhas</t>
  </si>
  <si>
    <t xml:space="preserve">liberar qual cargo pode editar ou só ver </t>
  </si>
  <si>
    <t xml:space="preserve">Ver indicador de freqeuncia de entrada de dados </t>
  </si>
  <si>
    <t>J.Matriz Rastreabilidades</t>
  </si>
  <si>
    <t>Usuário ver o fluxo de processo das ferramentas</t>
  </si>
  <si>
    <t xml:space="preserve">Usuário faz ligação entre dados de colunas </t>
  </si>
  <si>
    <t xml:space="preserve">Coluna que se escreve o codigo da antecessora </t>
  </si>
  <si>
    <t>Por padrão quando usuário cria coluna nova o tipo de dado é string</t>
  </si>
  <si>
    <t>criar relação (rastreabilidade) entre ferramentas</t>
  </si>
  <si>
    <t>Permita criar relação só para usuário</t>
  </si>
  <si>
    <t>Requisito De Sistema e Regras de Negocio</t>
  </si>
  <si>
    <t>Codigo</t>
  </si>
  <si>
    <t>Fornecer processo com regras entres processos</t>
  </si>
  <si>
    <t xml:space="preserve">Fornecer indicadores de comprimento de regras de processos </t>
  </si>
  <si>
    <t xml:space="preserve">Usuário criar próprios indicadores das ferramentas oferecidas pelo sistema </t>
  </si>
  <si>
    <t xml:space="preserve">Fornecer processos rastreaveis entre eles  </t>
  </si>
  <si>
    <t xml:space="preserve">Permite criar:   Uma regra do processo generico.   Que deverá ser seguida pelos cargos abaixo </t>
  </si>
  <si>
    <t>Ter coluna de link que permite usuário clicar no link da coluna e ser direcionado para a outra "Tabela", no local aonde está, a rastreabilidade entre linhas dos dados</t>
  </si>
  <si>
    <t>Usuário escolhe tipo de coulna que que adicionar ( da dados de numeros , de rastreabilidade (feita esteticamente diferente), de link, de anexo)</t>
  </si>
  <si>
    <t xml:space="preserve">Adicionar ferramentas nas laterais </t>
  </si>
  <si>
    <t>Usuário deve escolher quais colunas mostra e ordem delas ( inclusive quais ferramentas mostrar e ordem)</t>
  </si>
  <si>
    <t>Usuário escolhe qual ferramenta mostra na lateral direita (como em MS projet)  --(ferrmanta com os dados das colunas)</t>
  </si>
  <si>
    <t xml:space="preserve">Usuário alterna ordem de exibição  das colunas </t>
  </si>
  <si>
    <t>RS-014</t>
  </si>
  <si>
    <t>RS-015</t>
  </si>
  <si>
    <t>RS-016</t>
  </si>
  <si>
    <t>RS-017</t>
  </si>
  <si>
    <t>RS-018</t>
  </si>
  <si>
    <t>RS-019</t>
  </si>
  <si>
    <t>RS-020</t>
  </si>
  <si>
    <t>RS-021</t>
  </si>
  <si>
    <t>RS-022</t>
  </si>
  <si>
    <t>RS-023</t>
  </si>
  <si>
    <t>RS-024</t>
  </si>
  <si>
    <t>RS-025</t>
  </si>
  <si>
    <t>RS-026</t>
  </si>
  <si>
    <t>RS-027</t>
  </si>
  <si>
    <t>RS-028</t>
  </si>
  <si>
    <t>RS-029</t>
  </si>
  <si>
    <t>RS-030</t>
  </si>
  <si>
    <t>RS-031</t>
  </si>
  <si>
    <t>RS-032</t>
  </si>
  <si>
    <t>RS-033</t>
  </si>
  <si>
    <t>RS-034</t>
  </si>
  <si>
    <t>RS-035</t>
  </si>
  <si>
    <t xml:space="preserve">Ter  tipo um feed que mostra quais ações(ou ferramentas) foram feitas mechidas editadas </t>
  </si>
  <si>
    <t xml:space="preserve">Ver video  tutorial sobre ferramenta </t>
  </si>
  <si>
    <t>RN-161</t>
  </si>
  <si>
    <t xml:space="preserve">Usuário liberar para quem pode editar ou so pode ver </t>
  </si>
  <si>
    <t xml:space="preserve">Controlar acesso por cargo </t>
  </si>
  <si>
    <t>Criar rastreabilidade celula a celula entre coluas</t>
  </si>
  <si>
    <t xml:space="preserve">Ver lista de alterações nas ferramentas_ quem fez e data </t>
  </si>
  <si>
    <t xml:space="preserve">Escolher nas configurações de notificações do PA </t>
  </si>
  <si>
    <t xml:space="preserve">Adicionar link na celula </t>
  </si>
  <si>
    <t>Imprimir dados para exposição</t>
  </si>
  <si>
    <t xml:space="preserve">permitir imprimir ferramntas ou conjunto de colunas sozinhas ou os dois </t>
  </si>
  <si>
    <t>Pela coluna de Anexos , Arquivo pode ser relacionado a: Linha, coluna, Ferramenta, pessoa, projeto, empresa.</t>
  </si>
  <si>
    <t xml:space="preserve">Permite inserir linhas em colunas especificase e automaticamente, alterar todas as referencias  sem estragar a rastreablidade de dados </t>
  </si>
  <si>
    <t>CU-042</t>
  </si>
  <si>
    <t>CU-043</t>
  </si>
  <si>
    <t>Ligar rastreabilidade entre colunas e local da tela de entrada de dados</t>
  </si>
  <si>
    <t>Ver desempenho de pessoas em relação as ações</t>
  </si>
  <si>
    <t>Ter indicador de terfas cumpridas por periodo</t>
  </si>
  <si>
    <t xml:space="preserve">Ter um indicador de ações cumpridas por projeto </t>
  </si>
  <si>
    <t xml:space="preserve">Ter indicador de tarefas feitas atrasadas e media de atraso </t>
  </si>
  <si>
    <t>Impresso em Folha de papel</t>
  </si>
  <si>
    <t>Pagina de montagem de usuário</t>
  </si>
  <si>
    <t>Telas</t>
  </si>
  <si>
    <t>Gerenciamento De Requisitos</t>
  </si>
  <si>
    <t>Numero caracteristicas</t>
  </si>
  <si>
    <t xml:space="preserve">Numero de Requisitos de Negocio </t>
  </si>
  <si>
    <t>Numero Casos De Uso</t>
  </si>
  <si>
    <t>Numero de Requisitos de sistema</t>
  </si>
  <si>
    <t>CU-044</t>
  </si>
  <si>
    <t>Escolher qual lingua quer sistema</t>
  </si>
  <si>
    <t xml:space="preserve"> Controlar freqeuncia de checkList (Junto Com controle de frequencia)</t>
  </si>
  <si>
    <t>função de avisar quando atrasar req sistmea</t>
  </si>
  <si>
    <t xml:space="preserve">Eficiência </t>
  </si>
  <si>
    <t xml:space="preserve">Video </t>
  </si>
  <si>
    <t xml:space="preserve">Já reparou q nas empresas os processos sempre se repetem? </t>
  </si>
  <si>
    <t>Que os problemas são sempre os mesmos ?</t>
  </si>
  <si>
    <t xml:space="preserve">Imagine pegar as ferramentas usadas na sua empresa e  criar  rastreabilidade e prioridade entre elas </t>
  </si>
  <si>
    <t>E vc vc pudesse criar um processo inteligente ! Que melhorassem com o tempo. Com regras de negocio especificas para  seu processo.</t>
  </si>
  <si>
    <t>Imagine que seus colaboradores saibam exatamente o que fazer e quando fazer</t>
  </si>
  <si>
    <t xml:space="preserve">Imagine ter todas as infomações sobre o que realmente esta acontecendo nos processos  da sua empresa </t>
  </si>
  <si>
    <t xml:space="preserve">Pauta Numerada com rasreabailidade </t>
  </si>
  <si>
    <t xml:space="preserve">Escolher entre check list Inicial ou final ou os dois ou nem um </t>
  </si>
  <si>
    <t xml:space="preserve">Entrada Reunião Ferramentas certas atualizadas </t>
  </si>
  <si>
    <t xml:space="preserve">Saidas da reunião </t>
  </si>
  <si>
    <t xml:space="preserve">Pessoas necessárias para reunião acontecer </t>
  </si>
  <si>
    <t xml:space="preserve">Pauta </t>
  </si>
  <si>
    <t xml:space="preserve">Programador de frequencia de reuniãos </t>
  </si>
  <si>
    <t>CU-045</t>
  </si>
  <si>
    <t>CU-046</t>
  </si>
  <si>
    <t>CU-047</t>
  </si>
  <si>
    <t>CU-048</t>
  </si>
  <si>
    <t>CU-049</t>
  </si>
  <si>
    <t>CU-050</t>
  </si>
  <si>
    <t>CU-051</t>
  </si>
  <si>
    <t>CU-052</t>
  </si>
  <si>
    <t>CU-053</t>
  </si>
  <si>
    <t>CU-054</t>
  </si>
  <si>
    <t xml:space="preserve">Ver indicadores da ações feitas na reuniões </t>
  </si>
  <si>
    <t xml:space="preserve">Responder Check List Sobre Reunião </t>
  </si>
  <si>
    <t xml:space="preserve">Ator </t>
  </si>
  <si>
    <t>Gerente Toolbox</t>
  </si>
  <si>
    <t xml:space="preserve">Usuário </t>
  </si>
  <si>
    <t>Definir Critérios de  entrada de dados</t>
  </si>
  <si>
    <t xml:space="preserve">Usuário Superior no organograma da empresa </t>
  </si>
  <si>
    <t>Criar criterio de prioridade de categoria</t>
  </si>
  <si>
    <t>Dispinibilizar  arquivo para local (NA FERRAMNTA)ou pessoa especifica ter acesso</t>
  </si>
  <si>
    <t xml:space="preserve"> escolher quando quer ser avisado em relação a checl listts atrasados</t>
  </si>
  <si>
    <t>Programar frequencia de reunião e numero de encontros</t>
  </si>
  <si>
    <t xml:space="preserve">Escolher  tempo duração  da reunião </t>
  </si>
  <si>
    <t xml:space="preserve">Definir pauta da reunião </t>
  </si>
  <si>
    <t xml:space="preserve">Associar ações as pautas das reuniões </t>
  </si>
  <si>
    <t xml:space="preserve">Definir pessoas e cargos que tem que estar na reunião </t>
  </si>
  <si>
    <t xml:space="preserve">Definir dono da reunião </t>
  </si>
  <si>
    <t xml:space="preserve">Fazer Presença da reunião </t>
  </si>
  <si>
    <t>Definir Entradas das reuniões ( ferramentas de entrada)</t>
  </si>
  <si>
    <t>Definir saidas das reuniões (atas)</t>
  </si>
  <si>
    <t xml:space="preserve">Ecolher entre diaria semanal mensal semestral anual </t>
  </si>
  <si>
    <t xml:space="preserve">Escolher validade ou numero de encontros </t>
  </si>
  <si>
    <t xml:space="preserve">Indicadores de ações resolvidas por reunião </t>
  </si>
  <si>
    <t xml:space="preserve">Indicadores de ações resolvidas por prazo </t>
  </si>
  <si>
    <t xml:space="preserve">Indicadores de reuniões aconteceram na data certa </t>
  </si>
  <si>
    <t xml:space="preserve">indicadores de freqeuncias das pessoas </t>
  </si>
  <si>
    <t>Indicadores de ações inseridas nas reuniões (media)</t>
  </si>
  <si>
    <t>Indicadores de qualidade da entradas ( Check List Fechamento)Media de notas</t>
  </si>
  <si>
    <t xml:space="preserve">Indicadores de ações por pauta </t>
  </si>
  <si>
    <t xml:space="preserve">Indicadores de resolução por pauta </t>
  </si>
  <si>
    <t xml:space="preserve">Escolher se dono da reunião é abrigado  preecher check list ou não </t>
  </si>
  <si>
    <t>Rastreabilidade
CU - CA</t>
  </si>
  <si>
    <t xml:space="preserve">Mudar linguas </t>
  </si>
  <si>
    <t xml:space="preserve">Salvar Configurações de exibições de colunas </t>
  </si>
  <si>
    <t xml:space="preserve">Controle de notificações de usuário </t>
  </si>
  <si>
    <t>CU-055</t>
  </si>
  <si>
    <t>CU-056</t>
  </si>
  <si>
    <t>CU-057</t>
  </si>
  <si>
    <t>CU-058</t>
  </si>
  <si>
    <t>CU-059</t>
  </si>
  <si>
    <t>CU-060</t>
  </si>
  <si>
    <t>CU-061</t>
  </si>
  <si>
    <t>CU-062</t>
  </si>
  <si>
    <t>CU-063</t>
  </si>
  <si>
    <t>CU-064</t>
  </si>
  <si>
    <t>Inserir freqeuncia de acompanhamento de meta</t>
  </si>
  <si>
    <t xml:space="preserve">Indicadores da Metas </t>
  </si>
  <si>
    <t>Metas táticas apresentar por dia e semana e mês com versão tela inteira e impressão (desgn bacana)</t>
  </si>
  <si>
    <t xml:space="preserve">Fazer fluxo de preenchimeto e validação de chefe </t>
  </si>
  <si>
    <t xml:space="preserve">Colocar metas no sistmea </t>
  </si>
  <si>
    <t xml:space="preserve">Validar meta </t>
  </si>
  <si>
    <t xml:space="preserve">Criar metas a atribuila a pessoas </t>
  </si>
  <si>
    <t xml:space="preserve">Criar submeta de meta e dividi-la em partes percentuais e atribuir a pessoas </t>
  </si>
  <si>
    <t xml:space="preserve">Ver indicadores das metas </t>
  </si>
  <si>
    <t xml:space="preserve">Fazer fluxo de aceite de metas </t>
  </si>
  <si>
    <t>Fluxo - Chefe cria usuário aceita</t>
  </si>
  <si>
    <t xml:space="preserve">Fluxo - usuário coloca valor chefe da o aceite </t>
  </si>
  <si>
    <t>Escolher se é meta tatica ou operacional</t>
  </si>
  <si>
    <t>RS-036</t>
  </si>
  <si>
    <t>RS-037</t>
  </si>
  <si>
    <t>RS-038</t>
  </si>
  <si>
    <t>RS-039</t>
  </si>
  <si>
    <t>RS-040</t>
  </si>
  <si>
    <t>RS-041</t>
  </si>
  <si>
    <t>RS-042</t>
  </si>
  <si>
    <t>RS-043</t>
  </si>
  <si>
    <t>RS-044</t>
  </si>
  <si>
    <t>RS-045</t>
  </si>
  <si>
    <t xml:space="preserve">Atrelar submetas ao pessoas  departamento ou empresa </t>
  </si>
  <si>
    <t xml:space="preserve">Definir freqeuncia de acompanhemto da meta e duração total </t>
  </si>
  <si>
    <t>Ver graficos de percentual (acompanhamento )</t>
  </si>
  <si>
    <t>Ver grafico de valores absolutos (Acompanhamento )</t>
  </si>
  <si>
    <t xml:space="preserve">Ver Curva de captura  </t>
  </si>
  <si>
    <t xml:space="preserve">Apresentar tela de metas como calendario com dias da semana e acumulados semana mês e dia </t>
  </si>
  <si>
    <t xml:space="preserve">Tatica Ver indicador diaria semanal e mensal acumulados </t>
  </si>
  <si>
    <t>RS-046</t>
  </si>
  <si>
    <t>RS-047</t>
  </si>
  <si>
    <t xml:space="preserve">Colocar opção de avisar caso meta não seja batida uma ou mais vezes </t>
  </si>
  <si>
    <t xml:space="preserve">F. PA </t>
  </si>
  <si>
    <t>Informa atividades  que o usúario tem que obedecer -com indicadores( joao faltas comprir 15 tarefas por exemplo(em graficos)</t>
  </si>
  <si>
    <t>RN-162</t>
  </si>
  <si>
    <t>RN-163</t>
  </si>
  <si>
    <t xml:space="preserve">5w 1 h </t>
  </si>
  <si>
    <t xml:space="preserve">Ferramentas de prioridade de ações </t>
  </si>
  <si>
    <t xml:space="preserve">Indicadores estados das ações do usuário </t>
  </si>
  <si>
    <t xml:space="preserve">indicadores  estados das ações de projeto ou sistema </t>
  </si>
  <si>
    <t>RN-164</t>
  </si>
  <si>
    <t>ver indicadores sobre ações de projetos</t>
  </si>
  <si>
    <t>ver tempo estimado para terminar ações  Backlog</t>
  </si>
  <si>
    <t xml:space="preserve">Ver ações programadas na agenda semanal do  google </t>
  </si>
  <si>
    <t>Ver ações para fazer segundo matriz  de prioridades</t>
  </si>
  <si>
    <t>Escolher quando quer ser avisado (quando alguem alterar uma ação ou ferramenta ou projeto associado ao usuário)</t>
  </si>
  <si>
    <t xml:space="preserve">Ver indicadores de ações de pessoa especifica </t>
  </si>
  <si>
    <t>RN-165</t>
  </si>
  <si>
    <t>RN-166</t>
  </si>
  <si>
    <t>RN-167</t>
  </si>
  <si>
    <t>RN-168</t>
  </si>
  <si>
    <t>RN-169</t>
  </si>
  <si>
    <t>RN-170</t>
  </si>
  <si>
    <t>RN-171</t>
  </si>
  <si>
    <t>RN-172</t>
  </si>
  <si>
    <t>D</t>
  </si>
  <si>
    <t>grafico de linhas, pontos. Colunas,pizza, adometro ....</t>
  </si>
  <si>
    <t xml:space="preserve">Ferramnta monta visualmente relação entre ferramentas </t>
  </si>
  <si>
    <t xml:space="preserve">usuário superior  insere regras de negocio </t>
  </si>
  <si>
    <t>Ferrmanta monta visialmente componentes das ferramntas em formato de fluxograma com os nomes  das ferramntas (de um processo qualquer )</t>
  </si>
  <si>
    <t>Fazer ferramnta visual de componentes para usuário montar processo a ser seguido pelos seus colaboradores</t>
  </si>
  <si>
    <t>Rastreabilidade 
RS - CA</t>
  </si>
  <si>
    <t>Codigo CU 2</t>
  </si>
  <si>
    <t xml:space="preserve">Ter indicador de tempo medio de tipos de açoes </t>
  </si>
  <si>
    <t xml:space="preserve">Priorizar tarefas </t>
  </si>
  <si>
    <t>RS-048</t>
  </si>
  <si>
    <t>RS-049</t>
  </si>
  <si>
    <t>RS-050</t>
  </si>
  <si>
    <t>RS-051</t>
  </si>
  <si>
    <t>RS-052</t>
  </si>
  <si>
    <t>RS-053</t>
  </si>
  <si>
    <t>RS-054</t>
  </si>
  <si>
    <t>RS-055</t>
  </si>
  <si>
    <t>RS-056</t>
  </si>
  <si>
    <t>RS-057</t>
  </si>
  <si>
    <t>RS-058</t>
  </si>
  <si>
    <t>RS-059</t>
  </si>
  <si>
    <t xml:space="preserve">priorizar levando em consideração matriz de prioridades </t>
  </si>
  <si>
    <t xml:space="preserve">priorizar por vencimento </t>
  </si>
  <si>
    <t>CU-065</t>
  </si>
  <si>
    <t>CU-066</t>
  </si>
  <si>
    <t>Ver fluxo de processo da ferramenta</t>
  </si>
  <si>
    <t xml:space="preserve">Colocar regras de negocio entre processos </t>
  </si>
  <si>
    <t xml:space="preserve">Criar coluna para  ligação entre as Ferramntas </t>
  </si>
  <si>
    <t xml:space="preserve">Colocar RN  tipo: se valor maior de 5 então obrigatoriamente fazer 5 porques </t>
  </si>
  <si>
    <t xml:space="preserve">ferramnta monta fluxograma com processo genérico </t>
  </si>
  <si>
    <t xml:space="preserve">Modelagem Conceitual </t>
  </si>
  <si>
    <t>Features</t>
  </si>
  <si>
    <t xml:space="preserve">Pessoa </t>
  </si>
  <si>
    <t>Ameaças</t>
  </si>
  <si>
    <t xml:space="preserve">Análise do projeto </t>
  </si>
  <si>
    <t xml:space="preserve">Desenvolvilmento de tecnolgia </t>
  </si>
  <si>
    <t>Escolher quais colunas mostrar de ferramenta especifica</t>
  </si>
  <si>
    <t>#Funções de aba varias ao mesmo tempo exemplo planilha google#</t>
  </si>
  <si>
    <t>Usuário escolhe quais colunas mostrar da ferramenta e quais se deve ecultar ( uma coluna fica disponivel para se clicar e ver os outros valores da memsa linha que estão acultos)</t>
  </si>
  <si>
    <t>Gerenciar atividades (ações)</t>
  </si>
  <si>
    <t>Criar Nova Atividade</t>
  </si>
  <si>
    <t xml:space="preserve">pot tipo ((filtrar pendentes só pelas ferramntas faltantes para se fechar o processo </t>
  </si>
  <si>
    <t xml:space="preserve">Filtrar por ( local, pessoa, grupo(a,b,c), status da atividade, Ordem númerica inserida pelo usuário, </t>
  </si>
  <si>
    <t>Indicador estilo alvo</t>
  </si>
  <si>
    <t>nova atividade para projeto , pesso ou próppia</t>
  </si>
  <si>
    <t>controle dados</t>
  </si>
  <si>
    <t>RS-060</t>
  </si>
  <si>
    <t>RS-061</t>
  </si>
  <si>
    <t>seguir atividade q usuário escolher</t>
  </si>
  <si>
    <t xml:space="preserve">escolher entre seguir tarefa ou projeto ou ferramenta </t>
  </si>
  <si>
    <t>'</t>
  </si>
  <si>
    <t xml:space="preserve"> </t>
  </si>
  <si>
    <t xml:space="preserve">   Generico de planilhas </t>
  </si>
  <si>
    <t>Uma planilha. Que se adicionam colunas. Do lado direito das colunas ficam as ferram abertas com os dados das colunas. (tipo gant no msprojetc)  Deve se poder adicionar colunas:  ou genéricas ou de dados ou de ferramentas ou de ligação(rastreabilidade). Deve-se poder adicionar linhas em colunas especificas, sem alterar em relação as outras colunas.( Ver exemplo explicativo deste requisito)(ver em xxx).  Deve-se poder filtrar como vão aparecer os dados. Usuário escolhe como salvar configuração fixa de filtros do dados, podendo editar os dados conforme tamanho ou tipo (como Excel). Deve-se poder alterar dados na célula, menos quando tem regra de privilegio de usuário ou quando valor está fora do aceito pela coluna, ou fora do horário aceito pela coluna. Para melhorar a experiência do usuário em manipular varias colunas ao mesmo tempo, a planilha mescla automaticamente  células com o mesmo nome. USUÁRIO ESCOLHER Forma de mostrar dados (agrupado, sequencial, alfabética) (de acordo com histórico. Permitir criar rastreabilidade de coluna a coluna se ligando linha a linha especifica ( apertar e arrastar ). Deve-se permitir criar entrada de dados para as colunas criadas, entradas com regras.(tipo usuário associa qual colunas que dar entrada, e em que lugar dela). Usuário nivel superior, cria tela para entrada de dados.  Usuário escolhe quais colunas mostrar e quais informações da linha  ocultar.</t>
  </si>
  <si>
    <t>Ferramenta com as funções auxiliares. Funções usadas pelas outras ferramentas.</t>
  </si>
  <si>
    <t xml:space="preserve">Entrada de dados </t>
  </si>
  <si>
    <t xml:space="preserve">Organização das informações para melhor entendimento do usuário </t>
  </si>
  <si>
    <t xml:space="preserve">Ligação com graficos da parte direita da tela </t>
  </si>
  <si>
    <t xml:space="preserve">Ferramenta gerenciador de tarefas. Principal função é ajudar o usuário a priorizar as  suas atividades. 
Controle dos sequeunciamentos das atividades  </t>
  </si>
  <si>
    <t>Deve-se poder marcar reuniões com freqencias diaria semanal quinzenal mensal semestral anual. Cada reunião é dentro de um projeto ou pessoa ou empresa (arvore de associação (pessoa,emprea,...). Tem uma tela de indicadores das reuniões. Que oferce indicadores como ações completas por projeto ou por periodo. 
Cada reunião tem um conjunto de informaçoes {{{{como Pessoas: quem deveria estar lá? O que contribuiu? Chamada (freqeuncia participantes) Quais ações sairão desta reunião para cada pessoa? quais ações de cada pessoa foram feito folow up nesta reunião ? Como estão as ações desta pessoa agora? - para eu saber se possso ou não dar mais ações para ela . Ferramentas: Quais ferramentas são necessarias para esta reunião ? Quem são os responsaveis pelas ferramntas de entrada da reunião ? Quais as ações para ferramentas sairão desta reunião ?   }}}e muitas outras que ja estão mapeadas nos requisitos cada conjunto de reuniões podem ser de dois tipos, operacional ou de projeto ---As reuniões operacionais são ilimitadas e incluem ações de limpeza e revisão de dados . As de projeto são limitadas ou em ações ou no tempo. As duas podem ter ou não rotinas  de pré e de pós. (criar automatico). Sugestão de check List inicial e final.</t>
  </si>
  <si>
    <t xml:space="preserve">criar reunião </t>
  </si>
  <si>
    <t>Iniciar reunião.</t>
  </si>
  <si>
    <t xml:space="preserve">preecher atualizações das reuniões </t>
  </si>
  <si>
    <t xml:space="preserve">avisar de anomalis </t>
  </si>
  <si>
    <t xml:space="preserve">tela indicadores </t>
  </si>
  <si>
    <t xml:space="preserve">freqeuncia </t>
  </si>
  <si>
    <t xml:space="preserve">dono </t>
  </si>
  <si>
    <t xml:space="preserve">ata </t>
  </si>
  <si>
    <t>Chack list</t>
  </si>
  <si>
    <t xml:space="preserve">Participantes </t>
  </si>
  <si>
    <t xml:space="preserve">Entradas </t>
  </si>
  <si>
    <t xml:space="preserve">Saidas </t>
  </si>
  <si>
    <t>*ver aba exemplo modela padrão reunião</t>
  </si>
  <si>
    <t xml:space="preserve">novas tarefas </t>
  </si>
  <si>
    <t xml:space="preserve">priorizar tarefas </t>
  </si>
  <si>
    <t>seqeunciamento atividades</t>
  </si>
  <si>
    <t xml:space="preserve">Usuário ter um indicador visual de suas metas. Usuário fazer acompanhamento das metas. Usuário superior criar metas e estratifica para outra pessoas. Fluxo de aceitação de metas e fluxo de acompanhamento de metas. Indicvadores de desempenho </t>
  </si>
  <si>
    <t xml:space="preserve">Meta </t>
  </si>
  <si>
    <t xml:space="preserve">dependencia </t>
  </si>
  <si>
    <t>E</t>
  </si>
  <si>
    <t>G</t>
  </si>
  <si>
    <t>H</t>
  </si>
  <si>
    <t>I</t>
  </si>
  <si>
    <t>J</t>
  </si>
  <si>
    <t xml:space="preserve">Numero de PME </t>
  </si>
  <si>
    <t xml:space="preserve">TAM Mundo </t>
  </si>
  <si>
    <t>SAM Mundo</t>
  </si>
  <si>
    <t xml:space="preserve">5 Milhões </t>
  </si>
  <si>
    <t>100 000</t>
  </si>
  <si>
    <t>500 000</t>
  </si>
  <si>
    <t>Preço por Usuário Pago (Mês)</t>
  </si>
  <si>
    <t xml:space="preserve">Mercado Mês </t>
  </si>
  <si>
    <t>Tipo Mercado Analisádo</t>
  </si>
  <si>
    <t xml:space="preserve">Mercado Ano </t>
  </si>
  <si>
    <t>60 Bi</t>
  </si>
  <si>
    <t>3 Bi</t>
  </si>
  <si>
    <t>450 milhoes</t>
  </si>
  <si>
    <t xml:space="preserve">60 milhoes </t>
  </si>
  <si>
    <t>Brasil 7,5 milhoes de empresas  ~=99% PME
EUA 27 Milhoes empresa ~=99% PME (29 000 Grandes Empresas)</t>
  </si>
  <si>
    <t xml:space="preserve">Falta de conhecimento .Em medias e pequenas empresas as pessoas não sabem as vantagens de um processo nivel 5 </t>
  </si>
  <si>
    <t>Mão de obra (fundador programador)</t>
  </si>
  <si>
    <t>No mercado não exisitr concorrentes diretos (ferramentas com prospostas de valor parecidas)</t>
  </si>
  <si>
    <t xml:space="preserve">Ajuda </t>
  </si>
  <si>
    <t>Atrapalha</t>
  </si>
  <si>
    <t>Interna</t>
  </si>
  <si>
    <t>Externa</t>
  </si>
  <si>
    <t>SWOT</t>
  </si>
  <si>
    <t>Mod 1 
Founder</t>
  </si>
  <si>
    <t>Mês</t>
  </si>
  <si>
    <t xml:space="preserve">Total </t>
  </si>
  <si>
    <t>Indicador de usuário utilizar qual ferrmanta</t>
  </si>
  <si>
    <t>Colunas1</t>
  </si>
  <si>
    <t>Todo relato de anomalia tem que ter ação do tipo preventiva e corretiva</t>
  </si>
  <si>
    <t xml:space="preserve">Ciclo </t>
  </si>
  <si>
    <t xml:space="preserve">Matriz habilidade </t>
  </si>
  <si>
    <t xml:space="preserve">Toda reunião (nome reunião)  vê os relatos de anomalia da semana </t>
  </si>
  <si>
    <t>associado</t>
  </si>
  <si>
    <t xml:space="preserve">17. Carta de Controle </t>
  </si>
  <si>
    <t>Concorrencia é forte (Conhecimento e dinheiro) *Para copiar</t>
  </si>
  <si>
    <t>Complexidade do codigo</t>
  </si>
  <si>
    <t>Complexidade do código</t>
  </si>
  <si>
    <t xml:space="preserve">Escolher se imprime check list para preecher ao longo do mês </t>
  </si>
  <si>
    <t xml:space="preserve">ter os 30 dias estilo cronograma de limpeza </t>
  </si>
  <si>
    <t>CU-067</t>
  </si>
  <si>
    <t xml:space="preserve">Descrição atividade </t>
  </si>
  <si>
    <t xml:space="preserve">Lembrete </t>
  </si>
  <si>
    <t>Vinicius</t>
  </si>
  <si>
    <t>Explicando produto</t>
  </si>
  <si>
    <t>Aula de metricas</t>
  </si>
  <si>
    <t xml:space="preserve">Lendo e-mail </t>
  </si>
  <si>
    <t>Carro</t>
  </si>
  <si>
    <t>Nada</t>
  </si>
  <si>
    <t>Controle de Gastos MOD</t>
  </si>
  <si>
    <t>Tempo Minutos</t>
  </si>
  <si>
    <t>Valor</t>
  </si>
  <si>
    <t>Preço  Minuto</t>
  </si>
  <si>
    <t xml:space="preserve">E-mail para entender problema </t>
  </si>
  <si>
    <t>Exliquei produto</t>
  </si>
  <si>
    <t xml:space="preserve">Conversnado whats up </t>
  </si>
  <si>
    <t xml:space="preserve">Combinando horarios </t>
  </si>
  <si>
    <t>Valor Agregado direto (ensinamentos  relacionados a arquitetura )</t>
  </si>
  <si>
    <t>"Começar pelos lados"</t>
  </si>
  <si>
    <t xml:space="preserve">Definições iniciais sobre arquitetura </t>
  </si>
  <si>
    <t>Encontro na quinta na funchua 1°</t>
  </si>
  <si>
    <t>01 arquitetura</t>
  </si>
  <si>
    <t>Firnecer memorizador de sistema de rotina ( COMO EM STARBUCK - Padrão diretriz de processo) ( regras de como proceder em anomalias) (Guia de como proceder) (variação de padrão)(regras de negocio de acordo com os dados, carta de controle, grafico de dispersão, media, maior menor ,...)</t>
  </si>
  <si>
    <t>M</t>
  </si>
  <si>
    <t xml:space="preserve">Tecnologia </t>
  </si>
  <si>
    <t xml:space="preserve">Função </t>
  </si>
  <si>
    <t>Arquitetura ToolBOX</t>
  </si>
  <si>
    <t>Spring</t>
  </si>
  <si>
    <t>Injeção De Dependencia</t>
  </si>
  <si>
    <t>Mysql</t>
  </si>
  <si>
    <t>JSF</t>
  </si>
  <si>
    <t>Banco de Dados</t>
  </si>
  <si>
    <t>Prime Faces</t>
  </si>
  <si>
    <t>Portugues</t>
  </si>
  <si>
    <t>Ingles</t>
  </si>
  <si>
    <t>Goals</t>
  </si>
  <si>
    <t>Metting</t>
  </si>
  <si>
    <t>Input data traceability</t>
  </si>
  <si>
    <t>Traceability matrix</t>
  </si>
  <si>
    <t>checklist</t>
  </si>
  <si>
    <t xml:space="preserve">Matrix raci </t>
  </si>
  <si>
    <t>Matrix skills</t>
  </si>
  <si>
    <t>five why</t>
  </si>
  <si>
    <t>Ichicawa</t>
  </si>
  <si>
    <t>histogram</t>
  </si>
  <si>
    <t>diagram of dispersal</t>
  </si>
  <si>
    <t>swot</t>
  </si>
  <si>
    <t>Brain storm</t>
  </si>
  <si>
    <t>matrix training</t>
  </si>
  <si>
    <t>priority matrix</t>
  </si>
  <si>
    <t>organization chart</t>
  </si>
  <si>
    <t>standard process</t>
  </si>
  <si>
    <t>control chart</t>
  </si>
  <si>
    <t>Generic spreadsheet</t>
  </si>
  <si>
    <t>Action plan</t>
  </si>
  <si>
    <t xml:space="preserve">Instalar MySql  </t>
  </si>
  <si>
    <t>Alfresco</t>
  </si>
  <si>
    <t>Activiti</t>
  </si>
  <si>
    <t>BPN</t>
  </si>
  <si>
    <t>MindMap</t>
  </si>
  <si>
    <t>schedule</t>
  </si>
  <si>
    <t>Der</t>
  </si>
  <si>
    <t xml:space="preserve">Comprar Livros </t>
  </si>
  <si>
    <t>Ações Primeira Reunião</t>
  </si>
  <si>
    <t>x</t>
  </si>
  <si>
    <t>Status</t>
  </si>
  <si>
    <t>Classe</t>
  </si>
  <si>
    <t>Freqeuncia</t>
  </si>
  <si>
    <t xml:space="preserve">Hora inicio </t>
  </si>
  <si>
    <t xml:space="preserve">Hora fim </t>
  </si>
  <si>
    <t>Duração</t>
  </si>
  <si>
    <t>Ferramentas necessárias</t>
  </si>
  <si>
    <t>Entradas</t>
  </si>
  <si>
    <t>Saidas</t>
  </si>
  <si>
    <t>Dono</t>
  </si>
  <si>
    <t>Check List antes ou depois</t>
  </si>
  <si>
    <t>Ata</t>
  </si>
  <si>
    <t>Check list (Pauta)</t>
  </si>
  <si>
    <t>eclipse keppler</t>
  </si>
  <si>
    <t>Version: Kepler Service Release 2</t>
  </si>
  <si>
    <t>Build id: 20140224-0627</t>
  </si>
  <si>
    <t>s2w</t>
  </si>
  <si>
    <t>I.Processo</t>
  </si>
  <si>
    <t>rastreabilidade entrada de dados</t>
  </si>
  <si>
    <t>fazer junto com rastreabilidae entrada de dados do chack list</t>
  </si>
  <si>
    <t xml:space="preserve">Troca de turno </t>
  </si>
  <si>
    <t>Check list de contratação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</si>
</sst>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R$&quot;\ #,##0.00"/>
    <numFmt numFmtId="165" formatCode="&quot;R$&quot;\ #,##0"/>
  </numFmts>
  <fonts count="49" x14ac:knownFonts="1">
    <font>
      <sz val="11"/>
      <color theme="1"/>
      <name val="Calibri"/>
      <family val="2"/>
      <scheme val="minor"/>
    </font>
    <font>
      <b/>
      <sz val="11"/>
      <color theme="1"/>
      <name val="Calibri"/>
      <family val="2"/>
      <scheme val="minor"/>
    </font>
    <font>
      <u/>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b/>
      <sz val="11"/>
      <name val="Calibri"/>
      <family val="2"/>
      <scheme val="minor"/>
    </font>
    <font>
      <b/>
      <sz val="18"/>
      <color theme="1"/>
      <name val="Calibri"/>
      <family val="2"/>
      <scheme val="minor"/>
    </font>
    <font>
      <sz val="9"/>
      <color indexed="81"/>
      <name val="Tahoma"/>
      <family val="2"/>
    </font>
    <font>
      <b/>
      <sz val="9"/>
      <color indexed="81"/>
      <name val="Tahoma"/>
      <family val="2"/>
    </font>
    <font>
      <b/>
      <sz val="16"/>
      <color theme="1"/>
      <name val="Calibri"/>
      <family val="2"/>
      <scheme val="minor"/>
    </font>
    <font>
      <b/>
      <sz val="11"/>
      <color theme="0"/>
      <name val="Calibri"/>
      <family val="2"/>
      <scheme val="minor"/>
    </font>
    <font>
      <b/>
      <sz val="28"/>
      <color theme="1"/>
      <name val="Calibri"/>
      <family val="2"/>
      <scheme val="minor"/>
    </font>
    <font>
      <i/>
      <sz val="18"/>
      <color theme="0"/>
      <name val="Calibri"/>
      <family val="2"/>
      <scheme val="minor"/>
    </font>
    <font>
      <u/>
      <sz val="11"/>
      <name val="Calibri"/>
      <family val="2"/>
      <scheme val="minor"/>
    </font>
    <font>
      <sz val="10"/>
      <color theme="1"/>
      <name val="Arial Rounded MT Bold"/>
      <family val="2"/>
    </font>
    <font>
      <sz val="18"/>
      <color theme="1"/>
      <name val="Calibri"/>
      <family val="2"/>
      <scheme val="minor"/>
    </font>
    <font>
      <b/>
      <u/>
      <sz val="11"/>
      <color theme="10"/>
      <name val="Calibri"/>
      <family val="2"/>
      <scheme val="minor"/>
    </font>
    <font>
      <b/>
      <sz val="14"/>
      <color theme="1"/>
      <name val="Arial Rounded MT Bold"/>
      <family val="2"/>
    </font>
    <font>
      <b/>
      <sz val="18"/>
      <color theme="0"/>
      <name val="Calibri"/>
      <family val="2"/>
      <scheme val="minor"/>
    </font>
    <font>
      <sz val="28"/>
      <color theme="0"/>
      <name val="Calibri"/>
      <family val="2"/>
      <scheme val="minor"/>
    </font>
    <font>
      <b/>
      <sz val="12"/>
      <color theme="5"/>
      <name val="Calibri"/>
      <family val="2"/>
      <scheme val="minor"/>
    </font>
    <font>
      <i/>
      <sz val="11"/>
      <color theme="1"/>
      <name val="Calibri"/>
      <family val="2"/>
      <scheme val="minor"/>
    </font>
    <font>
      <sz val="8"/>
      <color theme="1"/>
      <name val="Calibri"/>
      <family val="2"/>
      <scheme val="minor"/>
    </font>
    <font>
      <b/>
      <sz val="11"/>
      <color theme="1" tint="4.9989318521683403E-2"/>
      <name val="Calibri"/>
      <family val="2"/>
      <scheme val="minor"/>
    </font>
    <font>
      <b/>
      <sz val="20"/>
      <color theme="0"/>
      <name val="Andalus"/>
      <family val="1"/>
    </font>
    <font>
      <b/>
      <sz val="30"/>
      <color theme="0"/>
      <name val="Andalus"/>
      <family val="1"/>
    </font>
    <font>
      <b/>
      <sz val="22"/>
      <color theme="0"/>
      <name val="Andalus"/>
      <family val="1"/>
    </font>
    <font>
      <b/>
      <sz val="24"/>
      <color theme="0"/>
      <name val="Calibri"/>
      <family val="2"/>
      <scheme val="minor"/>
    </font>
    <font>
      <b/>
      <u/>
      <sz val="18"/>
      <color theme="1"/>
      <name val="Calibri"/>
      <family val="2"/>
      <scheme val="minor"/>
    </font>
    <font>
      <b/>
      <u/>
      <sz val="16"/>
      <color theme="1"/>
      <name val="Calibri"/>
      <family val="2"/>
      <scheme val="minor"/>
    </font>
    <font>
      <b/>
      <sz val="28"/>
      <color theme="0"/>
      <name val="Calibri"/>
      <family val="2"/>
      <scheme val="minor"/>
    </font>
    <font>
      <sz val="36"/>
      <color theme="0"/>
      <name val="Calibri"/>
      <family val="2"/>
      <scheme val="minor"/>
    </font>
    <font>
      <b/>
      <sz val="22"/>
      <color theme="0"/>
      <name val="Calibri"/>
      <family val="2"/>
      <scheme val="minor"/>
    </font>
    <font>
      <sz val="14"/>
      <color theme="0"/>
      <name val="Calibri"/>
      <family val="2"/>
      <scheme val="minor"/>
    </font>
    <font>
      <b/>
      <i/>
      <sz val="11"/>
      <color theme="1"/>
      <name val="Calibri"/>
      <family val="2"/>
      <scheme val="minor"/>
    </font>
    <font>
      <b/>
      <sz val="8"/>
      <color theme="1"/>
      <name val="Calibri"/>
      <family val="2"/>
      <scheme val="minor"/>
    </font>
    <font>
      <b/>
      <u/>
      <sz val="16"/>
      <name val="Calibri"/>
      <family val="2"/>
      <scheme val="minor"/>
    </font>
    <font>
      <b/>
      <u/>
      <sz val="20"/>
      <name val="Calibri"/>
      <family val="2"/>
      <scheme val="minor"/>
    </font>
    <font>
      <sz val="28"/>
      <color theme="0"/>
      <name val="Eras Bold ITC"/>
      <family val="2"/>
    </font>
    <font>
      <b/>
      <u/>
      <sz val="14"/>
      <name val="Calibri"/>
      <family val="2"/>
      <scheme val="minor"/>
    </font>
    <font>
      <sz val="18"/>
      <color theme="0"/>
      <name val="Eras Bold ITC"/>
      <family val="2"/>
    </font>
    <font>
      <u val="double"/>
      <sz val="11"/>
      <color theme="1"/>
      <name val="Calibri"/>
      <family val="2"/>
      <scheme val="minor"/>
    </font>
    <font>
      <b/>
      <sz val="18"/>
      <color theme="1"/>
      <name val="Calibri"/>
      <scheme val="minor"/>
    </font>
    <font>
      <sz val="10"/>
      <color theme="1"/>
      <name val="Calibri"/>
      <family val="2"/>
      <scheme val="minor"/>
    </font>
    <font>
      <b/>
      <sz val="16"/>
      <name val="Calibri"/>
      <family val="2"/>
      <scheme val="minor"/>
    </font>
    <font>
      <b/>
      <sz val="16"/>
      <color theme="0"/>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4"/>
        <bgColor indexed="64"/>
      </patternFill>
    </fill>
    <fill>
      <patternFill patternType="solid">
        <fgColor theme="5"/>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7"/>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theme="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490">
    <xf numFmtId="0" fontId="0" fillId="0" borderId="0" xfId="0"/>
    <xf numFmtId="0" fontId="1" fillId="0" borderId="0" xfId="0" applyFont="1" applyAlignment="1">
      <alignment horizontal="center" vertical="center"/>
    </xf>
    <xf numFmtId="0" fontId="0" fillId="0" borderId="1" xfId="0" applyBorder="1" applyAlignment="1">
      <alignment wrapText="1"/>
    </xf>
    <xf numFmtId="0" fontId="0" fillId="0" borderId="0" xfId="0" applyAlignment="1">
      <alignment wrapText="1"/>
    </xf>
    <xf numFmtId="0" fontId="0" fillId="0" borderId="0" xfId="0" applyFont="1"/>
    <xf numFmtId="0" fontId="1" fillId="0" borderId="0" xfId="0" applyFont="1" applyAlignment="1">
      <alignment horizontal="center" vertical="center" wrapText="1"/>
    </xf>
    <xf numFmtId="0" fontId="2" fillId="0" borderId="0" xfId="0" applyFont="1"/>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xf numFmtId="0" fontId="5" fillId="0" borderId="1" xfId="0" applyFont="1" applyBorder="1" applyAlignment="1">
      <alignment horizontal="center" vertical="center" wrapText="1"/>
    </xf>
    <xf numFmtId="0" fontId="5" fillId="0" borderId="0" xfId="0" applyFont="1"/>
    <xf numFmtId="0" fontId="1" fillId="5" borderId="1" xfId="0" applyFont="1" applyFill="1" applyBorder="1" applyAlignment="1">
      <alignment horizontal="center" vertical="center" wrapText="1"/>
    </xf>
    <xf numFmtId="0" fontId="0" fillId="6" borderId="1" xfId="0" applyFill="1" applyBorder="1"/>
    <xf numFmtId="0" fontId="0" fillId="7" borderId="1" xfId="0" applyFill="1" applyBorder="1"/>
    <xf numFmtId="0" fontId="0" fillId="8" borderId="1" xfId="0" applyFill="1" applyBorder="1"/>
    <xf numFmtId="0" fontId="1" fillId="10" borderId="1" xfId="0" applyFont="1" applyFill="1" applyBorder="1" applyAlignment="1">
      <alignment horizontal="center" vertical="center"/>
    </xf>
    <xf numFmtId="0" fontId="8" fillId="5" borderId="1" xfId="0" applyFont="1" applyFill="1" applyBorder="1" applyAlignment="1">
      <alignment horizontal="center" vertical="center" wrapText="1"/>
    </xf>
    <xf numFmtId="0" fontId="0" fillId="3"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10" borderId="1" xfId="0" applyFont="1" applyFill="1" applyBorder="1" applyAlignment="1">
      <alignment horizontal="center" wrapText="1"/>
    </xf>
    <xf numFmtId="0" fontId="1" fillId="11" borderId="4" xfId="0" applyFont="1" applyFill="1" applyBorder="1" applyAlignment="1">
      <alignment horizontal="center" vertical="center" wrapText="1"/>
    </xf>
    <xf numFmtId="0" fontId="0" fillId="6" borderId="1" xfId="0" applyFill="1" applyBorder="1" applyAlignment="1">
      <alignment wrapText="1"/>
    </xf>
    <xf numFmtId="14" fontId="0" fillId="6" borderId="1" xfId="0" applyNumberFormat="1" applyFill="1" applyBorder="1" applyAlignment="1">
      <alignment horizontal="center" vertical="center" wrapText="1"/>
    </xf>
    <xf numFmtId="0" fontId="0" fillId="3" borderId="1" xfId="0" applyFill="1" applyBorder="1" applyAlignment="1">
      <alignment wrapText="1"/>
    </xf>
    <xf numFmtId="14" fontId="0" fillId="3" borderId="1" xfId="0" applyNumberFormat="1" applyFill="1" applyBorder="1" applyAlignment="1">
      <alignment wrapText="1"/>
    </xf>
    <xf numFmtId="0" fontId="0" fillId="0" borderId="0" xfId="0" applyAlignment="1">
      <alignment vertical="center" wrapText="1"/>
    </xf>
    <xf numFmtId="0" fontId="1" fillId="11" borderId="10" xfId="0" applyFont="1" applyFill="1" applyBorder="1" applyAlignment="1">
      <alignment horizontal="center" vertical="center" wrapText="1"/>
    </xf>
    <xf numFmtId="0" fontId="1" fillId="11" borderId="8" xfId="0" applyFont="1" applyFill="1" applyBorder="1" applyAlignment="1">
      <alignment horizontal="center" vertical="center" wrapText="1"/>
    </xf>
    <xf numFmtId="9" fontId="0" fillId="0" borderId="1" xfId="0" applyNumberFormat="1" applyBorder="1" applyAlignment="1">
      <alignment wrapText="1"/>
    </xf>
    <xf numFmtId="10" fontId="0" fillId="0" borderId="1" xfId="0" applyNumberFormat="1" applyBorder="1" applyAlignment="1">
      <alignment wrapText="1"/>
    </xf>
    <xf numFmtId="0" fontId="0" fillId="9" borderId="7" xfId="0" applyFill="1" applyBorder="1" applyAlignment="1">
      <alignment horizontal="center" vertical="center" wrapText="1"/>
    </xf>
    <xf numFmtId="0" fontId="0" fillId="9" borderId="2" xfId="0" applyFill="1" applyBorder="1" applyAlignment="1">
      <alignment horizontal="center" vertical="center" wrapText="1"/>
    </xf>
    <xf numFmtId="0" fontId="0" fillId="9" borderId="5" xfId="0" applyFill="1" applyBorder="1" applyAlignment="1">
      <alignment horizontal="center" vertical="center" wrapText="1"/>
    </xf>
    <xf numFmtId="0" fontId="0" fillId="9" borderId="15" xfId="0" applyFill="1" applyBorder="1" applyAlignment="1">
      <alignment horizontal="center" vertical="center" wrapText="1"/>
    </xf>
    <xf numFmtId="0" fontId="0" fillId="9" borderId="3"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0" xfId="0" applyFill="1" applyBorder="1" applyAlignment="1">
      <alignment horizontal="center" vertical="center" wrapText="1"/>
    </xf>
    <xf numFmtId="0" fontId="0" fillId="9" borderId="4" xfId="0" applyFill="1" applyBorder="1" applyAlignment="1">
      <alignment horizontal="center" vertical="center" wrapText="1"/>
    </xf>
    <xf numFmtId="0" fontId="0" fillId="9" borderId="8" xfId="0" applyFill="1" applyBorder="1" applyAlignment="1">
      <alignment horizontal="center" vertical="center" wrapText="1"/>
    </xf>
    <xf numFmtId="0" fontId="0" fillId="0" borderId="0" xfId="0" applyAlignment="1"/>
    <xf numFmtId="0" fontId="0" fillId="10" borderId="15" xfId="0" applyFill="1" applyBorder="1" applyAlignment="1">
      <alignment horizontal="center" vertical="center" wrapText="1"/>
    </xf>
    <xf numFmtId="0" fontId="0" fillId="0" borderId="1" xfId="0"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9" fontId="1" fillId="0" borderId="1" xfId="0" applyNumberFormat="1" applyFont="1" applyBorder="1" applyAlignment="1">
      <alignment horizontal="center" vertical="center" wrapText="1"/>
    </xf>
    <xf numFmtId="0" fontId="5" fillId="0" borderId="1" xfId="0" applyFont="1" applyFill="1" applyBorder="1" applyAlignment="1">
      <alignment horizontal="center" vertical="center" wrapText="1"/>
    </xf>
    <xf numFmtId="0" fontId="0" fillId="0" borderId="4" xfId="0" applyBorder="1"/>
    <xf numFmtId="0" fontId="0" fillId="0" borderId="2" xfId="0" applyBorder="1"/>
    <xf numFmtId="0" fontId="0" fillId="0" borderId="7" xfId="0" applyBorder="1"/>
    <xf numFmtId="0" fontId="0" fillId="0" borderId="14" xfId="0" applyBorder="1"/>
    <xf numFmtId="0" fontId="0" fillId="0" borderId="0" xfId="0" applyBorder="1"/>
    <xf numFmtId="0" fontId="0" fillId="0" borderId="15"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5" xfId="0" applyBorder="1" applyAlignment="1"/>
    <xf numFmtId="0" fontId="0" fillId="0" borderId="6" xfId="0" applyBorder="1" applyAlignment="1"/>
    <xf numFmtId="0" fontId="0" fillId="0" borderId="14" xfId="0" applyBorder="1" applyAlignment="1"/>
    <xf numFmtId="0" fontId="0" fillId="0" borderId="0" xfId="0" applyBorder="1" applyAlignment="1"/>
    <xf numFmtId="0" fontId="0" fillId="0" borderId="7" xfId="0" applyBorder="1" applyAlignment="1"/>
    <xf numFmtId="0" fontId="0" fillId="0" borderId="8" xfId="0" applyBorder="1" applyAlignment="1"/>
    <xf numFmtId="0" fontId="0" fillId="0" borderId="9" xfId="0" applyBorder="1" applyAlignment="1"/>
    <xf numFmtId="0" fontId="0" fillId="0" borderId="10" xfId="0" applyBorder="1" applyAlignment="1"/>
    <xf numFmtId="0" fontId="0" fillId="0" borderId="15" xfId="0" applyBorder="1" applyAlignment="1"/>
    <xf numFmtId="0" fontId="1" fillId="0" borderId="0" xfId="0" applyFont="1" applyBorder="1" applyAlignment="1">
      <alignment vertical="center" wrapText="1"/>
    </xf>
    <xf numFmtId="0" fontId="1" fillId="0" borderId="0" xfId="0" applyFont="1" applyBorder="1" applyAlignment="1">
      <alignment vertical="center"/>
    </xf>
    <xf numFmtId="0" fontId="4" fillId="0" borderId="0" xfId="1"/>
    <xf numFmtId="0" fontId="0" fillId="0" borderId="11" xfId="0" applyBorder="1" applyAlignment="1"/>
    <xf numFmtId="9" fontId="0" fillId="0" borderId="1" xfId="0" applyNumberFormat="1" applyBorder="1"/>
    <xf numFmtId="0" fontId="13" fillId="14" borderId="1" xfId="0" applyFont="1" applyFill="1" applyBorder="1" applyAlignment="1">
      <alignment horizontal="center" vertical="center" wrapText="1"/>
    </xf>
    <xf numFmtId="0" fontId="0" fillId="0" borderId="1" xfId="0" applyBorder="1" applyAlignment="1">
      <alignment vertical="top" wrapText="1"/>
    </xf>
    <xf numFmtId="0" fontId="6" fillId="3" borderId="1" xfId="0" applyFont="1" applyFill="1" applyBorder="1" applyAlignment="1">
      <alignment horizontal="left" vertical="center" wrapText="1"/>
    </xf>
    <xf numFmtId="0" fontId="0" fillId="0" borderId="1" xfId="0" applyBorder="1" applyAlignment="1">
      <alignment horizontal="center"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vertical="center"/>
    </xf>
    <xf numFmtId="0" fontId="0" fillId="5" borderId="0" xfId="0" applyFill="1"/>
    <xf numFmtId="0" fontId="15" fillId="5" borderId="0" xfId="0" applyFont="1" applyFill="1" applyAlignment="1">
      <alignment horizontal="center"/>
    </xf>
    <xf numFmtId="0" fontId="0" fillId="5" borderId="0" xfId="0" applyFill="1" applyAlignment="1">
      <alignment wrapText="1"/>
    </xf>
    <xf numFmtId="0" fontId="0" fillId="5" borderId="0" xfId="0" applyFill="1" applyAlignment="1">
      <alignment textRotation="90"/>
    </xf>
    <xf numFmtId="0" fontId="0" fillId="5" borderId="1" xfId="0" applyFill="1" applyBorder="1"/>
    <xf numFmtId="0" fontId="5" fillId="6" borderId="11" xfId="0" applyFont="1" applyFill="1" applyBorder="1"/>
    <xf numFmtId="0" fontId="0" fillId="6" borderId="11" xfId="0" applyFill="1" applyBorder="1"/>
    <xf numFmtId="0" fontId="0" fillId="5" borderId="13" xfId="0" applyFill="1" applyBorder="1"/>
    <xf numFmtId="0" fontId="4" fillId="0" borderId="0" xfId="1" applyAlignment="1">
      <alignment horizontal="center" vertical="center"/>
    </xf>
    <xf numFmtId="0" fontId="4" fillId="0" borderId="0" xfId="1" applyAlignment="1">
      <alignment horizontal="center" vertical="center" wrapText="1"/>
    </xf>
    <xf numFmtId="0" fontId="5" fillId="5" borderId="1" xfId="0" applyFont="1" applyFill="1" applyBorder="1" applyAlignment="1">
      <alignment horizontal="center" vertical="center" wrapText="1"/>
    </xf>
    <xf numFmtId="0" fontId="4" fillId="13" borderId="1" xfId="1" applyFill="1" applyBorder="1" applyAlignment="1">
      <alignment horizontal="center" vertical="center" wrapText="1"/>
    </xf>
    <xf numFmtId="0" fontId="1" fillId="5" borderId="0" xfId="0" applyFont="1" applyFill="1" applyAlignment="1">
      <alignment horizontal="center"/>
    </xf>
    <xf numFmtId="0" fontId="0" fillId="6" borderId="1" xfId="0" applyFill="1" applyBorder="1" applyAlignment="1">
      <alignment horizontal="center" wrapText="1"/>
    </xf>
    <xf numFmtId="0" fontId="0" fillId="0" borderId="0" xfId="0" applyBorder="1" applyAlignment="1">
      <alignment wrapText="1"/>
    </xf>
    <xf numFmtId="0" fontId="2" fillId="0" borderId="0" xfId="0" applyFont="1" applyBorder="1" applyAlignment="1">
      <alignment wrapText="1"/>
    </xf>
    <xf numFmtId="0" fontId="0" fillId="0" borderId="0" xfId="0" applyFont="1" applyBorder="1" applyAlignment="1">
      <alignment wrapText="1"/>
    </xf>
    <xf numFmtId="0" fontId="1" fillId="0" borderId="0" xfId="0" applyFont="1" applyBorder="1" applyAlignment="1">
      <alignment horizontal="left" wrapText="1"/>
    </xf>
    <xf numFmtId="0" fontId="17" fillId="0" borderId="0" xfId="0" applyFont="1" applyBorder="1" applyAlignment="1">
      <alignment horizontal="center" vertical="center" wrapText="1"/>
    </xf>
    <xf numFmtId="0" fontId="1" fillId="0" borderId="1" xfId="0" applyFont="1" applyBorder="1"/>
    <xf numFmtId="0" fontId="1" fillId="0" borderId="3" xfId="0" applyFont="1" applyBorder="1"/>
    <xf numFmtId="0" fontId="1" fillId="0" borderId="2" xfId="0" applyFont="1" applyBorder="1"/>
    <xf numFmtId="0" fontId="1" fillId="0" borderId="0" xfId="0" applyFont="1"/>
    <xf numFmtId="0" fontId="19" fillId="5" borderId="0" xfId="1" applyFont="1" applyFill="1" applyBorder="1" applyAlignment="1">
      <alignment horizontal="center" vertical="center" wrapText="1"/>
    </xf>
    <xf numFmtId="0" fontId="19" fillId="13" borderId="5" xfId="1" applyFont="1" applyFill="1" applyBorder="1" applyAlignment="1">
      <alignment horizontal="center" vertical="center" wrapText="1"/>
    </xf>
    <xf numFmtId="0" fontId="0" fillId="5" borderId="5" xfId="0" applyFill="1" applyBorder="1"/>
    <xf numFmtId="0" fontId="0" fillId="5" borderId="14" xfId="0" applyFill="1" applyBorder="1"/>
    <xf numFmtId="0" fontId="18" fillId="5" borderId="0" xfId="0" applyFont="1" applyFill="1" applyBorder="1" applyAlignment="1">
      <alignment horizontal="center" vertical="center" wrapText="1"/>
    </xf>
    <xf numFmtId="0" fontId="1" fillId="0" borderId="0" xfId="0" applyFont="1" applyAlignment="1">
      <alignment vertical="center"/>
    </xf>
    <xf numFmtId="0" fontId="1" fillId="5" borderId="0" xfId="0" applyFont="1" applyFill="1" applyAlignment="1">
      <alignment vertical="center" textRotation="90"/>
    </xf>
    <xf numFmtId="0" fontId="0" fillId="0" borderId="0" xfId="0" applyAlignment="1">
      <alignment horizontal="center"/>
    </xf>
    <xf numFmtId="0" fontId="18" fillId="5" borderId="6" xfId="0" applyFont="1" applyFill="1" applyBorder="1" applyAlignment="1">
      <alignment vertical="center" wrapText="1"/>
    </xf>
    <xf numFmtId="0" fontId="18" fillId="5" borderId="0" xfId="0" applyFont="1" applyFill="1" applyBorder="1" applyAlignment="1">
      <alignment vertical="center" wrapText="1"/>
    </xf>
    <xf numFmtId="0" fontId="16" fillId="0" borderId="0" xfId="1" applyFont="1" applyBorder="1" applyAlignment="1">
      <alignment horizontal="center" vertical="center"/>
    </xf>
    <xf numFmtId="0" fontId="0" fillId="0" borderId="0" xfId="0"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4" fillId="13" borderId="0" xfId="1" applyFill="1" applyBorder="1" applyAlignment="1">
      <alignment horizontal="center" vertical="center" wrapText="1"/>
    </xf>
    <xf numFmtId="0" fontId="1" fillId="0" borderId="0" xfId="0" applyFont="1" applyAlignment="1">
      <alignment horizontal="center"/>
    </xf>
    <xf numFmtId="0" fontId="1" fillId="0" borderId="1" xfId="0" applyFont="1" applyBorder="1" applyAlignment="1">
      <alignment horizontal="center"/>
    </xf>
    <xf numFmtId="0" fontId="25" fillId="0" borderId="6" xfId="0" applyFont="1" applyFill="1" applyBorder="1" applyAlignment="1">
      <alignment horizontal="center" vertical="center" wrapText="1"/>
    </xf>
    <xf numFmtId="164" fontId="26" fillId="0" borderId="1" xfId="0" applyNumberFormat="1" applyFont="1" applyBorder="1"/>
    <xf numFmtId="0" fontId="1" fillId="6" borderId="3" xfId="0" applyFont="1" applyFill="1" applyBorder="1" applyAlignment="1">
      <alignment horizontal="center" vertical="center" wrapText="1"/>
    </xf>
    <xf numFmtId="0" fontId="1" fillId="6" borderId="1" xfId="0" applyFont="1" applyFill="1" applyBorder="1" applyAlignment="1">
      <alignment vertical="center" wrapText="1"/>
    </xf>
    <xf numFmtId="0" fontId="7" fillId="6"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5" fillId="5" borderId="13"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xf>
    <xf numFmtId="0" fontId="1" fillId="5" borderId="7" xfId="0" applyFont="1" applyFill="1" applyBorder="1" applyAlignment="1">
      <alignment horizontal="center" vertical="center" wrapText="1"/>
    </xf>
    <xf numFmtId="0" fontId="0" fillId="5" borderId="2" xfId="0" applyFill="1" applyBorder="1" applyAlignment="1">
      <alignment horizontal="center"/>
    </xf>
    <xf numFmtId="0" fontId="9" fillId="0" borderId="13" xfId="0" applyFont="1" applyBorder="1" applyAlignment="1">
      <alignment horizontal="center" vertical="center" wrapText="1"/>
    </xf>
    <xf numFmtId="0" fontId="9" fillId="5" borderId="0"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0" fillId="5" borderId="0" xfId="0" applyFill="1" applyBorder="1"/>
    <xf numFmtId="0" fontId="0" fillId="5" borderId="0" xfId="0" applyFill="1" applyBorder="1" applyAlignment="1">
      <alignment horizontal="center"/>
    </xf>
    <xf numFmtId="0" fontId="7" fillId="5" borderId="10" xfId="1" applyFont="1" applyFill="1" applyBorder="1" applyAlignment="1">
      <alignment horizontal="center" wrapText="1"/>
    </xf>
    <xf numFmtId="0" fontId="9" fillId="5" borderId="4"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16" borderId="4" xfId="0" applyFont="1" applyFill="1" applyBorder="1" applyAlignment="1">
      <alignment horizontal="center" vertical="center" wrapText="1"/>
    </xf>
    <xf numFmtId="0" fontId="5" fillId="16" borderId="1" xfId="0" applyFont="1" applyFill="1" applyBorder="1"/>
    <xf numFmtId="0" fontId="5" fillId="16" borderId="1" xfId="0" applyFont="1" applyFill="1" applyBorder="1" applyAlignment="1">
      <alignment horizontal="center" vertical="center" wrapText="1"/>
    </xf>
    <xf numFmtId="0" fontId="0" fillId="16" borderId="1" xfId="0" applyFill="1" applyBorder="1"/>
    <xf numFmtId="0" fontId="0" fillId="16" borderId="1" xfId="0" applyFill="1" applyBorder="1" applyAlignment="1">
      <alignment horizontal="center" vertical="center" wrapText="1"/>
    </xf>
    <xf numFmtId="0" fontId="0" fillId="16" borderId="2" xfId="0" applyFill="1" applyBorder="1"/>
    <xf numFmtId="0" fontId="9" fillId="8" borderId="8" xfId="0" applyFont="1" applyFill="1" applyBorder="1" applyAlignment="1">
      <alignment horizontal="center" vertical="center" wrapText="1"/>
    </xf>
    <xf numFmtId="0" fontId="5" fillId="8" borderId="1" xfId="0" applyFont="1" applyFill="1" applyBorder="1"/>
    <xf numFmtId="0" fontId="5" fillId="8" borderId="11" xfId="0" applyFont="1" applyFill="1" applyBorder="1" applyAlignment="1">
      <alignment horizontal="center" vertical="center" wrapText="1"/>
    </xf>
    <xf numFmtId="0" fontId="0" fillId="8" borderId="11" xfId="0" applyFill="1" applyBorder="1" applyAlignment="1">
      <alignment horizontal="center" vertical="center" wrapText="1"/>
    </xf>
    <xf numFmtId="0" fontId="0" fillId="8" borderId="11" xfId="0" applyFill="1" applyBorder="1"/>
    <xf numFmtId="0" fontId="0" fillId="8" borderId="2" xfId="0" applyFill="1" applyBorder="1"/>
    <xf numFmtId="0" fontId="0" fillId="8" borderId="5" xfId="0" applyFill="1" applyBorder="1"/>
    <xf numFmtId="0" fontId="0" fillId="4" borderId="1" xfId="0" applyFill="1" applyBorder="1" applyAlignment="1">
      <alignment horizontal="left" vertical="center" wrapText="1"/>
    </xf>
    <xf numFmtId="0" fontId="0" fillId="4"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0" fillId="4" borderId="1" xfId="0" applyFill="1" applyBorder="1" applyAlignment="1">
      <alignment horizontal="left" wrapText="1"/>
    </xf>
    <xf numFmtId="0" fontId="2" fillId="4" borderId="1" xfId="0" applyFont="1" applyFill="1" applyBorder="1" applyAlignment="1">
      <alignment horizontal="left" wrapText="1"/>
    </xf>
    <xf numFmtId="0" fontId="1" fillId="4" borderId="1" xfId="0" applyFont="1" applyFill="1" applyBorder="1" applyAlignment="1">
      <alignment horizontal="left" wrapText="1"/>
    </xf>
    <xf numFmtId="0" fontId="0" fillId="4" borderId="1" xfId="0" applyFont="1" applyFill="1" applyBorder="1" applyAlignment="1">
      <alignment horizontal="left" wrapText="1"/>
    </xf>
    <xf numFmtId="0" fontId="0" fillId="4" borderId="2" xfId="0" applyFill="1" applyBorder="1" applyAlignment="1">
      <alignment horizontal="left" wrapText="1"/>
    </xf>
    <xf numFmtId="0" fontId="0" fillId="5" borderId="0" xfId="0" applyFill="1" applyBorder="1" applyAlignment="1">
      <alignment horizontal="left" wrapText="1"/>
    </xf>
    <xf numFmtId="0" fontId="9" fillId="15" borderId="1" xfId="0" applyFont="1" applyFill="1" applyBorder="1" applyAlignment="1">
      <alignment horizontal="center" vertical="center" wrapText="1"/>
    </xf>
    <xf numFmtId="0" fontId="9" fillId="15" borderId="2" xfId="0" applyFont="1" applyFill="1" applyBorder="1" applyAlignment="1">
      <alignment horizontal="center" vertical="center" wrapText="1"/>
    </xf>
    <xf numFmtId="0" fontId="31" fillId="15" borderId="1" xfId="1" applyFont="1" applyFill="1" applyBorder="1" applyAlignment="1">
      <alignment horizontal="center" vertical="center" wrapText="1"/>
    </xf>
    <xf numFmtId="0" fontId="32" fillId="6" borderId="1" xfId="1" applyFont="1" applyFill="1" applyBorder="1" applyAlignment="1">
      <alignment horizontal="center" vertical="center"/>
    </xf>
    <xf numFmtId="0" fontId="32" fillId="6" borderId="1" xfId="0" applyFont="1" applyFill="1" applyBorder="1" applyAlignment="1">
      <alignment horizontal="center" vertical="center"/>
    </xf>
    <xf numFmtId="0" fontId="32" fillId="0" borderId="0" xfId="0" applyFont="1" applyAlignment="1">
      <alignment horizontal="center" vertical="center"/>
    </xf>
    <xf numFmtId="0" fontId="32" fillId="0" borderId="0" xfId="0" applyFont="1"/>
    <xf numFmtId="0" fontId="0" fillId="8" borderId="0" xfId="0" applyFill="1"/>
    <xf numFmtId="0" fontId="28" fillId="8" borderId="0" xfId="0" applyFont="1" applyFill="1" applyBorder="1" applyAlignment="1">
      <alignment horizontal="center" vertical="center"/>
    </xf>
    <xf numFmtId="0" fontId="0" fillId="0" borderId="0" xfId="0" quotePrefix="1"/>
    <xf numFmtId="0" fontId="25" fillId="0" borderId="0" xfId="0" applyFont="1"/>
    <xf numFmtId="0" fontId="0" fillId="0" borderId="0" xfId="0" applyAlignment="1">
      <alignment horizontal="center"/>
    </xf>
    <xf numFmtId="0" fontId="1" fillId="0" borderId="0" xfId="0" applyFont="1" applyAlignment="1">
      <alignment horizontal="center" vertical="center"/>
    </xf>
    <xf numFmtId="0" fontId="9" fillId="18" borderId="4" xfId="0" applyFont="1" applyFill="1" applyBorder="1" applyAlignment="1">
      <alignment horizontal="center" vertical="center" wrapText="1"/>
    </xf>
    <xf numFmtId="0" fontId="6" fillId="18" borderId="1" xfId="0" applyFont="1" applyFill="1" applyBorder="1" applyAlignment="1">
      <alignment horizontal="left" vertical="center" wrapText="1"/>
    </xf>
    <xf numFmtId="0" fontId="0" fillId="18" borderId="1" xfId="0" applyFont="1" applyFill="1" applyBorder="1" applyAlignment="1">
      <alignment horizontal="left" vertical="center" wrapText="1"/>
    </xf>
    <xf numFmtId="0" fontId="1" fillId="18" borderId="4" xfId="0" applyFont="1" applyFill="1" applyBorder="1" applyAlignment="1">
      <alignment horizontal="center" vertical="center" wrapText="1"/>
    </xf>
    <xf numFmtId="0" fontId="18" fillId="18" borderId="1" xfId="0" applyFont="1" applyFill="1" applyBorder="1" applyAlignment="1">
      <alignment horizontal="center" vertical="center" wrapText="1"/>
    </xf>
    <xf numFmtId="0" fontId="18" fillId="18" borderId="1" xfId="0" applyFont="1" applyFill="1" applyBorder="1" applyAlignment="1">
      <alignment horizontal="center" vertical="center"/>
    </xf>
    <xf numFmtId="0" fontId="18" fillId="18" borderId="2" xfId="0" applyFont="1" applyFill="1" applyBorder="1" applyAlignment="1">
      <alignment horizontal="center" vertical="center"/>
    </xf>
    <xf numFmtId="0" fontId="18" fillId="5" borderId="0" xfId="0" applyFont="1" applyFill="1" applyBorder="1" applyAlignment="1">
      <alignment horizontal="center" vertical="center"/>
    </xf>
    <xf numFmtId="0" fontId="18" fillId="5" borderId="0" xfId="0" applyFont="1" applyFill="1" applyBorder="1"/>
    <xf numFmtId="0" fontId="5" fillId="3" borderId="4"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8" fillId="3" borderId="1" xfId="0" applyFont="1" applyFill="1" applyBorder="1"/>
    <xf numFmtId="0" fontId="18" fillId="3" borderId="2" xfId="0" applyFont="1" applyFill="1" applyBorder="1"/>
    <xf numFmtId="0" fontId="0" fillId="3" borderId="2" xfId="0" applyFont="1" applyFill="1" applyBorder="1" applyAlignment="1">
      <alignment horizontal="left" vertical="center" wrapText="1"/>
    </xf>
    <xf numFmtId="0" fontId="0" fillId="5" borderId="0" xfId="0" applyFont="1" applyFill="1" applyBorder="1" applyAlignment="1">
      <alignment horizontal="left" vertical="center" wrapText="1"/>
    </xf>
    <xf numFmtId="0" fontId="0" fillId="18" borderId="4" xfId="0" applyFont="1" applyFill="1" applyBorder="1" applyAlignment="1">
      <alignment horizontal="left" vertical="center" wrapText="1"/>
    </xf>
    <xf numFmtId="0" fontId="0" fillId="18" borderId="1" xfId="0" quotePrefix="1" applyFont="1" applyFill="1" applyBorder="1" applyAlignment="1">
      <alignment horizontal="left" vertical="center" wrapText="1"/>
    </xf>
    <xf numFmtId="0" fontId="0" fillId="18" borderId="2" xfId="0" applyFont="1" applyFill="1" applyBorder="1" applyAlignment="1">
      <alignment horizontal="left" vertical="center" wrapText="1"/>
    </xf>
    <xf numFmtId="0" fontId="0" fillId="0" borderId="1" xfId="0" applyBorder="1" applyAlignment="1">
      <alignment horizontal="center" wrapText="1"/>
    </xf>
    <xf numFmtId="0" fontId="9" fillId="15" borderId="5" xfId="0" applyFont="1" applyFill="1" applyBorder="1" applyAlignment="1">
      <alignment horizontal="center" vertical="center" wrapText="1"/>
    </xf>
    <xf numFmtId="0" fontId="38" fillId="3" borderId="4"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25" fillId="3" borderId="1" xfId="0" applyFont="1" applyFill="1" applyBorder="1"/>
    <xf numFmtId="0" fontId="25" fillId="3" borderId="2" xfId="0" applyFont="1" applyFill="1" applyBorder="1"/>
    <xf numFmtId="0" fontId="25" fillId="5" borderId="0" xfId="0" applyFont="1" applyFill="1" applyBorder="1"/>
    <xf numFmtId="0" fontId="40" fillId="15" borderId="4" xfId="1" applyFont="1" applyFill="1" applyBorder="1" applyAlignment="1">
      <alignment horizontal="center" vertical="center" wrapText="1"/>
    </xf>
    <xf numFmtId="0" fontId="39" fillId="6" borderId="1" xfId="1" applyFont="1" applyFill="1" applyBorder="1" applyAlignment="1">
      <alignment horizontal="center" vertical="center"/>
    </xf>
    <xf numFmtId="0" fontId="4" fillId="4" borderId="1" xfId="1" applyFill="1" applyBorder="1" applyAlignment="1">
      <alignment horizontal="left" wrapText="1"/>
    </xf>
    <xf numFmtId="0" fontId="7" fillId="5" borderId="1" xfId="0" applyFont="1" applyFill="1" applyBorder="1" applyAlignment="1">
      <alignment horizontal="center" vertical="center" wrapText="1"/>
    </xf>
    <xf numFmtId="2" fontId="5" fillId="6" borderId="1" xfId="0" applyNumberFormat="1" applyFont="1" applyFill="1" applyBorder="1" applyAlignment="1">
      <alignment horizontal="center" vertical="center" wrapText="1"/>
    </xf>
    <xf numFmtId="0" fontId="5" fillId="5" borderId="1" xfId="0" applyNumberFormat="1" applyFont="1" applyFill="1" applyBorder="1" applyAlignment="1">
      <alignment horizontal="center" vertical="center" wrapText="1"/>
    </xf>
    <xf numFmtId="0" fontId="9" fillId="15" borderId="1" xfId="0" applyNumberFormat="1" applyFont="1" applyFill="1" applyBorder="1" applyAlignment="1">
      <alignment horizontal="center" vertical="center" wrapText="1"/>
    </xf>
    <xf numFmtId="2" fontId="18" fillId="4" borderId="1" xfId="0" applyNumberFormat="1" applyFont="1" applyFill="1" applyBorder="1" applyAlignment="1">
      <alignment horizontal="center" vertical="center"/>
    </xf>
    <xf numFmtId="2" fontId="7" fillId="6" borderId="4" xfId="0" applyNumberFormat="1" applyFont="1" applyFill="1" applyBorder="1" applyAlignment="1">
      <alignment horizontal="center" vertical="center" wrapText="1"/>
    </xf>
    <xf numFmtId="2" fontId="0" fillId="6" borderId="1" xfId="0" applyNumberFormat="1" applyFill="1" applyBorder="1" applyAlignment="1">
      <alignment horizontal="center" vertical="center" wrapText="1"/>
    </xf>
    <xf numFmtId="2" fontId="0" fillId="6" borderId="1" xfId="0" applyNumberFormat="1" applyFill="1" applyBorder="1"/>
    <xf numFmtId="2" fontId="0" fillId="6" borderId="2" xfId="0" applyNumberFormat="1" applyFill="1" applyBorder="1"/>
    <xf numFmtId="2" fontId="0" fillId="6" borderId="5" xfId="0" applyNumberFormat="1" applyFill="1" applyBorder="1"/>
    <xf numFmtId="2" fontId="0" fillId="5" borderId="0" xfId="0" applyNumberFormat="1" applyFill="1" applyBorder="1"/>
    <xf numFmtId="2" fontId="6" fillId="4" borderId="4" xfId="0" applyNumberFormat="1" applyFont="1" applyFill="1" applyBorder="1" applyAlignment="1">
      <alignment horizontal="center" vertical="center" wrapText="1"/>
    </xf>
    <xf numFmtId="2" fontId="12" fillId="4" borderId="4" xfId="0" applyNumberFormat="1" applyFont="1" applyFill="1" applyBorder="1" applyAlignment="1">
      <alignment horizontal="center" vertical="center" wrapText="1"/>
    </xf>
    <xf numFmtId="2" fontId="18" fillId="4" borderId="13" xfId="0" applyNumberFormat="1" applyFont="1" applyFill="1" applyBorder="1" applyAlignment="1">
      <alignment horizontal="center" vertical="center"/>
    </xf>
    <xf numFmtId="2" fontId="18" fillId="4" borderId="2" xfId="0" applyNumberFormat="1" applyFont="1" applyFill="1" applyBorder="1" applyAlignment="1">
      <alignment horizontal="center" vertical="center"/>
    </xf>
    <xf numFmtId="2" fontId="18" fillId="4" borderId="7" xfId="0" applyNumberFormat="1" applyFont="1" applyFill="1" applyBorder="1" applyAlignment="1">
      <alignment horizontal="center" vertical="center"/>
    </xf>
    <xf numFmtId="2" fontId="18" fillId="5" borderId="0" xfId="0" applyNumberFormat="1" applyFont="1" applyFill="1" applyBorder="1" applyAlignment="1">
      <alignment horizontal="center" vertical="center"/>
    </xf>
    <xf numFmtId="2" fontId="5" fillId="3" borderId="4" xfId="0" applyNumberFormat="1" applyFont="1" applyFill="1" applyBorder="1" applyAlignment="1">
      <alignment horizontal="center" vertical="center" wrapText="1"/>
    </xf>
    <xf numFmtId="2" fontId="18" fillId="3" borderId="1" xfId="0" applyNumberFormat="1" applyFont="1" applyFill="1" applyBorder="1" applyAlignment="1">
      <alignment horizontal="center" vertical="center"/>
    </xf>
    <xf numFmtId="2" fontId="18" fillId="3" borderId="1" xfId="0" applyNumberFormat="1" applyFont="1" applyFill="1" applyBorder="1" applyAlignment="1">
      <alignment horizontal="center" vertical="center" wrapText="1"/>
    </xf>
    <xf numFmtId="2" fontId="18" fillId="3" borderId="2" xfId="0" applyNumberFormat="1" applyFont="1" applyFill="1" applyBorder="1" applyAlignment="1">
      <alignment horizontal="center" vertical="center"/>
    </xf>
    <xf numFmtId="0" fontId="1" fillId="5" borderId="0" xfId="0" applyFont="1" applyFill="1" applyAlignment="1">
      <alignment vertical="center"/>
    </xf>
    <xf numFmtId="0" fontId="12" fillId="5" borderId="1" xfId="0" applyFont="1" applyFill="1" applyBorder="1" applyAlignment="1">
      <alignment horizontal="center" vertical="center" wrapText="1"/>
    </xf>
    <xf numFmtId="2" fontId="1" fillId="18" borderId="4" xfId="0" applyNumberFormat="1" applyFont="1" applyFill="1" applyBorder="1" applyAlignment="1">
      <alignment horizontal="center" vertical="center" wrapText="1"/>
    </xf>
    <xf numFmtId="2" fontId="18" fillId="18" borderId="1" xfId="0" applyNumberFormat="1" applyFont="1" applyFill="1" applyBorder="1" applyAlignment="1">
      <alignment horizontal="center" vertical="center" wrapText="1"/>
    </xf>
    <xf numFmtId="2" fontId="18" fillId="18" borderId="1" xfId="0" applyNumberFormat="1" applyFont="1" applyFill="1" applyBorder="1" applyAlignment="1">
      <alignment horizontal="center" vertical="center"/>
    </xf>
    <xf numFmtId="2" fontId="18" fillId="18" borderId="2" xfId="0" applyNumberFormat="1" applyFont="1" applyFill="1"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4" fillId="15" borderId="1" xfId="1" applyFill="1" applyBorder="1" applyAlignment="1">
      <alignment horizontal="center" vertical="center"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xf>
    <xf numFmtId="0" fontId="0" fillId="18"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xf>
    <xf numFmtId="0" fontId="1" fillId="0" borderId="1" xfId="0" applyFont="1" applyBorder="1" applyAlignment="1">
      <alignment horizontal="center" vertical="center"/>
    </xf>
    <xf numFmtId="0" fontId="42" fillId="5" borderId="0" xfId="1" applyFont="1" applyFill="1" applyBorder="1" applyAlignment="1">
      <alignment horizontal="center" vertical="center" wrapText="1"/>
    </xf>
    <xf numFmtId="0" fontId="1" fillId="0" borderId="0" xfId="0" applyFont="1" applyBorder="1" applyAlignment="1">
      <alignment horizontal="center" vertical="center"/>
    </xf>
    <xf numFmtId="0" fontId="0" fillId="0" borderId="29" xfId="0" applyBorder="1"/>
    <xf numFmtId="0" fontId="1" fillId="0" borderId="30" xfId="0" applyFont="1" applyBorder="1" applyAlignment="1">
      <alignment horizontal="center" vertical="center" wrapText="1"/>
    </xf>
    <xf numFmtId="0" fontId="0" fillId="0" borderId="30" xfId="0" applyBorder="1"/>
    <xf numFmtId="0" fontId="0" fillId="0" borderId="31" xfId="0" applyBorder="1"/>
    <xf numFmtId="0" fontId="0" fillId="0" borderId="35" xfId="0" applyBorder="1"/>
    <xf numFmtId="0" fontId="0" fillId="0" borderId="34" xfId="0" applyBorder="1"/>
    <xf numFmtId="0" fontId="0" fillId="0" borderId="32" xfId="0" applyBorder="1"/>
    <xf numFmtId="0" fontId="0" fillId="0" borderId="33" xfId="0" applyBorder="1"/>
    <xf numFmtId="0" fontId="0" fillId="0" borderId="36" xfId="0" applyBorder="1"/>
    <xf numFmtId="0" fontId="0" fillId="0" borderId="0" xfId="0" applyFill="1" applyBorder="1"/>
    <xf numFmtId="0" fontId="25" fillId="0" borderId="0" xfId="0" applyFont="1" applyFill="1" applyBorder="1" applyAlignment="1">
      <alignment horizontal="center" vertical="center" wrapText="1"/>
    </xf>
    <xf numFmtId="0" fontId="0" fillId="0" borderId="1" xfId="0" applyFont="1" applyBorder="1" applyAlignment="1">
      <alignment horizontal="center" vertical="center" wrapText="1"/>
    </xf>
    <xf numFmtId="164" fontId="0" fillId="0" borderId="1" xfId="0" applyNumberFormat="1" applyFont="1" applyBorder="1" applyAlignment="1">
      <alignment horizontal="center" vertical="center" wrapText="1"/>
    </xf>
    <xf numFmtId="0" fontId="0" fillId="0" borderId="1" xfId="0" applyFont="1" applyBorder="1" applyAlignment="1">
      <alignment horizontal="center"/>
    </xf>
    <xf numFmtId="0" fontId="1" fillId="0" borderId="2" xfId="0" applyFont="1" applyBorder="1" applyAlignment="1">
      <alignment horizontal="center"/>
    </xf>
    <xf numFmtId="0" fontId="1" fillId="13" borderId="1" xfId="0" applyFont="1" applyFill="1" applyBorder="1" applyAlignment="1">
      <alignment horizontal="center" vertical="center" wrapText="1"/>
    </xf>
    <xf numFmtId="0" fontId="37" fillId="13" borderId="1" xfId="0" applyFont="1" applyFill="1" applyBorder="1" applyAlignment="1">
      <alignment horizontal="center" vertical="center" wrapText="1"/>
    </xf>
    <xf numFmtId="165" fontId="0" fillId="0" borderId="1" xfId="0" applyNumberFormat="1" applyBorder="1" applyAlignment="1">
      <alignment horizontal="center"/>
    </xf>
    <xf numFmtId="164" fontId="1" fillId="0" borderId="1" xfId="0" applyNumberFormat="1" applyFont="1" applyBorder="1" applyAlignment="1">
      <alignment horizontal="center"/>
    </xf>
    <xf numFmtId="2" fontId="1" fillId="0" borderId="1" xfId="0" applyNumberFormat="1" applyFont="1" applyBorder="1" applyAlignment="1">
      <alignment horizontal="center" vertical="center"/>
    </xf>
    <xf numFmtId="0" fontId="45" fillId="15" borderId="11" xfId="0" applyFont="1" applyFill="1" applyBorder="1" applyAlignment="1">
      <alignment horizontal="center" vertical="center" wrapText="1"/>
    </xf>
    <xf numFmtId="0" fontId="4" fillId="5" borderId="0" xfId="1" applyFill="1" applyBorder="1" applyAlignment="1">
      <alignment horizontal="center" vertical="center" wrapText="1"/>
    </xf>
    <xf numFmtId="0" fontId="46" fillId="6" borderId="1" xfId="0" applyFont="1" applyFill="1" applyBorder="1" applyAlignment="1">
      <alignment wrapText="1"/>
    </xf>
    <xf numFmtId="0" fontId="0" fillId="5" borderId="0" xfId="0" applyFill="1" applyBorder="1" applyAlignment="1">
      <alignment wrapText="1"/>
    </xf>
    <xf numFmtId="0" fontId="1" fillId="11"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xf>
    <xf numFmtId="0" fontId="4" fillId="6" borderId="1" xfId="1" applyFill="1" applyBorder="1" applyAlignment="1">
      <alignment horizontal="center" vertical="center"/>
    </xf>
    <xf numFmtId="0" fontId="47" fillId="6" borderId="1" xfId="1" applyFont="1" applyFill="1" applyBorder="1" applyAlignment="1">
      <alignment horizontal="center" vertical="center"/>
    </xf>
    <xf numFmtId="164" fontId="0" fillId="0" borderId="1" xfId="0" applyNumberFormat="1" applyBorder="1" applyAlignment="1">
      <alignment horizontal="center" vertical="center"/>
    </xf>
    <xf numFmtId="0" fontId="27" fillId="7" borderId="0" xfId="0" applyFont="1" applyFill="1" applyBorder="1" applyAlignment="1">
      <alignment horizontal="center" vertical="center"/>
    </xf>
    <xf numFmtId="0" fontId="28" fillId="7" borderId="0" xfId="0" applyFont="1" applyFill="1" applyBorder="1" applyAlignment="1">
      <alignment horizontal="center" vertical="center"/>
    </xf>
    <xf numFmtId="0" fontId="29" fillId="7" borderId="0" xfId="0" applyFont="1" applyFill="1" applyBorder="1" applyAlignment="1">
      <alignment horizontal="center" vertical="center"/>
    </xf>
    <xf numFmtId="0" fontId="16" fillId="0" borderId="0" xfId="1" applyFont="1" applyBorder="1" applyAlignment="1">
      <alignment horizontal="center" vertical="center"/>
    </xf>
    <xf numFmtId="0" fontId="2" fillId="0" borderId="0" xfId="1" applyFont="1" applyBorder="1" applyAlignment="1">
      <alignment horizontal="center" vertical="center"/>
    </xf>
    <xf numFmtId="0" fontId="0" fillId="0" borderId="0" xfId="0" applyAlignment="1">
      <alignment horizontal="center"/>
    </xf>
    <xf numFmtId="0" fontId="7" fillId="5" borderId="15" xfId="0" applyFont="1" applyFill="1" applyBorder="1" applyAlignment="1">
      <alignment horizontal="center" vertical="center" textRotation="90" wrapText="1"/>
    </xf>
    <xf numFmtId="0" fontId="12" fillId="5" borderId="15" xfId="0" applyFont="1" applyFill="1" applyBorder="1" applyAlignment="1">
      <alignment horizontal="center" vertical="center" textRotation="90" wrapText="1"/>
    </xf>
    <xf numFmtId="0" fontId="33" fillId="7" borderId="21" xfId="0" applyFont="1" applyFill="1" applyBorder="1" applyAlignment="1">
      <alignment horizontal="center" vertical="center"/>
    </xf>
    <xf numFmtId="0" fontId="33" fillId="7" borderId="37" xfId="0" applyFont="1" applyFill="1" applyBorder="1" applyAlignment="1">
      <alignment horizontal="center" vertical="center"/>
    </xf>
    <xf numFmtId="0" fontId="33" fillId="7" borderId="22" xfId="0" applyFont="1" applyFill="1" applyBorder="1" applyAlignment="1">
      <alignment horizontal="center" vertical="center"/>
    </xf>
    <xf numFmtId="0" fontId="33" fillId="7" borderId="23" xfId="0" applyFont="1" applyFill="1" applyBorder="1" applyAlignment="1">
      <alignment horizontal="center" vertical="center"/>
    </xf>
    <xf numFmtId="0" fontId="33" fillId="7" borderId="26" xfId="0" applyFont="1" applyFill="1" applyBorder="1" applyAlignment="1">
      <alignment horizontal="center" vertical="center"/>
    </xf>
    <xf numFmtId="0" fontId="33" fillId="7" borderId="38" xfId="0" applyFont="1" applyFill="1" applyBorder="1" applyAlignment="1">
      <alignment horizontal="center" vertical="center"/>
    </xf>
    <xf numFmtId="0" fontId="33" fillId="7" borderId="27" xfId="0" applyFont="1" applyFill="1" applyBorder="1" applyAlignment="1">
      <alignment horizontal="center" vertical="center"/>
    </xf>
    <xf numFmtId="0" fontId="33" fillId="7" borderId="28" xfId="0" applyFont="1" applyFill="1" applyBorder="1" applyAlignment="1">
      <alignment horizontal="center" vertical="center"/>
    </xf>
    <xf numFmtId="0" fontId="36" fillId="7" borderId="35" xfId="0" applyFont="1" applyFill="1" applyBorder="1" applyAlignment="1">
      <alignment horizontal="center"/>
    </xf>
    <xf numFmtId="0" fontId="0" fillId="0" borderId="0" xfId="0" applyAlignment="1">
      <alignment horizontal="left" wrapText="1"/>
    </xf>
    <xf numFmtId="0" fontId="14" fillId="7" borderId="0" xfId="0" applyFont="1" applyFill="1" applyBorder="1" applyAlignment="1">
      <alignment horizontal="center" vertical="center"/>
    </xf>
    <xf numFmtId="0" fontId="14" fillId="7" borderId="15" xfId="0" applyFont="1" applyFill="1" applyBorder="1" applyAlignment="1">
      <alignment horizontal="center" vertical="center"/>
    </xf>
    <xf numFmtId="0" fontId="1" fillId="0" borderId="0" xfId="0" applyFont="1" applyBorder="1" applyAlignment="1">
      <alignment horizontal="center" vertical="center" wrapText="1"/>
    </xf>
    <xf numFmtId="0" fontId="14" fillId="7" borderId="9" xfId="0" applyFont="1" applyFill="1" applyBorder="1" applyAlignment="1">
      <alignment horizontal="center" vertical="center"/>
    </xf>
    <xf numFmtId="0" fontId="14" fillId="7" borderId="6" xfId="0" applyFont="1" applyFill="1" applyBorder="1" applyAlignment="1">
      <alignment horizontal="center" vertical="center"/>
    </xf>
    <xf numFmtId="0" fontId="1" fillId="6" borderId="14"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0" fillId="0" borderId="1" xfId="0" applyBorder="1" applyAlignment="1">
      <alignment horizontal="center" wrapText="1"/>
    </xf>
    <xf numFmtId="0" fontId="1" fillId="6" borderId="24" xfId="0" applyFont="1" applyFill="1" applyBorder="1" applyAlignment="1">
      <alignment horizontal="center"/>
    </xf>
    <xf numFmtId="0" fontId="1" fillId="6" borderId="1" xfId="0" applyFont="1" applyFill="1" applyBorder="1" applyAlignment="1">
      <alignment horizontal="center"/>
    </xf>
    <xf numFmtId="0" fontId="1" fillId="6" borderId="25"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xf numFmtId="0" fontId="1" fillId="6" borderId="28" xfId="0" applyFont="1" applyFill="1" applyBorder="1" applyAlignment="1">
      <alignment horizontal="center"/>
    </xf>
    <xf numFmtId="0" fontId="5" fillId="6" borderId="24"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25"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5" fillId="6" borderId="21" xfId="0" applyFont="1" applyFill="1" applyBorder="1" applyAlignment="1">
      <alignment horizontal="center" vertical="center" wrapText="1"/>
    </xf>
    <xf numFmtId="0" fontId="5" fillId="6" borderId="22" xfId="0" applyFont="1" applyFill="1" applyBorder="1" applyAlignment="1">
      <alignment horizontal="center" vertical="center" wrapText="1"/>
    </xf>
    <xf numFmtId="0" fontId="5" fillId="6" borderId="23" xfId="0" applyFont="1" applyFill="1" applyBorder="1" applyAlignment="1">
      <alignment horizontal="center" vertical="center" wrapText="1"/>
    </xf>
    <xf numFmtId="0" fontId="6" fillId="6" borderId="0" xfId="0" applyFont="1" applyFill="1" applyAlignment="1">
      <alignment horizontal="center" vertical="center" wrapText="1"/>
    </xf>
    <xf numFmtId="0" fontId="3" fillId="6" borderId="0" xfId="0" applyFont="1" applyFill="1" applyAlignment="1">
      <alignment horizontal="center" vertical="center"/>
    </xf>
    <xf numFmtId="0" fontId="20" fillId="5" borderId="21" xfId="0" applyFont="1" applyFill="1" applyBorder="1" applyAlignment="1">
      <alignment horizontal="center" vertical="center" wrapText="1"/>
    </xf>
    <xf numFmtId="0" fontId="20"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0" fillId="5" borderId="24" xfId="0" applyFont="1" applyFill="1" applyBorder="1" applyAlignment="1">
      <alignment horizontal="center" vertical="center" wrapText="1"/>
    </xf>
    <xf numFmtId="0" fontId="20" fillId="5" borderId="1" xfId="0" applyFont="1" applyFill="1" applyBorder="1" applyAlignment="1">
      <alignment horizontal="center" vertical="center" wrapText="1"/>
    </xf>
    <xf numFmtId="0" fontId="20" fillId="5" borderId="25" xfId="0" applyFont="1" applyFill="1" applyBorder="1" applyAlignment="1">
      <alignment horizontal="center" vertical="center" wrapText="1"/>
    </xf>
    <xf numFmtId="0" fontId="20" fillId="5" borderId="26" xfId="0" applyFont="1" applyFill="1" applyBorder="1" applyAlignment="1">
      <alignment horizontal="center" vertical="center" wrapText="1"/>
    </xf>
    <xf numFmtId="0" fontId="20" fillId="5" borderId="27" xfId="0" applyFont="1" applyFill="1" applyBorder="1" applyAlignment="1">
      <alignment horizontal="center" vertical="center" wrapText="1"/>
    </xf>
    <xf numFmtId="0" fontId="20" fillId="5" borderId="28"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10" borderId="11" xfId="0" applyFont="1" applyFill="1" applyBorder="1" applyAlignment="1">
      <alignment horizontal="center" vertical="center" wrapText="1"/>
    </xf>
    <xf numFmtId="0" fontId="23" fillId="0" borderId="0" xfId="0" applyFont="1" applyBorder="1" applyAlignment="1">
      <alignment horizontal="center" wrapText="1"/>
    </xf>
    <xf numFmtId="0" fontId="13" fillId="14" borderId="0" xfId="0" applyFont="1" applyFill="1" applyAlignment="1">
      <alignment horizontal="center" vertical="center" wrapText="1"/>
    </xf>
    <xf numFmtId="0" fontId="22" fillId="12" borderId="0" xfId="0" applyFont="1" applyFill="1" applyAlignment="1">
      <alignment horizontal="center"/>
    </xf>
    <xf numFmtId="0" fontId="1" fillId="0" borderId="1" xfId="0" applyFont="1" applyBorder="1" applyAlignment="1">
      <alignment horizontal="center" vertical="center" wrapText="1"/>
    </xf>
    <xf numFmtId="0" fontId="23" fillId="0" borderId="1" xfId="0" applyFont="1" applyBorder="1" applyAlignment="1">
      <alignment horizont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wrapText="1"/>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14" fontId="0" fillId="6" borderId="2" xfId="0" applyNumberFormat="1" applyFill="1" applyBorder="1" applyAlignment="1">
      <alignment horizontal="center" vertical="center" wrapText="1"/>
    </xf>
    <xf numFmtId="14" fontId="0" fillId="6" borderId="3" xfId="0" applyNumberFormat="1" applyFill="1" applyBorder="1" applyAlignment="1">
      <alignment horizontal="center" vertical="center" wrapText="1"/>
    </xf>
    <xf numFmtId="14" fontId="0" fillId="6" borderId="4" xfId="0" applyNumberFormat="1" applyFill="1" applyBorder="1" applyAlignment="1">
      <alignment horizontal="center" vertical="center" wrapText="1"/>
    </xf>
    <xf numFmtId="0" fontId="5" fillId="19" borderId="29" xfId="0" applyFont="1" applyFill="1" applyBorder="1" applyAlignment="1">
      <alignment horizontal="center" vertical="center" wrapText="1"/>
    </xf>
    <xf numFmtId="0" fontId="5" fillId="19" borderId="30" xfId="0" applyFont="1" applyFill="1" applyBorder="1" applyAlignment="1">
      <alignment horizontal="center" vertical="center" wrapText="1"/>
    </xf>
    <xf numFmtId="0" fontId="5" fillId="19" borderId="31" xfId="0" applyFont="1" applyFill="1" applyBorder="1" applyAlignment="1">
      <alignment horizontal="center" vertical="center" wrapText="1"/>
    </xf>
    <xf numFmtId="0" fontId="5" fillId="19" borderId="32" xfId="0" applyFont="1" applyFill="1" applyBorder="1" applyAlignment="1">
      <alignment horizontal="center" vertical="center" wrapText="1"/>
    </xf>
    <xf numFmtId="0" fontId="5" fillId="19" borderId="33" xfId="0" applyFont="1" applyFill="1" applyBorder="1" applyAlignment="1">
      <alignment horizontal="center" vertical="center" wrapText="1"/>
    </xf>
    <xf numFmtId="0" fontId="5" fillId="19" borderId="36"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0" fillId="0" borderId="0" xfId="0" applyAlignment="1">
      <alignment horizontal="center" vertical="center"/>
    </xf>
    <xf numFmtId="0" fontId="1" fillId="10" borderId="8" xfId="0" applyFont="1" applyFill="1" applyBorder="1" applyAlignment="1">
      <alignment horizontal="center" wrapText="1"/>
    </xf>
    <xf numFmtId="0" fontId="1" fillId="10" borderId="9" xfId="0" applyFont="1" applyFill="1" applyBorder="1" applyAlignment="1">
      <alignment horizontal="center" wrapText="1"/>
    </xf>
    <xf numFmtId="0" fontId="1" fillId="10" borderId="10" xfId="0" applyFont="1" applyFill="1" applyBorder="1" applyAlignment="1">
      <alignment horizontal="center" wrapText="1"/>
    </xf>
    <xf numFmtId="0" fontId="1" fillId="10" borderId="9" xfId="0" applyFont="1" applyFill="1" applyBorder="1" applyAlignment="1">
      <alignment horizontal="center" vertic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1" fillId="10" borderId="11" xfId="0" applyFont="1" applyFill="1" applyBorder="1" applyAlignment="1">
      <alignment horizontal="center" wrapText="1"/>
    </xf>
    <xf numFmtId="0" fontId="1" fillId="10" borderId="12" xfId="0" applyFont="1" applyFill="1" applyBorder="1" applyAlignment="1">
      <alignment horizontal="center" wrapText="1"/>
    </xf>
    <xf numFmtId="0" fontId="1" fillId="10" borderId="13" xfId="0" applyFont="1" applyFill="1" applyBorder="1" applyAlignment="1">
      <alignment horizontal="center" wrapText="1"/>
    </xf>
    <xf numFmtId="0" fontId="1" fillId="12" borderId="0" xfId="0" applyFont="1" applyFill="1" applyAlignment="1">
      <alignment horizontal="center" vertical="center"/>
    </xf>
    <xf numFmtId="0" fontId="0" fillId="0" borderId="1" xfId="0" applyBorder="1" applyAlignment="1">
      <alignment horizontal="left"/>
    </xf>
    <xf numFmtId="0" fontId="9" fillId="0" borderId="1" xfId="0" applyFont="1" applyBorder="1" applyAlignment="1">
      <alignment horizontal="center"/>
    </xf>
    <xf numFmtId="0" fontId="0" fillId="0" borderId="1" xfId="0" applyBorder="1" applyAlignment="1">
      <alignment horizontal="center"/>
    </xf>
    <xf numFmtId="0" fontId="7"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37" fillId="6" borderId="1" xfId="0" applyFont="1" applyFill="1" applyBorder="1" applyAlignment="1">
      <alignment horizontal="left"/>
    </xf>
    <xf numFmtId="0" fontId="4" fillId="13" borderId="14" xfId="1" applyFill="1" applyBorder="1" applyAlignment="1">
      <alignment horizontal="center" vertical="center" wrapText="1"/>
    </xf>
    <xf numFmtId="0" fontId="4" fillId="13" borderId="0" xfId="1" applyFill="1" applyBorder="1" applyAlignment="1">
      <alignment horizontal="center" vertical="center" wrapText="1"/>
    </xf>
    <xf numFmtId="0" fontId="34" fillId="7" borderId="0" xfId="0" applyFont="1" applyFill="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4" xfId="0" applyBorder="1" applyAlignment="1">
      <alignment horizontal="center"/>
    </xf>
    <xf numFmtId="0" fontId="0" fillId="0" borderId="0" xfId="0" applyBorder="1" applyAlignment="1">
      <alignment horizontal="center"/>
    </xf>
    <xf numFmtId="0" fontId="0" fillId="0" borderId="1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xf>
    <xf numFmtId="0" fontId="34" fillId="7" borderId="29" xfId="0" applyFont="1" applyFill="1" applyBorder="1" applyAlignment="1">
      <alignment horizontal="center" vertical="center"/>
    </xf>
    <xf numFmtId="0" fontId="34" fillId="7" borderId="30" xfId="0" applyFont="1" applyFill="1" applyBorder="1" applyAlignment="1">
      <alignment horizontal="center" vertical="center"/>
    </xf>
    <xf numFmtId="0" fontId="34" fillId="7" borderId="31" xfId="0" applyFont="1" applyFill="1" applyBorder="1" applyAlignment="1">
      <alignment horizontal="center" vertical="center"/>
    </xf>
    <xf numFmtId="0" fontId="34" fillId="7" borderId="32" xfId="0" applyFont="1" applyFill="1" applyBorder="1" applyAlignment="1">
      <alignment horizontal="center" vertical="center"/>
    </xf>
    <xf numFmtId="0" fontId="34" fillId="7" borderId="33" xfId="0" applyFont="1" applyFill="1" applyBorder="1" applyAlignment="1">
      <alignment horizontal="center" vertical="center"/>
    </xf>
    <xf numFmtId="0" fontId="34" fillId="7" borderId="0" xfId="0" applyFont="1" applyFill="1" applyBorder="1" applyAlignment="1">
      <alignment horizontal="center" vertical="center"/>
    </xf>
    <xf numFmtId="0" fontId="34" fillId="7" borderId="34" xfId="0" applyFont="1" applyFill="1" applyBorder="1" applyAlignment="1">
      <alignment horizontal="center" vertical="center"/>
    </xf>
    <xf numFmtId="0" fontId="1" fillId="0" borderId="17" xfId="0" applyFont="1" applyBorder="1" applyAlignment="1">
      <alignment horizontal="center" vertical="center" wrapText="1"/>
    </xf>
    <xf numFmtId="0" fontId="30" fillId="7" borderId="0" xfId="0" applyFont="1" applyFill="1" applyAlignment="1">
      <alignment horizontal="center" vertical="center"/>
    </xf>
    <xf numFmtId="0" fontId="15" fillId="7" borderId="0" xfId="0" applyFont="1" applyFill="1" applyAlignment="1">
      <alignment horizontal="center"/>
    </xf>
    <xf numFmtId="0" fontId="21" fillId="7" borderId="0" xfId="0" applyFont="1" applyFill="1" applyAlignment="1">
      <alignment horizontal="center" vertical="center"/>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1" fillId="0" borderId="1" xfId="0" applyFont="1" applyBorder="1" applyAlignment="1">
      <alignment horizontal="center"/>
    </xf>
    <xf numFmtId="0" fontId="24" fillId="0" borderId="1" xfId="0" applyFont="1" applyBorder="1" applyAlignment="1">
      <alignment horizontal="center" vertical="center" wrapText="1"/>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0" fontId="7" fillId="7" borderId="32" xfId="0" applyFont="1" applyFill="1" applyBorder="1" applyAlignment="1">
      <alignment horizontal="center" vertical="center"/>
    </xf>
    <xf numFmtId="0" fontId="7" fillId="7" borderId="33" xfId="0" applyFont="1" applyFill="1" applyBorder="1" applyAlignment="1">
      <alignment horizontal="center" vertical="center"/>
    </xf>
    <xf numFmtId="0" fontId="7" fillId="7" borderId="36" xfId="0" applyFont="1" applyFill="1" applyBorder="1" applyAlignment="1">
      <alignment horizontal="center" vertic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41" fillId="7" borderId="0" xfId="0" applyFont="1" applyFill="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35" xfId="0" applyBorder="1" applyAlignment="1">
      <alignment horizontal="center" vertical="center" wrapText="1"/>
    </xf>
    <xf numFmtId="0" fontId="0" fillId="0" borderId="0" xfId="0" applyBorder="1" applyAlignment="1">
      <alignment horizontal="center" vertical="center" wrapText="1"/>
    </xf>
    <xf numFmtId="0" fontId="0" fillId="0" borderId="34"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36" xfId="0" applyBorder="1" applyAlignment="1">
      <alignment horizontal="center" vertical="center" wrapText="1"/>
    </xf>
    <xf numFmtId="0" fontId="43" fillId="7" borderId="0" xfId="0" applyFont="1" applyFill="1" applyAlignment="1">
      <alignment horizontal="center" vertical="center"/>
    </xf>
    <xf numFmtId="0" fontId="42" fillId="5" borderId="14" xfId="1" applyFont="1" applyFill="1" applyBorder="1" applyAlignment="1">
      <alignment horizontal="center" vertical="center" wrapText="1"/>
    </xf>
    <xf numFmtId="0" fontId="42" fillId="5" borderId="0" xfId="1" applyFont="1" applyFill="1" applyBorder="1" applyAlignment="1">
      <alignment horizontal="center" vertical="center" wrapText="1"/>
    </xf>
    <xf numFmtId="0" fontId="1" fillId="0" borderId="1" xfId="0" applyFont="1" applyBorder="1" applyAlignment="1">
      <alignment horizontal="center" vertical="center" textRotation="90"/>
    </xf>
    <xf numFmtId="0" fontId="35" fillId="17" borderId="1" xfId="0" applyFont="1" applyFill="1" applyBorder="1" applyAlignment="1">
      <alignment horizontal="center" vertical="center"/>
    </xf>
    <xf numFmtId="0" fontId="35" fillId="17" borderId="2" xfId="0" applyFont="1" applyFill="1" applyBorder="1" applyAlignment="1">
      <alignment horizontal="center" vertical="center"/>
    </xf>
    <xf numFmtId="0" fontId="35" fillId="17" borderId="4" xfId="0" applyFont="1" applyFill="1" applyBorder="1" applyAlignment="1">
      <alignment horizontal="center" vertical="center"/>
    </xf>
    <xf numFmtId="0" fontId="0" fillId="7" borderId="1" xfId="0" applyFill="1" applyBorder="1" applyAlignment="1">
      <alignment horizontal="center"/>
    </xf>
    <xf numFmtId="0" fontId="0" fillId="2" borderId="1" xfId="0" applyFill="1" applyBorder="1" applyAlignment="1">
      <alignment horizontal="center" wrapText="1"/>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 fillId="0" borderId="1" xfId="0" applyFont="1" applyBorder="1" applyAlignment="1">
      <alignment horizontal="center" vertical="center"/>
    </xf>
    <xf numFmtId="0" fontId="44" fillId="0" borderId="15" xfId="0" applyFont="1" applyBorder="1" applyAlignment="1">
      <alignment horizontal="center" vertical="center" textRotation="44" wrapText="1"/>
    </xf>
    <xf numFmtId="0" fontId="44" fillId="0" borderId="10" xfId="0" applyFont="1" applyBorder="1" applyAlignment="1">
      <alignment horizontal="center" vertical="center" textRotation="44" wrapText="1"/>
    </xf>
    <xf numFmtId="0" fontId="48" fillId="7" borderId="0" xfId="0" applyFont="1" applyFill="1" applyAlignment="1">
      <alignment horizontal="center"/>
    </xf>
  </cellXfs>
  <cellStyles count="2">
    <cellStyle name="Hiperlink" xfId="1" builtinId="8"/>
    <cellStyle name="Normal" xfId="0" builtinId="0"/>
  </cellStyles>
  <dxfs count="29">
    <dxf>
      <fill>
        <patternFill patternType="solid">
          <fgColor indexed="64"/>
          <bgColor theme="2" tint="-0.249977111117893"/>
        </patternFill>
      </fill>
      <border diagonalUp="0" diagonalDown="0" outline="0">
        <left style="thin">
          <color indexed="64"/>
        </left>
        <right/>
        <top style="thin">
          <color indexed="64"/>
        </top>
        <bottom style="thin">
          <color indexed="64"/>
        </bottom>
      </border>
    </dxf>
    <dxf>
      <fill>
        <patternFill patternType="solid">
          <fgColor indexed="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59999389629810485"/>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5999938962981048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numFmt numFmtId="2" formatCode="0.00"/>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7"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Calibri"/>
        <scheme val="minor"/>
      </font>
      <numFmt numFmtId="2" formatCode="0.00"/>
      <fill>
        <patternFill patternType="solid">
          <fgColor indexed="64"/>
          <bgColor theme="7" tint="0.79998168889431442"/>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numFmt numFmtId="2" formatCode="0.00"/>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18"/>
      </font>
      <numFmt numFmtId="2" formatCode="0.00"/>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ill>
        <patternFill patternType="solid">
          <fgColor indexed="64"/>
          <bgColor theme="4" tint="0.79998168889431442"/>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8"/>
        <color theme="1"/>
        <name val="Calibri"/>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8"/>
        <color theme="1"/>
        <name val="Calibri"/>
        <scheme val="minor"/>
      </font>
      <fill>
        <patternFill patternType="solid">
          <fgColor indexed="64"/>
          <bgColor theme="0" tint="-0.499984740745262"/>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numFmt numFmtId="2" formatCode="0.00"/>
      <fill>
        <patternFill patternType="solid">
          <fgColor indexed="64"/>
          <bgColor theme="0" tint="-0.14999847407452621"/>
        </patternFill>
      </fill>
      <border diagonalUp="0" diagonalDown="0" outline="0">
        <left style="thin">
          <color indexed="64"/>
        </left>
        <right/>
        <top style="thin">
          <color indexed="64"/>
        </top>
        <bottom style="thin">
          <color indexed="64"/>
        </bottom>
      </border>
    </dxf>
    <dxf>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0"/>
        </patternFill>
      </fill>
    </dxf>
    <dxf>
      <border>
        <bottom style="thin">
          <color indexed="64"/>
        </bottom>
      </border>
    </dxf>
    <dxf>
      <font>
        <strike val="0"/>
        <outline val="0"/>
        <shadow val="0"/>
        <u val="none"/>
        <vertAlign val="baseline"/>
        <sz val="18"/>
        <color theme="1"/>
        <name val="Calibri"/>
        <scheme val="minor"/>
      </font>
      <fill>
        <patternFill>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8"/>
      <tableStyleElement type="headerRow" dxfId="27"/>
    </tableStyle>
  </tableStyles>
  <colors>
    <mruColors>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hyperlink" Target="#CU!A1"/><Relationship Id="rId13" Type="http://schemas.openxmlformats.org/officeDocument/2006/relationships/hyperlink" Target="#'Arquitetura do Sistema'!A1"/><Relationship Id="rId3" Type="http://schemas.openxmlformats.org/officeDocument/2006/relationships/hyperlink" Target="#Mercado!A1"/><Relationship Id="rId7" Type="http://schemas.openxmlformats.org/officeDocument/2006/relationships/hyperlink" Target="#Requisitos!A1"/><Relationship Id="rId12" Type="http://schemas.openxmlformats.org/officeDocument/2006/relationships/hyperlink" Target="#MOD!A1"/><Relationship Id="rId2" Type="http://schemas.openxmlformats.org/officeDocument/2006/relationships/hyperlink" Target="#ACR!A1"/><Relationship Id="rId1" Type="http://schemas.openxmlformats.org/officeDocument/2006/relationships/hyperlink" Target="#'Declara&#231;&#227;o Do Problema'!A1"/><Relationship Id="rId6" Type="http://schemas.openxmlformats.org/officeDocument/2006/relationships/hyperlink" Target="#EVF!A1"/><Relationship Id="rId11" Type="http://schemas.openxmlformats.org/officeDocument/2006/relationships/hyperlink" Target="#'Exemplo  processo'!A1"/><Relationship Id="rId5" Type="http://schemas.openxmlformats.org/officeDocument/2006/relationships/hyperlink" Target="#Swot!A1"/><Relationship Id="rId10" Type="http://schemas.openxmlformats.org/officeDocument/2006/relationships/hyperlink" Target="#Descri&#231;&#227;o!A1"/><Relationship Id="rId4" Type="http://schemas.openxmlformats.org/officeDocument/2006/relationships/hyperlink" Target="#'Exemplo modelos ferramentas '!A1"/><Relationship Id="rId9" Type="http://schemas.openxmlformats.org/officeDocument/2006/relationships/hyperlink" Target="#Ferramentas!A1"/></Relationships>
</file>

<file path=xl/drawings/_rels/drawing10.xml.rels><?xml version="1.0" encoding="UTF-8" standalone="yes"?>
<Relationships xmlns="http://schemas.openxmlformats.org/package/2006/relationships"><Relationship Id="rId8" Type="http://schemas.openxmlformats.org/officeDocument/2006/relationships/image" Target="../media/image10.jpg"/><Relationship Id="rId13" Type="http://schemas.openxmlformats.org/officeDocument/2006/relationships/image" Target="../media/image15.png"/><Relationship Id="rId3" Type="http://schemas.openxmlformats.org/officeDocument/2006/relationships/image" Target="../media/image5.emf"/><Relationship Id="rId7" Type="http://schemas.openxmlformats.org/officeDocument/2006/relationships/image" Target="../media/image9.jpg"/><Relationship Id="rId12" Type="http://schemas.openxmlformats.org/officeDocument/2006/relationships/image" Target="../media/image14.jpg"/><Relationship Id="rId2" Type="http://schemas.openxmlformats.org/officeDocument/2006/relationships/image" Target="../media/image4.emf"/><Relationship Id="rId16" Type="http://schemas.openxmlformats.org/officeDocument/2006/relationships/hyperlink" Target="#Ferramentas!A1"/><Relationship Id="rId1" Type="http://schemas.openxmlformats.org/officeDocument/2006/relationships/image" Target="../media/image3.emf"/><Relationship Id="rId6" Type="http://schemas.openxmlformats.org/officeDocument/2006/relationships/image" Target="../media/image8.jpeg"/><Relationship Id="rId11" Type="http://schemas.openxmlformats.org/officeDocument/2006/relationships/image" Target="../media/image13.png"/><Relationship Id="rId5" Type="http://schemas.openxmlformats.org/officeDocument/2006/relationships/image" Target="../media/image7.emf"/><Relationship Id="rId15" Type="http://schemas.openxmlformats.org/officeDocument/2006/relationships/hyperlink" Target="#Inicio!A1"/><Relationship Id="rId10" Type="http://schemas.openxmlformats.org/officeDocument/2006/relationships/image" Target="../media/image12.jpg"/><Relationship Id="rId4" Type="http://schemas.openxmlformats.org/officeDocument/2006/relationships/image" Target="../media/image6.jpg"/><Relationship Id="rId9" Type="http://schemas.openxmlformats.org/officeDocument/2006/relationships/image" Target="../media/image11.jpg"/><Relationship Id="rId14" Type="http://schemas.openxmlformats.org/officeDocument/2006/relationships/image" Target="../media/image16.png"/></Relationships>
</file>

<file path=xl/drawings/_rels/drawing11.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image" Target="../media/image17.png"/></Relationships>
</file>

<file path=xl/drawings/_rels/drawing12.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13.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14.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15.xml.rels><?xml version="1.0" encoding="UTF-8" standalone="yes"?>
<Relationships xmlns="http://schemas.openxmlformats.org/package/2006/relationships"><Relationship Id="rId1" Type="http://schemas.openxmlformats.org/officeDocument/2006/relationships/hyperlink" Target="#Inicio!A1"/></Relationships>
</file>

<file path=xl/drawings/_rels/drawing16.xml.rels><?xml version="1.0" encoding="UTF-8" standalone="yes"?>
<Relationships xmlns="http://schemas.openxmlformats.org/package/2006/relationships"><Relationship Id="rId1" Type="http://schemas.openxmlformats.org/officeDocument/2006/relationships/hyperlink" Target="#Inicio!A1"/></Relationships>
</file>

<file path=xl/drawings/_rels/drawing17.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Previs&#227;o Custos'!A1"/></Relationships>
</file>

<file path=xl/drawings/_rels/drawing18.xml.rels><?xml version="1.0" encoding="UTF-8" standalone="yes"?>
<Relationships xmlns="http://schemas.openxmlformats.org/package/2006/relationships"><Relationship Id="rId1" Type="http://schemas.openxmlformats.org/officeDocument/2006/relationships/hyperlink" Target="#Inicio!A1"/></Relationships>
</file>

<file path=xl/drawings/_rels/drawing19.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Ferramentas!A1"/></Relationships>
</file>

<file path=xl/drawings/_rels/drawing2.xml.rels><?xml version="1.0" encoding="UTF-8" standalone="yes"?>
<Relationships xmlns="http://schemas.openxmlformats.org/package/2006/relationships"><Relationship Id="rId1" Type="http://schemas.openxmlformats.org/officeDocument/2006/relationships/hyperlink" Target="#Inicio!A1"/></Relationships>
</file>

<file path=xl/drawings/_rels/drawing20.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Ferramentas!A1"/></Relationships>
</file>

<file path=xl/drawings/_rels/drawing21.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Ferramentas!A1"/></Relationships>
</file>

<file path=xl/drawings/_rels/drawing22.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Ferramentas!A1"/></Relationships>
</file>

<file path=xl/drawings/_rels/drawing2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image" Target="../media/image19.png"/><Relationship Id="rId1" Type="http://schemas.openxmlformats.org/officeDocument/2006/relationships/image" Target="../media/image18.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hyperlink" Target="#Inicio!A1"/><Relationship Id="rId1" Type="http://schemas.openxmlformats.org/officeDocument/2006/relationships/hyperlink" Target="#Ferramentas!A1"/></Relationships>
</file>

<file path=xl/drawings/_rels/drawing25.xml.rels><?xml version="1.0" encoding="UTF-8" standalone="yes"?>
<Relationships xmlns="http://schemas.openxmlformats.org/package/2006/relationships"><Relationship Id="rId3" Type="http://schemas.openxmlformats.org/officeDocument/2006/relationships/hyperlink" Target="#'Fotos OCR'!A1"/><Relationship Id="rId2" Type="http://schemas.openxmlformats.org/officeDocument/2006/relationships/hyperlink" Target="#Ferramentas!A1"/><Relationship Id="rId1" Type="http://schemas.openxmlformats.org/officeDocument/2006/relationships/hyperlink" Target="#Inicio!A1"/></Relationships>
</file>

<file path=xl/drawings/_rels/drawing26.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hyperlink" Target="#Inicio!A1"/><Relationship Id="rId1" Type="http://schemas.openxmlformats.org/officeDocument/2006/relationships/hyperlink" Target="#Ferramentas!A1"/><Relationship Id="rId4" Type="http://schemas.openxmlformats.org/officeDocument/2006/relationships/hyperlink" Target="#'EXCEL FTS'!A1"/></Relationships>
</file>

<file path=xl/drawings/_rels/drawing3.xml.rels><?xml version="1.0" encoding="UTF-8" standalone="yes"?>
<Relationships xmlns="http://schemas.openxmlformats.org/package/2006/relationships"><Relationship Id="rId3" Type="http://schemas.openxmlformats.org/officeDocument/2006/relationships/hyperlink" Target="#'Diagramas De Classe'!A1"/><Relationship Id="rId2" Type="http://schemas.openxmlformats.org/officeDocument/2006/relationships/hyperlink" Target="#Descri&#231;&#227;o!A1"/><Relationship Id="rId1" Type="http://schemas.openxmlformats.org/officeDocument/2006/relationships/hyperlink" Target="#Inicio!A1"/><Relationship Id="rId4" Type="http://schemas.openxmlformats.org/officeDocument/2006/relationships/hyperlink" Target="#'Requisito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image" Target="../media/image2.emf"/><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hyperlink" Target="#Inicio!A1"/></Relationships>
</file>

<file path=xl/drawings/_rels/drawing6.xml.rels><?xml version="1.0" encoding="UTF-8" standalone="yes"?>
<Relationships xmlns="http://schemas.openxmlformats.org/package/2006/relationships"><Relationship Id="rId1" Type="http://schemas.openxmlformats.org/officeDocument/2006/relationships/hyperlink" Target="#Inicio!A1"/></Relationships>
</file>

<file path=xl/drawings/_rels/drawing7.xml.rels><?xml version="1.0" encoding="UTF-8" standalone="yes"?>
<Relationships xmlns="http://schemas.openxmlformats.org/package/2006/relationships"><Relationship Id="rId1" Type="http://schemas.openxmlformats.org/officeDocument/2006/relationships/hyperlink" Target="#Inicio!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xdr:from>
      <xdr:col>0</xdr:col>
      <xdr:colOff>228600</xdr:colOff>
      <xdr:row>5</xdr:row>
      <xdr:rowOff>219076</xdr:rowOff>
    </xdr:from>
    <xdr:to>
      <xdr:col>2</xdr:col>
      <xdr:colOff>571500</xdr:colOff>
      <xdr:row>7</xdr:row>
      <xdr:rowOff>309564</xdr:rowOff>
    </xdr:to>
    <xdr:sp macro="" textlink="">
      <xdr:nvSpPr>
        <xdr:cNvPr id="2" name="Bisel 1">
          <a:hlinkClick xmlns:r="http://schemas.openxmlformats.org/officeDocument/2006/relationships" r:id="rId1"/>
        </xdr:cNvPr>
        <xdr:cNvSpPr/>
      </xdr:nvSpPr>
      <xdr:spPr>
        <a:xfrm>
          <a:off x="228600" y="15049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b="1"/>
            <a:t>Declaração do problema</a:t>
          </a:r>
        </a:p>
        <a:p>
          <a:pPr algn="l"/>
          <a:endParaRPr lang="pt-BR" sz="1100"/>
        </a:p>
      </xdr:txBody>
    </xdr:sp>
    <xdr:clientData/>
  </xdr:twoCellAnchor>
  <xdr:twoCellAnchor>
    <xdr:from>
      <xdr:col>3</xdr:col>
      <xdr:colOff>342900</xdr:colOff>
      <xdr:row>5</xdr:row>
      <xdr:rowOff>238126</xdr:rowOff>
    </xdr:from>
    <xdr:to>
      <xdr:col>6</xdr:col>
      <xdr:colOff>90487</xdr:colOff>
      <xdr:row>7</xdr:row>
      <xdr:rowOff>328614</xdr:rowOff>
    </xdr:to>
    <xdr:sp macro="" textlink="">
      <xdr:nvSpPr>
        <xdr:cNvPr id="3" name="Bisel 2">
          <a:hlinkClick xmlns:r="http://schemas.openxmlformats.org/officeDocument/2006/relationships" r:id="rId2"/>
        </xdr:cNvPr>
        <xdr:cNvSpPr/>
      </xdr:nvSpPr>
      <xdr:spPr>
        <a:xfrm>
          <a:off x="2128838" y="15240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chemeClr val="lt1"/>
              </a:solidFill>
              <a:latin typeface="+mn-lt"/>
              <a:ea typeface="+mn-ea"/>
              <a:cs typeface="+mn-cs"/>
            </a:rPr>
            <a:t>Análise das causas Raizes </a:t>
          </a:r>
        </a:p>
        <a:p>
          <a:pPr marL="0" indent="0" algn="l"/>
          <a:endParaRPr lang="pt-BR" sz="1400" b="1">
            <a:solidFill>
              <a:schemeClr val="lt1"/>
            </a:solidFill>
            <a:latin typeface="+mn-lt"/>
            <a:ea typeface="+mn-ea"/>
            <a:cs typeface="+mn-cs"/>
          </a:endParaRPr>
        </a:p>
      </xdr:txBody>
    </xdr:sp>
    <xdr:clientData/>
  </xdr:twoCellAnchor>
  <xdr:twoCellAnchor>
    <xdr:from>
      <xdr:col>6</xdr:col>
      <xdr:colOff>466725</xdr:colOff>
      <xdr:row>5</xdr:row>
      <xdr:rowOff>257176</xdr:rowOff>
    </xdr:from>
    <xdr:to>
      <xdr:col>9</xdr:col>
      <xdr:colOff>214312</xdr:colOff>
      <xdr:row>8</xdr:row>
      <xdr:rowOff>14289</xdr:rowOff>
    </xdr:to>
    <xdr:sp macro="" textlink="">
      <xdr:nvSpPr>
        <xdr:cNvPr id="7" name="Bisel 6">
          <a:hlinkClick xmlns:r="http://schemas.openxmlformats.org/officeDocument/2006/relationships" r:id="rId3"/>
        </xdr:cNvPr>
        <xdr:cNvSpPr/>
      </xdr:nvSpPr>
      <xdr:spPr>
        <a:xfrm>
          <a:off x="4038600" y="15430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chemeClr val="lt1"/>
              </a:solidFill>
              <a:latin typeface="+mn-lt"/>
              <a:ea typeface="+mn-ea"/>
              <a:cs typeface="+mn-cs"/>
            </a:rPr>
            <a:t>Estimativa </a:t>
          </a:r>
        </a:p>
        <a:p>
          <a:pPr marL="0" indent="0" algn="ctr"/>
          <a:r>
            <a:rPr lang="pt-BR" sz="1400" b="1">
              <a:solidFill>
                <a:schemeClr val="lt1"/>
              </a:solidFill>
              <a:latin typeface="+mn-lt"/>
              <a:ea typeface="+mn-ea"/>
              <a:cs typeface="+mn-cs"/>
            </a:rPr>
            <a:t>De Mercado</a:t>
          </a:r>
        </a:p>
      </xdr:txBody>
    </xdr:sp>
    <xdr:clientData/>
  </xdr:twoCellAnchor>
  <xdr:twoCellAnchor>
    <xdr:from>
      <xdr:col>9</xdr:col>
      <xdr:colOff>581025</xdr:colOff>
      <xdr:row>5</xdr:row>
      <xdr:rowOff>276226</xdr:rowOff>
    </xdr:from>
    <xdr:to>
      <xdr:col>12</xdr:col>
      <xdr:colOff>328612</xdr:colOff>
      <xdr:row>8</xdr:row>
      <xdr:rowOff>33339</xdr:rowOff>
    </xdr:to>
    <xdr:sp macro="" textlink="">
      <xdr:nvSpPr>
        <xdr:cNvPr id="8" name="Bisel 7">
          <a:hlinkClick xmlns:r="http://schemas.openxmlformats.org/officeDocument/2006/relationships" r:id="rId4"/>
        </xdr:cNvPr>
        <xdr:cNvSpPr/>
      </xdr:nvSpPr>
      <xdr:spPr>
        <a:xfrm>
          <a:off x="5938838" y="15621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300" b="1" i="0">
              <a:solidFill>
                <a:schemeClr val="lt1"/>
              </a:solidFill>
              <a:latin typeface="+mn-lt"/>
              <a:ea typeface="+mn-ea"/>
              <a:cs typeface="+mn-cs"/>
            </a:rPr>
            <a:t>Exemplo modelo ferramentas </a:t>
          </a:r>
        </a:p>
      </xdr:txBody>
    </xdr:sp>
    <xdr:clientData/>
  </xdr:twoCellAnchor>
  <xdr:twoCellAnchor>
    <xdr:from>
      <xdr:col>0</xdr:col>
      <xdr:colOff>238125</xdr:colOff>
      <xdr:row>9</xdr:row>
      <xdr:rowOff>152401</xdr:rowOff>
    </xdr:from>
    <xdr:to>
      <xdr:col>2</xdr:col>
      <xdr:colOff>581025</xdr:colOff>
      <xdr:row>11</xdr:row>
      <xdr:rowOff>242889</xdr:rowOff>
    </xdr:to>
    <xdr:sp macro="" textlink="">
      <xdr:nvSpPr>
        <xdr:cNvPr id="9" name="Bisel 8"/>
        <xdr:cNvSpPr/>
      </xdr:nvSpPr>
      <xdr:spPr>
        <a:xfrm>
          <a:off x="238125" y="2771776"/>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3</xdr:col>
      <xdr:colOff>352425</xdr:colOff>
      <xdr:row>9</xdr:row>
      <xdr:rowOff>171451</xdr:rowOff>
    </xdr:from>
    <xdr:to>
      <xdr:col>6</xdr:col>
      <xdr:colOff>100012</xdr:colOff>
      <xdr:row>11</xdr:row>
      <xdr:rowOff>261939</xdr:rowOff>
    </xdr:to>
    <xdr:sp macro="" textlink="">
      <xdr:nvSpPr>
        <xdr:cNvPr id="10" name="Bisel 9"/>
        <xdr:cNvSpPr/>
      </xdr:nvSpPr>
      <xdr:spPr>
        <a:xfrm>
          <a:off x="2138363" y="2790826"/>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6</xdr:col>
      <xdr:colOff>476250</xdr:colOff>
      <xdr:row>9</xdr:row>
      <xdr:rowOff>190501</xdr:rowOff>
    </xdr:from>
    <xdr:to>
      <xdr:col>9</xdr:col>
      <xdr:colOff>223837</xdr:colOff>
      <xdr:row>11</xdr:row>
      <xdr:rowOff>280989</xdr:rowOff>
    </xdr:to>
    <xdr:sp macro="" textlink="">
      <xdr:nvSpPr>
        <xdr:cNvPr id="11" name="Bisel 10"/>
        <xdr:cNvSpPr/>
      </xdr:nvSpPr>
      <xdr:spPr>
        <a:xfrm>
          <a:off x="4048125" y="2809876"/>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590550</xdr:colOff>
      <xdr:row>9</xdr:row>
      <xdr:rowOff>209551</xdr:rowOff>
    </xdr:from>
    <xdr:to>
      <xdr:col>12</xdr:col>
      <xdr:colOff>338137</xdr:colOff>
      <xdr:row>11</xdr:row>
      <xdr:rowOff>300039</xdr:rowOff>
    </xdr:to>
    <xdr:sp macro="" textlink="">
      <xdr:nvSpPr>
        <xdr:cNvPr id="12" name="Bisel 11"/>
        <xdr:cNvSpPr/>
      </xdr:nvSpPr>
      <xdr:spPr>
        <a:xfrm>
          <a:off x="5948363" y="2828926"/>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228600</xdr:colOff>
      <xdr:row>15</xdr:row>
      <xdr:rowOff>266701</xdr:rowOff>
    </xdr:from>
    <xdr:to>
      <xdr:col>2</xdr:col>
      <xdr:colOff>571500</xdr:colOff>
      <xdr:row>18</xdr:row>
      <xdr:rowOff>23814</xdr:rowOff>
    </xdr:to>
    <xdr:sp macro="" textlink="">
      <xdr:nvSpPr>
        <xdr:cNvPr id="14" name="Bisel 13"/>
        <xdr:cNvSpPr/>
      </xdr:nvSpPr>
      <xdr:spPr>
        <a:xfrm>
          <a:off x="228600" y="47434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xdr:col>
      <xdr:colOff>342900</xdr:colOff>
      <xdr:row>15</xdr:row>
      <xdr:rowOff>285751</xdr:rowOff>
    </xdr:from>
    <xdr:to>
      <xdr:col>6</xdr:col>
      <xdr:colOff>90487</xdr:colOff>
      <xdr:row>18</xdr:row>
      <xdr:rowOff>42864</xdr:rowOff>
    </xdr:to>
    <xdr:sp macro="" textlink="">
      <xdr:nvSpPr>
        <xdr:cNvPr id="15" name="Bisel 14"/>
        <xdr:cNvSpPr/>
      </xdr:nvSpPr>
      <xdr:spPr>
        <a:xfrm>
          <a:off x="2128838" y="47625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466725</xdr:colOff>
      <xdr:row>15</xdr:row>
      <xdr:rowOff>304801</xdr:rowOff>
    </xdr:from>
    <xdr:to>
      <xdr:col>9</xdr:col>
      <xdr:colOff>214312</xdr:colOff>
      <xdr:row>18</xdr:row>
      <xdr:rowOff>61914</xdr:rowOff>
    </xdr:to>
    <xdr:sp macro="" textlink="">
      <xdr:nvSpPr>
        <xdr:cNvPr id="16" name="Bisel 15"/>
        <xdr:cNvSpPr/>
      </xdr:nvSpPr>
      <xdr:spPr>
        <a:xfrm>
          <a:off x="4038600" y="47815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581025</xdr:colOff>
      <xdr:row>15</xdr:row>
      <xdr:rowOff>323851</xdr:rowOff>
    </xdr:from>
    <xdr:to>
      <xdr:col>12</xdr:col>
      <xdr:colOff>328612</xdr:colOff>
      <xdr:row>18</xdr:row>
      <xdr:rowOff>80964</xdr:rowOff>
    </xdr:to>
    <xdr:sp macro="" textlink="">
      <xdr:nvSpPr>
        <xdr:cNvPr id="17" name="Bisel 16"/>
        <xdr:cNvSpPr/>
      </xdr:nvSpPr>
      <xdr:spPr>
        <a:xfrm>
          <a:off x="5938838" y="48006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228600</xdr:colOff>
      <xdr:row>21</xdr:row>
      <xdr:rowOff>304265</xdr:rowOff>
    </xdr:from>
    <xdr:to>
      <xdr:col>2</xdr:col>
      <xdr:colOff>571500</xdr:colOff>
      <xdr:row>24</xdr:row>
      <xdr:rowOff>61378</xdr:rowOff>
    </xdr:to>
    <xdr:sp macro="" textlink="">
      <xdr:nvSpPr>
        <xdr:cNvPr id="22" name="Bisel 21">
          <a:hlinkClick xmlns:r="http://schemas.openxmlformats.org/officeDocument/2006/relationships" r:id="rId5"/>
        </xdr:cNvPr>
        <xdr:cNvSpPr/>
      </xdr:nvSpPr>
      <xdr:spPr>
        <a:xfrm>
          <a:off x="228600" y="7971890"/>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Swot</a:t>
          </a:r>
          <a:endParaRPr lang="pt-BR" sz="1100" b="1"/>
        </a:p>
      </xdr:txBody>
    </xdr:sp>
    <xdr:clientData/>
  </xdr:twoCellAnchor>
  <xdr:twoCellAnchor>
    <xdr:from>
      <xdr:col>3</xdr:col>
      <xdr:colOff>342900</xdr:colOff>
      <xdr:row>21</xdr:row>
      <xdr:rowOff>323315</xdr:rowOff>
    </xdr:from>
    <xdr:to>
      <xdr:col>6</xdr:col>
      <xdr:colOff>90487</xdr:colOff>
      <xdr:row>24</xdr:row>
      <xdr:rowOff>80428</xdr:rowOff>
    </xdr:to>
    <xdr:sp macro="" textlink="">
      <xdr:nvSpPr>
        <xdr:cNvPr id="23" name="Bisel 22">
          <a:hlinkClick xmlns:r="http://schemas.openxmlformats.org/officeDocument/2006/relationships" r:id="rId6"/>
        </xdr:cNvPr>
        <xdr:cNvSpPr/>
      </xdr:nvSpPr>
      <xdr:spPr>
        <a:xfrm>
          <a:off x="2128838" y="7990940"/>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Estudo Viabilidade das Ferramentas</a:t>
          </a:r>
        </a:p>
      </xdr:txBody>
    </xdr:sp>
    <xdr:clientData/>
  </xdr:twoCellAnchor>
  <xdr:twoCellAnchor>
    <xdr:from>
      <xdr:col>6</xdr:col>
      <xdr:colOff>466725</xdr:colOff>
      <xdr:row>21</xdr:row>
      <xdr:rowOff>319152</xdr:rowOff>
    </xdr:from>
    <xdr:to>
      <xdr:col>9</xdr:col>
      <xdr:colOff>214312</xdr:colOff>
      <xdr:row>24</xdr:row>
      <xdr:rowOff>69462</xdr:rowOff>
    </xdr:to>
    <xdr:sp macro="" textlink="">
      <xdr:nvSpPr>
        <xdr:cNvPr id="24" name="Bisel 23"/>
        <xdr:cNvSpPr/>
      </xdr:nvSpPr>
      <xdr:spPr>
        <a:xfrm>
          <a:off x="4059011" y="7095509"/>
          <a:ext cx="1543730" cy="770846"/>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581025</xdr:colOff>
      <xdr:row>21</xdr:row>
      <xdr:rowOff>338202</xdr:rowOff>
    </xdr:from>
    <xdr:to>
      <xdr:col>12</xdr:col>
      <xdr:colOff>328612</xdr:colOff>
      <xdr:row>24</xdr:row>
      <xdr:rowOff>88512</xdr:rowOff>
    </xdr:to>
    <xdr:sp macro="" textlink="">
      <xdr:nvSpPr>
        <xdr:cNvPr id="25" name="Bisel 24"/>
        <xdr:cNvSpPr/>
      </xdr:nvSpPr>
      <xdr:spPr>
        <a:xfrm>
          <a:off x="5969454" y="7114559"/>
          <a:ext cx="1543729" cy="770846"/>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228600</xdr:colOff>
      <xdr:row>27</xdr:row>
      <xdr:rowOff>259465</xdr:rowOff>
    </xdr:from>
    <xdr:to>
      <xdr:col>2</xdr:col>
      <xdr:colOff>571500</xdr:colOff>
      <xdr:row>30</xdr:row>
      <xdr:rowOff>16578</xdr:rowOff>
    </xdr:to>
    <xdr:sp macro="" textlink="">
      <xdr:nvSpPr>
        <xdr:cNvPr id="30" name="Bisel 29">
          <a:hlinkClick xmlns:r="http://schemas.openxmlformats.org/officeDocument/2006/relationships" r:id="rId7"/>
        </xdr:cNvPr>
        <xdr:cNvSpPr/>
      </xdr:nvSpPr>
      <xdr:spPr>
        <a:xfrm>
          <a:off x="228600" y="11022715"/>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t>Requisitos</a:t>
          </a:r>
          <a:endParaRPr lang="pt-BR" sz="1100" b="1"/>
        </a:p>
      </xdr:txBody>
    </xdr:sp>
    <xdr:clientData/>
  </xdr:twoCellAnchor>
  <xdr:twoCellAnchor>
    <xdr:from>
      <xdr:col>3</xdr:col>
      <xdr:colOff>342900</xdr:colOff>
      <xdr:row>27</xdr:row>
      <xdr:rowOff>278515</xdr:rowOff>
    </xdr:from>
    <xdr:to>
      <xdr:col>6</xdr:col>
      <xdr:colOff>90487</xdr:colOff>
      <xdr:row>30</xdr:row>
      <xdr:rowOff>35628</xdr:rowOff>
    </xdr:to>
    <xdr:sp macro="" textlink="">
      <xdr:nvSpPr>
        <xdr:cNvPr id="31" name="Bisel 30">
          <a:hlinkClick xmlns:r="http://schemas.openxmlformats.org/officeDocument/2006/relationships" r:id="rId8"/>
        </xdr:cNvPr>
        <xdr:cNvSpPr/>
      </xdr:nvSpPr>
      <xdr:spPr>
        <a:xfrm>
          <a:off x="2128838" y="11041765"/>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600" b="1">
              <a:solidFill>
                <a:schemeClr val="lt1"/>
              </a:solidFill>
              <a:latin typeface="+mn-lt"/>
              <a:ea typeface="+mn-ea"/>
              <a:cs typeface="+mn-cs"/>
            </a:rPr>
            <a:t>Caso De Uso</a:t>
          </a:r>
        </a:p>
      </xdr:txBody>
    </xdr:sp>
    <xdr:clientData/>
  </xdr:twoCellAnchor>
  <xdr:twoCellAnchor>
    <xdr:from>
      <xdr:col>6</xdr:col>
      <xdr:colOff>466725</xdr:colOff>
      <xdr:row>27</xdr:row>
      <xdr:rowOff>270351</xdr:rowOff>
    </xdr:from>
    <xdr:to>
      <xdr:col>9</xdr:col>
      <xdr:colOff>214312</xdr:colOff>
      <xdr:row>30</xdr:row>
      <xdr:rowOff>27464</xdr:rowOff>
    </xdr:to>
    <xdr:sp macro="" textlink="">
      <xdr:nvSpPr>
        <xdr:cNvPr id="32" name="Bisel 31">
          <a:hlinkClick xmlns:r="http://schemas.openxmlformats.org/officeDocument/2006/relationships" r:id="rId9"/>
        </xdr:cNvPr>
        <xdr:cNvSpPr/>
      </xdr:nvSpPr>
      <xdr:spPr>
        <a:xfrm>
          <a:off x="4059011" y="9060565"/>
          <a:ext cx="1543730" cy="777649"/>
        </a:xfrm>
        <a:prstGeom prst="bevel">
          <a:avLst/>
        </a:prstGeom>
        <a:solidFill>
          <a:schemeClr val="bg2">
            <a:lumMod val="50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600" b="1">
              <a:solidFill>
                <a:schemeClr val="lt1"/>
              </a:solidFill>
              <a:latin typeface="+mn-lt"/>
              <a:ea typeface="+mn-ea"/>
              <a:cs typeface="+mn-cs"/>
            </a:rPr>
            <a:t>Ferramentas</a:t>
          </a:r>
        </a:p>
      </xdr:txBody>
    </xdr:sp>
    <xdr:clientData/>
  </xdr:twoCellAnchor>
  <xdr:twoCellAnchor>
    <xdr:from>
      <xdr:col>9</xdr:col>
      <xdr:colOff>581025</xdr:colOff>
      <xdr:row>27</xdr:row>
      <xdr:rowOff>289401</xdr:rowOff>
    </xdr:from>
    <xdr:to>
      <xdr:col>12</xdr:col>
      <xdr:colOff>328612</xdr:colOff>
      <xdr:row>30</xdr:row>
      <xdr:rowOff>46514</xdr:rowOff>
    </xdr:to>
    <xdr:sp macro="" textlink="">
      <xdr:nvSpPr>
        <xdr:cNvPr id="33" name="Bisel 32"/>
        <xdr:cNvSpPr/>
      </xdr:nvSpPr>
      <xdr:spPr>
        <a:xfrm>
          <a:off x="5969454" y="9079615"/>
          <a:ext cx="1543729" cy="77764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238125</xdr:colOff>
      <xdr:row>31</xdr:row>
      <xdr:rowOff>192789</xdr:rowOff>
    </xdr:from>
    <xdr:to>
      <xdr:col>2</xdr:col>
      <xdr:colOff>581025</xdr:colOff>
      <xdr:row>33</xdr:row>
      <xdr:rowOff>281156</xdr:rowOff>
    </xdr:to>
    <xdr:sp macro="" textlink="">
      <xdr:nvSpPr>
        <xdr:cNvPr id="34" name="Bisel 33">
          <a:hlinkClick xmlns:r="http://schemas.openxmlformats.org/officeDocument/2006/relationships" r:id="rId10"/>
        </xdr:cNvPr>
        <xdr:cNvSpPr/>
      </xdr:nvSpPr>
      <xdr:spPr>
        <a:xfrm>
          <a:off x="238125" y="12289539"/>
          <a:ext cx="1533525" cy="755117"/>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400" b="1">
              <a:solidFill>
                <a:schemeClr val="lt1"/>
              </a:solidFill>
              <a:latin typeface="+mn-lt"/>
              <a:ea typeface="+mn-ea"/>
              <a:cs typeface="+mn-cs"/>
            </a:rPr>
            <a:t>Desrição das Ferramentas</a:t>
          </a:r>
        </a:p>
        <a:p>
          <a:pPr marL="0" indent="0" algn="ctr"/>
          <a:endParaRPr lang="pt-BR" sz="1600" b="1">
            <a:solidFill>
              <a:schemeClr val="lt1"/>
            </a:solidFill>
            <a:latin typeface="+mn-lt"/>
            <a:ea typeface="+mn-ea"/>
            <a:cs typeface="+mn-cs"/>
          </a:endParaRPr>
        </a:p>
      </xdr:txBody>
    </xdr:sp>
    <xdr:clientData/>
  </xdr:twoCellAnchor>
  <xdr:twoCellAnchor>
    <xdr:from>
      <xdr:col>3</xdr:col>
      <xdr:colOff>352425</xdr:colOff>
      <xdr:row>31</xdr:row>
      <xdr:rowOff>211839</xdr:rowOff>
    </xdr:from>
    <xdr:to>
      <xdr:col>6</xdr:col>
      <xdr:colOff>100012</xdr:colOff>
      <xdr:row>33</xdr:row>
      <xdr:rowOff>300206</xdr:rowOff>
    </xdr:to>
    <xdr:sp macro="" textlink="">
      <xdr:nvSpPr>
        <xdr:cNvPr id="35" name="Bisel 34">
          <a:hlinkClick xmlns:r="http://schemas.openxmlformats.org/officeDocument/2006/relationships" r:id="rId11"/>
        </xdr:cNvPr>
        <xdr:cNvSpPr/>
      </xdr:nvSpPr>
      <xdr:spPr>
        <a:xfrm>
          <a:off x="2138363" y="12308589"/>
          <a:ext cx="1533524" cy="755117"/>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solidFill>
                <a:schemeClr val="lt1"/>
              </a:solidFill>
              <a:latin typeface="+mn-lt"/>
              <a:ea typeface="+mn-ea"/>
              <a:cs typeface="+mn-cs"/>
            </a:rPr>
            <a:t>Exemplo</a:t>
          </a:r>
          <a:r>
            <a:rPr lang="pt-BR" sz="1200"/>
            <a:t> </a:t>
          </a:r>
          <a:r>
            <a:rPr lang="pt-BR" sz="1400" b="1"/>
            <a:t>Prático</a:t>
          </a:r>
          <a:endParaRPr lang="pt-BR" sz="1100" b="1"/>
        </a:p>
      </xdr:txBody>
    </xdr:sp>
    <xdr:clientData/>
  </xdr:twoCellAnchor>
  <xdr:twoCellAnchor>
    <xdr:from>
      <xdr:col>6</xdr:col>
      <xdr:colOff>476250</xdr:colOff>
      <xdr:row>31</xdr:row>
      <xdr:rowOff>203675</xdr:rowOff>
    </xdr:from>
    <xdr:to>
      <xdr:col>9</xdr:col>
      <xdr:colOff>223837</xdr:colOff>
      <xdr:row>33</xdr:row>
      <xdr:rowOff>292042</xdr:rowOff>
    </xdr:to>
    <xdr:sp macro="" textlink="">
      <xdr:nvSpPr>
        <xdr:cNvPr id="36" name="Bisel 35">
          <a:hlinkClick xmlns:r="http://schemas.openxmlformats.org/officeDocument/2006/relationships" r:id="rId4"/>
        </xdr:cNvPr>
        <xdr:cNvSpPr/>
      </xdr:nvSpPr>
      <xdr:spPr>
        <a:xfrm>
          <a:off x="4068536" y="10354604"/>
          <a:ext cx="1543730"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400" b="1">
              <a:solidFill>
                <a:schemeClr val="lt1"/>
              </a:solidFill>
              <a:latin typeface="+mn-lt"/>
              <a:ea typeface="+mn-ea"/>
              <a:cs typeface="+mn-cs"/>
            </a:rPr>
            <a:t>Modelo das Ferramentas </a:t>
          </a:r>
        </a:p>
      </xdr:txBody>
    </xdr:sp>
    <xdr:clientData/>
  </xdr:twoCellAnchor>
  <xdr:twoCellAnchor>
    <xdr:from>
      <xdr:col>9</xdr:col>
      <xdr:colOff>590550</xdr:colOff>
      <xdr:row>31</xdr:row>
      <xdr:rowOff>222725</xdr:rowOff>
    </xdr:from>
    <xdr:to>
      <xdr:col>12</xdr:col>
      <xdr:colOff>338137</xdr:colOff>
      <xdr:row>33</xdr:row>
      <xdr:rowOff>317895</xdr:rowOff>
    </xdr:to>
    <xdr:sp macro="" textlink="">
      <xdr:nvSpPr>
        <xdr:cNvPr id="37" name="Bisel 36"/>
        <xdr:cNvSpPr/>
      </xdr:nvSpPr>
      <xdr:spPr>
        <a:xfrm>
          <a:off x="5978979" y="10373654"/>
          <a:ext cx="1543729" cy="775527"/>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245610</xdr:colOff>
      <xdr:row>36</xdr:row>
      <xdr:rowOff>281737</xdr:rowOff>
    </xdr:from>
    <xdr:to>
      <xdr:col>2</xdr:col>
      <xdr:colOff>588510</xdr:colOff>
      <xdr:row>38</xdr:row>
      <xdr:rowOff>370104</xdr:rowOff>
    </xdr:to>
    <xdr:sp macro="" textlink="">
      <xdr:nvSpPr>
        <xdr:cNvPr id="39" name="Bisel 38"/>
        <xdr:cNvSpPr/>
      </xdr:nvSpPr>
      <xdr:spPr>
        <a:xfrm>
          <a:off x="245610" y="11602880"/>
          <a:ext cx="1540329"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400" b="1">
              <a:solidFill>
                <a:schemeClr val="lt1"/>
              </a:solidFill>
              <a:latin typeface="+mn-lt"/>
              <a:ea typeface="+mn-ea"/>
              <a:cs typeface="+mn-cs"/>
            </a:rPr>
            <a:t>Diagrama Classe</a:t>
          </a:r>
        </a:p>
      </xdr:txBody>
    </xdr:sp>
    <xdr:clientData/>
  </xdr:twoCellAnchor>
  <xdr:twoCellAnchor>
    <xdr:from>
      <xdr:col>3</xdr:col>
      <xdr:colOff>359910</xdr:colOff>
      <xdr:row>36</xdr:row>
      <xdr:rowOff>300787</xdr:rowOff>
    </xdr:from>
    <xdr:to>
      <xdr:col>6</xdr:col>
      <xdr:colOff>107497</xdr:colOff>
      <xdr:row>38</xdr:row>
      <xdr:rowOff>389154</xdr:rowOff>
    </xdr:to>
    <xdr:sp macro="" textlink="">
      <xdr:nvSpPr>
        <xdr:cNvPr id="40" name="Bisel 39">
          <a:hlinkClick xmlns:r="http://schemas.openxmlformats.org/officeDocument/2006/relationships" r:id="rId12"/>
        </xdr:cNvPr>
        <xdr:cNvSpPr/>
      </xdr:nvSpPr>
      <xdr:spPr>
        <a:xfrm>
          <a:off x="2156053" y="11621930"/>
          <a:ext cx="1543730"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MOD</a:t>
          </a:r>
        </a:p>
      </xdr:txBody>
    </xdr:sp>
    <xdr:clientData/>
  </xdr:twoCellAnchor>
  <xdr:twoCellAnchor>
    <xdr:from>
      <xdr:col>6</xdr:col>
      <xdr:colOff>483735</xdr:colOff>
      <xdr:row>36</xdr:row>
      <xdr:rowOff>292623</xdr:rowOff>
    </xdr:from>
    <xdr:to>
      <xdr:col>9</xdr:col>
      <xdr:colOff>231322</xdr:colOff>
      <xdr:row>38</xdr:row>
      <xdr:rowOff>371465</xdr:rowOff>
    </xdr:to>
    <xdr:sp macro="" textlink="">
      <xdr:nvSpPr>
        <xdr:cNvPr id="41" name="Bisel 40">
          <a:hlinkClick xmlns:r="http://schemas.openxmlformats.org/officeDocument/2006/relationships" r:id="rId13"/>
        </xdr:cNvPr>
        <xdr:cNvSpPr/>
      </xdr:nvSpPr>
      <xdr:spPr>
        <a:xfrm>
          <a:off x="4076021" y="12144444"/>
          <a:ext cx="1543730" cy="7592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Arquitetura</a:t>
          </a:r>
          <a:r>
            <a:rPr lang="pt-BR" sz="1100" b="1" baseline="0"/>
            <a:t> Do Sistema</a:t>
          </a:r>
          <a:endParaRPr lang="pt-BR" sz="1100" b="1"/>
        </a:p>
      </xdr:txBody>
    </xdr:sp>
    <xdr:clientData/>
  </xdr:twoCellAnchor>
  <xdr:twoCellAnchor>
    <xdr:from>
      <xdr:col>9</xdr:col>
      <xdr:colOff>598035</xdr:colOff>
      <xdr:row>36</xdr:row>
      <xdr:rowOff>302148</xdr:rowOff>
    </xdr:from>
    <xdr:to>
      <xdr:col>12</xdr:col>
      <xdr:colOff>345622</xdr:colOff>
      <xdr:row>38</xdr:row>
      <xdr:rowOff>397319</xdr:rowOff>
    </xdr:to>
    <xdr:sp macro="" textlink="">
      <xdr:nvSpPr>
        <xdr:cNvPr id="42" name="Bisel 41"/>
        <xdr:cNvSpPr/>
      </xdr:nvSpPr>
      <xdr:spPr>
        <a:xfrm>
          <a:off x="5986464" y="12153969"/>
          <a:ext cx="1543729" cy="77552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248333</xdr:colOff>
      <xdr:row>40</xdr:row>
      <xdr:rowOff>179668</xdr:rowOff>
    </xdr:from>
    <xdr:to>
      <xdr:col>2</xdr:col>
      <xdr:colOff>591233</xdr:colOff>
      <xdr:row>42</xdr:row>
      <xdr:rowOff>277560</xdr:rowOff>
    </xdr:to>
    <xdr:sp macro="" textlink="">
      <xdr:nvSpPr>
        <xdr:cNvPr id="51" name="Bisel 50"/>
        <xdr:cNvSpPr/>
      </xdr:nvSpPr>
      <xdr:spPr>
        <a:xfrm>
          <a:off x="248333" y="13201704"/>
          <a:ext cx="1540329" cy="77824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xdr:col>
      <xdr:colOff>362633</xdr:colOff>
      <xdr:row>40</xdr:row>
      <xdr:rowOff>208243</xdr:rowOff>
    </xdr:from>
    <xdr:to>
      <xdr:col>6</xdr:col>
      <xdr:colOff>110220</xdr:colOff>
      <xdr:row>42</xdr:row>
      <xdr:rowOff>296610</xdr:rowOff>
    </xdr:to>
    <xdr:sp macro="" textlink="">
      <xdr:nvSpPr>
        <xdr:cNvPr id="52" name="Bisel 51"/>
        <xdr:cNvSpPr/>
      </xdr:nvSpPr>
      <xdr:spPr>
        <a:xfrm>
          <a:off x="2158776" y="13230279"/>
          <a:ext cx="1543730"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486458</xdr:colOff>
      <xdr:row>40</xdr:row>
      <xdr:rowOff>200079</xdr:rowOff>
    </xdr:from>
    <xdr:to>
      <xdr:col>9</xdr:col>
      <xdr:colOff>234045</xdr:colOff>
      <xdr:row>42</xdr:row>
      <xdr:rowOff>278921</xdr:rowOff>
    </xdr:to>
    <xdr:sp macro="" textlink="">
      <xdr:nvSpPr>
        <xdr:cNvPr id="53" name="Bisel 52"/>
        <xdr:cNvSpPr/>
      </xdr:nvSpPr>
      <xdr:spPr>
        <a:xfrm>
          <a:off x="4078744" y="13752793"/>
          <a:ext cx="1543730" cy="75919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2044</xdr:colOff>
      <xdr:row>40</xdr:row>
      <xdr:rowOff>209604</xdr:rowOff>
    </xdr:from>
    <xdr:to>
      <xdr:col>12</xdr:col>
      <xdr:colOff>348345</xdr:colOff>
      <xdr:row>42</xdr:row>
      <xdr:rowOff>304775</xdr:rowOff>
    </xdr:to>
    <xdr:sp macro="" textlink="">
      <xdr:nvSpPr>
        <xdr:cNvPr id="54" name="Bisel 53"/>
        <xdr:cNvSpPr/>
      </xdr:nvSpPr>
      <xdr:spPr>
        <a:xfrm>
          <a:off x="5989187" y="13762318"/>
          <a:ext cx="1543729" cy="77552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208189</xdr:colOff>
      <xdr:row>1</xdr:row>
      <xdr:rowOff>488067</xdr:rowOff>
    </xdr:from>
    <xdr:to>
      <xdr:col>16</xdr:col>
      <xdr:colOff>527276</xdr:colOff>
      <xdr:row>4</xdr:row>
      <xdr:rowOff>190751</xdr:rowOff>
    </xdr:to>
    <xdr:sp macro="" textlink="">
      <xdr:nvSpPr>
        <xdr:cNvPr id="38" name="Bisel 37">
          <a:hlinkClick xmlns:r="http://schemas.openxmlformats.org/officeDocument/2006/relationships" r:id="rId9"/>
        </xdr:cNvPr>
        <xdr:cNvSpPr/>
      </xdr:nvSpPr>
      <xdr:spPr>
        <a:xfrm>
          <a:off x="8617403" y="624138"/>
          <a:ext cx="1543730" cy="777649"/>
        </a:xfrm>
        <a:prstGeom prst="bevel">
          <a:avLst/>
        </a:prstGeom>
        <a:solidFill>
          <a:schemeClr val="bg2">
            <a:lumMod val="50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600" b="1">
              <a:solidFill>
                <a:schemeClr val="lt1"/>
              </a:solidFill>
              <a:latin typeface="+mn-lt"/>
              <a:ea typeface="+mn-ea"/>
              <a:cs typeface="+mn-cs"/>
            </a:rPr>
            <a:t>Ferramentas</a:t>
          </a:r>
        </a:p>
      </xdr:txBody>
    </xdr:sp>
    <xdr:clientData/>
  </xdr:twoCellAnchor>
  <xdr:twoCellAnchor>
    <xdr:from>
      <xdr:col>14</xdr:col>
      <xdr:colOff>208189</xdr:colOff>
      <xdr:row>5</xdr:row>
      <xdr:rowOff>47536</xdr:rowOff>
    </xdr:from>
    <xdr:to>
      <xdr:col>16</xdr:col>
      <xdr:colOff>527276</xdr:colOff>
      <xdr:row>7</xdr:row>
      <xdr:rowOff>155032</xdr:rowOff>
    </xdr:to>
    <xdr:sp macro="" textlink="">
      <xdr:nvSpPr>
        <xdr:cNvPr id="43" name="Bisel 42">
          <a:hlinkClick xmlns:r="http://schemas.openxmlformats.org/officeDocument/2006/relationships" r:id="rId12"/>
        </xdr:cNvPr>
        <xdr:cNvSpPr/>
      </xdr:nvSpPr>
      <xdr:spPr>
        <a:xfrm>
          <a:off x="8566377" y="1702505"/>
          <a:ext cx="1533524" cy="774246"/>
        </a:xfrm>
        <a:prstGeom prst="bevel">
          <a:avLst/>
        </a:prstGeom>
        <a:solidFill>
          <a:schemeClr val="bg2">
            <a:lumMod val="50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600" b="1">
              <a:solidFill>
                <a:schemeClr val="lt1"/>
              </a:solidFill>
              <a:latin typeface="+mn-lt"/>
              <a:ea typeface="+mn-ea"/>
              <a:cs typeface="+mn-cs"/>
            </a:rPr>
            <a:t>MOD</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485775</xdr:colOff>
      <xdr:row>4</xdr:row>
      <xdr:rowOff>85725</xdr:rowOff>
    </xdr:from>
    <xdr:to>
      <xdr:col>19</xdr:col>
      <xdr:colOff>409575</xdr:colOff>
      <xdr:row>33</xdr:row>
      <xdr:rowOff>38100</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72175" y="762000"/>
          <a:ext cx="6019800" cy="547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285750</xdr:colOff>
      <xdr:row>40</xdr:row>
      <xdr:rowOff>9525</xdr:rowOff>
    </xdr:from>
    <xdr:to>
      <xdr:col>15</xdr:col>
      <xdr:colOff>476250</xdr:colOff>
      <xdr:row>78</xdr:row>
      <xdr:rowOff>66675</xdr:rowOff>
    </xdr:to>
    <xdr:pic>
      <xdr:nvPicPr>
        <xdr:cNvPr id="3" name="Imagem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0" y="7543800"/>
          <a:ext cx="9334500" cy="729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342900</xdr:colOff>
      <xdr:row>84</xdr:row>
      <xdr:rowOff>66675</xdr:rowOff>
    </xdr:from>
    <xdr:to>
      <xdr:col>11</xdr:col>
      <xdr:colOff>333375</xdr:colOff>
      <xdr:row>110</xdr:row>
      <xdr:rowOff>142875</xdr:rowOff>
    </xdr:to>
    <xdr:pic>
      <xdr:nvPicPr>
        <xdr:cNvPr id="4" name="Imagem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0" y="15982950"/>
          <a:ext cx="6086475" cy="502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117</xdr:row>
      <xdr:rowOff>133350</xdr:rowOff>
    </xdr:from>
    <xdr:to>
      <xdr:col>12</xdr:col>
      <xdr:colOff>290131</xdr:colOff>
      <xdr:row>170</xdr:row>
      <xdr:rowOff>95250</xdr:rowOff>
    </xdr:to>
    <xdr:pic>
      <xdr:nvPicPr>
        <xdr:cNvPr id="5" name="Imagem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5300" y="22336125"/>
          <a:ext cx="7110031" cy="10058400"/>
        </a:xfrm>
        <a:prstGeom prst="rect">
          <a:avLst/>
        </a:prstGeom>
      </xdr:spPr>
    </xdr:pic>
    <xdr:clientData/>
  </xdr:twoCellAnchor>
  <xdr:twoCellAnchor editAs="oneCell">
    <xdr:from>
      <xdr:col>13</xdr:col>
      <xdr:colOff>495300</xdr:colOff>
      <xdr:row>117</xdr:row>
      <xdr:rowOff>142875</xdr:rowOff>
    </xdr:from>
    <xdr:to>
      <xdr:col>22</xdr:col>
      <xdr:colOff>504825</xdr:colOff>
      <xdr:row>159</xdr:row>
      <xdr:rowOff>9525</xdr:rowOff>
    </xdr:to>
    <xdr:pic>
      <xdr:nvPicPr>
        <xdr:cNvPr id="6" name="Imagem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420100" y="22345650"/>
          <a:ext cx="5495925" cy="786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485776</xdr:colOff>
      <xdr:row>175</xdr:row>
      <xdr:rowOff>119362</xdr:rowOff>
    </xdr:from>
    <xdr:to>
      <xdr:col>12</xdr:col>
      <xdr:colOff>66676</xdr:colOff>
      <xdr:row>197</xdr:row>
      <xdr:rowOff>72906</xdr:rowOff>
    </xdr:to>
    <xdr:pic>
      <xdr:nvPicPr>
        <xdr:cNvPr id="7" name="Imagem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85776" y="33371137"/>
          <a:ext cx="6896100" cy="4144544"/>
        </a:xfrm>
        <a:prstGeom prst="rect">
          <a:avLst/>
        </a:prstGeom>
      </xdr:spPr>
    </xdr:pic>
    <xdr:clientData/>
  </xdr:twoCellAnchor>
  <xdr:twoCellAnchor editAs="oneCell">
    <xdr:from>
      <xdr:col>1</xdr:col>
      <xdr:colOff>0</xdr:colOff>
      <xdr:row>201</xdr:row>
      <xdr:rowOff>0</xdr:rowOff>
    </xdr:from>
    <xdr:to>
      <xdr:col>9</xdr:col>
      <xdr:colOff>533400</xdr:colOff>
      <xdr:row>212</xdr:row>
      <xdr:rowOff>161925</xdr:rowOff>
    </xdr:to>
    <xdr:pic>
      <xdr:nvPicPr>
        <xdr:cNvPr id="8" name="Imagem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09600" y="38204775"/>
          <a:ext cx="5410200" cy="2257425"/>
        </a:xfrm>
        <a:prstGeom prst="rect">
          <a:avLst/>
        </a:prstGeom>
      </xdr:spPr>
    </xdr:pic>
    <xdr:clientData/>
  </xdr:twoCellAnchor>
  <xdr:twoCellAnchor editAs="oneCell">
    <xdr:from>
      <xdr:col>1</xdr:col>
      <xdr:colOff>0</xdr:colOff>
      <xdr:row>216</xdr:row>
      <xdr:rowOff>0</xdr:rowOff>
    </xdr:from>
    <xdr:to>
      <xdr:col>5</xdr:col>
      <xdr:colOff>28575</xdr:colOff>
      <xdr:row>225</xdr:row>
      <xdr:rowOff>133350</xdr:rowOff>
    </xdr:to>
    <xdr:pic>
      <xdr:nvPicPr>
        <xdr:cNvPr id="9" name="Imagem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09600" y="41062275"/>
          <a:ext cx="2466975" cy="1847850"/>
        </a:xfrm>
        <a:prstGeom prst="rect">
          <a:avLst/>
        </a:prstGeom>
      </xdr:spPr>
    </xdr:pic>
    <xdr:clientData/>
  </xdr:twoCellAnchor>
  <xdr:twoCellAnchor editAs="oneCell">
    <xdr:from>
      <xdr:col>6</xdr:col>
      <xdr:colOff>0</xdr:colOff>
      <xdr:row>216</xdr:row>
      <xdr:rowOff>0</xdr:rowOff>
    </xdr:from>
    <xdr:to>
      <xdr:col>11</xdr:col>
      <xdr:colOff>133350</xdr:colOff>
      <xdr:row>223</xdr:row>
      <xdr:rowOff>104775</xdr:rowOff>
    </xdr:to>
    <xdr:pic>
      <xdr:nvPicPr>
        <xdr:cNvPr id="10" name="Imagem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657600" y="41062275"/>
          <a:ext cx="3181350" cy="1438275"/>
        </a:xfrm>
        <a:prstGeom prst="rect">
          <a:avLst/>
        </a:prstGeom>
      </xdr:spPr>
    </xdr:pic>
    <xdr:clientData/>
  </xdr:twoCellAnchor>
  <xdr:twoCellAnchor editAs="oneCell">
    <xdr:from>
      <xdr:col>2</xdr:col>
      <xdr:colOff>285750</xdr:colOff>
      <xdr:row>228</xdr:row>
      <xdr:rowOff>38100</xdr:rowOff>
    </xdr:from>
    <xdr:to>
      <xdr:col>9</xdr:col>
      <xdr:colOff>171450</xdr:colOff>
      <xdr:row>245</xdr:row>
      <xdr:rowOff>47625</xdr:rowOff>
    </xdr:to>
    <xdr:pic>
      <xdr:nvPicPr>
        <xdr:cNvPr id="11" name="Imagem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504950" y="43386375"/>
          <a:ext cx="4152900" cy="3248025"/>
        </a:xfrm>
        <a:prstGeom prst="rect">
          <a:avLst/>
        </a:prstGeom>
      </xdr:spPr>
    </xdr:pic>
    <xdr:clientData/>
  </xdr:twoCellAnchor>
  <xdr:twoCellAnchor editAs="oneCell">
    <xdr:from>
      <xdr:col>13</xdr:col>
      <xdr:colOff>0</xdr:colOff>
      <xdr:row>176</xdr:row>
      <xdr:rowOff>0</xdr:rowOff>
    </xdr:from>
    <xdr:to>
      <xdr:col>26</xdr:col>
      <xdr:colOff>365075</xdr:colOff>
      <xdr:row>201</xdr:row>
      <xdr:rowOff>174852</xdr:rowOff>
    </xdr:to>
    <xdr:pic>
      <xdr:nvPicPr>
        <xdr:cNvPr id="12" name="Imagem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924800" y="33442275"/>
          <a:ext cx="8289875" cy="4937352"/>
        </a:xfrm>
        <a:prstGeom prst="rect">
          <a:avLst/>
        </a:prstGeom>
      </xdr:spPr>
    </xdr:pic>
    <xdr:clientData/>
  </xdr:twoCellAnchor>
  <xdr:twoCellAnchor editAs="oneCell">
    <xdr:from>
      <xdr:col>1</xdr:col>
      <xdr:colOff>0</xdr:colOff>
      <xdr:row>249</xdr:row>
      <xdr:rowOff>0</xdr:rowOff>
    </xdr:from>
    <xdr:to>
      <xdr:col>17</xdr:col>
      <xdr:colOff>304800</xdr:colOff>
      <xdr:row>288</xdr:row>
      <xdr:rowOff>48864</xdr:rowOff>
    </xdr:to>
    <xdr:pic>
      <xdr:nvPicPr>
        <xdr:cNvPr id="13" name="Imagem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09600" y="47348775"/>
          <a:ext cx="10058400" cy="7478364"/>
        </a:xfrm>
        <a:prstGeom prst="rect">
          <a:avLst/>
        </a:prstGeom>
      </xdr:spPr>
    </xdr:pic>
    <xdr:clientData/>
  </xdr:twoCellAnchor>
  <xdr:twoCellAnchor editAs="oneCell">
    <xdr:from>
      <xdr:col>19</xdr:col>
      <xdr:colOff>0</xdr:colOff>
      <xdr:row>249</xdr:row>
      <xdr:rowOff>0</xdr:rowOff>
    </xdr:from>
    <xdr:to>
      <xdr:col>30</xdr:col>
      <xdr:colOff>172410</xdr:colOff>
      <xdr:row>274</xdr:row>
      <xdr:rowOff>105455</xdr:rowOff>
    </xdr:to>
    <xdr:pic>
      <xdr:nvPicPr>
        <xdr:cNvPr id="15" name="Imagem 14"/>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1582400" y="47348775"/>
          <a:ext cx="6878010" cy="4867955"/>
        </a:xfrm>
        <a:prstGeom prst="rect">
          <a:avLst/>
        </a:prstGeom>
      </xdr:spPr>
    </xdr:pic>
    <xdr:clientData/>
  </xdr:twoCellAnchor>
  <xdr:twoCellAnchor editAs="oneCell">
    <xdr:from>
      <xdr:col>13</xdr:col>
      <xdr:colOff>28575</xdr:colOff>
      <xdr:row>86</xdr:row>
      <xdr:rowOff>152400</xdr:rowOff>
    </xdr:from>
    <xdr:to>
      <xdr:col>24</xdr:col>
      <xdr:colOff>479088</xdr:colOff>
      <xdr:row>109</xdr:row>
      <xdr:rowOff>19461</xdr:rowOff>
    </xdr:to>
    <xdr:pic>
      <xdr:nvPicPr>
        <xdr:cNvPr id="16" name="Imagem 15"/>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953375" y="16449675"/>
          <a:ext cx="7156113" cy="4248561"/>
        </a:xfrm>
        <a:prstGeom prst="rect">
          <a:avLst/>
        </a:prstGeom>
      </xdr:spPr>
    </xdr:pic>
    <xdr:clientData/>
  </xdr:twoCellAnchor>
  <xdr:twoCellAnchor>
    <xdr:from>
      <xdr:col>0</xdr:col>
      <xdr:colOff>0</xdr:colOff>
      <xdr:row>0</xdr:row>
      <xdr:rowOff>0</xdr:rowOff>
    </xdr:from>
    <xdr:to>
      <xdr:col>1</xdr:col>
      <xdr:colOff>333374</xdr:colOff>
      <xdr:row>0</xdr:row>
      <xdr:rowOff>438150</xdr:rowOff>
    </xdr:to>
    <xdr:sp macro="" textlink="">
      <xdr:nvSpPr>
        <xdr:cNvPr id="17" name="Bisel 16">
          <a:hlinkClick xmlns:r="http://schemas.openxmlformats.org/officeDocument/2006/relationships" r:id="rId15"/>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2</xdr:col>
      <xdr:colOff>114301</xdr:colOff>
      <xdr:row>0</xdr:row>
      <xdr:rowOff>0</xdr:rowOff>
    </xdr:from>
    <xdr:to>
      <xdr:col>4</xdr:col>
      <xdr:colOff>161925</xdr:colOff>
      <xdr:row>0</xdr:row>
      <xdr:rowOff>419100</xdr:rowOff>
    </xdr:to>
    <xdr:sp macro="" textlink="">
      <xdr:nvSpPr>
        <xdr:cNvPr id="18" name="Bisel 17">
          <a:hlinkClick xmlns:r="http://schemas.openxmlformats.org/officeDocument/2006/relationships" r:id="rId16"/>
        </xdr:cNvPr>
        <xdr:cNvSpPr/>
      </xdr:nvSpPr>
      <xdr:spPr>
        <a:xfrm>
          <a:off x="1333501"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47625</xdr:colOff>
      <xdr:row>2</xdr:row>
      <xdr:rowOff>28575</xdr:rowOff>
    </xdr:from>
    <xdr:to>
      <xdr:col>22</xdr:col>
      <xdr:colOff>423862</xdr:colOff>
      <xdr:row>59</xdr:row>
      <xdr:rowOff>153750</xdr:rowOff>
    </xdr:to>
    <xdr:pic>
      <xdr:nvPicPr>
        <xdr:cNvPr id="2" name="Image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542925"/>
          <a:ext cx="13787437" cy="11031300"/>
        </a:xfrm>
        <a:prstGeom prst="rect">
          <a:avLst/>
        </a:prstGeom>
      </xdr:spPr>
    </xdr:pic>
    <xdr:clientData/>
  </xdr:twoCellAnchor>
  <xdr:twoCellAnchor>
    <xdr:from>
      <xdr:col>0</xdr:col>
      <xdr:colOff>0</xdr:colOff>
      <xdr:row>0</xdr:row>
      <xdr:rowOff>0</xdr:rowOff>
    </xdr:from>
    <xdr:to>
      <xdr:col>1</xdr:col>
      <xdr:colOff>333374</xdr:colOff>
      <xdr:row>1</xdr:row>
      <xdr:rowOff>114300</xdr:rowOff>
    </xdr:to>
    <xdr:sp macro="" textlink="">
      <xdr:nvSpPr>
        <xdr:cNvPr id="3" name="Bisel 2">
          <a:hlinkClick xmlns:r="http://schemas.openxmlformats.org/officeDocument/2006/relationships" r:id="rId2"/>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180975</xdr:colOff>
      <xdr:row>56</xdr:row>
      <xdr:rowOff>0</xdr:rowOff>
    </xdr:from>
    <xdr:to>
      <xdr:col>2</xdr:col>
      <xdr:colOff>371475</xdr:colOff>
      <xdr:row>57</xdr:row>
      <xdr:rowOff>19050</xdr:rowOff>
    </xdr:to>
    <xdr:sp macro="" textlink="">
      <xdr:nvSpPr>
        <xdr:cNvPr id="3" name="Seta para a direita 2"/>
        <xdr:cNvSpPr/>
      </xdr:nvSpPr>
      <xdr:spPr>
        <a:xfrm rot="5400000">
          <a:off x="1390650" y="10734675"/>
          <a:ext cx="209550"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581025</xdr:colOff>
      <xdr:row>54</xdr:row>
      <xdr:rowOff>76200</xdr:rowOff>
    </xdr:from>
    <xdr:to>
      <xdr:col>3</xdr:col>
      <xdr:colOff>9525</xdr:colOff>
      <xdr:row>55</xdr:row>
      <xdr:rowOff>133350</xdr:rowOff>
    </xdr:to>
    <xdr:sp macro="" textlink="">
      <xdr:nvSpPr>
        <xdr:cNvPr id="4" name="Retângulo 3"/>
        <xdr:cNvSpPr/>
      </xdr:nvSpPr>
      <xdr:spPr>
        <a:xfrm>
          <a:off x="1190625" y="10401300"/>
          <a:ext cx="6477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a:t>Nome</a:t>
          </a:r>
          <a:r>
            <a:rPr lang="pt-BR" sz="1100" baseline="0"/>
            <a:t> </a:t>
          </a:r>
        </a:p>
        <a:p>
          <a:pPr algn="l"/>
          <a:endParaRPr lang="pt-BR" sz="1100"/>
        </a:p>
      </xdr:txBody>
    </xdr:sp>
    <xdr:clientData/>
  </xdr:twoCellAnchor>
  <xdr:twoCellAnchor>
    <xdr:from>
      <xdr:col>1</xdr:col>
      <xdr:colOff>561975</xdr:colOff>
      <xdr:row>57</xdr:row>
      <xdr:rowOff>76200</xdr:rowOff>
    </xdr:from>
    <xdr:to>
      <xdr:col>2</xdr:col>
      <xdr:colOff>600075</xdr:colOff>
      <xdr:row>58</xdr:row>
      <xdr:rowOff>133350</xdr:rowOff>
    </xdr:to>
    <xdr:sp macro="" textlink="">
      <xdr:nvSpPr>
        <xdr:cNvPr id="5" name="Retângulo 4"/>
        <xdr:cNvSpPr/>
      </xdr:nvSpPr>
      <xdr:spPr>
        <a:xfrm>
          <a:off x="1171575" y="10972800"/>
          <a:ext cx="6477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P.A.</a:t>
          </a:r>
        </a:p>
        <a:p>
          <a:pPr algn="ctr"/>
          <a:endParaRPr lang="pt-BR" sz="1100" baseline="0"/>
        </a:p>
        <a:p>
          <a:pPr algn="ctr"/>
          <a:endParaRPr lang="pt-BR" sz="1100"/>
        </a:p>
      </xdr:txBody>
    </xdr:sp>
    <xdr:clientData/>
  </xdr:twoCellAnchor>
  <xdr:twoCellAnchor>
    <xdr:from>
      <xdr:col>7</xdr:col>
      <xdr:colOff>209550</xdr:colOff>
      <xdr:row>73</xdr:row>
      <xdr:rowOff>190500</xdr:rowOff>
    </xdr:from>
    <xdr:to>
      <xdr:col>11</xdr:col>
      <xdr:colOff>447675</xdr:colOff>
      <xdr:row>75</xdr:row>
      <xdr:rowOff>28575</xdr:rowOff>
    </xdr:to>
    <xdr:sp macro="" textlink="">
      <xdr:nvSpPr>
        <xdr:cNvPr id="2" name="Retângulo 1"/>
        <xdr:cNvSpPr/>
      </xdr:nvSpPr>
      <xdr:spPr>
        <a:xfrm>
          <a:off x="4476750" y="14144625"/>
          <a:ext cx="2676525" cy="228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A1</a:t>
          </a:r>
          <a:r>
            <a:rPr lang="pt-BR" sz="1100" baseline="0"/>
            <a:t> -- Economizar  100</a:t>
          </a:r>
        </a:p>
        <a:p>
          <a:pPr algn="l"/>
          <a:endParaRPr lang="pt-BR" sz="1100"/>
        </a:p>
      </xdr:txBody>
    </xdr:sp>
    <xdr:clientData/>
  </xdr:twoCellAnchor>
  <xdr:twoCellAnchor>
    <xdr:from>
      <xdr:col>7</xdr:col>
      <xdr:colOff>209550</xdr:colOff>
      <xdr:row>75</xdr:row>
      <xdr:rowOff>152400</xdr:rowOff>
    </xdr:from>
    <xdr:to>
      <xdr:col>10</xdr:col>
      <xdr:colOff>9525</xdr:colOff>
      <xdr:row>77</xdr:row>
      <xdr:rowOff>19050</xdr:rowOff>
    </xdr:to>
    <xdr:sp macro="" textlink="">
      <xdr:nvSpPr>
        <xdr:cNvPr id="6" name="Retângulo 5"/>
        <xdr:cNvSpPr/>
      </xdr:nvSpPr>
      <xdr:spPr>
        <a:xfrm>
          <a:off x="4476750" y="14497050"/>
          <a:ext cx="1628775" cy="247650"/>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B1</a:t>
          </a:r>
          <a:r>
            <a:rPr lang="pt-BR" sz="1100" baseline="0"/>
            <a:t>  -- </a:t>
          </a:r>
          <a:r>
            <a:rPr lang="pt-BR" sz="1100"/>
            <a:t>Economizar 70 </a:t>
          </a:r>
        </a:p>
        <a:p>
          <a:pPr algn="l"/>
          <a:endParaRPr lang="pt-BR" sz="1100"/>
        </a:p>
      </xdr:txBody>
    </xdr:sp>
    <xdr:clientData/>
  </xdr:twoCellAnchor>
  <xdr:twoCellAnchor>
    <xdr:from>
      <xdr:col>10</xdr:col>
      <xdr:colOff>76200</xdr:colOff>
      <xdr:row>75</xdr:row>
      <xdr:rowOff>152400</xdr:rowOff>
    </xdr:from>
    <xdr:to>
      <xdr:col>11</xdr:col>
      <xdr:colOff>476250</xdr:colOff>
      <xdr:row>77</xdr:row>
      <xdr:rowOff>9525</xdr:rowOff>
    </xdr:to>
    <xdr:sp macro="" textlink="">
      <xdr:nvSpPr>
        <xdr:cNvPr id="7" name="Retângulo 6"/>
        <xdr:cNvSpPr/>
      </xdr:nvSpPr>
      <xdr:spPr>
        <a:xfrm>
          <a:off x="6172200" y="14497050"/>
          <a:ext cx="1009650" cy="2381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aseline="0"/>
            <a:t>B2 - 30 %</a:t>
          </a:r>
        </a:p>
        <a:p>
          <a:pPr algn="l"/>
          <a:endParaRPr lang="pt-BR" sz="1100" baseline="0"/>
        </a:p>
        <a:p>
          <a:pPr algn="l"/>
          <a:endParaRPr lang="pt-BR" sz="1100" baseline="0"/>
        </a:p>
      </xdr:txBody>
    </xdr:sp>
    <xdr:clientData/>
  </xdr:twoCellAnchor>
  <xdr:twoCellAnchor>
    <xdr:from>
      <xdr:col>7</xdr:col>
      <xdr:colOff>247650</xdr:colOff>
      <xdr:row>77</xdr:row>
      <xdr:rowOff>104773</xdr:rowOff>
    </xdr:from>
    <xdr:to>
      <xdr:col>8</xdr:col>
      <xdr:colOff>95251</xdr:colOff>
      <xdr:row>80</xdr:row>
      <xdr:rowOff>123824</xdr:rowOff>
    </xdr:to>
    <xdr:sp macro="" textlink="">
      <xdr:nvSpPr>
        <xdr:cNvPr id="8" name="Retângulo 7"/>
        <xdr:cNvSpPr/>
      </xdr:nvSpPr>
      <xdr:spPr>
        <a:xfrm>
          <a:off x="4514850" y="14820898"/>
          <a:ext cx="457201" cy="590551"/>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c1</a:t>
          </a:r>
          <a:r>
            <a:rPr lang="pt-BR" sz="1100" baseline="0"/>
            <a:t> - 33%</a:t>
          </a:r>
        </a:p>
        <a:p>
          <a:pPr algn="l"/>
          <a:endParaRPr lang="pt-BR" sz="1100"/>
        </a:p>
      </xdr:txBody>
    </xdr:sp>
    <xdr:clientData/>
  </xdr:twoCellAnchor>
  <xdr:twoCellAnchor>
    <xdr:from>
      <xdr:col>8</xdr:col>
      <xdr:colOff>200027</xdr:colOff>
      <xdr:row>77</xdr:row>
      <xdr:rowOff>114299</xdr:rowOff>
    </xdr:from>
    <xdr:to>
      <xdr:col>9</xdr:col>
      <xdr:colOff>38100</xdr:colOff>
      <xdr:row>80</xdr:row>
      <xdr:rowOff>142875</xdr:rowOff>
    </xdr:to>
    <xdr:sp macro="" textlink="">
      <xdr:nvSpPr>
        <xdr:cNvPr id="10" name="Retângulo 9"/>
        <xdr:cNvSpPr/>
      </xdr:nvSpPr>
      <xdr:spPr>
        <a:xfrm>
          <a:off x="5076827" y="14830424"/>
          <a:ext cx="447673" cy="600076"/>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c2</a:t>
          </a:r>
        </a:p>
      </xdr:txBody>
    </xdr:sp>
    <xdr:clientData/>
  </xdr:twoCellAnchor>
  <xdr:twoCellAnchor>
    <xdr:from>
      <xdr:col>9</xdr:col>
      <xdr:colOff>133352</xdr:colOff>
      <xdr:row>77</xdr:row>
      <xdr:rowOff>104773</xdr:rowOff>
    </xdr:from>
    <xdr:to>
      <xdr:col>9</xdr:col>
      <xdr:colOff>590550</xdr:colOff>
      <xdr:row>80</xdr:row>
      <xdr:rowOff>123824</xdr:rowOff>
    </xdr:to>
    <xdr:sp macro="" textlink="">
      <xdr:nvSpPr>
        <xdr:cNvPr id="11" name="Retângulo 10"/>
        <xdr:cNvSpPr/>
      </xdr:nvSpPr>
      <xdr:spPr>
        <a:xfrm>
          <a:off x="5619752" y="14820898"/>
          <a:ext cx="457198" cy="590551"/>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c3</a:t>
          </a:r>
        </a:p>
      </xdr:txBody>
    </xdr:sp>
    <xdr:clientData/>
  </xdr:twoCellAnchor>
  <xdr:twoCellAnchor>
    <xdr:from>
      <xdr:col>10</xdr:col>
      <xdr:colOff>219076</xdr:colOff>
      <xdr:row>77</xdr:row>
      <xdr:rowOff>123824</xdr:rowOff>
    </xdr:from>
    <xdr:to>
      <xdr:col>10</xdr:col>
      <xdr:colOff>581025</xdr:colOff>
      <xdr:row>78</xdr:row>
      <xdr:rowOff>190499</xdr:rowOff>
    </xdr:to>
    <xdr:sp macro="" textlink="">
      <xdr:nvSpPr>
        <xdr:cNvPr id="12" name="Retângulo 11"/>
        <xdr:cNvSpPr/>
      </xdr:nvSpPr>
      <xdr:spPr>
        <a:xfrm>
          <a:off x="6315076" y="14849474"/>
          <a:ext cx="361949" cy="25717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c4</a:t>
          </a:r>
        </a:p>
      </xdr:txBody>
    </xdr:sp>
    <xdr:clientData/>
  </xdr:twoCellAnchor>
  <xdr:twoCellAnchor>
    <xdr:from>
      <xdr:col>11</xdr:col>
      <xdr:colOff>47626</xdr:colOff>
      <xdr:row>77</xdr:row>
      <xdr:rowOff>133350</xdr:rowOff>
    </xdr:from>
    <xdr:to>
      <xdr:col>11</xdr:col>
      <xdr:colOff>428625</xdr:colOff>
      <xdr:row>78</xdr:row>
      <xdr:rowOff>171450</xdr:rowOff>
    </xdr:to>
    <xdr:sp macro="" textlink="">
      <xdr:nvSpPr>
        <xdr:cNvPr id="13" name="Retângulo 12"/>
        <xdr:cNvSpPr/>
      </xdr:nvSpPr>
      <xdr:spPr>
        <a:xfrm>
          <a:off x="6753226" y="14859000"/>
          <a:ext cx="380999" cy="2286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c5</a:t>
          </a:r>
        </a:p>
      </xdr:txBody>
    </xdr:sp>
    <xdr:clientData/>
  </xdr:twoCellAnchor>
  <xdr:twoCellAnchor>
    <xdr:from>
      <xdr:col>0</xdr:col>
      <xdr:colOff>0</xdr:colOff>
      <xdr:row>0</xdr:row>
      <xdr:rowOff>0</xdr:rowOff>
    </xdr:from>
    <xdr:to>
      <xdr:col>1</xdr:col>
      <xdr:colOff>342900</xdr:colOff>
      <xdr:row>1</xdr:row>
      <xdr:rowOff>142875</xdr:rowOff>
    </xdr:to>
    <xdr:sp macro="" textlink="">
      <xdr:nvSpPr>
        <xdr:cNvPr id="16" name="Bisel 15">
          <a:hlinkClick xmlns:r="http://schemas.openxmlformats.org/officeDocument/2006/relationships" r:id="rId1"/>
        </xdr:cNvPr>
        <xdr:cNvSpPr/>
      </xdr:nvSpPr>
      <xdr:spPr>
        <a:xfrm>
          <a:off x="0" y="0"/>
          <a:ext cx="952500" cy="3333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1</xdr:col>
      <xdr:colOff>585104</xdr:colOff>
      <xdr:row>0</xdr:row>
      <xdr:rowOff>0</xdr:rowOff>
    </xdr:from>
    <xdr:to>
      <xdr:col>4</xdr:col>
      <xdr:colOff>14963</xdr:colOff>
      <xdr:row>2</xdr:row>
      <xdr:rowOff>24493</xdr:rowOff>
    </xdr:to>
    <xdr:sp macro="" textlink="">
      <xdr:nvSpPr>
        <xdr:cNvPr id="15" name="Bisel 14">
          <a:hlinkClick xmlns:r="http://schemas.openxmlformats.org/officeDocument/2006/relationships" r:id="rId2"/>
        </xdr:cNvPr>
        <xdr:cNvSpPr/>
      </xdr:nvSpPr>
      <xdr:spPr>
        <a:xfrm>
          <a:off x="1197425"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twoCellAnchor>
    <xdr:from>
      <xdr:col>1</xdr:col>
      <xdr:colOff>571497</xdr:colOff>
      <xdr:row>0</xdr:row>
      <xdr:rowOff>0</xdr:rowOff>
    </xdr:from>
    <xdr:to>
      <xdr:col>4</xdr:col>
      <xdr:colOff>1356</xdr:colOff>
      <xdr:row>2</xdr:row>
      <xdr:rowOff>24493</xdr:rowOff>
    </xdr:to>
    <xdr:sp macro="" textlink="">
      <xdr:nvSpPr>
        <xdr:cNvPr id="18" name="Bisel 17">
          <a:hlinkClick xmlns:r="http://schemas.openxmlformats.org/officeDocument/2006/relationships" r:id="rId2"/>
        </xdr:cNvPr>
        <xdr:cNvSpPr/>
      </xdr:nvSpPr>
      <xdr:spPr>
        <a:xfrm>
          <a:off x="1183818"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1285874</xdr:colOff>
      <xdr:row>1</xdr:row>
      <xdr:rowOff>285750</xdr:rowOff>
    </xdr:to>
    <xdr:sp macro="" textlink="">
      <xdr:nvSpPr>
        <xdr:cNvPr id="2" name="Bisel 1">
          <a:hlinkClick xmlns:r="http://schemas.openxmlformats.org/officeDocument/2006/relationships" r:id="rId1"/>
        </xdr:cNvPr>
        <xdr:cNvSpPr/>
      </xdr:nvSpPr>
      <xdr:spPr>
        <a:xfrm>
          <a:off x="0" y="0"/>
          <a:ext cx="1285874" cy="4762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1</xdr:col>
      <xdr:colOff>176877</xdr:colOff>
      <xdr:row>0</xdr:row>
      <xdr:rowOff>0</xdr:rowOff>
    </xdr:from>
    <xdr:to>
      <xdr:col>1</xdr:col>
      <xdr:colOff>1443701</xdr:colOff>
      <xdr:row>1</xdr:row>
      <xdr:rowOff>228600</xdr:rowOff>
    </xdr:to>
    <xdr:sp macro="" textlink="">
      <xdr:nvSpPr>
        <xdr:cNvPr id="3" name="Bisel 2">
          <a:hlinkClick xmlns:r="http://schemas.openxmlformats.org/officeDocument/2006/relationships" r:id="rId2"/>
        </xdr:cNvPr>
        <xdr:cNvSpPr/>
      </xdr:nvSpPr>
      <xdr:spPr>
        <a:xfrm>
          <a:off x="1496770"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593912</xdr:colOff>
      <xdr:row>1</xdr:row>
      <xdr:rowOff>89647</xdr:rowOff>
    </xdr:to>
    <xdr:sp macro="" textlink="">
      <xdr:nvSpPr>
        <xdr:cNvPr id="2" name="Bisel 1">
          <a:hlinkClick xmlns:r="http://schemas.openxmlformats.org/officeDocument/2006/relationships" r:id="rId1"/>
        </xdr:cNvPr>
        <xdr:cNvSpPr/>
      </xdr:nvSpPr>
      <xdr:spPr>
        <a:xfrm>
          <a:off x="0" y="0"/>
          <a:ext cx="593912" cy="381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i="0" u="sng"/>
            <a:t>Inicio</a:t>
          </a:r>
        </a:p>
      </xdr:txBody>
    </xdr:sp>
    <xdr:clientData/>
  </xdr:twoCellAnchor>
  <xdr:twoCellAnchor>
    <xdr:from>
      <xdr:col>1</xdr:col>
      <xdr:colOff>313774</xdr:colOff>
      <xdr:row>0</xdr:row>
      <xdr:rowOff>0</xdr:rowOff>
    </xdr:from>
    <xdr:to>
      <xdr:col>1</xdr:col>
      <xdr:colOff>1580598</xdr:colOff>
      <xdr:row>1</xdr:row>
      <xdr:rowOff>127747</xdr:rowOff>
    </xdr:to>
    <xdr:sp macro="" textlink="">
      <xdr:nvSpPr>
        <xdr:cNvPr id="3" name="Bisel 2">
          <a:hlinkClick xmlns:r="http://schemas.openxmlformats.org/officeDocument/2006/relationships" r:id="rId2"/>
        </xdr:cNvPr>
        <xdr:cNvSpPr/>
      </xdr:nvSpPr>
      <xdr:spPr>
        <a:xfrm>
          <a:off x="918892"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19050</xdr:colOff>
      <xdr:row>1</xdr:row>
      <xdr:rowOff>277500</xdr:rowOff>
    </xdr:to>
    <xdr:sp macro="" textlink="">
      <xdr:nvSpPr>
        <xdr:cNvPr id="4" name="Bisel 3">
          <a:hlinkClick xmlns:r="http://schemas.openxmlformats.org/officeDocument/2006/relationships" r:id="rId1"/>
        </xdr:cNvPr>
        <xdr:cNvSpPr/>
      </xdr:nvSpPr>
      <xdr:spPr>
        <a:xfrm>
          <a:off x="0" y="0"/>
          <a:ext cx="1238250" cy="468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19050</xdr:colOff>
      <xdr:row>0</xdr:row>
      <xdr:rowOff>506100</xdr:rowOff>
    </xdr:to>
    <xdr:sp macro="" textlink="">
      <xdr:nvSpPr>
        <xdr:cNvPr id="2" name="Bisel 1">
          <a:hlinkClick xmlns:r="http://schemas.openxmlformats.org/officeDocument/2006/relationships" r:id="rId1"/>
        </xdr:cNvPr>
        <xdr:cNvSpPr/>
      </xdr:nvSpPr>
      <xdr:spPr>
        <a:xfrm>
          <a:off x="0" y="38100"/>
          <a:ext cx="1238250" cy="468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8</xdr:col>
      <xdr:colOff>47625</xdr:colOff>
      <xdr:row>1</xdr:row>
      <xdr:rowOff>38100</xdr:rowOff>
    </xdr:from>
    <xdr:to>
      <xdr:col>10</xdr:col>
      <xdr:colOff>200025</xdr:colOff>
      <xdr:row>3</xdr:row>
      <xdr:rowOff>28575</xdr:rowOff>
    </xdr:to>
    <xdr:sp macro="" textlink="">
      <xdr:nvSpPr>
        <xdr:cNvPr id="3" name="Bisel 2">
          <a:hlinkClick xmlns:r="http://schemas.openxmlformats.org/officeDocument/2006/relationships" r:id="rId1"/>
        </xdr:cNvPr>
        <xdr:cNvSpPr/>
      </xdr:nvSpPr>
      <xdr:spPr>
        <a:xfrm>
          <a:off x="9782175" y="542925"/>
          <a:ext cx="1371600" cy="7905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Previsão Inicial de Receitas</a:t>
          </a:r>
        </a:p>
      </xdr:txBody>
    </xdr:sp>
    <xdr:clientData/>
  </xdr:twoCellAnchor>
  <xdr:twoCellAnchor>
    <xdr:from>
      <xdr:col>0</xdr:col>
      <xdr:colOff>0</xdr:colOff>
      <xdr:row>0</xdr:row>
      <xdr:rowOff>0</xdr:rowOff>
    </xdr:from>
    <xdr:to>
      <xdr:col>0</xdr:col>
      <xdr:colOff>942974</xdr:colOff>
      <xdr:row>0</xdr:row>
      <xdr:rowOff>438150</xdr:rowOff>
    </xdr:to>
    <xdr:sp macro="" textlink="">
      <xdr:nvSpPr>
        <xdr:cNvPr id="5" name="Bisel 4">
          <a:hlinkClick xmlns:r="http://schemas.openxmlformats.org/officeDocument/2006/relationships" r:id="rId2"/>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57151</xdr:rowOff>
    </xdr:from>
    <xdr:to>
      <xdr:col>0</xdr:col>
      <xdr:colOff>1266825</xdr:colOff>
      <xdr:row>0</xdr:row>
      <xdr:rowOff>419101</xdr:rowOff>
    </xdr:to>
    <xdr:sp macro="" textlink="">
      <xdr:nvSpPr>
        <xdr:cNvPr id="5" name="Bisel 4">
          <a:hlinkClick xmlns:r="http://schemas.openxmlformats.org/officeDocument/2006/relationships" r:id="rId1"/>
        </xdr:cNvPr>
        <xdr:cNvSpPr/>
      </xdr:nvSpPr>
      <xdr:spPr>
        <a:xfrm>
          <a:off x="0" y="466726"/>
          <a:ext cx="1266825" cy="3619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2</xdr:col>
      <xdr:colOff>68089</xdr:colOff>
      <xdr:row>0</xdr:row>
      <xdr:rowOff>0</xdr:rowOff>
    </xdr:from>
    <xdr:to>
      <xdr:col>4</xdr:col>
      <xdr:colOff>352424</xdr:colOff>
      <xdr:row>2</xdr:row>
      <xdr:rowOff>159000</xdr:rowOff>
    </xdr:to>
    <xdr:sp macro="" textlink="">
      <xdr:nvSpPr>
        <xdr:cNvPr id="6" name="Bisel 5">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1</xdr:colOff>
      <xdr:row>0</xdr:row>
      <xdr:rowOff>47627</xdr:rowOff>
    </xdr:from>
    <xdr:to>
      <xdr:col>1</xdr:col>
      <xdr:colOff>457201</xdr:colOff>
      <xdr:row>2</xdr:row>
      <xdr:rowOff>170627</xdr:rowOff>
    </xdr:to>
    <xdr:sp macro="" textlink="">
      <xdr:nvSpPr>
        <xdr:cNvPr id="7" name="Bisel 6">
          <a:hlinkClick xmlns:r="http://schemas.openxmlformats.org/officeDocument/2006/relationships" r:id="rId2"/>
        </xdr:cNvPr>
        <xdr:cNvSpPr/>
      </xdr:nvSpPr>
      <xdr:spPr>
        <a:xfrm>
          <a:off x="1" y="47627"/>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2</xdr:col>
      <xdr:colOff>68089</xdr:colOff>
      <xdr:row>0</xdr:row>
      <xdr:rowOff>0</xdr:rowOff>
    </xdr:from>
    <xdr:to>
      <xdr:col>4</xdr:col>
      <xdr:colOff>352424</xdr:colOff>
      <xdr:row>2</xdr:row>
      <xdr:rowOff>159000</xdr:rowOff>
    </xdr:to>
    <xdr:sp macro="" textlink="">
      <xdr:nvSpPr>
        <xdr:cNvPr id="8" name="Bisel 7">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28576</xdr:colOff>
      <xdr:row>0</xdr:row>
      <xdr:rowOff>38102</xdr:rowOff>
    </xdr:from>
    <xdr:to>
      <xdr:col>1</xdr:col>
      <xdr:colOff>485776</xdr:colOff>
      <xdr:row>2</xdr:row>
      <xdr:rowOff>161102</xdr:rowOff>
    </xdr:to>
    <xdr:sp macro="" textlink="">
      <xdr:nvSpPr>
        <xdr:cNvPr id="9" name="Bisel 8">
          <a:hlinkClick xmlns:r="http://schemas.openxmlformats.org/officeDocument/2006/relationships" r:id="rId2"/>
        </xdr:cNvPr>
        <xdr:cNvSpPr/>
      </xdr:nvSpPr>
      <xdr:spPr>
        <a:xfrm>
          <a:off x="28576" y="38102"/>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9</xdr:col>
      <xdr:colOff>439564</xdr:colOff>
      <xdr:row>0</xdr:row>
      <xdr:rowOff>9525</xdr:rowOff>
    </xdr:from>
    <xdr:to>
      <xdr:col>12</xdr:col>
      <xdr:colOff>114299</xdr:colOff>
      <xdr:row>2</xdr:row>
      <xdr:rowOff>168525</xdr:rowOff>
    </xdr:to>
    <xdr:sp macro="" textlink="">
      <xdr:nvSpPr>
        <xdr:cNvPr id="11" name="Bisel 10">
          <a:hlinkClick xmlns:r="http://schemas.openxmlformats.org/officeDocument/2006/relationships" r:id="rId1"/>
        </xdr:cNvPr>
        <xdr:cNvSpPr/>
      </xdr:nvSpPr>
      <xdr:spPr>
        <a:xfrm>
          <a:off x="5925964" y="9525"/>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Requisitos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1133474</xdr:colOff>
      <xdr:row>0</xdr:row>
      <xdr:rowOff>390525</xdr:rowOff>
    </xdr:to>
    <xdr:sp macro="" textlink="">
      <xdr:nvSpPr>
        <xdr:cNvPr id="2" name="Bisel 1">
          <a:hlinkClick xmlns:r="http://schemas.openxmlformats.org/officeDocument/2006/relationships" r:id="rId1"/>
        </xdr:cNvPr>
        <xdr:cNvSpPr/>
      </xdr:nvSpPr>
      <xdr:spPr>
        <a:xfrm>
          <a:off x="0" y="0"/>
          <a:ext cx="1133474" cy="39052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2</xdr:col>
      <xdr:colOff>68089</xdr:colOff>
      <xdr:row>0</xdr:row>
      <xdr:rowOff>0</xdr:rowOff>
    </xdr:from>
    <xdr:to>
      <xdr:col>4</xdr:col>
      <xdr:colOff>352424</xdr:colOff>
      <xdr:row>2</xdr:row>
      <xdr:rowOff>159000</xdr:rowOff>
    </xdr:to>
    <xdr:sp macro="" textlink="">
      <xdr:nvSpPr>
        <xdr:cNvPr id="2" name="Bisel 1">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1</xdr:colOff>
      <xdr:row>0</xdr:row>
      <xdr:rowOff>47627</xdr:rowOff>
    </xdr:from>
    <xdr:to>
      <xdr:col>1</xdr:col>
      <xdr:colOff>457201</xdr:colOff>
      <xdr:row>2</xdr:row>
      <xdr:rowOff>170627</xdr:rowOff>
    </xdr:to>
    <xdr:sp macro="" textlink="">
      <xdr:nvSpPr>
        <xdr:cNvPr id="3" name="Bisel 2">
          <a:hlinkClick xmlns:r="http://schemas.openxmlformats.org/officeDocument/2006/relationships" r:id="rId2"/>
        </xdr:cNvPr>
        <xdr:cNvSpPr/>
      </xdr:nvSpPr>
      <xdr:spPr>
        <a:xfrm>
          <a:off x="1" y="47627"/>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2</xdr:col>
      <xdr:colOff>68089</xdr:colOff>
      <xdr:row>0</xdr:row>
      <xdr:rowOff>0</xdr:rowOff>
    </xdr:from>
    <xdr:to>
      <xdr:col>4</xdr:col>
      <xdr:colOff>352424</xdr:colOff>
      <xdr:row>2</xdr:row>
      <xdr:rowOff>159000</xdr:rowOff>
    </xdr:to>
    <xdr:sp macro="" textlink="">
      <xdr:nvSpPr>
        <xdr:cNvPr id="4" name="Bisel 3">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28576</xdr:colOff>
      <xdr:row>0</xdr:row>
      <xdr:rowOff>38102</xdr:rowOff>
    </xdr:from>
    <xdr:to>
      <xdr:col>1</xdr:col>
      <xdr:colOff>485776</xdr:colOff>
      <xdr:row>2</xdr:row>
      <xdr:rowOff>161102</xdr:rowOff>
    </xdr:to>
    <xdr:sp macro="" textlink="">
      <xdr:nvSpPr>
        <xdr:cNvPr id="5" name="Bisel 4">
          <a:hlinkClick xmlns:r="http://schemas.openxmlformats.org/officeDocument/2006/relationships" r:id="rId2"/>
        </xdr:cNvPr>
        <xdr:cNvSpPr/>
      </xdr:nvSpPr>
      <xdr:spPr>
        <a:xfrm>
          <a:off x="28576" y="38102"/>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9</xdr:col>
      <xdr:colOff>439564</xdr:colOff>
      <xdr:row>0</xdr:row>
      <xdr:rowOff>9525</xdr:rowOff>
    </xdr:from>
    <xdr:to>
      <xdr:col>12</xdr:col>
      <xdr:colOff>114299</xdr:colOff>
      <xdr:row>2</xdr:row>
      <xdr:rowOff>168525</xdr:rowOff>
    </xdr:to>
    <xdr:sp macro="" textlink="">
      <xdr:nvSpPr>
        <xdr:cNvPr id="6" name="Bisel 5">
          <a:hlinkClick xmlns:r="http://schemas.openxmlformats.org/officeDocument/2006/relationships" r:id="rId1"/>
        </xdr:cNvPr>
        <xdr:cNvSpPr/>
      </xdr:nvSpPr>
      <xdr:spPr>
        <a:xfrm>
          <a:off x="5925964" y="9525"/>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Requisitos</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68089</xdr:colOff>
      <xdr:row>0</xdr:row>
      <xdr:rowOff>0</xdr:rowOff>
    </xdr:from>
    <xdr:to>
      <xdr:col>4</xdr:col>
      <xdr:colOff>352424</xdr:colOff>
      <xdr:row>2</xdr:row>
      <xdr:rowOff>159000</xdr:rowOff>
    </xdr:to>
    <xdr:sp macro="" textlink="">
      <xdr:nvSpPr>
        <xdr:cNvPr id="2" name="Bisel 1">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1</xdr:colOff>
      <xdr:row>0</xdr:row>
      <xdr:rowOff>47627</xdr:rowOff>
    </xdr:from>
    <xdr:to>
      <xdr:col>1</xdr:col>
      <xdr:colOff>457201</xdr:colOff>
      <xdr:row>2</xdr:row>
      <xdr:rowOff>170627</xdr:rowOff>
    </xdr:to>
    <xdr:sp macro="" textlink="">
      <xdr:nvSpPr>
        <xdr:cNvPr id="3" name="Bisel 2">
          <a:hlinkClick xmlns:r="http://schemas.openxmlformats.org/officeDocument/2006/relationships" r:id="rId2"/>
        </xdr:cNvPr>
        <xdr:cNvSpPr/>
      </xdr:nvSpPr>
      <xdr:spPr>
        <a:xfrm>
          <a:off x="1" y="47627"/>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2</xdr:col>
      <xdr:colOff>68089</xdr:colOff>
      <xdr:row>0</xdr:row>
      <xdr:rowOff>0</xdr:rowOff>
    </xdr:from>
    <xdr:to>
      <xdr:col>4</xdr:col>
      <xdr:colOff>352424</xdr:colOff>
      <xdr:row>2</xdr:row>
      <xdr:rowOff>159000</xdr:rowOff>
    </xdr:to>
    <xdr:sp macro="" textlink="">
      <xdr:nvSpPr>
        <xdr:cNvPr id="4" name="Bisel 3">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28576</xdr:colOff>
      <xdr:row>0</xdr:row>
      <xdr:rowOff>38102</xdr:rowOff>
    </xdr:from>
    <xdr:to>
      <xdr:col>1</xdr:col>
      <xdr:colOff>485776</xdr:colOff>
      <xdr:row>2</xdr:row>
      <xdr:rowOff>161102</xdr:rowOff>
    </xdr:to>
    <xdr:sp macro="" textlink="">
      <xdr:nvSpPr>
        <xdr:cNvPr id="5" name="Bisel 4">
          <a:hlinkClick xmlns:r="http://schemas.openxmlformats.org/officeDocument/2006/relationships" r:id="rId2"/>
        </xdr:cNvPr>
        <xdr:cNvSpPr/>
      </xdr:nvSpPr>
      <xdr:spPr>
        <a:xfrm>
          <a:off x="28576" y="38102"/>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9</xdr:col>
      <xdr:colOff>439564</xdr:colOff>
      <xdr:row>0</xdr:row>
      <xdr:rowOff>9525</xdr:rowOff>
    </xdr:from>
    <xdr:to>
      <xdr:col>12</xdr:col>
      <xdr:colOff>114299</xdr:colOff>
      <xdr:row>2</xdr:row>
      <xdr:rowOff>168525</xdr:rowOff>
    </xdr:to>
    <xdr:sp macro="" textlink="">
      <xdr:nvSpPr>
        <xdr:cNvPr id="6" name="Bisel 5">
          <a:hlinkClick xmlns:r="http://schemas.openxmlformats.org/officeDocument/2006/relationships" r:id="rId1"/>
        </xdr:cNvPr>
        <xdr:cNvSpPr/>
      </xdr:nvSpPr>
      <xdr:spPr>
        <a:xfrm>
          <a:off x="5925964" y="9525"/>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Requisitos</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2</xdr:col>
      <xdr:colOff>68089</xdr:colOff>
      <xdr:row>0</xdr:row>
      <xdr:rowOff>0</xdr:rowOff>
    </xdr:from>
    <xdr:to>
      <xdr:col>4</xdr:col>
      <xdr:colOff>352424</xdr:colOff>
      <xdr:row>2</xdr:row>
      <xdr:rowOff>159000</xdr:rowOff>
    </xdr:to>
    <xdr:sp macro="" textlink="">
      <xdr:nvSpPr>
        <xdr:cNvPr id="2" name="Bisel 1">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1</xdr:colOff>
      <xdr:row>0</xdr:row>
      <xdr:rowOff>47627</xdr:rowOff>
    </xdr:from>
    <xdr:to>
      <xdr:col>1</xdr:col>
      <xdr:colOff>457201</xdr:colOff>
      <xdr:row>2</xdr:row>
      <xdr:rowOff>170627</xdr:rowOff>
    </xdr:to>
    <xdr:sp macro="" textlink="">
      <xdr:nvSpPr>
        <xdr:cNvPr id="3" name="Bisel 2">
          <a:hlinkClick xmlns:r="http://schemas.openxmlformats.org/officeDocument/2006/relationships" r:id="rId2"/>
        </xdr:cNvPr>
        <xdr:cNvSpPr/>
      </xdr:nvSpPr>
      <xdr:spPr>
        <a:xfrm>
          <a:off x="1" y="47627"/>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2</xdr:col>
      <xdr:colOff>68089</xdr:colOff>
      <xdr:row>0</xdr:row>
      <xdr:rowOff>0</xdr:rowOff>
    </xdr:from>
    <xdr:to>
      <xdr:col>4</xdr:col>
      <xdr:colOff>352424</xdr:colOff>
      <xdr:row>2</xdr:row>
      <xdr:rowOff>159000</xdr:rowOff>
    </xdr:to>
    <xdr:sp macro="" textlink="">
      <xdr:nvSpPr>
        <xdr:cNvPr id="4" name="Bisel 3">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28576</xdr:colOff>
      <xdr:row>0</xdr:row>
      <xdr:rowOff>38102</xdr:rowOff>
    </xdr:from>
    <xdr:to>
      <xdr:col>1</xdr:col>
      <xdr:colOff>485776</xdr:colOff>
      <xdr:row>2</xdr:row>
      <xdr:rowOff>161102</xdr:rowOff>
    </xdr:to>
    <xdr:sp macro="" textlink="">
      <xdr:nvSpPr>
        <xdr:cNvPr id="5" name="Bisel 4">
          <a:hlinkClick xmlns:r="http://schemas.openxmlformats.org/officeDocument/2006/relationships" r:id="rId2"/>
        </xdr:cNvPr>
        <xdr:cNvSpPr/>
      </xdr:nvSpPr>
      <xdr:spPr>
        <a:xfrm>
          <a:off x="28576" y="38102"/>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9</xdr:col>
      <xdr:colOff>439564</xdr:colOff>
      <xdr:row>0</xdr:row>
      <xdr:rowOff>9525</xdr:rowOff>
    </xdr:from>
    <xdr:to>
      <xdr:col>12</xdr:col>
      <xdr:colOff>114299</xdr:colOff>
      <xdr:row>2</xdr:row>
      <xdr:rowOff>168525</xdr:rowOff>
    </xdr:to>
    <xdr:sp macro="" textlink="">
      <xdr:nvSpPr>
        <xdr:cNvPr id="6" name="Bisel 5">
          <a:hlinkClick xmlns:r="http://schemas.openxmlformats.org/officeDocument/2006/relationships" r:id="rId1"/>
        </xdr:cNvPr>
        <xdr:cNvSpPr/>
      </xdr:nvSpPr>
      <xdr:spPr>
        <a:xfrm>
          <a:off x="5925964" y="9525"/>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Requisitos</a:t>
          </a: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371590</xdr:colOff>
      <xdr:row>12</xdr:row>
      <xdr:rowOff>145290</xdr:rowOff>
    </xdr:from>
    <xdr:to>
      <xdr:col>13</xdr:col>
      <xdr:colOff>142876</xdr:colOff>
      <xdr:row>21</xdr:row>
      <xdr:rowOff>9525</xdr:rowOff>
    </xdr:to>
    <xdr:pic>
      <xdr:nvPicPr>
        <xdr:cNvPr id="3" name="Image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01265" y="2240790"/>
          <a:ext cx="3428886" cy="234073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editAs="oneCell">
    <xdr:from>
      <xdr:col>3</xdr:col>
      <xdr:colOff>238125</xdr:colOff>
      <xdr:row>2</xdr:row>
      <xdr:rowOff>47625</xdr:rowOff>
    </xdr:from>
    <xdr:to>
      <xdr:col>8</xdr:col>
      <xdr:colOff>491147</xdr:colOff>
      <xdr:row>14</xdr:row>
      <xdr:rowOff>476250</xdr:rowOff>
    </xdr:to>
    <xdr:pic>
      <xdr:nvPicPr>
        <xdr:cNvPr id="4" name="Image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9400" y="238125"/>
          <a:ext cx="3301022" cy="309562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xdr:from>
      <xdr:col>1</xdr:col>
      <xdr:colOff>0</xdr:colOff>
      <xdr:row>0</xdr:row>
      <xdr:rowOff>1</xdr:rowOff>
    </xdr:from>
    <xdr:to>
      <xdr:col>1</xdr:col>
      <xdr:colOff>876300</xdr:colOff>
      <xdr:row>1</xdr:row>
      <xdr:rowOff>85726</xdr:rowOff>
    </xdr:to>
    <xdr:sp macro="" textlink="">
      <xdr:nvSpPr>
        <xdr:cNvPr id="5" name="Bisel 4">
          <a:hlinkClick xmlns:r="http://schemas.openxmlformats.org/officeDocument/2006/relationships" r:id="rId3"/>
        </xdr:cNvPr>
        <xdr:cNvSpPr/>
      </xdr:nvSpPr>
      <xdr:spPr>
        <a:xfrm>
          <a:off x="609600" y="1"/>
          <a:ext cx="876300"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68089</xdr:colOff>
      <xdr:row>0</xdr:row>
      <xdr:rowOff>0</xdr:rowOff>
    </xdr:from>
    <xdr:to>
      <xdr:col>4</xdr:col>
      <xdr:colOff>352424</xdr:colOff>
      <xdr:row>2</xdr:row>
      <xdr:rowOff>159000</xdr:rowOff>
    </xdr:to>
    <xdr:sp macro="" textlink="">
      <xdr:nvSpPr>
        <xdr:cNvPr id="2" name="Bisel 1">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1</xdr:colOff>
      <xdr:row>0</xdr:row>
      <xdr:rowOff>47627</xdr:rowOff>
    </xdr:from>
    <xdr:to>
      <xdr:col>1</xdr:col>
      <xdr:colOff>457201</xdr:colOff>
      <xdr:row>2</xdr:row>
      <xdr:rowOff>170627</xdr:rowOff>
    </xdr:to>
    <xdr:sp macro="" textlink="">
      <xdr:nvSpPr>
        <xdr:cNvPr id="3" name="Bisel 2">
          <a:hlinkClick xmlns:r="http://schemas.openxmlformats.org/officeDocument/2006/relationships" r:id="rId2"/>
        </xdr:cNvPr>
        <xdr:cNvSpPr/>
      </xdr:nvSpPr>
      <xdr:spPr>
        <a:xfrm>
          <a:off x="1" y="47627"/>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2</xdr:col>
      <xdr:colOff>68089</xdr:colOff>
      <xdr:row>0</xdr:row>
      <xdr:rowOff>0</xdr:rowOff>
    </xdr:from>
    <xdr:to>
      <xdr:col>4</xdr:col>
      <xdr:colOff>352424</xdr:colOff>
      <xdr:row>2</xdr:row>
      <xdr:rowOff>159000</xdr:rowOff>
    </xdr:to>
    <xdr:sp macro="" textlink="">
      <xdr:nvSpPr>
        <xdr:cNvPr id="4" name="Bisel 3">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28576</xdr:colOff>
      <xdr:row>0</xdr:row>
      <xdr:rowOff>38102</xdr:rowOff>
    </xdr:from>
    <xdr:to>
      <xdr:col>1</xdr:col>
      <xdr:colOff>485776</xdr:colOff>
      <xdr:row>2</xdr:row>
      <xdr:rowOff>161102</xdr:rowOff>
    </xdr:to>
    <xdr:sp macro="" textlink="">
      <xdr:nvSpPr>
        <xdr:cNvPr id="5" name="Bisel 4">
          <a:hlinkClick xmlns:r="http://schemas.openxmlformats.org/officeDocument/2006/relationships" r:id="rId2"/>
        </xdr:cNvPr>
        <xdr:cNvSpPr/>
      </xdr:nvSpPr>
      <xdr:spPr>
        <a:xfrm>
          <a:off x="28576" y="38102"/>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9</xdr:col>
      <xdr:colOff>439564</xdr:colOff>
      <xdr:row>0</xdr:row>
      <xdr:rowOff>9525</xdr:rowOff>
    </xdr:from>
    <xdr:to>
      <xdr:col>12</xdr:col>
      <xdr:colOff>114299</xdr:colOff>
      <xdr:row>2</xdr:row>
      <xdr:rowOff>168525</xdr:rowOff>
    </xdr:to>
    <xdr:sp macro="" textlink="">
      <xdr:nvSpPr>
        <xdr:cNvPr id="6" name="Bisel 5">
          <a:hlinkClick xmlns:r="http://schemas.openxmlformats.org/officeDocument/2006/relationships" r:id="rId1"/>
        </xdr:cNvPr>
        <xdr:cNvSpPr/>
      </xdr:nvSpPr>
      <xdr:spPr>
        <a:xfrm>
          <a:off x="5925964" y="9525"/>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Requisitos</a:t>
          </a:r>
        </a:p>
      </xdr:txBody>
    </xdr:sp>
    <xdr:clientData/>
  </xdr:twoCellAnchor>
  <xdr:twoCellAnchor editAs="oneCell">
    <xdr:from>
      <xdr:col>3</xdr:col>
      <xdr:colOff>371475</xdr:colOff>
      <xdr:row>53</xdr:row>
      <xdr:rowOff>57150</xdr:rowOff>
    </xdr:from>
    <xdr:to>
      <xdr:col>10</xdr:col>
      <xdr:colOff>492804</xdr:colOff>
      <xdr:row>67</xdr:row>
      <xdr:rowOff>122865</xdr:rowOff>
    </xdr:to>
    <xdr:pic>
      <xdr:nvPicPr>
        <xdr:cNvPr id="7" name="Imagem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00275" y="10334625"/>
          <a:ext cx="4388529" cy="2732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0</xdr:row>
      <xdr:rowOff>4</xdr:rowOff>
    </xdr:from>
    <xdr:to>
      <xdr:col>1</xdr:col>
      <xdr:colOff>330653</xdr:colOff>
      <xdr:row>3</xdr:row>
      <xdr:rowOff>57154</xdr:rowOff>
    </xdr:to>
    <xdr:sp macro="" textlink="">
      <xdr:nvSpPr>
        <xdr:cNvPr id="3" name="Bisel 2">
          <a:hlinkClick xmlns:r="http://schemas.openxmlformats.org/officeDocument/2006/relationships" r:id="rId1"/>
        </xdr:cNvPr>
        <xdr:cNvSpPr/>
      </xdr:nvSpPr>
      <xdr:spPr>
        <a:xfrm>
          <a:off x="0" y="4"/>
          <a:ext cx="942974" cy="6286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a:p>
          <a:pPr algn="ctr"/>
          <a:endParaRPr lang="pt-BR" sz="1400" b="1" i="0" u="sng"/>
        </a:p>
      </xdr:txBody>
    </xdr:sp>
    <xdr:clientData/>
  </xdr:twoCellAnchor>
  <xdr:twoCellAnchor>
    <xdr:from>
      <xdr:col>2</xdr:col>
      <xdr:colOff>136071</xdr:colOff>
      <xdr:row>0</xdr:row>
      <xdr:rowOff>0</xdr:rowOff>
    </xdr:from>
    <xdr:to>
      <xdr:col>4</xdr:col>
      <xdr:colOff>217713</xdr:colOff>
      <xdr:row>3</xdr:row>
      <xdr:rowOff>57150</xdr:rowOff>
    </xdr:to>
    <xdr:sp macro="" textlink="">
      <xdr:nvSpPr>
        <xdr:cNvPr id="4" name="Bisel 3">
          <a:hlinkClick xmlns:r="http://schemas.openxmlformats.org/officeDocument/2006/relationships" r:id="rId2"/>
        </xdr:cNvPr>
        <xdr:cNvSpPr/>
      </xdr:nvSpPr>
      <xdr:spPr>
        <a:xfrm>
          <a:off x="1360714" y="0"/>
          <a:ext cx="1306285" cy="6286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twoCellAnchor>
    <xdr:from>
      <xdr:col>4</xdr:col>
      <xdr:colOff>449035</xdr:colOff>
      <xdr:row>0</xdr:row>
      <xdr:rowOff>27214</xdr:rowOff>
    </xdr:from>
    <xdr:to>
      <xdr:col>6</xdr:col>
      <xdr:colOff>530677</xdr:colOff>
      <xdr:row>3</xdr:row>
      <xdr:rowOff>84364</xdr:rowOff>
    </xdr:to>
    <xdr:sp macro="" textlink="">
      <xdr:nvSpPr>
        <xdr:cNvPr id="5" name="Bisel 4">
          <a:hlinkClick xmlns:r="http://schemas.openxmlformats.org/officeDocument/2006/relationships" r:id="rId3"/>
        </xdr:cNvPr>
        <xdr:cNvSpPr/>
      </xdr:nvSpPr>
      <xdr:spPr>
        <a:xfrm>
          <a:off x="2898321" y="27214"/>
          <a:ext cx="1306285" cy="6286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H.Fotos*OC</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2</xdr:col>
      <xdr:colOff>68089</xdr:colOff>
      <xdr:row>0</xdr:row>
      <xdr:rowOff>0</xdr:rowOff>
    </xdr:from>
    <xdr:to>
      <xdr:col>4</xdr:col>
      <xdr:colOff>352424</xdr:colOff>
      <xdr:row>2</xdr:row>
      <xdr:rowOff>159000</xdr:rowOff>
    </xdr:to>
    <xdr:sp macro="" textlink="">
      <xdr:nvSpPr>
        <xdr:cNvPr id="2" name="Bisel 1">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1</xdr:colOff>
      <xdr:row>0</xdr:row>
      <xdr:rowOff>47627</xdr:rowOff>
    </xdr:from>
    <xdr:to>
      <xdr:col>1</xdr:col>
      <xdr:colOff>457201</xdr:colOff>
      <xdr:row>2</xdr:row>
      <xdr:rowOff>170627</xdr:rowOff>
    </xdr:to>
    <xdr:sp macro="" textlink="">
      <xdr:nvSpPr>
        <xdr:cNvPr id="3" name="Bisel 2">
          <a:hlinkClick xmlns:r="http://schemas.openxmlformats.org/officeDocument/2006/relationships" r:id="rId2"/>
        </xdr:cNvPr>
        <xdr:cNvSpPr/>
      </xdr:nvSpPr>
      <xdr:spPr>
        <a:xfrm>
          <a:off x="1" y="47627"/>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2</xdr:col>
      <xdr:colOff>68089</xdr:colOff>
      <xdr:row>0</xdr:row>
      <xdr:rowOff>0</xdr:rowOff>
    </xdr:from>
    <xdr:to>
      <xdr:col>4</xdr:col>
      <xdr:colOff>352424</xdr:colOff>
      <xdr:row>2</xdr:row>
      <xdr:rowOff>159000</xdr:rowOff>
    </xdr:to>
    <xdr:sp macro="" textlink="">
      <xdr:nvSpPr>
        <xdr:cNvPr id="4" name="Bisel 3">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28576</xdr:colOff>
      <xdr:row>0</xdr:row>
      <xdr:rowOff>38102</xdr:rowOff>
    </xdr:from>
    <xdr:to>
      <xdr:col>1</xdr:col>
      <xdr:colOff>485776</xdr:colOff>
      <xdr:row>2</xdr:row>
      <xdr:rowOff>161102</xdr:rowOff>
    </xdr:to>
    <xdr:sp macro="" textlink="">
      <xdr:nvSpPr>
        <xdr:cNvPr id="5" name="Bisel 4">
          <a:hlinkClick xmlns:r="http://schemas.openxmlformats.org/officeDocument/2006/relationships" r:id="rId2"/>
        </xdr:cNvPr>
        <xdr:cNvSpPr/>
      </xdr:nvSpPr>
      <xdr:spPr>
        <a:xfrm>
          <a:off x="28576" y="38102"/>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9</xdr:col>
      <xdr:colOff>439564</xdr:colOff>
      <xdr:row>0</xdr:row>
      <xdr:rowOff>9525</xdr:rowOff>
    </xdr:from>
    <xdr:to>
      <xdr:col>12</xdr:col>
      <xdr:colOff>114299</xdr:colOff>
      <xdr:row>2</xdr:row>
      <xdr:rowOff>168525</xdr:rowOff>
    </xdr:to>
    <xdr:sp macro="" textlink="">
      <xdr:nvSpPr>
        <xdr:cNvPr id="6" name="Bisel 5">
          <a:hlinkClick xmlns:r="http://schemas.openxmlformats.org/officeDocument/2006/relationships" r:id="rId1"/>
        </xdr:cNvPr>
        <xdr:cNvSpPr/>
      </xdr:nvSpPr>
      <xdr:spPr>
        <a:xfrm>
          <a:off x="5925964" y="9525"/>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Requisitos</a:t>
          </a:r>
        </a:p>
      </xdr:txBody>
    </xdr:sp>
    <xdr:clientData/>
  </xdr:twoCellAnchor>
  <xdr:twoCellAnchor editAs="oneCell">
    <xdr:from>
      <xdr:col>3</xdr:col>
      <xdr:colOff>371475</xdr:colOff>
      <xdr:row>53</xdr:row>
      <xdr:rowOff>57150</xdr:rowOff>
    </xdr:from>
    <xdr:to>
      <xdr:col>10</xdr:col>
      <xdr:colOff>492804</xdr:colOff>
      <xdr:row>67</xdr:row>
      <xdr:rowOff>122865</xdr:rowOff>
    </xdr:to>
    <xdr:pic>
      <xdr:nvPicPr>
        <xdr:cNvPr id="7" name="Imagem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00275" y="10334625"/>
          <a:ext cx="4388529" cy="2732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325264</xdr:colOff>
      <xdr:row>7</xdr:row>
      <xdr:rowOff>9525</xdr:rowOff>
    </xdr:from>
    <xdr:to>
      <xdr:col>18</xdr:col>
      <xdr:colOff>276225</xdr:colOff>
      <xdr:row>15</xdr:row>
      <xdr:rowOff>63750</xdr:rowOff>
    </xdr:to>
    <xdr:sp macro="" textlink="">
      <xdr:nvSpPr>
        <xdr:cNvPr id="8" name="Bisel 7">
          <a:hlinkClick xmlns:r="http://schemas.openxmlformats.org/officeDocument/2006/relationships" r:id="rId4"/>
        </xdr:cNvPr>
        <xdr:cNvSpPr/>
      </xdr:nvSpPr>
      <xdr:spPr>
        <a:xfrm>
          <a:off x="9469264" y="1362075"/>
          <a:ext cx="1779761" cy="15877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Exemplo ferramenta foto excel</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229765</xdr:colOff>
      <xdr:row>1</xdr:row>
      <xdr:rowOff>260559</xdr:rowOff>
    </xdr:to>
    <xdr:sp macro="" textlink="">
      <xdr:nvSpPr>
        <xdr:cNvPr id="3" name="Bisel 2">
          <a:hlinkClick xmlns:r="http://schemas.openxmlformats.org/officeDocument/2006/relationships" r:id="rId1"/>
        </xdr:cNvPr>
        <xdr:cNvSpPr/>
      </xdr:nvSpPr>
      <xdr:spPr>
        <a:xfrm>
          <a:off x="0" y="0"/>
          <a:ext cx="1440000" cy="72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10</xdr:col>
      <xdr:colOff>396760</xdr:colOff>
      <xdr:row>1</xdr:row>
      <xdr:rowOff>129846</xdr:rowOff>
    </xdr:from>
    <xdr:to>
      <xdr:col>13</xdr:col>
      <xdr:colOff>495625</xdr:colOff>
      <xdr:row>9</xdr:row>
      <xdr:rowOff>241629</xdr:rowOff>
    </xdr:to>
    <xdr:sp macro="" textlink="">
      <xdr:nvSpPr>
        <xdr:cNvPr id="4" name="Explosão 1 3"/>
        <xdr:cNvSpPr/>
      </xdr:nvSpPr>
      <xdr:spPr>
        <a:xfrm rot="1560000">
          <a:off x="9294231" y="589287"/>
          <a:ext cx="1914218" cy="2599489"/>
        </a:xfrm>
        <a:prstGeom prst="irregularSeal1">
          <a:avLst/>
        </a:prstGeom>
        <a:solidFill>
          <a:schemeClr val="accent3">
            <a:lumMod val="40000"/>
            <a:lumOff val="60000"/>
          </a:schemeClr>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solidFill>
                <a:schemeClr val="tx1">
                  <a:lumMod val="65000"/>
                  <a:lumOff val="35000"/>
                </a:schemeClr>
              </a:solidFill>
            </a:rPr>
            <a:t>ClICK</a:t>
          </a:r>
          <a:r>
            <a:rPr lang="pt-BR" sz="1050" b="1" baseline="0">
              <a:solidFill>
                <a:schemeClr val="tx1">
                  <a:lumMod val="65000"/>
                  <a:lumOff val="35000"/>
                </a:schemeClr>
              </a:solidFill>
            </a:rPr>
            <a:t> NOS LINKS PARA MAIS DETALHES</a:t>
          </a:r>
          <a:endParaRPr lang="pt-BR" sz="1050" b="1">
            <a:solidFill>
              <a:schemeClr val="tx1">
                <a:lumMod val="65000"/>
                <a:lumOff val="35000"/>
              </a:schemeClr>
            </a:solidFill>
          </a:endParaRPr>
        </a:p>
      </xdr:txBody>
    </xdr:sp>
    <xdr:clientData/>
  </xdr:twoCellAnchor>
  <xdr:twoCellAnchor>
    <xdr:from>
      <xdr:col>0</xdr:col>
      <xdr:colOff>0</xdr:colOff>
      <xdr:row>2</xdr:row>
      <xdr:rowOff>74382</xdr:rowOff>
    </xdr:from>
    <xdr:to>
      <xdr:col>2</xdr:col>
      <xdr:colOff>229765</xdr:colOff>
      <xdr:row>4</xdr:row>
      <xdr:rowOff>234088</xdr:rowOff>
    </xdr:to>
    <xdr:sp macro="" textlink="">
      <xdr:nvSpPr>
        <xdr:cNvPr id="5" name="Bisel 4">
          <a:hlinkClick xmlns:r="http://schemas.openxmlformats.org/officeDocument/2006/relationships" r:id="rId2"/>
        </xdr:cNvPr>
        <xdr:cNvSpPr/>
      </xdr:nvSpPr>
      <xdr:spPr>
        <a:xfrm>
          <a:off x="0" y="1004470"/>
          <a:ext cx="1440000" cy="72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i="0" u="none"/>
            <a:t>Descrição</a:t>
          </a:r>
          <a:r>
            <a:rPr lang="pt-BR" sz="1100" b="1" i="0" u="none" baseline="0"/>
            <a:t> das Ferramentas</a:t>
          </a:r>
          <a:endParaRPr lang="pt-BR" sz="1100" b="1" i="0" u="none"/>
        </a:p>
      </xdr:txBody>
    </xdr:sp>
    <xdr:clientData/>
  </xdr:twoCellAnchor>
  <xdr:twoCellAnchor>
    <xdr:from>
      <xdr:col>0</xdr:col>
      <xdr:colOff>19049</xdr:colOff>
      <xdr:row>5</xdr:row>
      <xdr:rowOff>169071</xdr:rowOff>
    </xdr:from>
    <xdr:to>
      <xdr:col>2</xdr:col>
      <xdr:colOff>248814</xdr:colOff>
      <xdr:row>8</xdr:row>
      <xdr:rowOff>15012</xdr:rowOff>
    </xdr:to>
    <xdr:sp macro="" textlink="">
      <xdr:nvSpPr>
        <xdr:cNvPr id="6" name="Bisel 5">
          <a:hlinkClick xmlns:r="http://schemas.openxmlformats.org/officeDocument/2006/relationships" r:id="rId3"/>
        </xdr:cNvPr>
        <xdr:cNvSpPr/>
      </xdr:nvSpPr>
      <xdr:spPr>
        <a:xfrm>
          <a:off x="19049" y="1950806"/>
          <a:ext cx="1440000" cy="72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i="0" u="none"/>
            <a:t>Diagramas de Classe</a:t>
          </a:r>
        </a:p>
      </xdr:txBody>
    </xdr:sp>
    <xdr:clientData/>
  </xdr:twoCellAnchor>
  <xdr:twoCellAnchor>
    <xdr:from>
      <xdr:col>0</xdr:col>
      <xdr:colOff>0</xdr:colOff>
      <xdr:row>8</xdr:row>
      <xdr:rowOff>246755</xdr:rowOff>
    </xdr:from>
    <xdr:to>
      <xdr:col>2</xdr:col>
      <xdr:colOff>229765</xdr:colOff>
      <xdr:row>11</xdr:row>
      <xdr:rowOff>92696</xdr:rowOff>
    </xdr:to>
    <xdr:sp macro="" textlink="">
      <xdr:nvSpPr>
        <xdr:cNvPr id="7" name="Bisel 6">
          <a:hlinkClick xmlns:r="http://schemas.openxmlformats.org/officeDocument/2006/relationships" r:id="rId4"/>
        </xdr:cNvPr>
        <xdr:cNvSpPr/>
      </xdr:nvSpPr>
      <xdr:spPr>
        <a:xfrm>
          <a:off x="0" y="2902549"/>
          <a:ext cx="1440000" cy="72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Requisitos</a:t>
          </a:r>
        </a:p>
      </xdr:txBody>
    </xdr:sp>
    <xdr:clientData/>
  </xdr:twoCellAnchor>
  <xdr:twoCellAnchor>
    <xdr:from>
      <xdr:col>0</xdr:col>
      <xdr:colOff>0</xdr:colOff>
      <xdr:row>12</xdr:row>
      <xdr:rowOff>197646</xdr:rowOff>
    </xdr:from>
    <xdr:to>
      <xdr:col>2</xdr:col>
      <xdr:colOff>229765</xdr:colOff>
      <xdr:row>15</xdr:row>
      <xdr:rowOff>43587</xdr:rowOff>
    </xdr:to>
    <xdr:sp macro="" textlink="">
      <xdr:nvSpPr>
        <xdr:cNvPr id="8" name="Bisel 7"/>
        <xdr:cNvSpPr/>
      </xdr:nvSpPr>
      <xdr:spPr>
        <a:xfrm>
          <a:off x="0" y="4018852"/>
          <a:ext cx="1440000" cy="72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100" b="1" i="0" u="none"/>
        </a:p>
      </xdr:txBody>
    </xdr:sp>
    <xdr:clientData/>
  </xdr:twoCellAnchor>
  <xdr:twoCellAnchor>
    <xdr:from>
      <xdr:col>0</xdr:col>
      <xdr:colOff>19049</xdr:colOff>
      <xdr:row>15</xdr:row>
      <xdr:rowOff>264322</xdr:rowOff>
    </xdr:from>
    <xdr:to>
      <xdr:col>2</xdr:col>
      <xdr:colOff>248814</xdr:colOff>
      <xdr:row>18</xdr:row>
      <xdr:rowOff>110263</xdr:rowOff>
    </xdr:to>
    <xdr:sp macro="" textlink="">
      <xdr:nvSpPr>
        <xdr:cNvPr id="9" name="Bisel 8"/>
        <xdr:cNvSpPr/>
      </xdr:nvSpPr>
      <xdr:spPr>
        <a:xfrm>
          <a:off x="19049" y="4959587"/>
          <a:ext cx="1440000" cy="72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100" b="1" i="0" u="none"/>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135845</xdr:colOff>
      <xdr:row>49</xdr:row>
      <xdr:rowOff>181935</xdr:rowOff>
    </xdr:from>
    <xdr:to>
      <xdr:col>2</xdr:col>
      <xdr:colOff>4524374</xdr:colOff>
      <xdr:row>64</xdr:row>
      <xdr:rowOff>57150</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5045" y="10192710"/>
          <a:ext cx="4388529" cy="2732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1498146</xdr:colOff>
      <xdr:row>23</xdr:row>
      <xdr:rowOff>186417</xdr:rowOff>
    </xdr:from>
    <xdr:to>
      <xdr:col>2</xdr:col>
      <xdr:colOff>3962399</xdr:colOff>
      <xdr:row>31</xdr:row>
      <xdr:rowOff>66674</xdr:rowOff>
    </xdr:to>
    <xdr:pic>
      <xdr:nvPicPr>
        <xdr:cNvPr id="5" name="Imagem 4"/>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63917"/>
        <a:stretch/>
      </xdr:blipFill>
      <xdr:spPr bwMode="auto">
        <a:xfrm>
          <a:off x="2107746" y="5625192"/>
          <a:ext cx="2464253" cy="1404257"/>
        </a:xfrm>
        <a:prstGeom prst="rect">
          <a:avLst/>
        </a:prstGeom>
        <a:noFill/>
        <a:extLst/>
      </xdr:spPr>
    </xdr:pic>
    <xdr:clientData/>
  </xdr:twoCellAnchor>
  <xdr:twoCellAnchor editAs="oneCell">
    <xdr:from>
      <xdr:col>2</xdr:col>
      <xdr:colOff>4498521</xdr:colOff>
      <xdr:row>24</xdr:row>
      <xdr:rowOff>76200</xdr:rowOff>
    </xdr:from>
    <xdr:to>
      <xdr:col>2</xdr:col>
      <xdr:colOff>6905624</xdr:colOff>
      <xdr:row>37</xdr:row>
      <xdr:rowOff>135617</xdr:rowOff>
    </xdr:to>
    <xdr:pic>
      <xdr:nvPicPr>
        <xdr:cNvPr id="6" name="Imagem 5"/>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37633"/>
        <a:stretch/>
      </xdr:blipFill>
      <xdr:spPr bwMode="auto">
        <a:xfrm>
          <a:off x="5717721" y="5191125"/>
          <a:ext cx="2407103" cy="2535917"/>
        </a:xfrm>
        <a:prstGeom prst="rect">
          <a:avLst/>
        </a:prstGeom>
        <a:noFill/>
        <a:extLst/>
      </xdr:spPr>
    </xdr:pic>
    <xdr:clientData/>
  </xdr:twoCellAnchor>
  <xdr:twoCellAnchor>
    <xdr:from>
      <xdr:col>0</xdr:col>
      <xdr:colOff>16565</xdr:colOff>
      <xdr:row>0</xdr:row>
      <xdr:rowOff>0</xdr:rowOff>
    </xdr:from>
    <xdr:to>
      <xdr:col>2</xdr:col>
      <xdr:colOff>14739</xdr:colOff>
      <xdr:row>1</xdr:row>
      <xdr:rowOff>349500</xdr:rowOff>
    </xdr:to>
    <xdr:sp macro="" textlink="">
      <xdr:nvSpPr>
        <xdr:cNvPr id="7" name="Bisel 6">
          <a:hlinkClick xmlns:r="http://schemas.openxmlformats.org/officeDocument/2006/relationships" r:id="rId3"/>
        </xdr:cNvPr>
        <xdr:cNvSpPr/>
      </xdr:nvSpPr>
      <xdr:spPr>
        <a:xfrm>
          <a:off x="16565" y="0"/>
          <a:ext cx="1224000"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110400</xdr:colOff>
      <xdr:row>1</xdr:row>
      <xdr:rowOff>150</xdr:rowOff>
    </xdr:to>
    <xdr:sp macro="" textlink="">
      <xdr:nvSpPr>
        <xdr:cNvPr id="2" name="Bisel 1">
          <a:hlinkClick xmlns:r="http://schemas.openxmlformats.org/officeDocument/2006/relationships" r:id="rId1"/>
        </xdr:cNvPr>
        <xdr:cNvSpPr/>
      </xdr:nvSpPr>
      <xdr:spPr>
        <a:xfrm>
          <a:off x="0" y="0"/>
          <a:ext cx="720000" cy="32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352424</xdr:colOff>
      <xdr:row>0</xdr:row>
      <xdr:rowOff>466725</xdr:rowOff>
    </xdr:to>
    <xdr:sp macro="" textlink="">
      <xdr:nvSpPr>
        <xdr:cNvPr id="2" name="Bisel 1">
          <a:hlinkClick xmlns:r="http://schemas.openxmlformats.org/officeDocument/2006/relationships" r:id="rId1"/>
        </xdr:cNvPr>
        <xdr:cNvSpPr/>
      </xdr:nvSpPr>
      <xdr:spPr>
        <a:xfrm>
          <a:off x="0" y="0"/>
          <a:ext cx="962024" cy="46672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0</xdr:row>
      <xdr:rowOff>314324</xdr:rowOff>
    </xdr:to>
    <xdr:sp macro="" textlink="">
      <xdr:nvSpPr>
        <xdr:cNvPr id="3" name="Bisel 2">
          <a:hlinkClick xmlns:r="http://schemas.openxmlformats.org/officeDocument/2006/relationships" r:id="rId1"/>
        </xdr:cNvPr>
        <xdr:cNvSpPr/>
      </xdr:nvSpPr>
      <xdr:spPr>
        <a:xfrm>
          <a:off x="0" y="0"/>
          <a:ext cx="1162050" cy="3143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i="0" u="sng"/>
            <a:t>Inicio</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20</xdr:col>
      <xdr:colOff>142875</xdr:colOff>
      <xdr:row>12</xdr:row>
      <xdr:rowOff>47625</xdr:rowOff>
    </xdr:from>
    <xdr:to>
      <xdr:col>22</xdr:col>
      <xdr:colOff>466725</xdr:colOff>
      <xdr:row>12</xdr:row>
      <xdr:rowOff>104775</xdr:rowOff>
    </xdr:to>
    <xdr:sp macro="" textlink="">
      <xdr:nvSpPr>
        <xdr:cNvPr id="6" name="Seta para a direita 5"/>
        <xdr:cNvSpPr/>
      </xdr:nvSpPr>
      <xdr:spPr>
        <a:xfrm flipH="1">
          <a:off x="14592300" y="809625"/>
          <a:ext cx="1543050" cy="571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xdr:col>
      <xdr:colOff>19050</xdr:colOff>
      <xdr:row>4</xdr:row>
      <xdr:rowOff>104775</xdr:rowOff>
    </xdr:from>
    <xdr:to>
      <xdr:col>5</xdr:col>
      <xdr:colOff>571500</xdr:colOff>
      <xdr:row>7</xdr:row>
      <xdr:rowOff>104775</xdr:rowOff>
    </xdr:to>
    <xdr:sp macro="" textlink="">
      <xdr:nvSpPr>
        <xdr:cNvPr id="2" name="Seta para a direita 1"/>
        <xdr:cNvSpPr/>
      </xdr:nvSpPr>
      <xdr:spPr>
        <a:xfrm>
          <a:off x="4762500" y="1171575"/>
          <a:ext cx="552450" cy="581025"/>
        </a:xfrm>
        <a:prstGeom prst="rightArrow">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571500</xdr:colOff>
      <xdr:row>4</xdr:row>
      <xdr:rowOff>57150</xdr:rowOff>
    </xdr:from>
    <xdr:to>
      <xdr:col>10</xdr:col>
      <xdr:colOff>514350</xdr:colOff>
      <xdr:row>7</xdr:row>
      <xdr:rowOff>123825</xdr:rowOff>
    </xdr:to>
    <xdr:sp macro="" textlink="">
      <xdr:nvSpPr>
        <xdr:cNvPr id="7" name="Seta para a direita 6"/>
        <xdr:cNvSpPr/>
      </xdr:nvSpPr>
      <xdr:spPr>
        <a:xfrm>
          <a:off x="7229475" y="1123950"/>
          <a:ext cx="1771650" cy="647700"/>
        </a:xfrm>
        <a:prstGeom prst="rightArrow">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0</xdr:colOff>
      <xdr:row>0</xdr:row>
      <xdr:rowOff>0</xdr:rowOff>
    </xdr:from>
    <xdr:to>
      <xdr:col>0</xdr:col>
      <xdr:colOff>1914524</xdr:colOff>
      <xdr:row>2</xdr:row>
      <xdr:rowOff>161925</xdr:rowOff>
    </xdr:to>
    <xdr:sp macro="" textlink="">
      <xdr:nvSpPr>
        <xdr:cNvPr id="5" name="Bisel 4">
          <a:hlinkClick xmlns:r="http://schemas.openxmlformats.org/officeDocument/2006/relationships" r:id="rId1"/>
        </xdr:cNvPr>
        <xdr:cNvSpPr/>
      </xdr:nvSpPr>
      <xdr:spPr>
        <a:xfrm>
          <a:off x="0" y="0"/>
          <a:ext cx="1914524" cy="8382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457201</xdr:colOff>
      <xdr:row>8</xdr:row>
      <xdr:rowOff>76200</xdr:rowOff>
    </xdr:from>
    <xdr:to>
      <xdr:col>2</xdr:col>
      <xdr:colOff>484909</xdr:colOff>
      <xdr:row>14</xdr:row>
      <xdr:rowOff>138546</xdr:rowOff>
    </xdr:to>
    <xdr:cxnSp macro="">
      <xdr:nvCxnSpPr>
        <xdr:cNvPr id="5" name="Conector de seta reta 4"/>
        <xdr:cNvCxnSpPr/>
      </xdr:nvCxnSpPr>
      <xdr:spPr>
        <a:xfrm>
          <a:off x="1669474" y="1981200"/>
          <a:ext cx="27708" cy="3127664"/>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485775</xdr:colOff>
      <xdr:row>8</xdr:row>
      <xdr:rowOff>76200</xdr:rowOff>
    </xdr:from>
    <xdr:to>
      <xdr:col>13</xdr:col>
      <xdr:colOff>561975</xdr:colOff>
      <xdr:row>16</xdr:row>
      <xdr:rowOff>47625</xdr:rowOff>
    </xdr:to>
    <xdr:cxnSp macro="">
      <xdr:nvCxnSpPr>
        <xdr:cNvPr id="7" name="Conector de seta reta 6"/>
        <xdr:cNvCxnSpPr/>
      </xdr:nvCxnSpPr>
      <xdr:spPr>
        <a:xfrm flipH="1">
          <a:off x="20412075" y="3886200"/>
          <a:ext cx="76200" cy="1495425"/>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268941</xdr:colOff>
      <xdr:row>18</xdr:row>
      <xdr:rowOff>190500</xdr:rowOff>
    </xdr:from>
    <xdr:to>
      <xdr:col>20</xdr:col>
      <xdr:colOff>51955</xdr:colOff>
      <xdr:row>19</xdr:row>
      <xdr:rowOff>168090</xdr:rowOff>
    </xdr:to>
    <xdr:cxnSp macro="">
      <xdr:nvCxnSpPr>
        <xdr:cNvPr id="3" name="Conector de seta reta 2"/>
        <xdr:cNvCxnSpPr/>
      </xdr:nvCxnSpPr>
      <xdr:spPr>
        <a:xfrm flipV="1">
          <a:off x="20288759" y="6078682"/>
          <a:ext cx="1514832" cy="3066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750794</xdr:colOff>
      <xdr:row>26</xdr:row>
      <xdr:rowOff>145676</xdr:rowOff>
    </xdr:from>
    <xdr:to>
      <xdr:col>0</xdr:col>
      <xdr:colOff>750794</xdr:colOff>
      <xdr:row>30</xdr:row>
      <xdr:rowOff>112059</xdr:rowOff>
    </xdr:to>
    <xdr:cxnSp macro="">
      <xdr:nvCxnSpPr>
        <xdr:cNvPr id="8" name="Conector de seta reta 7"/>
        <xdr:cNvCxnSpPr/>
      </xdr:nvCxnSpPr>
      <xdr:spPr>
        <a:xfrm>
          <a:off x="750794" y="9009529"/>
          <a:ext cx="0" cy="7283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3597087</xdr:colOff>
      <xdr:row>26</xdr:row>
      <xdr:rowOff>40342</xdr:rowOff>
    </xdr:from>
    <xdr:to>
      <xdr:col>4</xdr:col>
      <xdr:colOff>342900</xdr:colOff>
      <xdr:row>30</xdr:row>
      <xdr:rowOff>89647</xdr:rowOff>
    </xdr:to>
    <xdr:cxnSp macro="">
      <xdr:nvCxnSpPr>
        <xdr:cNvPr id="9" name="Conector de seta reta 8"/>
        <xdr:cNvCxnSpPr/>
      </xdr:nvCxnSpPr>
      <xdr:spPr>
        <a:xfrm flipH="1">
          <a:off x="6689911" y="8904195"/>
          <a:ext cx="342901" cy="8113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103094</xdr:colOff>
      <xdr:row>32</xdr:row>
      <xdr:rowOff>91888</xdr:rowOff>
    </xdr:from>
    <xdr:to>
      <xdr:col>10</xdr:col>
      <xdr:colOff>918883</xdr:colOff>
      <xdr:row>33</xdr:row>
      <xdr:rowOff>112059</xdr:rowOff>
    </xdr:to>
    <xdr:cxnSp macro="">
      <xdr:nvCxnSpPr>
        <xdr:cNvPr id="10" name="Conector de seta reta 9"/>
        <xdr:cNvCxnSpPr/>
      </xdr:nvCxnSpPr>
      <xdr:spPr>
        <a:xfrm>
          <a:off x="6793006" y="10098741"/>
          <a:ext cx="6945406" cy="2106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694765</xdr:colOff>
      <xdr:row>21</xdr:row>
      <xdr:rowOff>67235</xdr:rowOff>
    </xdr:from>
    <xdr:to>
      <xdr:col>11</xdr:col>
      <xdr:colOff>2745441</xdr:colOff>
      <xdr:row>37</xdr:row>
      <xdr:rowOff>145676</xdr:rowOff>
    </xdr:to>
    <xdr:cxnSp macro="">
      <xdr:nvCxnSpPr>
        <xdr:cNvPr id="14" name="Conector de seta reta 13"/>
        <xdr:cNvCxnSpPr/>
      </xdr:nvCxnSpPr>
      <xdr:spPr>
        <a:xfrm flipV="1">
          <a:off x="13514294" y="7788088"/>
          <a:ext cx="3328147" cy="33169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381000</xdr:colOff>
      <xdr:row>1</xdr:row>
      <xdr:rowOff>112059</xdr:rowOff>
    </xdr:from>
    <xdr:to>
      <xdr:col>33</xdr:col>
      <xdr:colOff>414618</xdr:colOff>
      <xdr:row>2</xdr:row>
      <xdr:rowOff>336177</xdr:rowOff>
    </xdr:to>
    <xdr:sp macro="" textlink="">
      <xdr:nvSpPr>
        <xdr:cNvPr id="2" name="Retângulo 1"/>
        <xdr:cNvSpPr/>
      </xdr:nvSpPr>
      <xdr:spPr>
        <a:xfrm>
          <a:off x="40016206" y="2588559"/>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Anomalia</a:t>
          </a:r>
        </a:p>
        <a:p>
          <a:pPr algn="ctr"/>
          <a:endParaRPr lang="pt-BR" sz="1800" b="0">
            <a:solidFill>
              <a:schemeClr val="tx1"/>
            </a:solidFill>
          </a:endParaRPr>
        </a:p>
      </xdr:txBody>
    </xdr:sp>
    <xdr:clientData/>
  </xdr:twoCellAnchor>
  <xdr:twoCellAnchor>
    <xdr:from>
      <xdr:col>32</xdr:col>
      <xdr:colOff>397809</xdr:colOff>
      <xdr:row>2</xdr:row>
      <xdr:rowOff>336177</xdr:rowOff>
    </xdr:from>
    <xdr:to>
      <xdr:col>32</xdr:col>
      <xdr:colOff>415738</xdr:colOff>
      <xdr:row>6</xdr:row>
      <xdr:rowOff>152401</xdr:rowOff>
    </xdr:to>
    <xdr:cxnSp macro="">
      <xdr:nvCxnSpPr>
        <xdr:cNvPr id="6" name="Conector de seta reta 5"/>
        <xdr:cNvCxnSpPr>
          <a:stCxn id="2" idx="2"/>
          <a:endCxn id="24" idx="0"/>
        </xdr:cNvCxnSpPr>
      </xdr:nvCxnSpPr>
      <xdr:spPr>
        <a:xfrm>
          <a:off x="40638133" y="3003177"/>
          <a:ext cx="17929" cy="768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481852</xdr:colOff>
      <xdr:row>3</xdr:row>
      <xdr:rowOff>112058</xdr:rowOff>
    </xdr:from>
    <xdr:ext cx="1624854" cy="313766"/>
    <xdr:sp macro="" textlink="">
      <xdr:nvSpPr>
        <xdr:cNvPr id="23" name="CaixaDeTexto 22"/>
        <xdr:cNvSpPr txBox="1"/>
      </xdr:nvSpPr>
      <xdr:spPr>
        <a:xfrm>
          <a:off x="40161881" y="896470"/>
          <a:ext cx="1624854" cy="313766"/>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pt-BR" sz="1100"/>
            <a:t>Sempre </a:t>
          </a:r>
          <a:r>
            <a:rPr lang="pt-BR" sz="1100" baseline="0"/>
            <a:t> </a:t>
          </a:r>
          <a:r>
            <a:rPr lang="pt-BR" sz="1100"/>
            <a:t>Tem um </a:t>
          </a:r>
        </a:p>
        <a:p>
          <a:endParaRPr lang="pt-BR" sz="1100"/>
        </a:p>
      </xdr:txBody>
    </xdr:sp>
    <xdr:clientData/>
  </xdr:oneCellAnchor>
  <xdr:twoCellAnchor>
    <xdr:from>
      <xdr:col>31</xdr:col>
      <xdr:colOff>398929</xdr:colOff>
      <xdr:row>6</xdr:row>
      <xdr:rowOff>152401</xdr:rowOff>
    </xdr:from>
    <xdr:to>
      <xdr:col>33</xdr:col>
      <xdr:colOff>432547</xdr:colOff>
      <xdr:row>8</xdr:row>
      <xdr:rowOff>186019</xdr:rowOff>
    </xdr:to>
    <xdr:sp macro="" textlink="">
      <xdr:nvSpPr>
        <xdr:cNvPr id="24" name="Retângulo 23"/>
        <xdr:cNvSpPr/>
      </xdr:nvSpPr>
      <xdr:spPr>
        <a:xfrm>
          <a:off x="40034135" y="3771901"/>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RA</a:t>
          </a:r>
        </a:p>
        <a:p>
          <a:pPr algn="ctr"/>
          <a:endParaRPr lang="pt-BR" sz="1800" b="0">
            <a:solidFill>
              <a:schemeClr val="tx1"/>
            </a:solidFill>
          </a:endParaRPr>
        </a:p>
        <a:p>
          <a:pPr algn="ctr"/>
          <a:endParaRPr lang="pt-BR" sz="1800" b="0">
            <a:solidFill>
              <a:schemeClr val="tx1"/>
            </a:solidFill>
          </a:endParaRPr>
        </a:p>
      </xdr:txBody>
    </xdr:sp>
    <xdr:clientData/>
  </xdr:twoCellAnchor>
  <xdr:twoCellAnchor>
    <xdr:from>
      <xdr:col>31</xdr:col>
      <xdr:colOff>416857</xdr:colOff>
      <xdr:row>10</xdr:row>
      <xdr:rowOff>69486</xdr:rowOff>
    </xdr:from>
    <xdr:to>
      <xdr:col>33</xdr:col>
      <xdr:colOff>450475</xdr:colOff>
      <xdr:row>11</xdr:row>
      <xdr:rowOff>103104</xdr:rowOff>
    </xdr:to>
    <xdr:sp macro="" textlink="">
      <xdr:nvSpPr>
        <xdr:cNvPr id="25" name="Retângulo 24"/>
        <xdr:cNvSpPr/>
      </xdr:nvSpPr>
      <xdr:spPr>
        <a:xfrm>
          <a:off x="40052063" y="4831986"/>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PA</a:t>
          </a:r>
        </a:p>
        <a:p>
          <a:pPr algn="ctr"/>
          <a:endParaRPr lang="pt-BR" sz="1800" b="0">
            <a:solidFill>
              <a:schemeClr val="tx1"/>
            </a:solidFill>
          </a:endParaRPr>
        </a:p>
        <a:p>
          <a:pPr algn="ctr"/>
          <a:endParaRPr lang="pt-BR" sz="1800" b="0">
            <a:solidFill>
              <a:schemeClr val="tx1"/>
            </a:solidFill>
          </a:endParaRPr>
        </a:p>
        <a:p>
          <a:pPr algn="ctr"/>
          <a:endParaRPr lang="pt-BR" sz="1800" b="0">
            <a:solidFill>
              <a:schemeClr val="tx1"/>
            </a:solidFill>
          </a:endParaRPr>
        </a:p>
      </xdr:txBody>
    </xdr:sp>
    <xdr:clientData/>
  </xdr:twoCellAnchor>
  <xdr:twoCellAnchor>
    <xdr:from>
      <xdr:col>32</xdr:col>
      <xdr:colOff>415738</xdr:colOff>
      <xdr:row>8</xdr:row>
      <xdr:rowOff>186019</xdr:rowOff>
    </xdr:from>
    <xdr:to>
      <xdr:col>32</xdr:col>
      <xdr:colOff>433666</xdr:colOff>
      <xdr:row>10</xdr:row>
      <xdr:rowOff>69486</xdr:rowOff>
    </xdr:to>
    <xdr:cxnSp macro="">
      <xdr:nvCxnSpPr>
        <xdr:cNvPr id="28" name="Conector de seta reta 27"/>
        <xdr:cNvCxnSpPr>
          <a:stCxn id="24" idx="2"/>
          <a:endCxn id="25" idx="0"/>
        </xdr:cNvCxnSpPr>
      </xdr:nvCxnSpPr>
      <xdr:spPr>
        <a:xfrm>
          <a:off x="40656062" y="4186519"/>
          <a:ext cx="17928" cy="645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555810</xdr:colOff>
      <xdr:row>8</xdr:row>
      <xdr:rowOff>320487</xdr:rowOff>
    </xdr:from>
    <xdr:ext cx="862853" cy="224118"/>
    <xdr:sp macro="" textlink="">
      <xdr:nvSpPr>
        <xdr:cNvPr id="29" name="CaixaDeTexto 28"/>
        <xdr:cNvSpPr txBox="1"/>
      </xdr:nvSpPr>
      <xdr:spPr>
        <a:xfrm>
          <a:off x="40796134" y="4320987"/>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Tem um </a:t>
          </a:r>
        </a:p>
        <a:p>
          <a:endParaRPr lang="pt-BR" sz="1100"/>
        </a:p>
      </xdr:txBody>
    </xdr:sp>
    <xdr:clientData/>
  </xdr:oneCellAnchor>
  <xdr:twoCellAnchor>
    <xdr:from>
      <xdr:col>35</xdr:col>
      <xdr:colOff>569277</xdr:colOff>
      <xdr:row>10</xdr:row>
      <xdr:rowOff>53796</xdr:rowOff>
    </xdr:from>
    <xdr:to>
      <xdr:col>37</xdr:col>
      <xdr:colOff>602894</xdr:colOff>
      <xdr:row>11</xdr:row>
      <xdr:rowOff>87414</xdr:rowOff>
    </xdr:to>
    <xdr:sp macro="" textlink="">
      <xdr:nvSpPr>
        <xdr:cNvPr id="30" name="Retângulo 29"/>
        <xdr:cNvSpPr/>
      </xdr:nvSpPr>
      <xdr:spPr>
        <a:xfrm>
          <a:off x="42624953" y="4816296"/>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Rot</a:t>
          </a:r>
          <a:r>
            <a:rPr lang="pt-BR" sz="1800" b="0" baseline="0">
              <a:solidFill>
                <a:schemeClr val="tx1"/>
              </a:solidFill>
            </a:rPr>
            <a:t>Reunião</a:t>
          </a:r>
        </a:p>
      </xdr:txBody>
    </xdr:sp>
    <xdr:clientData/>
  </xdr:twoCellAnchor>
  <xdr:twoCellAnchor>
    <xdr:from>
      <xdr:col>33</xdr:col>
      <xdr:colOff>450475</xdr:colOff>
      <xdr:row>10</xdr:row>
      <xdr:rowOff>261105</xdr:rowOff>
    </xdr:from>
    <xdr:to>
      <xdr:col>35</xdr:col>
      <xdr:colOff>569277</xdr:colOff>
      <xdr:row>10</xdr:row>
      <xdr:rowOff>276795</xdr:rowOff>
    </xdr:to>
    <xdr:cxnSp macro="">
      <xdr:nvCxnSpPr>
        <xdr:cNvPr id="31" name="Conector de seta reta 30"/>
        <xdr:cNvCxnSpPr>
          <a:stCxn id="25" idx="3"/>
          <a:endCxn id="30" idx="1"/>
        </xdr:cNvCxnSpPr>
      </xdr:nvCxnSpPr>
      <xdr:spPr>
        <a:xfrm flipV="1">
          <a:off x="41295916" y="5023605"/>
          <a:ext cx="1329037" cy="156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34</xdr:col>
      <xdr:colOff>121021</xdr:colOff>
      <xdr:row>10</xdr:row>
      <xdr:rowOff>333935</xdr:rowOff>
    </xdr:from>
    <xdr:ext cx="862853" cy="224118"/>
    <xdr:sp macro="" textlink="">
      <xdr:nvSpPr>
        <xdr:cNvPr id="43" name="CaixaDeTexto 42"/>
        <xdr:cNvSpPr txBox="1"/>
      </xdr:nvSpPr>
      <xdr:spPr>
        <a:xfrm>
          <a:off x="41571580" y="5096435"/>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Visto</a:t>
          </a:r>
          <a:r>
            <a:rPr lang="pt-BR" sz="1100" baseline="0"/>
            <a:t> em </a:t>
          </a:r>
        </a:p>
      </xdr:txBody>
    </xdr:sp>
    <xdr:clientData/>
  </xdr:oneCellAnchor>
  <xdr:twoCellAnchor>
    <xdr:from>
      <xdr:col>37</xdr:col>
      <xdr:colOff>602894</xdr:colOff>
      <xdr:row>10</xdr:row>
      <xdr:rowOff>261105</xdr:rowOff>
    </xdr:from>
    <xdr:to>
      <xdr:col>39</xdr:col>
      <xdr:colOff>284647</xdr:colOff>
      <xdr:row>10</xdr:row>
      <xdr:rowOff>267829</xdr:rowOff>
    </xdr:to>
    <xdr:cxnSp macro="">
      <xdr:nvCxnSpPr>
        <xdr:cNvPr id="44" name="Conector de seta reta 43"/>
        <xdr:cNvCxnSpPr>
          <a:stCxn id="30" idx="3"/>
          <a:endCxn id="48" idx="1"/>
        </xdr:cNvCxnSpPr>
      </xdr:nvCxnSpPr>
      <xdr:spPr>
        <a:xfrm>
          <a:off x="43868806" y="5023605"/>
          <a:ext cx="891988" cy="6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38</xdr:col>
      <xdr:colOff>49304</xdr:colOff>
      <xdr:row>11</xdr:row>
      <xdr:rowOff>4482</xdr:rowOff>
    </xdr:from>
    <xdr:ext cx="862853" cy="224118"/>
    <xdr:sp macro="" textlink="">
      <xdr:nvSpPr>
        <xdr:cNvPr id="47" name="CaixaDeTexto 46"/>
        <xdr:cNvSpPr txBox="1"/>
      </xdr:nvSpPr>
      <xdr:spPr>
        <a:xfrm>
          <a:off x="43920333" y="5147982"/>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Marcou</a:t>
          </a:r>
        </a:p>
      </xdr:txBody>
    </xdr:sp>
    <xdr:clientData/>
  </xdr:oneCellAnchor>
  <xdr:twoCellAnchor>
    <xdr:from>
      <xdr:col>39</xdr:col>
      <xdr:colOff>284647</xdr:colOff>
      <xdr:row>10</xdr:row>
      <xdr:rowOff>60520</xdr:rowOff>
    </xdr:from>
    <xdr:to>
      <xdr:col>41</xdr:col>
      <xdr:colOff>318265</xdr:colOff>
      <xdr:row>11</xdr:row>
      <xdr:rowOff>94138</xdr:rowOff>
    </xdr:to>
    <xdr:sp macro="" textlink="">
      <xdr:nvSpPr>
        <xdr:cNvPr id="48" name="Retângulo 47"/>
        <xdr:cNvSpPr/>
      </xdr:nvSpPr>
      <xdr:spPr>
        <a:xfrm>
          <a:off x="44760794" y="4823020"/>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Cron. trein</a:t>
          </a:r>
        </a:p>
        <a:p>
          <a:pPr algn="ctr"/>
          <a:endParaRPr lang="pt-BR" sz="1800" b="0" baseline="0">
            <a:solidFill>
              <a:schemeClr val="tx1"/>
            </a:solidFill>
          </a:endParaRPr>
        </a:p>
      </xdr:txBody>
    </xdr:sp>
    <xdr:clientData/>
  </xdr:twoCellAnchor>
  <xdr:twoCellAnchor>
    <xdr:from>
      <xdr:col>41</xdr:col>
      <xdr:colOff>318265</xdr:colOff>
      <xdr:row>10</xdr:row>
      <xdr:rowOff>267829</xdr:rowOff>
    </xdr:from>
    <xdr:to>
      <xdr:col>43</xdr:col>
      <xdr:colOff>593934</xdr:colOff>
      <xdr:row>10</xdr:row>
      <xdr:rowOff>302563</xdr:rowOff>
    </xdr:to>
    <xdr:cxnSp macro="">
      <xdr:nvCxnSpPr>
        <xdr:cNvPr id="50" name="Conector de seta reta 49"/>
        <xdr:cNvCxnSpPr>
          <a:stCxn id="48" idx="3"/>
          <a:endCxn id="52" idx="1"/>
        </xdr:cNvCxnSpPr>
      </xdr:nvCxnSpPr>
      <xdr:spPr>
        <a:xfrm>
          <a:off x="46004647" y="5030329"/>
          <a:ext cx="1485905" cy="347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41</xdr:col>
      <xdr:colOff>425823</xdr:colOff>
      <xdr:row>11</xdr:row>
      <xdr:rowOff>22411</xdr:rowOff>
    </xdr:from>
    <xdr:ext cx="1086972" cy="336178"/>
    <xdr:sp macro="" textlink="">
      <xdr:nvSpPr>
        <xdr:cNvPr id="51" name="CaixaDeTexto 50"/>
        <xdr:cNvSpPr txBox="1"/>
      </xdr:nvSpPr>
      <xdr:spPr>
        <a:xfrm>
          <a:off x="46112205" y="5165911"/>
          <a:ext cx="1086972" cy="33617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Desenvolve-se</a:t>
          </a:r>
        </a:p>
      </xdr:txBody>
    </xdr:sp>
    <xdr:clientData/>
  </xdr:oneCellAnchor>
  <xdr:twoCellAnchor>
    <xdr:from>
      <xdr:col>43</xdr:col>
      <xdr:colOff>593934</xdr:colOff>
      <xdr:row>9</xdr:row>
      <xdr:rowOff>324978</xdr:rowOff>
    </xdr:from>
    <xdr:to>
      <xdr:col>45</xdr:col>
      <xdr:colOff>582707</xdr:colOff>
      <xdr:row>11</xdr:row>
      <xdr:rowOff>280147</xdr:rowOff>
    </xdr:to>
    <xdr:sp macro="" textlink="">
      <xdr:nvSpPr>
        <xdr:cNvPr id="52" name="Retângulo 51"/>
        <xdr:cNvSpPr/>
      </xdr:nvSpPr>
      <xdr:spPr>
        <a:xfrm>
          <a:off x="47490552" y="4706478"/>
          <a:ext cx="1199008" cy="717169"/>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Mat </a:t>
          </a:r>
          <a:r>
            <a:rPr lang="pt-BR" sz="1600" b="0" baseline="0">
              <a:solidFill>
                <a:schemeClr val="tx1"/>
              </a:solidFill>
            </a:rPr>
            <a:t>Habilidades</a:t>
          </a:r>
        </a:p>
        <a:p>
          <a:pPr algn="ctr"/>
          <a:endParaRPr lang="pt-BR" sz="1800" b="0" baseline="0">
            <a:solidFill>
              <a:schemeClr val="tx1"/>
            </a:solidFill>
          </a:endParaRPr>
        </a:p>
        <a:p>
          <a:pPr algn="ctr"/>
          <a:endParaRPr lang="pt-BR" sz="1800" b="0" baseline="0">
            <a:solidFill>
              <a:schemeClr val="tx1"/>
            </a:solidFill>
          </a:endParaRPr>
        </a:p>
        <a:p>
          <a:pPr algn="ctr"/>
          <a:endParaRPr lang="pt-BR" sz="1800" b="0" baseline="0">
            <a:solidFill>
              <a:schemeClr val="tx1"/>
            </a:solidFill>
          </a:endParaRPr>
        </a:p>
      </xdr:txBody>
    </xdr:sp>
    <xdr:clientData/>
  </xdr:twoCellAnchor>
  <xdr:twoCellAnchor>
    <xdr:from>
      <xdr:col>45</xdr:col>
      <xdr:colOff>582707</xdr:colOff>
      <xdr:row>10</xdr:row>
      <xdr:rowOff>302563</xdr:rowOff>
    </xdr:from>
    <xdr:to>
      <xdr:col>47</xdr:col>
      <xdr:colOff>398929</xdr:colOff>
      <xdr:row>10</xdr:row>
      <xdr:rowOff>330574</xdr:rowOff>
    </xdr:to>
    <xdr:cxnSp macro="">
      <xdr:nvCxnSpPr>
        <xdr:cNvPr id="54" name="Conector de seta reta 53"/>
        <xdr:cNvCxnSpPr>
          <a:stCxn id="52" idx="3"/>
          <a:endCxn id="56" idx="1"/>
        </xdr:cNvCxnSpPr>
      </xdr:nvCxnSpPr>
      <xdr:spPr>
        <a:xfrm>
          <a:off x="48129266" y="2969563"/>
          <a:ext cx="1026457" cy="280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46</xdr:col>
      <xdr:colOff>432526</xdr:colOff>
      <xdr:row>10</xdr:row>
      <xdr:rowOff>369785</xdr:rowOff>
    </xdr:from>
    <xdr:ext cx="430327" cy="257743"/>
    <xdr:sp macro="" textlink="">
      <xdr:nvSpPr>
        <xdr:cNvPr id="55" name="CaixaDeTexto 54"/>
        <xdr:cNvSpPr txBox="1"/>
      </xdr:nvSpPr>
      <xdr:spPr>
        <a:xfrm>
          <a:off x="49144497" y="5132285"/>
          <a:ext cx="430327" cy="257743"/>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De</a:t>
          </a:r>
        </a:p>
        <a:p>
          <a:endParaRPr lang="pt-BR" sz="1100" baseline="0"/>
        </a:p>
        <a:p>
          <a:endParaRPr lang="pt-BR" sz="1100" baseline="0"/>
        </a:p>
      </xdr:txBody>
    </xdr:sp>
    <xdr:clientData/>
  </xdr:oneCellAnchor>
  <xdr:twoCellAnchor>
    <xdr:from>
      <xdr:col>47</xdr:col>
      <xdr:colOff>398929</xdr:colOff>
      <xdr:row>10</xdr:row>
      <xdr:rowOff>123265</xdr:rowOff>
    </xdr:from>
    <xdr:to>
      <xdr:col>49</xdr:col>
      <xdr:colOff>432547</xdr:colOff>
      <xdr:row>11</xdr:row>
      <xdr:rowOff>156883</xdr:rowOff>
    </xdr:to>
    <xdr:sp macro="" textlink="">
      <xdr:nvSpPr>
        <xdr:cNvPr id="56" name="Retângulo 55"/>
        <xdr:cNvSpPr/>
      </xdr:nvSpPr>
      <xdr:spPr>
        <a:xfrm>
          <a:off x="49155723" y="2790265"/>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Pessoa</a:t>
          </a:r>
        </a:p>
        <a:p>
          <a:pPr algn="ctr"/>
          <a:endParaRPr lang="pt-BR" sz="1800" b="0" baseline="0">
            <a:solidFill>
              <a:schemeClr val="tx1"/>
            </a:solidFill>
          </a:endParaRPr>
        </a:p>
        <a:p>
          <a:pPr algn="ctr"/>
          <a:endParaRPr lang="pt-BR" sz="1800" b="0" baseline="0">
            <a:solidFill>
              <a:schemeClr val="tx1"/>
            </a:solidFill>
          </a:endParaRPr>
        </a:p>
      </xdr:txBody>
    </xdr:sp>
    <xdr:clientData/>
  </xdr:twoCellAnchor>
</xdr:wsDr>
</file>

<file path=xl/tables/table1.xml><?xml version="1.0" encoding="utf-8"?>
<table xmlns="http://schemas.openxmlformats.org/spreadsheetml/2006/main" id="1" name="Requisitos" displayName="Requisitos" ref="A1:V346" totalsRowShown="0" headerRowDxfId="26" dataDxfId="24" headerRowBorderDxfId="25" tableBorderDxfId="23" totalsRowBorderDxfId="22">
  <autoFilter ref="A1:V346"/>
  <tableColumns count="22">
    <tableColumn id="1" name="Categoria" dataDxfId="21"/>
    <tableColumn id="2" name="PN" dataDxfId="20"/>
    <tableColumn id="3" name="Codigo CA" dataDxfId="19"/>
    <tableColumn id="4" name="Ferramentas " dataDxfId="18"/>
    <tableColumn id="20" name="Rastreabilidade_x000a_RN - CA" dataDxfId="17"/>
    <tableColumn id="11" name="Codigo RN" dataDxfId="16"/>
    <tableColumn id="7" name="Requisito de Negocio" dataDxfId="15"/>
    <tableColumn id="22" name="Codigo CU 2" dataDxfId="14">
      <calculatedColumnFormula>Requisitos[[#This Row],[Codigo CU]]</calculatedColumnFormula>
    </tableColumn>
    <tableColumn id="12" name="Rastreabilidade_x000a_CU - CA" dataDxfId="13"/>
    <tableColumn id="13" name="Rastreabilidade_x000a_CU - RN" dataDxfId="12"/>
    <tableColumn id="10" name="Ator " dataDxfId="11"/>
    <tableColumn id="21" name="Codigo CU" dataDxfId="10"/>
    <tableColumn id="14" name="Casos De Uso " dataDxfId="9"/>
    <tableColumn id="6" name="Colunas1" dataDxfId="8">
      <calculatedColumnFormula>CONCATENATE(Requisitos[[#This Row],[Codigo CU]],"   ",Requisitos[[#This Row],[Casos De Uso ]])</calculatedColumnFormula>
    </tableColumn>
    <tableColumn id="19" name="Rastreabilidade _x000a_RS - CA" dataDxfId="7">
      <calculatedColumnFormula>VLOOKUP(Requisitos[[#This Row],[Rastreabilidade
RS - CU]],H:I,2,FALSE)</calculatedColumnFormula>
    </tableColumn>
    <tableColumn id="9" name="Rastreabilidade_x000a_RS - CU" dataDxfId="6"/>
    <tableColumn id="8" name="Codigo RS" dataDxfId="5"/>
    <tableColumn id="5" name="Requisito De Sistema e Regras de Negocio" dataDxfId="4"/>
    <tableColumn id="15" name="Codigo CT" dataDxfId="3"/>
    <tableColumn id="16" name="Caso de Teste " dataDxfId="2"/>
    <tableColumn id="17" name="Codigo C" dataDxfId="1"/>
    <tableColumn id="18" name="Componente" dataDxfId="0"/>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www.gerenciarotempoagora.com.br/gerenciar-o-tempo/como-priorizar-tarefas-no-trabalho.html"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tabColor rgb="FFFFFF00"/>
  </sheetPr>
  <dimension ref="A1:Y44"/>
  <sheetViews>
    <sheetView showGridLines="0" zoomScale="80" zoomScaleNormal="80" workbookViewId="0"/>
  </sheetViews>
  <sheetFormatPr defaultRowHeight="15" x14ac:dyDescent="0.25"/>
  <cols>
    <col min="1" max="12" width="9" customWidth="1"/>
  </cols>
  <sheetData>
    <row r="1" spans="1:19" ht="10.5" customHeight="1" x14ac:dyDescent="0.25">
      <c r="A1" s="177" t="s">
        <v>1190</v>
      </c>
      <c r="B1" s="177"/>
      <c r="C1" s="178"/>
      <c r="D1" s="178"/>
      <c r="E1" s="178"/>
      <c r="F1" s="178"/>
      <c r="G1" s="178"/>
      <c r="H1" s="178"/>
      <c r="I1" s="178"/>
      <c r="J1" s="178"/>
      <c r="K1" s="178"/>
      <c r="L1" s="178"/>
      <c r="M1" s="178"/>
    </row>
    <row r="2" spans="1:19" ht="49.5" x14ac:dyDescent="0.25">
      <c r="A2" s="293" t="s">
        <v>749</v>
      </c>
      <c r="B2" s="293"/>
      <c r="C2" s="293"/>
      <c r="D2" s="293"/>
      <c r="E2" s="293"/>
      <c r="F2" s="293"/>
      <c r="G2" s="293"/>
      <c r="H2" s="293"/>
      <c r="I2" s="293"/>
      <c r="J2" s="293"/>
      <c r="K2" s="293"/>
      <c r="L2" s="293"/>
      <c r="M2" s="293"/>
      <c r="P2" s="179" t="s">
        <v>805</v>
      </c>
    </row>
    <row r="3" spans="1:19" ht="8.25" customHeight="1" x14ac:dyDescent="0.25">
      <c r="A3" s="177"/>
      <c r="B3" s="177"/>
      <c r="C3" s="178"/>
      <c r="D3" s="178"/>
      <c r="E3" s="178"/>
      <c r="F3" s="178"/>
      <c r="G3" s="178"/>
      <c r="H3" s="178"/>
      <c r="I3" s="178"/>
      <c r="J3" s="178"/>
      <c r="K3" s="178"/>
      <c r="L3" s="178"/>
      <c r="M3" s="178"/>
    </row>
    <row r="4" spans="1:19" ht="26.25" customHeight="1" x14ac:dyDescent="0.25"/>
    <row r="5" spans="1:19" ht="36" x14ac:dyDescent="0.25">
      <c r="A5" s="294" t="s">
        <v>748</v>
      </c>
      <c r="B5" s="294"/>
      <c r="C5" s="294"/>
      <c r="D5" s="294"/>
      <c r="E5" s="294"/>
      <c r="F5" s="294"/>
      <c r="G5" s="294"/>
      <c r="H5" s="294"/>
      <c r="I5" s="294"/>
      <c r="J5" s="294"/>
      <c r="K5" s="294"/>
      <c r="L5" s="294"/>
      <c r="M5" s="294"/>
    </row>
    <row r="6" spans="1:19" ht="26.25" customHeight="1" x14ac:dyDescent="0.25">
      <c r="O6" s="295"/>
      <c r="P6" s="295"/>
      <c r="Q6" s="295"/>
      <c r="R6" s="295"/>
      <c r="S6" s="295"/>
    </row>
    <row r="7" spans="1:19" ht="26.25" customHeight="1" x14ac:dyDescent="0.25">
      <c r="E7" s="95"/>
      <c r="O7" s="295"/>
      <c r="P7" s="295"/>
      <c r="Q7" s="295"/>
      <c r="R7" s="295"/>
      <c r="S7" s="295"/>
    </row>
    <row r="8" spans="1:19" ht="26.25" customHeight="1" x14ac:dyDescent="0.25">
      <c r="E8" s="95"/>
      <c r="O8" s="296"/>
      <c r="P8" s="296"/>
      <c r="Q8" s="296"/>
      <c r="R8" s="296"/>
      <c r="S8" s="296"/>
    </row>
    <row r="9" spans="1:19" ht="26.25" customHeight="1" x14ac:dyDescent="0.25">
      <c r="E9" s="95"/>
      <c r="O9" s="295"/>
      <c r="P9" s="295"/>
      <c r="Q9" s="295"/>
      <c r="R9" s="295"/>
      <c r="S9" s="295"/>
    </row>
    <row r="10" spans="1:19" ht="26.25" customHeight="1" x14ac:dyDescent="0.25">
      <c r="E10" s="95"/>
      <c r="O10" s="116"/>
      <c r="P10" s="116"/>
      <c r="Q10" s="116"/>
      <c r="R10" s="116"/>
      <c r="S10" s="116"/>
    </row>
    <row r="11" spans="1:19" ht="26.25" customHeight="1" x14ac:dyDescent="0.25">
      <c r="E11" s="95"/>
      <c r="O11" s="116"/>
      <c r="P11" s="116"/>
      <c r="Q11" s="116"/>
      <c r="R11" s="116"/>
      <c r="S11" s="116"/>
    </row>
    <row r="12" spans="1:19" ht="26.25" customHeight="1" x14ac:dyDescent="0.25">
      <c r="E12" s="95"/>
      <c r="O12" s="116"/>
      <c r="P12" s="116"/>
      <c r="Q12" s="116"/>
      <c r="R12" s="116"/>
      <c r="S12" s="116"/>
    </row>
    <row r="13" spans="1:19" ht="26.25" customHeight="1" x14ac:dyDescent="0.25">
      <c r="E13" s="95"/>
      <c r="O13" s="116"/>
      <c r="P13" s="116"/>
      <c r="Q13" s="116"/>
      <c r="R13" s="116"/>
      <c r="S13" s="116"/>
    </row>
    <row r="14" spans="1:19" ht="15.75" customHeight="1" x14ac:dyDescent="0.25"/>
    <row r="15" spans="1:19" ht="33.75" x14ac:dyDescent="0.25">
      <c r="A15" s="292" t="s">
        <v>711</v>
      </c>
      <c r="B15" s="292"/>
      <c r="C15" s="292"/>
      <c r="D15" s="292"/>
      <c r="E15" s="292"/>
      <c r="F15" s="292"/>
      <c r="G15" s="292"/>
      <c r="H15" s="292"/>
      <c r="I15" s="292"/>
      <c r="J15" s="292"/>
      <c r="K15" s="292"/>
      <c r="L15" s="292"/>
      <c r="M15" s="292"/>
    </row>
    <row r="16" spans="1:19" ht="26.25" customHeight="1" x14ac:dyDescent="0.25"/>
    <row r="17" spans="1:25" ht="26.25" customHeight="1" x14ac:dyDescent="0.25"/>
    <row r="18" spans="1:25" ht="26.25" customHeight="1" x14ac:dyDescent="0.25"/>
    <row r="19" spans="1:25" ht="26.25" customHeight="1" x14ac:dyDescent="0.25"/>
    <row r="20" spans="1:25" ht="15" customHeight="1" x14ac:dyDescent="0.25"/>
    <row r="21" spans="1:25" ht="33.75" x14ac:dyDescent="0.25">
      <c r="A21" s="292" t="s">
        <v>675</v>
      </c>
      <c r="B21" s="292"/>
      <c r="C21" s="292"/>
      <c r="D21" s="292"/>
      <c r="E21" s="292"/>
      <c r="F21" s="292"/>
      <c r="G21" s="292"/>
      <c r="H21" s="292"/>
      <c r="I21" s="292"/>
      <c r="J21" s="292"/>
      <c r="K21" s="292"/>
      <c r="L21" s="292"/>
      <c r="M21" s="292"/>
    </row>
    <row r="22" spans="1:25" ht="26.25" customHeight="1" x14ac:dyDescent="0.25">
      <c r="R22" s="295"/>
      <c r="S22" s="295"/>
      <c r="T22" s="295"/>
      <c r="U22" s="295"/>
      <c r="V22" s="295"/>
    </row>
    <row r="23" spans="1:25" ht="26.25" customHeight="1" x14ac:dyDescent="0.25">
      <c r="R23" s="116"/>
      <c r="S23" s="116"/>
      <c r="T23" s="116"/>
      <c r="U23" s="116"/>
      <c r="V23" s="116"/>
    </row>
    <row r="24" spans="1:25" ht="26.25" customHeight="1" x14ac:dyDescent="0.25">
      <c r="R24" s="116"/>
      <c r="S24" s="116"/>
      <c r="T24" s="116"/>
      <c r="U24" s="116"/>
      <c r="V24" s="116"/>
    </row>
    <row r="25" spans="1:25" ht="26.25" customHeight="1" x14ac:dyDescent="0.25">
      <c r="R25" s="116"/>
      <c r="S25" s="116"/>
      <c r="T25" s="116"/>
      <c r="U25" s="116"/>
      <c r="V25" s="116"/>
    </row>
    <row r="26" spans="1:25" ht="17.25" customHeight="1" x14ac:dyDescent="0.25"/>
    <row r="27" spans="1:25" ht="33.75" x14ac:dyDescent="0.25">
      <c r="A27" s="292" t="s">
        <v>676</v>
      </c>
      <c r="B27" s="292"/>
      <c r="C27" s="292"/>
      <c r="D27" s="292"/>
      <c r="E27" s="292"/>
      <c r="F27" s="292"/>
      <c r="G27" s="292"/>
      <c r="H27" s="292"/>
      <c r="I27" s="292"/>
      <c r="J27" s="292"/>
      <c r="K27" s="292"/>
      <c r="L27" s="292"/>
      <c r="M27" s="292"/>
    </row>
    <row r="28" spans="1:25" s="83" customFormat="1" ht="26.25" customHeight="1" x14ac:dyDescent="0.25">
      <c r="E28" s="95"/>
      <c r="F28" s="95"/>
      <c r="G28" s="95"/>
      <c r="H28" s="95"/>
      <c r="S28" s="95"/>
      <c r="T28" s="95"/>
      <c r="U28" s="296"/>
      <c r="V28" s="296"/>
      <c r="W28" s="296"/>
      <c r="X28" s="296"/>
      <c r="Y28" s="296"/>
    </row>
    <row r="29" spans="1:25" ht="26.25" customHeight="1" x14ac:dyDescent="0.25">
      <c r="U29" s="295"/>
      <c r="V29" s="295"/>
      <c r="W29" s="295"/>
      <c r="X29" s="295"/>
      <c r="Y29" s="295"/>
    </row>
    <row r="30" spans="1:25" ht="26.25" customHeight="1" x14ac:dyDescent="0.25">
      <c r="U30" s="295"/>
      <c r="V30" s="295"/>
      <c r="W30" s="295"/>
      <c r="X30" s="295"/>
      <c r="Y30" s="295"/>
    </row>
    <row r="31" spans="1:25" ht="26.25" customHeight="1" x14ac:dyDescent="0.25">
      <c r="U31" s="295"/>
      <c r="V31" s="295"/>
      <c r="W31" s="295"/>
      <c r="X31" s="295"/>
      <c r="Y31" s="295"/>
    </row>
    <row r="32" spans="1:25" ht="26.25" customHeight="1" x14ac:dyDescent="0.25">
      <c r="U32" s="295"/>
      <c r="V32" s="295"/>
      <c r="W32" s="295"/>
      <c r="X32" s="295"/>
      <c r="Y32" s="295"/>
    </row>
    <row r="33" spans="1:25" ht="26.25" customHeight="1" x14ac:dyDescent="0.25">
      <c r="U33" s="295"/>
      <c r="V33" s="295"/>
      <c r="W33" s="295"/>
      <c r="X33" s="295"/>
      <c r="Y33" s="295"/>
    </row>
    <row r="34" spans="1:25" ht="26.25" customHeight="1" x14ac:dyDescent="0.25">
      <c r="U34" s="295"/>
      <c r="V34" s="295"/>
      <c r="W34" s="295"/>
      <c r="X34" s="295"/>
      <c r="Y34" s="295"/>
    </row>
    <row r="35" spans="1:25" ht="26.25" customHeight="1" x14ac:dyDescent="0.25">
      <c r="U35" s="295"/>
      <c r="V35" s="295"/>
      <c r="W35" s="295"/>
      <c r="X35" s="295"/>
      <c r="Y35" s="295"/>
    </row>
    <row r="36" spans="1:25" ht="26.25" customHeight="1" x14ac:dyDescent="0.25">
      <c r="A36" s="292" t="s">
        <v>677</v>
      </c>
      <c r="B36" s="292"/>
      <c r="C36" s="292"/>
      <c r="D36" s="292"/>
      <c r="E36" s="292"/>
      <c r="F36" s="292"/>
      <c r="G36" s="292"/>
      <c r="H36" s="292"/>
      <c r="I36" s="292"/>
      <c r="J36" s="292"/>
      <c r="K36" s="292"/>
      <c r="L36" s="292"/>
      <c r="M36" s="292"/>
    </row>
    <row r="37" spans="1:25" ht="26.25" customHeight="1" x14ac:dyDescent="0.25"/>
    <row r="38" spans="1:25" ht="26.25" customHeight="1" x14ac:dyDescent="0.25">
      <c r="H38" s="297"/>
      <c r="I38" s="297"/>
      <c r="J38" s="297"/>
    </row>
    <row r="39" spans="1:25" ht="53.25" customHeight="1" x14ac:dyDescent="0.25"/>
    <row r="40" spans="1:25" ht="26.25" customHeight="1" x14ac:dyDescent="0.25">
      <c r="A40" s="292" t="s">
        <v>678</v>
      </c>
      <c r="B40" s="292"/>
      <c r="C40" s="292"/>
      <c r="D40" s="292"/>
      <c r="E40" s="292"/>
      <c r="F40" s="292"/>
      <c r="G40" s="292"/>
      <c r="H40" s="292"/>
      <c r="I40" s="292"/>
      <c r="J40" s="292"/>
      <c r="K40" s="292"/>
      <c r="L40" s="292"/>
      <c r="M40" s="292"/>
    </row>
    <row r="41" spans="1:25" ht="26.25" customHeight="1" x14ac:dyDescent="0.25"/>
    <row r="42" spans="1:25" ht="26.25" customHeight="1" x14ac:dyDescent="0.25"/>
    <row r="43" spans="1:25" ht="26.25" customHeight="1" x14ac:dyDescent="0.25"/>
    <row r="44" spans="1:25" ht="26.25" customHeight="1" x14ac:dyDescent="0.25"/>
  </sheetData>
  <mergeCells count="21">
    <mergeCell ref="O7:S7"/>
    <mergeCell ref="O8:S8"/>
    <mergeCell ref="A21:M21"/>
    <mergeCell ref="A27:M27"/>
    <mergeCell ref="A36:M36"/>
    <mergeCell ref="A40:M40"/>
    <mergeCell ref="A2:M2"/>
    <mergeCell ref="A5:M5"/>
    <mergeCell ref="A15:M15"/>
    <mergeCell ref="U33:Y33"/>
    <mergeCell ref="U34:Y34"/>
    <mergeCell ref="U35:Y35"/>
    <mergeCell ref="U28:Y28"/>
    <mergeCell ref="O9:S9"/>
    <mergeCell ref="R22:V22"/>
    <mergeCell ref="U30:Y30"/>
    <mergeCell ref="U29:Y29"/>
    <mergeCell ref="H38:J38"/>
    <mergeCell ref="U31:Y31"/>
    <mergeCell ref="U32:Y32"/>
    <mergeCell ref="O6:S6"/>
  </mergeCells>
  <pageMargins left="0.511811024" right="0.511811024" top="0.78740157499999996" bottom="0.78740157499999996" header="0.31496062000000002" footer="0.3149606200000000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0"/>
  <dimension ref="A1:Y291"/>
  <sheetViews>
    <sheetView showGridLines="0" topLeftCell="A7" zoomScaleNormal="100" workbookViewId="0">
      <selection activeCell="A24" sqref="A24:B24"/>
    </sheetView>
  </sheetViews>
  <sheetFormatPr defaultRowHeight="15" x14ac:dyDescent="0.25"/>
  <cols>
    <col min="11" max="11" width="9.140625" customWidth="1"/>
    <col min="44" max="44" width="9.140625" customWidth="1"/>
  </cols>
  <sheetData>
    <row r="1" spans="1:20" ht="35.25" customHeight="1" x14ac:dyDescent="0.25">
      <c r="A1" s="94" t="s">
        <v>680</v>
      </c>
    </row>
    <row r="2" spans="1:20" ht="23.25" x14ac:dyDescent="0.35">
      <c r="A2" s="412" t="s">
        <v>374</v>
      </c>
      <c r="B2" s="412"/>
      <c r="C2" s="412"/>
      <c r="D2" s="412"/>
      <c r="E2" s="412"/>
      <c r="F2" s="412"/>
      <c r="G2" s="412"/>
      <c r="H2" s="412"/>
    </row>
    <row r="3" spans="1:20" x14ac:dyDescent="0.25">
      <c r="J3" s="410" t="s">
        <v>3</v>
      </c>
      <c r="K3" s="410"/>
      <c r="L3" s="410"/>
      <c r="M3" s="410"/>
      <c r="N3" s="410"/>
      <c r="O3" s="410"/>
      <c r="P3" s="410"/>
      <c r="Q3" s="410"/>
      <c r="R3" s="410"/>
      <c r="S3" s="410"/>
      <c r="T3" s="410"/>
    </row>
    <row r="4" spans="1:20" x14ac:dyDescent="0.25">
      <c r="A4" s="410" t="s">
        <v>395</v>
      </c>
      <c r="B4" s="410"/>
      <c r="C4" s="410"/>
      <c r="D4" s="410"/>
      <c r="E4" s="410"/>
      <c r="F4" s="410"/>
      <c r="G4" s="410"/>
      <c r="H4" s="410"/>
    </row>
    <row r="6" spans="1:20" x14ac:dyDescent="0.25">
      <c r="A6" s="414" t="s">
        <v>375</v>
      </c>
      <c r="B6" s="414"/>
      <c r="C6" s="19" t="s">
        <v>376</v>
      </c>
      <c r="D6" s="415" t="s">
        <v>377</v>
      </c>
      <c r="E6" s="415"/>
      <c r="F6" s="415"/>
      <c r="G6" s="415"/>
      <c r="H6" s="415"/>
    </row>
    <row r="7" spans="1:20" x14ac:dyDescent="0.25">
      <c r="A7" s="414"/>
      <c r="B7" s="414"/>
      <c r="C7" s="19" t="s">
        <v>378</v>
      </c>
      <c r="D7" s="415" t="s">
        <v>379</v>
      </c>
      <c r="E7" s="415"/>
      <c r="F7" s="415"/>
      <c r="G7" s="415"/>
      <c r="H7" s="415"/>
    </row>
    <row r="8" spans="1:20" x14ac:dyDescent="0.25">
      <c r="A8" s="414"/>
      <c r="B8" s="414"/>
      <c r="C8" s="19" t="s">
        <v>380</v>
      </c>
      <c r="D8" s="415" t="s">
        <v>381</v>
      </c>
      <c r="E8" s="415"/>
      <c r="F8" s="415"/>
      <c r="G8" s="415"/>
      <c r="H8" s="415"/>
    </row>
    <row r="9" spans="1:20" x14ac:dyDescent="0.25">
      <c r="A9" s="5"/>
      <c r="B9" s="5"/>
      <c r="C9" s="5"/>
      <c r="D9" s="5"/>
      <c r="E9" s="5"/>
      <c r="F9" s="5"/>
      <c r="G9" s="5"/>
      <c r="H9" s="5"/>
    </row>
    <row r="10" spans="1:20" x14ac:dyDescent="0.25">
      <c r="A10" s="353" t="s">
        <v>382</v>
      </c>
      <c r="B10" s="353"/>
      <c r="C10" s="353"/>
      <c r="D10" s="353" t="s">
        <v>383</v>
      </c>
      <c r="E10" s="353"/>
      <c r="F10" s="353"/>
      <c r="G10" s="353"/>
      <c r="H10" s="353"/>
    </row>
    <row r="11" spans="1:20" x14ac:dyDescent="0.25">
      <c r="A11" s="323" t="s">
        <v>384</v>
      </c>
      <c r="B11" s="323"/>
      <c r="C11" s="323" t="s">
        <v>385</v>
      </c>
      <c r="D11" s="323"/>
      <c r="E11" s="323"/>
      <c r="F11" s="323"/>
      <c r="G11" s="323"/>
      <c r="H11" s="323"/>
    </row>
    <row r="12" spans="1:20" x14ac:dyDescent="0.25">
      <c r="A12" s="416" t="s">
        <v>931</v>
      </c>
      <c r="B12" s="416"/>
      <c r="C12" s="416"/>
      <c r="D12" s="416"/>
      <c r="E12" s="416"/>
      <c r="F12" s="416"/>
      <c r="G12" s="416"/>
      <c r="H12" s="416"/>
    </row>
    <row r="13" spans="1:20" x14ac:dyDescent="0.25">
      <c r="A13" s="411" t="s">
        <v>386</v>
      </c>
      <c r="B13" s="411"/>
      <c r="C13" s="411"/>
      <c r="D13" s="411"/>
      <c r="E13" s="411"/>
      <c r="F13" s="411"/>
      <c r="G13" s="411"/>
      <c r="H13" s="411"/>
    </row>
    <row r="14" spans="1:20" x14ac:dyDescent="0.25">
      <c r="A14" s="411" t="s">
        <v>387</v>
      </c>
      <c r="B14" s="411"/>
      <c r="C14" s="411"/>
      <c r="D14" s="411"/>
      <c r="E14" s="411"/>
      <c r="F14" s="411"/>
      <c r="G14" s="411"/>
      <c r="H14" s="411"/>
    </row>
    <row r="15" spans="1:20" x14ac:dyDescent="0.25">
      <c r="A15" s="411" t="s">
        <v>388</v>
      </c>
      <c r="B15" s="411"/>
      <c r="C15" s="411"/>
      <c r="D15" s="411"/>
      <c r="E15" s="411"/>
      <c r="F15" s="411"/>
      <c r="G15" s="411"/>
      <c r="H15" s="411"/>
    </row>
    <row r="16" spans="1:20" x14ac:dyDescent="0.25">
      <c r="A16" s="411"/>
      <c r="B16" s="411"/>
      <c r="C16" s="411"/>
      <c r="D16" s="411"/>
      <c r="E16" s="411"/>
      <c r="F16" s="411"/>
      <c r="G16" s="411"/>
      <c r="H16" s="411"/>
    </row>
    <row r="17" spans="1:8" x14ac:dyDescent="0.25">
      <c r="A17" s="411"/>
      <c r="B17" s="411"/>
      <c r="C17" s="411"/>
      <c r="D17" s="411"/>
      <c r="E17" s="411"/>
      <c r="F17" s="411"/>
      <c r="G17" s="411"/>
      <c r="H17" s="411"/>
    </row>
    <row r="18" spans="1:8" x14ac:dyDescent="0.25">
      <c r="A18" s="411"/>
      <c r="B18" s="411"/>
      <c r="C18" s="411"/>
      <c r="D18" s="411"/>
      <c r="E18" s="411"/>
      <c r="F18" s="411"/>
      <c r="G18" s="411"/>
      <c r="H18" s="411"/>
    </row>
    <row r="19" spans="1:8" x14ac:dyDescent="0.25">
      <c r="A19" s="411"/>
      <c r="B19" s="411"/>
      <c r="C19" s="411"/>
      <c r="D19" s="411"/>
      <c r="E19" s="411"/>
      <c r="F19" s="411"/>
      <c r="G19" s="411"/>
      <c r="H19" s="411"/>
    </row>
    <row r="20" spans="1:8" x14ac:dyDescent="0.25">
      <c r="A20" s="411"/>
      <c r="B20" s="411"/>
      <c r="C20" s="411"/>
      <c r="D20" s="411"/>
      <c r="E20" s="411"/>
      <c r="F20" s="411"/>
      <c r="G20" s="411"/>
      <c r="H20" s="411"/>
    </row>
    <row r="21" spans="1:8" x14ac:dyDescent="0.25">
      <c r="A21" s="411"/>
      <c r="B21" s="411"/>
      <c r="C21" s="411"/>
      <c r="D21" s="411"/>
      <c r="E21" s="411"/>
      <c r="F21" s="411"/>
      <c r="G21" s="411"/>
      <c r="H21" s="411"/>
    </row>
    <row r="22" spans="1:8" x14ac:dyDescent="0.25">
      <c r="A22" s="411"/>
      <c r="B22" s="411"/>
      <c r="C22" s="411"/>
      <c r="D22" s="411"/>
      <c r="E22" s="411"/>
      <c r="F22" s="411"/>
      <c r="G22" s="411"/>
      <c r="H22" s="411"/>
    </row>
    <row r="23" spans="1:8" x14ac:dyDescent="0.25">
      <c r="A23" s="323" t="s">
        <v>39</v>
      </c>
      <c r="B23" s="323"/>
      <c r="C23" s="413"/>
      <c r="D23" s="413"/>
      <c r="E23" s="413"/>
      <c r="F23" s="413"/>
      <c r="G23" s="413"/>
      <c r="H23" s="413"/>
    </row>
    <row r="24" spans="1:8" x14ac:dyDescent="0.25">
      <c r="A24" s="413" t="s">
        <v>389</v>
      </c>
      <c r="B24" s="413"/>
      <c r="C24" s="413"/>
      <c r="D24" s="413"/>
      <c r="E24" s="413"/>
      <c r="F24" s="413"/>
      <c r="G24" s="413"/>
      <c r="H24" s="413"/>
    </row>
    <row r="25" spans="1:8" x14ac:dyDescent="0.25">
      <c r="A25" s="413" t="s">
        <v>390</v>
      </c>
      <c r="B25" s="413"/>
      <c r="C25" s="413"/>
      <c r="D25" s="413"/>
      <c r="E25" s="413"/>
      <c r="F25" s="413"/>
      <c r="G25" s="413"/>
      <c r="H25" s="413"/>
    </row>
    <row r="26" spans="1:8" x14ac:dyDescent="0.25">
      <c r="A26" s="413" t="s">
        <v>391</v>
      </c>
      <c r="B26" s="413"/>
      <c r="C26" s="413"/>
      <c r="D26" s="413"/>
      <c r="E26" s="413"/>
      <c r="F26" s="413"/>
      <c r="G26" s="413"/>
      <c r="H26" s="413"/>
    </row>
    <row r="27" spans="1:8" x14ac:dyDescent="0.25">
      <c r="A27" s="413" t="s">
        <v>383</v>
      </c>
      <c r="B27" s="413"/>
      <c r="C27" s="413"/>
      <c r="D27" s="413"/>
      <c r="E27" s="413"/>
      <c r="F27" s="413"/>
      <c r="G27" s="413"/>
      <c r="H27" s="413"/>
    </row>
    <row r="28" spans="1:8" x14ac:dyDescent="0.25">
      <c r="A28" s="323" t="s">
        <v>392</v>
      </c>
      <c r="B28" s="323"/>
      <c r="C28" s="413"/>
      <c r="D28" s="413"/>
      <c r="E28" s="413"/>
      <c r="F28" s="413"/>
      <c r="G28" s="413"/>
      <c r="H28" s="413"/>
    </row>
    <row r="29" spans="1:8" x14ac:dyDescent="0.25">
      <c r="A29" s="411" t="s">
        <v>393</v>
      </c>
      <c r="B29" s="411"/>
      <c r="C29" s="411"/>
      <c r="D29" s="411"/>
      <c r="E29" s="411"/>
      <c r="F29" s="411"/>
      <c r="G29" s="411"/>
      <c r="H29" s="411"/>
    </row>
    <row r="30" spans="1:8" x14ac:dyDescent="0.25">
      <c r="A30" s="411" t="s">
        <v>394</v>
      </c>
      <c r="B30" s="411"/>
      <c r="C30" s="411"/>
      <c r="D30" s="411"/>
      <c r="E30" s="411"/>
      <c r="F30" s="411"/>
      <c r="G30" s="411"/>
      <c r="H30" s="411"/>
    </row>
    <row r="31" spans="1:8" x14ac:dyDescent="0.25">
      <c r="A31" s="411"/>
      <c r="B31" s="411"/>
      <c r="C31" s="411"/>
      <c r="D31" s="411"/>
      <c r="E31" s="411"/>
      <c r="F31" s="411"/>
      <c r="G31" s="411"/>
      <c r="H31" s="411"/>
    </row>
    <row r="32" spans="1:8" x14ac:dyDescent="0.25">
      <c r="A32" s="411"/>
      <c r="B32" s="411"/>
      <c r="C32" s="411"/>
      <c r="D32" s="411"/>
      <c r="E32" s="411"/>
      <c r="F32" s="411"/>
      <c r="G32" s="411"/>
      <c r="H32" s="411"/>
    </row>
    <row r="33" spans="1:16" x14ac:dyDescent="0.25">
      <c r="A33" s="411"/>
      <c r="B33" s="411"/>
      <c r="C33" s="411"/>
      <c r="D33" s="411"/>
      <c r="E33" s="411"/>
      <c r="F33" s="411"/>
      <c r="G33" s="411"/>
      <c r="H33" s="411"/>
    </row>
    <row r="34" spans="1:16" x14ac:dyDescent="0.25">
      <c r="A34" s="411"/>
      <c r="B34" s="411"/>
      <c r="C34" s="411"/>
      <c r="D34" s="411"/>
      <c r="E34" s="411"/>
      <c r="F34" s="411"/>
      <c r="G34" s="411"/>
      <c r="H34" s="411"/>
    </row>
    <row r="35" spans="1:16" x14ac:dyDescent="0.25">
      <c r="A35" s="411"/>
      <c r="B35" s="411"/>
      <c r="C35" s="411"/>
      <c r="D35" s="411"/>
      <c r="E35" s="411"/>
      <c r="F35" s="411"/>
      <c r="G35" s="411"/>
      <c r="H35" s="411"/>
    </row>
    <row r="39" spans="1:16" x14ac:dyDescent="0.25">
      <c r="A39" s="410" t="s">
        <v>396</v>
      </c>
      <c r="B39" s="410"/>
      <c r="C39" s="410"/>
      <c r="D39" s="410"/>
      <c r="E39" s="410"/>
      <c r="F39" s="410"/>
      <c r="G39" s="410"/>
      <c r="H39" s="410"/>
      <c r="I39" s="410"/>
      <c r="J39" s="410"/>
      <c r="K39" s="410"/>
      <c r="L39" s="410"/>
      <c r="M39" s="410"/>
      <c r="N39" s="410"/>
      <c r="O39" s="410"/>
      <c r="P39" s="410"/>
    </row>
    <row r="83" spans="2:12" x14ac:dyDescent="0.25">
      <c r="B83" s="410" t="s">
        <v>151</v>
      </c>
      <c r="C83" s="410"/>
      <c r="D83" s="410"/>
      <c r="E83" s="410"/>
      <c r="F83" s="410"/>
      <c r="G83" s="410"/>
      <c r="H83" s="410"/>
      <c r="I83" s="410"/>
      <c r="J83" s="410"/>
      <c r="K83" s="410"/>
      <c r="L83" s="410"/>
    </row>
    <row r="116" spans="2:25" x14ac:dyDescent="0.25">
      <c r="B116" s="410" t="s">
        <v>123</v>
      </c>
      <c r="C116" s="410"/>
      <c r="D116" s="410"/>
      <c r="E116" s="410"/>
      <c r="F116" s="410"/>
      <c r="G116" s="410"/>
      <c r="H116" s="410"/>
      <c r="I116" s="410"/>
      <c r="J116" s="410"/>
      <c r="K116" s="410"/>
      <c r="L116" s="410"/>
      <c r="O116" s="410" t="s">
        <v>123</v>
      </c>
      <c r="P116" s="410"/>
      <c r="Q116" s="410"/>
      <c r="R116" s="410"/>
      <c r="S116" s="410"/>
      <c r="T116" s="410"/>
      <c r="U116" s="410"/>
      <c r="V116" s="410"/>
      <c r="W116" s="410"/>
      <c r="X116" s="410"/>
      <c r="Y116" s="410"/>
    </row>
    <row r="175" spans="2:12" x14ac:dyDescent="0.25">
      <c r="B175" s="410" t="s">
        <v>397</v>
      </c>
      <c r="C175" s="410"/>
      <c r="D175" s="410"/>
      <c r="E175" s="410"/>
      <c r="F175" s="410"/>
      <c r="G175" s="410"/>
      <c r="H175" s="410"/>
      <c r="I175" s="410"/>
      <c r="J175" s="410"/>
      <c r="K175" s="410"/>
      <c r="L175" s="410"/>
    </row>
    <row r="200" spans="2:12" x14ac:dyDescent="0.25">
      <c r="B200" s="410" t="s">
        <v>398</v>
      </c>
      <c r="C200" s="410"/>
      <c r="D200" s="410"/>
      <c r="E200" s="410"/>
      <c r="F200" s="410"/>
      <c r="G200" s="410"/>
      <c r="H200" s="410"/>
      <c r="I200" s="410"/>
      <c r="J200" s="410"/>
      <c r="K200" s="410"/>
      <c r="L200" s="410"/>
    </row>
    <row r="215" spans="2:12" x14ac:dyDescent="0.25">
      <c r="B215" s="410" t="s">
        <v>399</v>
      </c>
      <c r="C215" s="410"/>
      <c r="D215" s="410"/>
      <c r="E215" s="410"/>
      <c r="F215" s="410"/>
      <c r="G215" s="410"/>
      <c r="H215" s="410"/>
      <c r="I215" s="410"/>
      <c r="J215" s="410"/>
      <c r="K215" s="410"/>
      <c r="L215" s="410"/>
    </row>
    <row r="227" spans="2:12" x14ac:dyDescent="0.25">
      <c r="B227" s="410" t="s">
        <v>400</v>
      </c>
      <c r="C227" s="410"/>
      <c r="D227" s="410"/>
      <c r="E227" s="410"/>
      <c r="F227" s="410"/>
      <c r="G227" s="410"/>
      <c r="H227" s="410"/>
      <c r="I227" s="410"/>
      <c r="J227" s="410"/>
      <c r="K227" s="410"/>
      <c r="L227" s="410"/>
    </row>
    <row r="248" spans="2:12" x14ac:dyDescent="0.25">
      <c r="B248" s="410" t="s">
        <v>401</v>
      </c>
      <c r="C248" s="410"/>
      <c r="D248" s="410"/>
      <c r="E248" s="410"/>
      <c r="F248" s="410"/>
      <c r="G248" s="410"/>
      <c r="H248" s="410"/>
      <c r="I248" s="410"/>
      <c r="J248" s="410"/>
      <c r="K248" s="410"/>
      <c r="L248" s="410"/>
    </row>
    <row r="291" spans="2:12" x14ac:dyDescent="0.25">
      <c r="B291" s="410"/>
      <c r="C291" s="410"/>
      <c r="D291" s="410"/>
      <c r="E291" s="410"/>
      <c r="F291" s="410"/>
      <c r="G291" s="410"/>
      <c r="H291" s="410"/>
      <c r="I291" s="410"/>
      <c r="J291" s="410"/>
      <c r="K291" s="410"/>
      <c r="L291" s="410"/>
    </row>
  </sheetData>
  <mergeCells count="51">
    <mergeCell ref="A15:H15"/>
    <mergeCell ref="A6:B8"/>
    <mergeCell ref="D6:H6"/>
    <mergeCell ref="D7:H7"/>
    <mergeCell ref="D8:H8"/>
    <mergeCell ref="A10:C10"/>
    <mergeCell ref="D10:H10"/>
    <mergeCell ref="A11:B11"/>
    <mergeCell ref="C11:H11"/>
    <mergeCell ref="A12:H12"/>
    <mergeCell ref="A13:H13"/>
    <mergeCell ref="A14:H14"/>
    <mergeCell ref="A25:B25"/>
    <mergeCell ref="C25:H25"/>
    <mergeCell ref="A16:H16"/>
    <mergeCell ref="A17:H17"/>
    <mergeCell ref="A18:H18"/>
    <mergeCell ref="A19:H19"/>
    <mergeCell ref="A20:H20"/>
    <mergeCell ref="A21:H21"/>
    <mergeCell ref="A22:H22"/>
    <mergeCell ref="A23:B23"/>
    <mergeCell ref="C23:H23"/>
    <mergeCell ref="A24:B24"/>
    <mergeCell ref="C24:H24"/>
    <mergeCell ref="J3:T3"/>
    <mergeCell ref="A35:H35"/>
    <mergeCell ref="A4:H4"/>
    <mergeCell ref="A2:H2"/>
    <mergeCell ref="A29:H29"/>
    <mergeCell ref="A30:H30"/>
    <mergeCell ref="A31:H31"/>
    <mergeCell ref="A32:H32"/>
    <mergeCell ref="A33:H33"/>
    <mergeCell ref="A34:H34"/>
    <mergeCell ref="A26:B26"/>
    <mergeCell ref="C26:H26"/>
    <mergeCell ref="A27:B27"/>
    <mergeCell ref="C27:H27"/>
    <mergeCell ref="A28:B28"/>
    <mergeCell ref="C28:H28"/>
    <mergeCell ref="O116:Y116"/>
    <mergeCell ref="B175:L175"/>
    <mergeCell ref="B200:L200"/>
    <mergeCell ref="B215:L215"/>
    <mergeCell ref="A39:P39"/>
    <mergeCell ref="B227:L227"/>
    <mergeCell ref="B248:L248"/>
    <mergeCell ref="B291:L291"/>
    <mergeCell ref="B83:L83"/>
    <mergeCell ref="B116:L116"/>
  </mergeCells>
  <hyperlinks>
    <hyperlink ref="A1" location="Inicio!A1" display="Inicio"/>
  </hyperlink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1"/>
  <dimension ref="A1:P3"/>
  <sheetViews>
    <sheetView topLeftCell="A19" zoomScale="85" zoomScaleNormal="85" workbookViewId="0">
      <selection activeCell="C1" sqref="C1:P2"/>
    </sheetView>
  </sheetViews>
  <sheetFormatPr defaultRowHeight="15" x14ac:dyDescent="0.25"/>
  <sheetData>
    <row r="1" spans="1:16" ht="25.5" customHeight="1" x14ac:dyDescent="0.25">
      <c r="A1" s="417" t="s">
        <v>704</v>
      </c>
      <c r="B1" s="418"/>
      <c r="C1" s="419" t="s">
        <v>808</v>
      </c>
      <c r="D1" s="419"/>
      <c r="E1" s="419"/>
      <c r="F1" s="419"/>
      <c r="G1" s="419"/>
      <c r="H1" s="419"/>
      <c r="I1" s="419"/>
      <c r="J1" s="419"/>
      <c r="K1" s="419"/>
      <c r="L1" s="419"/>
      <c r="M1" s="419"/>
      <c r="N1" s="419"/>
      <c r="O1" s="419"/>
      <c r="P1" s="419"/>
    </row>
    <row r="2" spans="1:16" x14ac:dyDescent="0.25">
      <c r="C2" s="419"/>
      <c r="D2" s="419"/>
      <c r="E2" s="419"/>
      <c r="F2" s="419"/>
      <c r="G2" s="419"/>
      <c r="H2" s="419"/>
      <c r="I2" s="419"/>
      <c r="J2" s="419"/>
      <c r="K2" s="419"/>
      <c r="L2" s="419"/>
      <c r="M2" s="419"/>
      <c r="N2" s="419"/>
      <c r="O2" s="419"/>
      <c r="P2" s="419"/>
    </row>
    <row r="3" spans="1:16" ht="18.75" x14ac:dyDescent="0.25">
      <c r="C3" s="8"/>
    </row>
  </sheetData>
  <mergeCells count="2">
    <mergeCell ref="A1:B1"/>
    <mergeCell ref="C1:P2"/>
  </mergeCells>
  <hyperlinks>
    <hyperlink ref="A1" location="Inicio!A1" display="Inicio"/>
  </hyperlinks>
  <pageMargins left="0.511811024" right="0.511811024" top="0.78740157499999996" bottom="0.78740157499999996" header="0.31496062000000002" footer="0.31496062000000002"/>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2"/>
  <dimension ref="A1:X130"/>
  <sheetViews>
    <sheetView zoomScale="70" zoomScaleNormal="70" workbookViewId="0">
      <selection activeCell="P9" sqref="P9"/>
    </sheetView>
  </sheetViews>
  <sheetFormatPr defaultRowHeight="15" x14ac:dyDescent="0.25"/>
  <sheetData>
    <row r="1" spans="1:24" x14ac:dyDescent="0.25">
      <c r="A1" s="94"/>
      <c r="C1" s="436" t="s">
        <v>809</v>
      </c>
      <c r="D1" s="437"/>
      <c r="E1" s="437"/>
      <c r="F1" s="437"/>
      <c r="G1" s="437"/>
      <c r="H1" s="437"/>
      <c r="I1" s="437"/>
      <c r="J1" s="437"/>
      <c r="K1" s="437"/>
      <c r="L1" s="437"/>
      <c r="M1" s="437"/>
      <c r="N1" s="437"/>
      <c r="O1" s="437"/>
      <c r="P1" s="438"/>
    </row>
    <row r="2" spans="1:24" ht="15.75" thickBot="1" x14ac:dyDescent="0.3">
      <c r="C2" s="439"/>
      <c r="D2" s="440"/>
      <c r="E2" s="440"/>
      <c r="F2" s="440"/>
      <c r="G2" s="440"/>
      <c r="H2" s="440"/>
      <c r="I2" s="440"/>
      <c r="J2" s="440"/>
      <c r="K2" s="440"/>
      <c r="L2" s="440"/>
      <c r="M2" s="440"/>
      <c r="N2" s="440"/>
      <c r="O2" s="441"/>
      <c r="P2" s="442"/>
    </row>
    <row r="3" spans="1:24" ht="19.5" customHeight="1" x14ac:dyDescent="0.25">
      <c r="B3" s="429" t="s">
        <v>530</v>
      </c>
      <c r="C3" s="56" t="s">
        <v>528</v>
      </c>
      <c r="D3" s="57" t="s">
        <v>483</v>
      </c>
      <c r="E3" s="57" t="s">
        <v>529</v>
      </c>
      <c r="F3" s="57" t="s">
        <v>488</v>
      </c>
      <c r="G3" s="57" t="s">
        <v>196</v>
      </c>
      <c r="H3" s="57" t="s">
        <v>536</v>
      </c>
      <c r="I3" s="57" t="s">
        <v>481</v>
      </c>
      <c r="J3" s="57"/>
      <c r="K3" s="58" t="s">
        <v>526</v>
      </c>
      <c r="L3" s="50" t="s">
        <v>527</v>
      </c>
      <c r="O3" s="54"/>
      <c r="P3" s="54"/>
      <c r="Q3" s="54"/>
      <c r="R3" s="54"/>
      <c r="S3" s="54"/>
      <c r="T3" s="54"/>
      <c r="U3" s="54"/>
      <c r="V3" s="54"/>
      <c r="W3" s="54"/>
      <c r="X3" s="54"/>
    </row>
    <row r="4" spans="1:24" x14ac:dyDescent="0.25">
      <c r="B4" s="430"/>
      <c r="C4" s="431" t="s">
        <v>525</v>
      </c>
      <c r="D4" s="432"/>
      <c r="E4" s="432"/>
      <c r="F4" s="432"/>
      <c r="G4" s="432"/>
      <c r="H4" s="432"/>
      <c r="I4" s="432"/>
      <c r="J4" s="432"/>
      <c r="K4" s="433"/>
      <c r="L4" s="11"/>
      <c r="O4" s="54"/>
      <c r="P4" s="54"/>
      <c r="Q4" s="54"/>
      <c r="R4" s="54"/>
      <c r="S4" s="54"/>
      <c r="T4" s="54"/>
      <c r="U4" s="54"/>
      <c r="V4" s="54"/>
      <c r="W4" s="54"/>
      <c r="X4" s="54"/>
    </row>
    <row r="5" spans="1:24" x14ac:dyDescent="0.25">
      <c r="B5" s="62" t="s">
        <v>537</v>
      </c>
      <c r="C5" s="63" t="s">
        <v>538</v>
      </c>
      <c r="D5" s="63" t="s">
        <v>539</v>
      </c>
      <c r="E5" s="63" t="s">
        <v>540</v>
      </c>
      <c r="F5" s="63"/>
      <c r="G5" s="63"/>
      <c r="H5" s="63"/>
      <c r="I5" s="63"/>
      <c r="J5" s="63"/>
      <c r="K5" s="63"/>
      <c r="L5" s="66"/>
      <c r="O5" s="54"/>
      <c r="P5" s="54"/>
      <c r="Q5" s="54"/>
      <c r="R5" s="54"/>
      <c r="S5" s="54"/>
      <c r="T5" s="54"/>
      <c r="U5" s="54"/>
      <c r="V5" s="54"/>
      <c r="W5" s="54"/>
      <c r="X5" s="54"/>
    </row>
    <row r="6" spans="1:24" ht="15.75" thickBot="1" x14ac:dyDescent="0.3">
      <c r="B6" s="67" t="s">
        <v>532</v>
      </c>
      <c r="C6" s="68"/>
      <c r="D6" s="68"/>
      <c r="E6" s="68"/>
      <c r="F6" s="65"/>
      <c r="G6" s="68"/>
      <c r="H6" s="68"/>
      <c r="I6" s="68"/>
      <c r="J6" s="68"/>
      <c r="K6" s="68"/>
      <c r="L6" s="69"/>
      <c r="O6" s="54"/>
      <c r="P6" s="54"/>
      <c r="Q6" s="54"/>
      <c r="R6" s="54"/>
      <c r="S6" s="54"/>
      <c r="T6" s="54"/>
      <c r="U6" s="54"/>
      <c r="V6" s="54"/>
      <c r="W6" s="54"/>
      <c r="X6" s="54"/>
    </row>
    <row r="7" spans="1:24" x14ac:dyDescent="0.25">
      <c r="B7" s="53"/>
      <c r="C7" s="54"/>
      <c r="D7" s="54"/>
      <c r="E7" s="54"/>
      <c r="F7" s="434" t="s">
        <v>535</v>
      </c>
      <c r="G7" s="54" t="s">
        <v>533</v>
      </c>
      <c r="H7" s="54"/>
      <c r="I7" s="54"/>
      <c r="J7" s="54"/>
      <c r="K7" s="54"/>
      <c r="L7" s="54"/>
      <c r="M7" s="53"/>
      <c r="O7" s="54"/>
      <c r="P7" s="54"/>
      <c r="Q7" s="54"/>
      <c r="R7" s="54"/>
      <c r="S7" s="54"/>
      <c r="T7" s="54"/>
      <c r="U7" s="54"/>
      <c r="V7" s="54"/>
      <c r="W7" s="54"/>
      <c r="X7" s="54"/>
    </row>
    <row r="8" spans="1:24" ht="15.75" thickBot="1" x14ac:dyDescent="0.3">
      <c r="B8" s="53"/>
      <c r="C8" s="54"/>
      <c r="D8" s="54"/>
      <c r="E8" s="54"/>
      <c r="F8" s="435"/>
      <c r="G8" s="54" t="s">
        <v>534</v>
      </c>
      <c r="H8" s="54"/>
      <c r="I8" s="54"/>
      <c r="J8" s="54"/>
      <c r="K8" s="54"/>
      <c r="L8" s="55"/>
      <c r="O8" s="54"/>
      <c r="P8" s="54"/>
      <c r="Q8" s="54"/>
      <c r="R8" s="54"/>
      <c r="S8" s="54"/>
      <c r="T8" s="54"/>
      <c r="U8" s="54"/>
      <c r="V8" s="54"/>
      <c r="W8" s="54"/>
      <c r="X8" s="54"/>
    </row>
    <row r="9" spans="1:24" x14ac:dyDescent="0.25">
      <c r="B9" s="53"/>
      <c r="C9" s="54"/>
      <c r="D9" s="54"/>
      <c r="E9" s="54"/>
      <c r="F9" s="50"/>
      <c r="G9" s="54"/>
      <c r="H9" s="54"/>
      <c r="I9" s="54"/>
      <c r="J9" s="54"/>
      <c r="K9" s="54"/>
      <c r="L9" s="55"/>
      <c r="O9" s="54"/>
      <c r="P9" s="54"/>
      <c r="Q9" s="54"/>
      <c r="R9" s="54"/>
      <c r="S9" s="54"/>
      <c r="T9" s="54"/>
      <c r="U9" s="54"/>
      <c r="V9" s="54"/>
      <c r="W9" s="54"/>
      <c r="X9" s="54"/>
    </row>
    <row r="10" spans="1:24" x14ac:dyDescent="0.25">
      <c r="B10" s="53"/>
      <c r="C10" s="54"/>
      <c r="D10" s="54"/>
      <c r="E10" s="54"/>
      <c r="F10" s="11"/>
      <c r="G10" s="54"/>
      <c r="H10" s="54"/>
      <c r="I10" s="54"/>
      <c r="J10" s="54"/>
      <c r="K10" s="54"/>
      <c r="L10" s="55"/>
      <c r="O10" s="54"/>
      <c r="P10" s="54"/>
      <c r="Q10" s="54"/>
      <c r="R10" s="54"/>
      <c r="S10" s="54"/>
      <c r="T10" s="54"/>
      <c r="U10" s="54"/>
      <c r="V10" s="54"/>
      <c r="W10" s="54"/>
      <c r="X10" s="54"/>
    </row>
    <row r="11" spans="1:24" x14ac:dyDescent="0.25">
      <c r="B11" s="53"/>
      <c r="C11" s="54"/>
      <c r="D11" s="54"/>
      <c r="E11" s="54"/>
      <c r="F11" s="11"/>
      <c r="G11" s="54"/>
      <c r="H11" s="54"/>
      <c r="I11" s="54"/>
      <c r="J11" s="54"/>
      <c r="K11" s="54"/>
      <c r="L11" s="55"/>
      <c r="O11" s="54"/>
      <c r="P11" s="54"/>
      <c r="Q11" s="54"/>
      <c r="R11" s="54"/>
      <c r="S11" s="54"/>
      <c r="T11" s="54"/>
      <c r="U11" s="54"/>
      <c r="V11" s="54"/>
      <c r="W11" s="54"/>
      <c r="X11" s="54"/>
    </row>
    <row r="12" spans="1:24" x14ac:dyDescent="0.25">
      <c r="B12" s="53"/>
      <c r="C12" s="54"/>
      <c r="D12" s="54"/>
      <c r="E12" s="54"/>
      <c r="F12" s="11"/>
      <c r="G12" s="54"/>
      <c r="H12" s="54"/>
      <c r="I12" s="54"/>
      <c r="J12" s="54"/>
      <c r="K12" s="54"/>
      <c r="L12" s="55"/>
      <c r="O12" s="54"/>
      <c r="P12" s="54"/>
      <c r="Q12" s="54"/>
      <c r="R12" s="54"/>
      <c r="S12" s="54"/>
      <c r="T12" s="54"/>
      <c r="U12" s="54"/>
      <c r="V12" s="54"/>
      <c r="W12" s="54"/>
      <c r="X12" s="54"/>
    </row>
    <row r="13" spans="1:24" x14ac:dyDescent="0.25">
      <c r="B13" s="53"/>
      <c r="C13" s="54"/>
      <c r="D13" s="54"/>
      <c r="E13" s="54"/>
      <c r="F13" s="11"/>
      <c r="G13" s="54"/>
      <c r="H13" s="54"/>
      <c r="I13" s="54"/>
      <c r="J13" s="54"/>
      <c r="K13" s="54"/>
      <c r="L13" s="55"/>
      <c r="O13" s="54"/>
      <c r="P13" s="54"/>
      <c r="Q13" s="54"/>
      <c r="R13" s="54"/>
      <c r="S13" s="54"/>
      <c r="T13" s="54"/>
      <c r="U13" s="54"/>
      <c r="V13" s="54"/>
      <c r="W13" s="54"/>
      <c r="X13" s="54"/>
    </row>
    <row r="14" spans="1:24" x14ac:dyDescent="0.25">
      <c r="B14" s="53"/>
      <c r="C14" s="54"/>
      <c r="D14" s="54"/>
      <c r="E14" s="54"/>
      <c r="F14" s="11"/>
      <c r="G14" s="54"/>
      <c r="H14" s="54"/>
      <c r="I14" s="54"/>
      <c r="J14" s="54"/>
      <c r="K14" s="54"/>
      <c r="L14" s="55"/>
      <c r="O14" s="54"/>
      <c r="P14" s="54"/>
      <c r="Q14" s="54"/>
      <c r="R14" s="54"/>
      <c r="S14" s="54"/>
      <c r="T14" s="54"/>
      <c r="U14" s="54"/>
      <c r="V14" s="54"/>
      <c r="W14" s="54"/>
      <c r="X14" s="54"/>
    </row>
    <row r="15" spans="1:24" x14ac:dyDescent="0.25">
      <c r="B15" s="53"/>
      <c r="C15" s="54"/>
      <c r="D15" s="54"/>
      <c r="E15" s="54"/>
      <c r="F15" s="11"/>
      <c r="G15" s="54"/>
      <c r="H15" s="54"/>
      <c r="I15" s="54"/>
      <c r="J15" s="54"/>
      <c r="K15" s="54"/>
      <c r="L15" s="55"/>
      <c r="O15" s="54"/>
      <c r="P15" s="54"/>
      <c r="Q15" s="54"/>
      <c r="R15" s="54"/>
      <c r="S15" s="54"/>
      <c r="T15" s="54"/>
      <c r="U15" s="54"/>
      <c r="V15" s="54"/>
      <c r="W15" s="54"/>
      <c r="X15" s="54"/>
    </row>
    <row r="16" spans="1:24" x14ac:dyDescent="0.25">
      <c r="B16" s="53"/>
      <c r="C16" s="54"/>
      <c r="D16" s="54"/>
      <c r="E16" s="54"/>
      <c r="F16" s="11"/>
      <c r="G16" s="54"/>
      <c r="H16" s="54"/>
      <c r="I16" s="54"/>
      <c r="J16" s="54"/>
      <c r="K16" s="54"/>
      <c r="L16" s="55"/>
      <c r="O16" s="54"/>
      <c r="P16" s="54"/>
      <c r="Q16" s="54"/>
      <c r="R16" s="54"/>
      <c r="S16" s="54"/>
      <c r="T16" s="54"/>
      <c r="U16" s="54"/>
      <c r="V16" s="54"/>
      <c r="W16" s="54"/>
      <c r="X16" s="54"/>
    </row>
    <row r="17" spans="2:24" x14ac:dyDescent="0.25">
      <c r="B17" s="53"/>
      <c r="C17" s="54"/>
      <c r="D17" s="54"/>
      <c r="E17" s="54"/>
      <c r="F17" s="11"/>
      <c r="G17" s="54"/>
      <c r="H17" s="54"/>
      <c r="I17" s="54"/>
      <c r="J17" s="54"/>
      <c r="K17" s="54"/>
      <c r="L17" s="55"/>
      <c r="O17" s="54"/>
      <c r="P17" s="54"/>
      <c r="Q17" s="54"/>
      <c r="R17" s="54"/>
      <c r="S17" s="54"/>
      <c r="T17" s="54"/>
      <c r="U17" s="54"/>
      <c r="V17" s="54"/>
      <c r="W17" s="54"/>
      <c r="X17" s="54"/>
    </row>
    <row r="18" spans="2:24" x14ac:dyDescent="0.25">
      <c r="B18" s="53"/>
      <c r="C18" s="54"/>
      <c r="D18" s="54"/>
      <c r="E18" s="54"/>
      <c r="F18" s="11"/>
      <c r="G18" s="54"/>
      <c r="H18" s="54"/>
      <c r="I18" s="54"/>
      <c r="J18" s="54"/>
      <c r="K18" s="54"/>
      <c r="L18" s="55"/>
      <c r="O18" s="54"/>
      <c r="P18" s="54"/>
      <c r="Q18" s="54"/>
      <c r="R18" s="54"/>
      <c r="S18" s="54"/>
      <c r="T18" s="54"/>
      <c r="U18" s="54"/>
      <c r="V18" s="54"/>
      <c r="W18" s="54"/>
      <c r="X18" s="54"/>
    </row>
    <row r="19" spans="2:24" x14ac:dyDescent="0.25">
      <c r="B19" s="53"/>
      <c r="C19" s="54"/>
      <c r="D19" s="54"/>
      <c r="E19" s="54"/>
      <c r="F19" s="11"/>
      <c r="G19" s="54"/>
      <c r="H19" s="54"/>
      <c r="I19" s="54"/>
      <c r="J19" s="54"/>
      <c r="K19" s="54"/>
      <c r="L19" s="55"/>
      <c r="O19" s="54"/>
      <c r="P19" s="54"/>
      <c r="Q19" s="54"/>
      <c r="R19" s="54"/>
      <c r="S19" s="54"/>
      <c r="T19" s="54"/>
      <c r="U19" s="54"/>
      <c r="V19" s="54"/>
      <c r="W19" s="54"/>
      <c r="X19" s="54"/>
    </row>
    <row r="20" spans="2:24" x14ac:dyDescent="0.25">
      <c r="B20" s="53"/>
      <c r="C20" s="54"/>
      <c r="D20" s="54"/>
      <c r="E20" s="54"/>
      <c r="F20" s="11"/>
      <c r="G20" s="54"/>
      <c r="H20" s="54"/>
      <c r="I20" s="54"/>
      <c r="J20" s="54"/>
      <c r="K20" s="54"/>
      <c r="L20" s="55"/>
      <c r="O20" s="54"/>
      <c r="P20" s="54"/>
      <c r="Q20" s="54"/>
      <c r="R20" s="54"/>
      <c r="S20" s="54"/>
      <c r="T20" s="54"/>
      <c r="U20" s="54"/>
      <c r="V20" s="54"/>
      <c r="W20" s="54"/>
      <c r="X20" s="54"/>
    </row>
    <row r="21" spans="2:24" x14ac:dyDescent="0.25">
      <c r="B21" s="59"/>
      <c r="C21" s="60"/>
      <c r="D21" s="60"/>
      <c r="E21" s="60"/>
      <c r="F21" s="61"/>
      <c r="G21" s="60"/>
      <c r="H21" s="60"/>
      <c r="I21" s="60"/>
      <c r="J21" s="60"/>
      <c r="K21" s="60"/>
      <c r="L21" s="61"/>
      <c r="O21" s="54"/>
      <c r="P21" s="54"/>
      <c r="Q21" s="54"/>
      <c r="R21" s="54"/>
      <c r="S21" s="54"/>
      <c r="T21" s="54"/>
      <c r="U21" s="54"/>
      <c r="V21" s="54"/>
      <c r="W21" s="54"/>
      <c r="X21" s="54"/>
    </row>
    <row r="22" spans="2:24" x14ac:dyDescent="0.25">
      <c r="O22" s="54"/>
      <c r="P22" s="54"/>
      <c r="Q22" s="54"/>
      <c r="R22" s="54"/>
      <c r="S22" s="54"/>
      <c r="T22" s="54"/>
      <c r="U22" s="54"/>
      <c r="V22" s="54"/>
      <c r="W22" s="54"/>
      <c r="X22" s="54"/>
    </row>
    <row r="23" spans="2:24" x14ac:dyDescent="0.25">
      <c r="G23" s="297" t="s">
        <v>531</v>
      </c>
      <c r="H23" s="297"/>
      <c r="I23" s="297"/>
      <c r="J23" s="297"/>
      <c r="K23" s="297"/>
      <c r="L23" s="297"/>
      <c r="O23" s="54"/>
      <c r="P23" s="54"/>
      <c r="Q23" s="54"/>
      <c r="R23" s="54"/>
      <c r="S23" s="54"/>
      <c r="T23" s="54"/>
      <c r="U23" s="54"/>
      <c r="V23" s="54"/>
      <c r="W23" s="54"/>
      <c r="X23" s="54"/>
    </row>
    <row r="24" spans="2:24" x14ac:dyDescent="0.25">
      <c r="O24" s="54"/>
      <c r="P24" s="54"/>
      <c r="Q24" s="54"/>
      <c r="R24" s="54"/>
      <c r="S24" s="54"/>
      <c r="T24" s="54"/>
      <c r="U24" s="54"/>
      <c r="V24" s="54"/>
      <c r="W24" s="54"/>
      <c r="X24" s="54"/>
    </row>
    <row r="25" spans="2:24" x14ac:dyDescent="0.25">
      <c r="O25" s="54"/>
      <c r="P25" s="54"/>
      <c r="Q25" s="54"/>
      <c r="R25" s="54"/>
      <c r="S25" s="54"/>
      <c r="T25" s="54"/>
      <c r="U25" s="54"/>
      <c r="V25" s="54"/>
      <c r="W25" s="54"/>
      <c r="X25" s="54"/>
    </row>
    <row r="26" spans="2:24" x14ac:dyDescent="0.25">
      <c r="B26" s="429" t="s">
        <v>530</v>
      </c>
      <c r="C26" s="59" t="s">
        <v>528</v>
      </c>
      <c r="D26" s="60" t="s">
        <v>483</v>
      </c>
      <c r="E26" s="60" t="s">
        <v>529</v>
      </c>
      <c r="F26" s="60" t="s">
        <v>488</v>
      </c>
      <c r="G26" s="60" t="s">
        <v>196</v>
      </c>
      <c r="H26" s="60" t="s">
        <v>536</v>
      </c>
      <c r="I26" s="60" t="s">
        <v>481</v>
      </c>
      <c r="J26" s="60"/>
      <c r="K26" s="61" t="s">
        <v>526</v>
      </c>
      <c r="L26" s="11" t="s">
        <v>527</v>
      </c>
    </row>
    <row r="27" spans="2:24" x14ac:dyDescent="0.25">
      <c r="B27" s="430"/>
      <c r="C27" s="431" t="s">
        <v>525</v>
      </c>
      <c r="D27" s="432"/>
      <c r="E27" s="432"/>
      <c r="F27" s="432"/>
      <c r="G27" s="432"/>
      <c r="H27" s="432"/>
      <c r="I27" s="432"/>
      <c r="J27" s="432"/>
      <c r="K27" s="433"/>
      <c r="L27" s="11"/>
    </row>
    <row r="28" spans="2:24" x14ac:dyDescent="0.25">
      <c r="B28" s="62" t="s">
        <v>537</v>
      </c>
      <c r="C28" s="63" t="s">
        <v>538</v>
      </c>
      <c r="D28" s="63" t="s">
        <v>539</v>
      </c>
      <c r="E28" s="63" t="s">
        <v>540</v>
      </c>
      <c r="F28" s="63"/>
      <c r="G28" s="63"/>
      <c r="H28" s="63"/>
      <c r="I28" s="63"/>
      <c r="J28" s="63"/>
      <c r="K28" s="63"/>
      <c r="L28" s="66"/>
    </row>
    <row r="29" spans="2:24" x14ac:dyDescent="0.25">
      <c r="B29" s="64"/>
      <c r="C29" s="65"/>
      <c r="D29" s="65"/>
      <c r="E29" s="65"/>
      <c r="F29" s="65"/>
      <c r="G29" s="65"/>
      <c r="H29" s="65"/>
      <c r="I29" s="65"/>
      <c r="J29" s="65"/>
      <c r="K29" s="65"/>
      <c r="L29" s="70"/>
    </row>
    <row r="30" spans="2:24" x14ac:dyDescent="0.25">
      <c r="B30" s="53"/>
      <c r="C30" s="54"/>
      <c r="D30" s="54"/>
      <c r="E30" s="54"/>
      <c r="F30" s="71"/>
      <c r="G30" s="54"/>
      <c r="H30" s="54"/>
      <c r="I30" s="54"/>
      <c r="J30" s="54"/>
      <c r="K30" s="54"/>
      <c r="L30" s="55"/>
    </row>
    <row r="31" spans="2:24" x14ac:dyDescent="0.25">
      <c r="B31" s="53"/>
      <c r="C31" s="54"/>
      <c r="D31" s="54"/>
      <c r="E31" s="54"/>
      <c r="F31" s="72"/>
      <c r="G31" s="54"/>
      <c r="H31" s="54"/>
      <c r="I31" s="54"/>
      <c r="J31" s="54"/>
      <c r="K31" s="54"/>
      <c r="L31" s="55"/>
    </row>
    <row r="32" spans="2:24" x14ac:dyDescent="0.25">
      <c r="B32" s="53"/>
      <c r="C32" s="54"/>
      <c r="D32" s="54"/>
      <c r="E32" s="54"/>
      <c r="F32" s="54"/>
      <c r="G32" s="54"/>
      <c r="H32" s="54"/>
      <c r="I32" s="54"/>
      <c r="J32" s="54"/>
      <c r="K32" s="54"/>
      <c r="L32" s="55"/>
    </row>
    <row r="33" spans="2:12" x14ac:dyDescent="0.25">
      <c r="B33" s="53"/>
      <c r="C33" s="54"/>
      <c r="D33" s="54"/>
      <c r="E33" s="54"/>
      <c r="F33" s="420"/>
      <c r="G33" s="421"/>
      <c r="H33" s="422"/>
      <c r="I33" s="54"/>
      <c r="J33" s="54"/>
      <c r="K33" s="54"/>
      <c r="L33" s="55"/>
    </row>
    <row r="34" spans="2:12" x14ac:dyDescent="0.25">
      <c r="B34" s="53"/>
      <c r="C34" s="54"/>
      <c r="D34" s="54"/>
      <c r="E34" s="54"/>
      <c r="F34" s="423"/>
      <c r="G34" s="424"/>
      <c r="H34" s="425"/>
      <c r="I34" s="54"/>
      <c r="J34" s="54"/>
      <c r="K34" s="54"/>
      <c r="L34" s="55"/>
    </row>
    <row r="35" spans="2:12" x14ac:dyDescent="0.25">
      <c r="B35" s="53"/>
      <c r="C35" s="54"/>
      <c r="D35" s="54"/>
      <c r="E35" s="54"/>
      <c r="F35" s="423"/>
      <c r="G35" s="424"/>
      <c r="H35" s="425"/>
      <c r="I35" s="54"/>
      <c r="J35" s="54"/>
      <c r="K35" s="54"/>
      <c r="L35" s="55"/>
    </row>
    <row r="36" spans="2:12" x14ac:dyDescent="0.25">
      <c r="B36" s="53"/>
      <c r="C36" s="54"/>
      <c r="D36" s="54"/>
      <c r="E36" s="54"/>
      <c r="F36" s="426"/>
      <c r="G36" s="427"/>
      <c r="H36" s="428"/>
      <c r="I36" s="54"/>
      <c r="J36" s="54"/>
      <c r="K36" s="54"/>
      <c r="L36" s="55"/>
    </row>
    <row r="37" spans="2:12" x14ac:dyDescent="0.25">
      <c r="B37" s="53"/>
      <c r="C37" s="54"/>
      <c r="D37" s="54"/>
      <c r="E37" s="54"/>
      <c r="F37" s="54"/>
      <c r="G37" s="54"/>
      <c r="H37" s="54"/>
      <c r="I37" s="54"/>
      <c r="J37" s="54"/>
      <c r="K37" s="54"/>
      <c r="L37" s="55"/>
    </row>
    <row r="38" spans="2:12" x14ac:dyDescent="0.25">
      <c r="B38" s="53"/>
      <c r="C38" s="54"/>
      <c r="D38" s="54"/>
      <c r="E38" s="54"/>
      <c r="F38" s="54"/>
      <c r="G38" s="54"/>
      <c r="H38" s="54"/>
      <c r="I38" s="54"/>
      <c r="J38" s="54"/>
      <c r="K38" s="54"/>
      <c r="L38" s="55"/>
    </row>
    <row r="39" spans="2:12" x14ac:dyDescent="0.25">
      <c r="B39" s="53"/>
      <c r="C39" s="54"/>
      <c r="D39" s="54"/>
      <c r="E39" s="54"/>
      <c r="F39" s="54"/>
      <c r="G39" s="54"/>
      <c r="H39" s="54"/>
      <c r="I39" s="54"/>
      <c r="J39" s="54"/>
      <c r="K39" s="54"/>
      <c r="L39" s="55"/>
    </row>
    <row r="40" spans="2:12" x14ac:dyDescent="0.25">
      <c r="B40" s="53"/>
      <c r="C40" s="54"/>
      <c r="D40" s="54"/>
      <c r="E40" s="54"/>
      <c r="F40" s="54"/>
      <c r="G40" s="54"/>
      <c r="H40" s="54"/>
      <c r="I40" s="54"/>
      <c r="J40" s="54"/>
      <c r="K40" s="54"/>
      <c r="L40" s="55"/>
    </row>
    <row r="41" spans="2:12" x14ac:dyDescent="0.25">
      <c r="B41" s="53"/>
      <c r="C41" s="54"/>
      <c r="D41" s="54"/>
      <c r="E41" s="54"/>
      <c r="F41" s="54"/>
      <c r="G41" s="54"/>
      <c r="H41" s="54"/>
      <c r="I41" s="54"/>
      <c r="J41" s="54"/>
      <c r="K41" s="54"/>
      <c r="L41" s="55"/>
    </row>
    <row r="42" spans="2:12" x14ac:dyDescent="0.25">
      <c r="B42" s="53"/>
      <c r="C42" s="54"/>
      <c r="D42" s="54"/>
      <c r="E42" s="54"/>
      <c r="F42" s="54"/>
      <c r="G42" s="54"/>
      <c r="H42" s="54"/>
      <c r="I42" s="54"/>
      <c r="J42" s="54"/>
      <c r="K42" s="54"/>
      <c r="L42" s="55"/>
    </row>
    <row r="43" spans="2:12" x14ac:dyDescent="0.25">
      <c r="B43" s="53"/>
      <c r="C43" s="54"/>
      <c r="D43" s="54"/>
      <c r="E43" s="54"/>
      <c r="F43" s="54"/>
      <c r="G43" s="54"/>
      <c r="H43" s="54"/>
      <c r="I43" s="54"/>
      <c r="J43" s="54"/>
      <c r="K43" s="54"/>
      <c r="L43" s="55"/>
    </row>
    <row r="44" spans="2:12" x14ac:dyDescent="0.25">
      <c r="B44" s="59"/>
      <c r="C44" s="60"/>
      <c r="D44" s="60"/>
      <c r="E44" s="60"/>
      <c r="F44" s="61"/>
      <c r="G44" s="60"/>
      <c r="H44" s="60"/>
      <c r="I44" s="60"/>
      <c r="J44" s="60"/>
      <c r="K44" s="60"/>
      <c r="L44" s="61"/>
    </row>
    <row r="47" spans="2:12" x14ac:dyDescent="0.25">
      <c r="B47" s="73" t="s">
        <v>543</v>
      </c>
    </row>
    <row r="48" spans="2:12" x14ac:dyDescent="0.25">
      <c r="B48" s="429" t="s">
        <v>530</v>
      </c>
      <c r="C48" s="59" t="s">
        <v>528</v>
      </c>
      <c r="D48" s="60" t="s">
        <v>483</v>
      </c>
      <c r="E48" s="60" t="s">
        <v>529</v>
      </c>
      <c r="F48" s="60" t="s">
        <v>488</v>
      </c>
      <c r="G48" s="60" t="s">
        <v>196</v>
      </c>
      <c r="H48" s="60" t="s">
        <v>536</v>
      </c>
      <c r="I48" s="60" t="s">
        <v>481</v>
      </c>
      <c r="J48" s="60"/>
      <c r="K48" s="61" t="s">
        <v>526</v>
      </c>
      <c r="L48" s="11" t="s">
        <v>527</v>
      </c>
    </row>
    <row r="49" spans="2:16" x14ac:dyDescent="0.25">
      <c r="B49" s="430"/>
      <c r="C49" s="431" t="s">
        <v>525</v>
      </c>
      <c r="D49" s="432"/>
      <c r="E49" s="432"/>
      <c r="F49" s="432"/>
      <c r="G49" s="432"/>
      <c r="H49" s="432"/>
      <c r="I49" s="432"/>
      <c r="J49" s="432"/>
      <c r="K49" s="433"/>
      <c r="L49" s="11"/>
    </row>
    <row r="50" spans="2:16" x14ac:dyDescent="0.25">
      <c r="B50" s="62" t="s">
        <v>537</v>
      </c>
      <c r="C50" s="63" t="s">
        <v>637</v>
      </c>
      <c r="D50" s="63" t="s">
        <v>538</v>
      </c>
      <c r="E50" s="63" t="s">
        <v>539</v>
      </c>
      <c r="F50" s="63" t="s">
        <v>540</v>
      </c>
      <c r="G50" s="63"/>
      <c r="H50" s="63"/>
      <c r="I50" s="63"/>
      <c r="J50" s="63"/>
      <c r="K50" s="63"/>
      <c r="L50" s="66"/>
    </row>
    <row r="51" spans="2:16" ht="15.75" thickBot="1" x14ac:dyDescent="0.3">
      <c r="B51" s="67" t="s">
        <v>532</v>
      </c>
      <c r="C51" s="68"/>
      <c r="D51" s="68"/>
      <c r="E51" s="68"/>
      <c r="F51" s="65"/>
      <c r="G51" s="68"/>
      <c r="H51" s="68"/>
      <c r="I51" s="68"/>
      <c r="J51" s="68"/>
      <c r="K51" s="68"/>
      <c r="L51" s="69"/>
    </row>
    <row r="52" spans="2:16" x14ac:dyDescent="0.25">
      <c r="B52" s="53"/>
      <c r="C52" s="54"/>
      <c r="D52" s="54"/>
      <c r="E52" s="54"/>
      <c r="F52" s="434" t="s">
        <v>535</v>
      </c>
      <c r="G52" s="54" t="s">
        <v>533</v>
      </c>
      <c r="H52" s="434" t="s">
        <v>21</v>
      </c>
      <c r="I52" s="434" t="s">
        <v>541</v>
      </c>
      <c r="J52" s="434" t="s">
        <v>542</v>
      </c>
      <c r="K52" s="54"/>
      <c r="L52" s="54"/>
    </row>
    <row r="53" spans="2:16" ht="15.75" thickBot="1" x14ac:dyDescent="0.3">
      <c r="B53" s="53"/>
      <c r="C53" s="54"/>
      <c r="D53" s="54"/>
      <c r="E53" s="54"/>
      <c r="F53" s="435"/>
      <c r="G53" s="54" t="s">
        <v>534</v>
      </c>
      <c r="H53" s="435"/>
      <c r="I53" s="435"/>
      <c r="J53" s="435"/>
      <c r="K53" s="54"/>
      <c r="L53" s="55"/>
    </row>
    <row r="54" spans="2:16" x14ac:dyDescent="0.25">
      <c r="B54" s="423"/>
      <c r="C54" s="424"/>
      <c r="D54" s="424"/>
      <c r="E54" s="425"/>
      <c r="F54" s="50"/>
      <c r="G54" s="54"/>
      <c r="H54" s="50"/>
      <c r="I54" s="50"/>
      <c r="J54" s="50"/>
      <c r="K54" s="54"/>
      <c r="L54" s="55"/>
      <c r="N54" s="65"/>
      <c r="O54" s="65"/>
      <c r="P54" s="65"/>
    </row>
    <row r="55" spans="2:16" x14ac:dyDescent="0.25">
      <c r="B55" s="423"/>
      <c r="C55" s="424"/>
      <c r="D55" s="424"/>
      <c r="E55" s="425"/>
      <c r="F55" s="11"/>
      <c r="G55" s="54"/>
      <c r="H55" s="11"/>
      <c r="I55" s="11"/>
      <c r="J55" s="11"/>
      <c r="K55" s="54"/>
      <c r="L55" s="55"/>
      <c r="N55" s="65"/>
      <c r="O55" s="65"/>
      <c r="P55" s="65"/>
    </row>
    <row r="56" spans="2:16" x14ac:dyDescent="0.25">
      <c r="B56" s="423"/>
      <c r="C56" s="424"/>
      <c r="D56" s="424"/>
      <c r="E56" s="425"/>
      <c r="F56" s="11"/>
      <c r="G56" s="54"/>
      <c r="H56" s="11"/>
      <c r="I56" s="11"/>
      <c r="J56" s="11"/>
      <c r="K56" s="54"/>
      <c r="L56" s="55"/>
      <c r="N56" s="65"/>
      <c r="O56" s="65"/>
      <c r="P56" s="65"/>
    </row>
    <row r="57" spans="2:16" x14ac:dyDescent="0.25">
      <c r="B57" s="423"/>
      <c r="C57" s="424"/>
      <c r="D57" s="424"/>
      <c r="E57" s="425"/>
      <c r="F57" s="11"/>
      <c r="G57" s="54"/>
      <c r="H57" s="11"/>
      <c r="I57" s="11"/>
      <c r="J57" s="11"/>
      <c r="K57" s="54"/>
      <c r="L57" s="55"/>
      <c r="N57" s="65"/>
      <c r="O57" s="65"/>
      <c r="P57" s="65"/>
    </row>
    <row r="58" spans="2:16" x14ac:dyDescent="0.25">
      <c r="B58" s="423"/>
      <c r="C58" s="424"/>
      <c r="D58" s="424"/>
      <c r="E58" s="425"/>
      <c r="F58" s="11"/>
      <c r="G58" s="54"/>
      <c r="H58" s="11"/>
      <c r="I58" s="11"/>
      <c r="J58" s="11"/>
      <c r="K58" s="54"/>
      <c r="L58" s="55"/>
    </row>
    <row r="59" spans="2:16" x14ac:dyDescent="0.25">
      <c r="B59" s="423"/>
      <c r="C59" s="424"/>
      <c r="D59" s="424"/>
      <c r="E59" s="425"/>
      <c r="F59" s="11"/>
      <c r="G59" s="54"/>
      <c r="H59" s="11"/>
      <c r="I59" s="11"/>
      <c r="J59" s="11"/>
      <c r="K59" s="54"/>
      <c r="L59" s="55"/>
    </row>
    <row r="60" spans="2:16" x14ac:dyDescent="0.25">
      <c r="B60" s="423"/>
      <c r="C60" s="424"/>
      <c r="D60" s="424"/>
      <c r="E60" s="425"/>
      <c r="F60" s="11"/>
      <c r="G60" s="54"/>
      <c r="H60" s="11"/>
      <c r="I60" s="11"/>
      <c r="J60" s="11"/>
      <c r="K60" s="54"/>
      <c r="L60" s="55"/>
    </row>
    <row r="61" spans="2:16" x14ac:dyDescent="0.25">
      <c r="B61" s="423"/>
      <c r="C61" s="424"/>
      <c r="D61" s="424"/>
      <c r="E61" s="425"/>
      <c r="F61" s="11"/>
      <c r="G61" s="54"/>
      <c r="H61" s="11"/>
      <c r="I61" s="11"/>
      <c r="J61" s="11"/>
      <c r="K61" s="54"/>
      <c r="L61" s="55"/>
    </row>
    <row r="62" spans="2:16" x14ac:dyDescent="0.25">
      <c r="B62" s="423"/>
      <c r="C62" s="424"/>
      <c r="D62" s="424"/>
      <c r="E62" s="425"/>
      <c r="F62" s="11"/>
      <c r="G62" s="54"/>
      <c r="H62" s="11"/>
      <c r="I62" s="11"/>
      <c r="J62" s="11"/>
      <c r="K62" s="54"/>
      <c r="L62" s="55"/>
    </row>
    <row r="63" spans="2:16" x14ac:dyDescent="0.25">
      <c r="B63" s="53"/>
      <c r="C63" s="54"/>
      <c r="D63" s="54"/>
      <c r="E63" s="54"/>
      <c r="F63" s="11"/>
      <c r="G63" s="54"/>
      <c r="H63" s="11"/>
      <c r="I63" s="11"/>
      <c r="J63" s="11"/>
      <c r="K63" s="54"/>
      <c r="L63" s="55"/>
    </row>
    <row r="64" spans="2:16" x14ac:dyDescent="0.25">
      <c r="B64" s="53"/>
      <c r="C64" s="54"/>
      <c r="D64" s="54"/>
      <c r="E64" s="54"/>
      <c r="F64" s="11"/>
      <c r="G64" s="54"/>
      <c r="H64" s="11"/>
      <c r="I64" s="11"/>
      <c r="J64" s="11"/>
      <c r="K64" s="54"/>
      <c r="L64" s="55"/>
    </row>
    <row r="65" spans="2:12" x14ac:dyDescent="0.25">
      <c r="B65" s="53"/>
      <c r="C65" s="54"/>
      <c r="D65" s="54"/>
      <c r="E65" s="54"/>
      <c r="F65" s="11"/>
      <c r="G65" s="54"/>
      <c r="H65" s="11"/>
      <c r="I65" s="11"/>
      <c r="J65" s="11"/>
      <c r="K65" s="54"/>
      <c r="L65" s="55"/>
    </row>
    <row r="66" spans="2:12" x14ac:dyDescent="0.25">
      <c r="B66" s="59"/>
      <c r="C66" s="60"/>
      <c r="D66" s="60"/>
      <c r="E66" s="60"/>
      <c r="F66" s="61"/>
      <c r="G66" s="60"/>
      <c r="H66" s="60"/>
      <c r="I66" s="60"/>
      <c r="J66" s="60"/>
      <c r="K66" s="60"/>
      <c r="L66" s="61"/>
    </row>
    <row r="69" spans="2:12" x14ac:dyDescent="0.25">
      <c r="B69" t="s">
        <v>549</v>
      </c>
    </row>
    <row r="70" spans="2:12" x14ac:dyDescent="0.25">
      <c r="B70" s="429"/>
      <c r="C70" s="59"/>
      <c r="D70" s="60"/>
      <c r="E70" s="60"/>
      <c r="F70" s="60"/>
      <c r="G70" s="60"/>
      <c r="H70" s="60"/>
      <c r="I70" s="60"/>
      <c r="J70" s="60"/>
      <c r="K70" s="61"/>
      <c r="L70" s="11"/>
    </row>
    <row r="71" spans="2:12" x14ac:dyDescent="0.25">
      <c r="B71" s="430"/>
      <c r="C71" s="431"/>
      <c r="D71" s="432"/>
      <c r="E71" s="432"/>
      <c r="F71" s="432"/>
      <c r="G71" s="432"/>
      <c r="H71" s="432"/>
      <c r="I71" s="432"/>
      <c r="J71" s="432"/>
      <c r="K71" s="433"/>
      <c r="L71" s="11"/>
    </row>
    <row r="72" spans="2:12" x14ac:dyDescent="0.25">
      <c r="B72" s="62"/>
      <c r="C72" s="63"/>
      <c r="D72" s="63"/>
      <c r="E72" s="63"/>
      <c r="F72" s="63"/>
      <c r="G72" s="63"/>
      <c r="H72" s="63"/>
      <c r="I72" s="63"/>
      <c r="J72" s="63"/>
      <c r="K72" s="63"/>
      <c r="L72" s="66"/>
    </row>
    <row r="73" spans="2:12" ht="15" customHeight="1" thickBot="1" x14ac:dyDescent="0.3">
      <c r="H73" s="65"/>
      <c r="I73" s="65"/>
      <c r="J73" s="65"/>
      <c r="K73" s="65"/>
      <c r="L73" s="70"/>
    </row>
    <row r="74" spans="2:12" x14ac:dyDescent="0.25">
      <c r="B74" s="434"/>
      <c r="C74" s="434"/>
      <c r="D74" s="434"/>
      <c r="E74" s="434"/>
      <c r="F74" s="434"/>
      <c r="G74" s="434"/>
      <c r="H74" s="424"/>
      <c r="I74" s="424"/>
      <c r="J74" s="424"/>
      <c r="K74" s="424"/>
      <c r="L74" s="425"/>
    </row>
    <row r="75" spans="2:12" ht="15.75" thickBot="1" x14ac:dyDescent="0.3">
      <c r="B75" s="435"/>
      <c r="C75" s="443"/>
      <c r="D75" s="443"/>
      <c r="E75" s="443"/>
      <c r="F75" s="443"/>
      <c r="G75" s="443"/>
      <c r="H75" s="424"/>
      <c r="I75" s="424"/>
      <c r="J75" s="424"/>
      <c r="K75" s="424"/>
      <c r="L75" s="425"/>
    </row>
    <row r="76" spans="2:12" x14ac:dyDescent="0.25">
      <c r="B76" s="50"/>
      <c r="C76" s="50"/>
      <c r="D76" s="50"/>
      <c r="E76" s="50"/>
      <c r="F76" s="50"/>
      <c r="G76" s="50"/>
      <c r="H76" s="424"/>
      <c r="I76" s="424"/>
      <c r="J76" s="424"/>
      <c r="K76" s="424"/>
      <c r="L76" s="425"/>
    </row>
    <row r="77" spans="2:12" x14ac:dyDescent="0.25">
      <c r="B77" s="11"/>
      <c r="C77" s="11"/>
      <c r="D77" s="11"/>
      <c r="E77" s="11"/>
      <c r="F77" s="11"/>
      <c r="G77" s="11"/>
      <c r="H77" s="424"/>
      <c r="I77" s="424"/>
      <c r="J77" s="424"/>
      <c r="K77" s="424"/>
      <c r="L77" s="425"/>
    </row>
    <row r="78" spans="2:12" x14ac:dyDescent="0.25">
      <c r="B78" s="11"/>
      <c r="C78" s="11"/>
      <c r="D78" s="11"/>
      <c r="E78" s="11"/>
      <c r="F78" s="11"/>
      <c r="G78" s="11"/>
      <c r="H78" s="424"/>
      <c r="I78" s="424"/>
      <c r="J78" s="424"/>
      <c r="K78" s="424"/>
      <c r="L78" s="425"/>
    </row>
    <row r="79" spans="2:12" x14ac:dyDescent="0.25">
      <c r="B79" s="11"/>
      <c r="C79" s="11"/>
      <c r="D79" s="11"/>
      <c r="E79" s="11"/>
      <c r="F79" s="11"/>
      <c r="G79" s="75"/>
      <c r="H79" s="424"/>
      <c r="I79" s="424"/>
      <c r="J79" s="424"/>
      <c r="K79" s="424"/>
      <c r="L79" s="425"/>
    </row>
    <row r="80" spans="2:12" x14ac:dyDescent="0.25">
      <c r="B80" s="11"/>
      <c r="C80" s="11"/>
      <c r="D80" s="11"/>
      <c r="E80" s="11"/>
      <c r="F80" s="11"/>
      <c r="G80" s="75"/>
      <c r="H80" s="424"/>
      <c r="I80" s="424"/>
      <c r="J80" s="424"/>
      <c r="K80" s="424"/>
      <c r="L80" s="425"/>
    </row>
    <row r="81" spans="2:12" x14ac:dyDescent="0.25">
      <c r="B81" s="11"/>
      <c r="C81" s="11"/>
      <c r="D81" s="11"/>
      <c r="E81" s="11"/>
      <c r="F81" s="11"/>
      <c r="G81" s="75"/>
      <c r="H81" s="424"/>
      <c r="I81" s="424"/>
      <c r="J81" s="424"/>
      <c r="K81" s="424"/>
      <c r="L81" s="425"/>
    </row>
    <row r="82" spans="2:12" x14ac:dyDescent="0.25">
      <c r="B82" s="11"/>
      <c r="C82" s="11"/>
      <c r="D82" s="11"/>
      <c r="E82" s="11"/>
      <c r="F82" s="11"/>
      <c r="G82" s="75"/>
      <c r="H82" s="424"/>
      <c r="I82" s="424"/>
      <c r="J82" s="424"/>
      <c r="K82" s="424"/>
      <c r="L82" s="425"/>
    </row>
    <row r="83" spans="2:12" x14ac:dyDescent="0.25">
      <c r="B83" s="11"/>
      <c r="C83" s="11"/>
      <c r="D83" s="11"/>
      <c r="E83" s="11"/>
      <c r="F83" s="11"/>
      <c r="G83" s="75"/>
      <c r="H83" s="424"/>
      <c r="I83" s="424"/>
      <c r="J83" s="424"/>
      <c r="K83" s="424"/>
      <c r="L83" s="425"/>
    </row>
    <row r="84" spans="2:12" x14ac:dyDescent="0.25">
      <c r="B84" s="11"/>
      <c r="C84" s="11"/>
      <c r="D84" s="11"/>
      <c r="E84" s="11"/>
      <c r="F84" s="11"/>
      <c r="G84" s="11"/>
      <c r="H84" s="424"/>
      <c r="I84" s="424"/>
      <c r="J84" s="424"/>
      <c r="K84" s="424"/>
      <c r="L84" s="425"/>
    </row>
    <row r="85" spans="2:12" x14ac:dyDescent="0.25">
      <c r="B85" s="11"/>
      <c r="C85" s="11"/>
      <c r="D85" s="11"/>
      <c r="E85" s="11"/>
      <c r="F85" s="11"/>
      <c r="G85" s="11"/>
      <c r="H85" s="424"/>
      <c r="I85" s="424"/>
      <c r="J85" s="424"/>
      <c r="K85" s="424"/>
      <c r="L85" s="425"/>
    </row>
    <row r="86" spans="2:12" x14ac:dyDescent="0.25">
      <c r="B86" s="11"/>
      <c r="C86" s="11"/>
      <c r="D86" s="11"/>
      <c r="E86" s="11"/>
      <c r="F86" s="11"/>
      <c r="G86" s="11"/>
      <c r="H86" s="424"/>
      <c r="I86" s="424"/>
      <c r="J86" s="424"/>
      <c r="K86" s="424"/>
      <c r="L86" s="425"/>
    </row>
    <row r="87" spans="2:12" x14ac:dyDescent="0.25">
      <c r="B87" s="11"/>
      <c r="C87" s="11"/>
      <c r="D87" s="11"/>
      <c r="E87" s="11"/>
      <c r="F87" s="11"/>
      <c r="G87" s="51"/>
      <c r="H87" s="424"/>
      <c r="I87" s="424"/>
      <c r="J87" s="424"/>
      <c r="K87" s="424"/>
      <c r="L87" s="425"/>
    </row>
    <row r="88" spans="2:12" x14ac:dyDescent="0.25">
      <c r="B88" s="59"/>
      <c r="C88" s="60"/>
      <c r="D88" s="60"/>
      <c r="E88" s="60"/>
      <c r="F88" s="61"/>
      <c r="G88" s="74"/>
      <c r="H88" s="427"/>
      <c r="I88" s="427"/>
      <c r="J88" s="427"/>
      <c r="K88" s="427"/>
      <c r="L88" s="428"/>
    </row>
    <row r="91" spans="2:12" x14ac:dyDescent="0.25">
      <c r="B91" s="429" t="s">
        <v>530</v>
      </c>
      <c r="C91" s="59" t="s">
        <v>528</v>
      </c>
      <c r="D91" s="60" t="s">
        <v>483</v>
      </c>
      <c r="E91" s="60" t="s">
        <v>529</v>
      </c>
      <c r="F91" s="60" t="s">
        <v>488</v>
      </c>
      <c r="G91" s="60" t="s">
        <v>196</v>
      </c>
      <c r="H91" s="60" t="s">
        <v>536</v>
      </c>
      <c r="I91" s="60" t="s">
        <v>481</v>
      </c>
      <c r="J91" s="60"/>
      <c r="K91" s="61" t="s">
        <v>526</v>
      </c>
      <c r="L91" s="11" t="s">
        <v>527</v>
      </c>
    </row>
    <row r="92" spans="2:12" x14ac:dyDescent="0.25">
      <c r="B92" s="430"/>
      <c r="C92" s="431" t="s">
        <v>525</v>
      </c>
      <c r="D92" s="432"/>
      <c r="E92" s="432"/>
      <c r="F92" s="432"/>
      <c r="G92" s="432"/>
      <c r="H92" s="432"/>
      <c r="I92" s="432"/>
      <c r="J92" s="432"/>
      <c r="K92" s="433"/>
      <c r="L92" s="11"/>
    </row>
    <row r="93" spans="2:12" x14ac:dyDescent="0.25">
      <c r="B93" s="62" t="s">
        <v>537</v>
      </c>
      <c r="C93" s="63" t="s">
        <v>538</v>
      </c>
      <c r="D93" s="63" t="s">
        <v>539</v>
      </c>
      <c r="E93" s="63" t="s">
        <v>540</v>
      </c>
      <c r="F93" s="63"/>
      <c r="G93" s="63"/>
      <c r="H93" s="63"/>
      <c r="I93" s="63"/>
      <c r="J93" s="63"/>
      <c r="K93" s="63"/>
      <c r="L93" s="66"/>
    </row>
    <row r="94" spans="2:12" x14ac:dyDescent="0.25">
      <c r="B94" s="64"/>
      <c r="C94" s="65"/>
      <c r="D94" s="65"/>
      <c r="E94" s="65"/>
      <c r="F94" s="65"/>
      <c r="G94" s="65"/>
      <c r="H94" s="65"/>
      <c r="I94" s="65"/>
      <c r="J94" s="65"/>
      <c r="K94" s="65"/>
      <c r="L94" s="70"/>
    </row>
    <row r="95" spans="2:12" x14ac:dyDescent="0.25">
      <c r="B95" s="53"/>
      <c r="C95" s="54"/>
      <c r="D95" s="54"/>
      <c r="E95" s="54"/>
      <c r="F95" s="71"/>
      <c r="G95" s="54"/>
      <c r="H95" s="54"/>
      <c r="I95" s="54"/>
      <c r="J95" s="54"/>
      <c r="K95" s="54"/>
      <c r="L95" s="55"/>
    </row>
    <row r="96" spans="2:12" x14ac:dyDescent="0.25">
      <c r="B96" s="53"/>
      <c r="C96" s="54"/>
      <c r="D96" s="54"/>
      <c r="E96" s="54"/>
      <c r="F96" s="72"/>
      <c r="G96" s="54"/>
      <c r="H96" s="54"/>
      <c r="I96" s="54"/>
      <c r="J96" s="54"/>
      <c r="K96" s="54"/>
      <c r="L96" s="55"/>
    </row>
    <row r="97" spans="2:12" x14ac:dyDescent="0.25">
      <c r="B97" s="53"/>
      <c r="C97" s="54"/>
      <c r="D97" s="54"/>
      <c r="E97" s="54"/>
      <c r="F97" s="54"/>
      <c r="G97" s="54"/>
      <c r="H97" s="54"/>
      <c r="I97" s="54"/>
      <c r="J97" s="54"/>
      <c r="K97" s="54"/>
      <c r="L97" s="55"/>
    </row>
    <row r="98" spans="2:12" x14ac:dyDescent="0.25">
      <c r="B98" s="53"/>
      <c r="C98" s="54"/>
      <c r="D98" s="54"/>
      <c r="E98" s="54"/>
      <c r="F98" s="65"/>
      <c r="G98" s="65"/>
      <c r="H98" s="65"/>
      <c r="I98" s="54"/>
      <c r="J98" s="54"/>
      <c r="K98" s="54"/>
      <c r="L98" s="55"/>
    </row>
    <row r="99" spans="2:12" x14ac:dyDescent="0.25">
      <c r="B99" s="53"/>
      <c r="C99" s="54"/>
      <c r="D99" s="54"/>
      <c r="E99" s="54"/>
      <c r="F99" s="65"/>
      <c r="G99" s="65"/>
      <c r="H99" s="65"/>
      <c r="I99" s="54"/>
      <c r="J99" s="54"/>
      <c r="K99" s="54"/>
      <c r="L99" s="55"/>
    </row>
    <row r="100" spans="2:12" x14ac:dyDescent="0.25">
      <c r="B100" s="53"/>
      <c r="C100" s="54"/>
      <c r="D100" s="54"/>
      <c r="E100" s="54"/>
      <c r="F100" s="65"/>
      <c r="G100" s="65"/>
      <c r="H100" s="65"/>
      <c r="I100" s="54"/>
      <c r="J100" s="54"/>
      <c r="K100" s="54"/>
      <c r="L100" s="55"/>
    </row>
    <row r="101" spans="2:12" x14ac:dyDescent="0.25">
      <c r="B101" s="53"/>
      <c r="C101" s="54"/>
      <c r="D101" s="54"/>
      <c r="E101" s="54"/>
      <c r="F101" s="65"/>
      <c r="G101" s="65"/>
      <c r="H101" s="65"/>
      <c r="I101" s="54"/>
      <c r="J101" s="54"/>
      <c r="K101" s="54"/>
      <c r="L101" s="55"/>
    </row>
    <row r="102" spans="2:12" x14ac:dyDescent="0.25">
      <c r="B102" s="53"/>
      <c r="C102" s="54"/>
      <c r="D102" s="54"/>
      <c r="E102" s="54"/>
      <c r="F102" s="54"/>
      <c r="G102" s="54"/>
      <c r="H102" s="54"/>
      <c r="I102" s="54"/>
      <c r="J102" s="54"/>
      <c r="K102" s="54"/>
      <c r="L102" s="55"/>
    </row>
    <row r="103" spans="2:12" x14ac:dyDescent="0.25">
      <c r="B103" s="53"/>
      <c r="C103" s="54"/>
      <c r="D103" s="54"/>
      <c r="E103" s="54"/>
      <c r="F103" s="54"/>
      <c r="G103" s="54"/>
      <c r="H103" s="54"/>
      <c r="I103" s="54"/>
      <c r="J103" s="54"/>
      <c r="K103" s="54"/>
      <c r="L103" s="55"/>
    </row>
    <row r="104" spans="2:12" x14ac:dyDescent="0.25">
      <c r="B104" s="53"/>
      <c r="C104" s="54"/>
      <c r="D104" s="54"/>
      <c r="E104" s="54"/>
      <c r="F104" s="54"/>
      <c r="G104" s="54"/>
      <c r="H104" s="54"/>
      <c r="I104" s="54"/>
      <c r="J104" s="54"/>
      <c r="K104" s="54"/>
      <c r="L104" s="55"/>
    </row>
    <row r="105" spans="2:12" x14ac:dyDescent="0.25">
      <c r="B105" s="53"/>
      <c r="C105" s="54"/>
      <c r="D105" s="54"/>
      <c r="E105" s="54"/>
      <c r="F105" s="54"/>
      <c r="G105" s="54"/>
      <c r="H105" s="54"/>
      <c r="I105" s="54"/>
      <c r="J105" s="54"/>
      <c r="K105" s="54"/>
      <c r="L105" s="55"/>
    </row>
    <row r="106" spans="2:12" x14ac:dyDescent="0.25">
      <c r="B106" s="53"/>
      <c r="C106" s="54"/>
      <c r="D106" s="54"/>
      <c r="E106" s="54"/>
      <c r="F106" s="54"/>
      <c r="G106" s="54"/>
      <c r="H106" s="54"/>
      <c r="I106" s="54"/>
      <c r="J106" s="54"/>
      <c r="K106" s="54"/>
      <c r="L106" s="55"/>
    </row>
    <row r="107" spans="2:12" x14ac:dyDescent="0.25">
      <c r="B107" s="53"/>
      <c r="C107" s="54"/>
      <c r="D107" s="54"/>
      <c r="E107" s="54"/>
      <c r="F107" s="54"/>
      <c r="G107" s="54"/>
      <c r="H107" s="54"/>
      <c r="I107" s="54"/>
      <c r="J107" s="54"/>
      <c r="K107" s="54"/>
      <c r="L107" s="55"/>
    </row>
    <row r="108" spans="2:12" x14ac:dyDescent="0.25">
      <c r="B108" s="53"/>
      <c r="C108" s="54"/>
      <c r="D108" s="54"/>
      <c r="E108" s="54"/>
      <c r="F108" s="54"/>
      <c r="G108" s="54"/>
      <c r="H108" s="54"/>
      <c r="I108" s="54"/>
      <c r="J108" s="54"/>
      <c r="K108" s="54"/>
      <c r="L108" s="55"/>
    </row>
    <row r="109" spans="2:12" x14ac:dyDescent="0.25">
      <c r="B109" s="59"/>
      <c r="C109" s="60"/>
      <c r="D109" s="60"/>
      <c r="E109" s="60"/>
      <c r="F109" s="61"/>
      <c r="G109" s="60"/>
      <c r="H109" s="60"/>
      <c r="I109" s="60"/>
      <c r="J109" s="60"/>
      <c r="K109" s="60"/>
      <c r="L109" s="61"/>
    </row>
    <row r="112" spans="2:12" x14ac:dyDescent="0.25">
      <c r="B112" s="429" t="s">
        <v>530</v>
      </c>
      <c r="C112" s="59" t="s">
        <v>528</v>
      </c>
      <c r="D112" s="60" t="s">
        <v>483</v>
      </c>
      <c r="E112" s="60" t="s">
        <v>529</v>
      </c>
      <c r="F112" s="60" t="s">
        <v>488</v>
      </c>
      <c r="G112" s="60" t="s">
        <v>196</v>
      </c>
      <c r="H112" s="60" t="s">
        <v>536</v>
      </c>
      <c r="I112" s="60" t="s">
        <v>481</v>
      </c>
      <c r="J112" s="60"/>
      <c r="K112" s="61" t="s">
        <v>526</v>
      </c>
      <c r="L112" s="11" t="s">
        <v>527</v>
      </c>
    </row>
    <row r="113" spans="2:12" x14ac:dyDescent="0.25">
      <c r="B113" s="430"/>
      <c r="C113" s="431" t="s">
        <v>525</v>
      </c>
      <c r="D113" s="432"/>
      <c r="E113" s="432"/>
      <c r="F113" s="432"/>
      <c r="G113" s="432"/>
      <c r="H113" s="432"/>
      <c r="I113" s="432"/>
      <c r="J113" s="432"/>
      <c r="K113" s="433"/>
      <c r="L113" s="11"/>
    </row>
    <row r="114" spans="2:12" x14ac:dyDescent="0.25">
      <c r="B114" s="62" t="s">
        <v>537</v>
      </c>
      <c r="C114" s="63" t="s">
        <v>538</v>
      </c>
      <c r="D114" s="63" t="s">
        <v>539</v>
      </c>
      <c r="E114" s="63" t="s">
        <v>540</v>
      </c>
      <c r="F114" s="63"/>
      <c r="G114" s="63"/>
      <c r="H114" s="63"/>
      <c r="I114" s="63"/>
      <c r="J114" s="63"/>
      <c r="K114" s="63"/>
      <c r="L114" s="66"/>
    </row>
    <row r="115" spans="2:12" x14ac:dyDescent="0.25">
      <c r="B115" s="64"/>
      <c r="C115" s="65"/>
      <c r="D115" s="65"/>
      <c r="E115" s="65"/>
      <c r="F115" s="65"/>
      <c r="G115" s="65"/>
      <c r="H115" s="65"/>
      <c r="I115" s="65"/>
      <c r="J115" s="65"/>
      <c r="K115" s="65"/>
      <c r="L115" s="70"/>
    </row>
    <row r="116" spans="2:12" x14ac:dyDescent="0.25">
      <c r="B116" s="53"/>
      <c r="C116" s="54"/>
      <c r="D116" s="54"/>
      <c r="E116" s="54"/>
      <c r="F116" s="71"/>
      <c r="G116" s="54"/>
      <c r="H116" s="54"/>
      <c r="I116" s="54"/>
      <c r="J116" s="54"/>
      <c r="K116" s="54"/>
      <c r="L116" s="55"/>
    </row>
    <row r="117" spans="2:12" x14ac:dyDescent="0.25">
      <c r="B117" s="53"/>
      <c r="C117" s="54"/>
      <c r="D117" s="54"/>
      <c r="E117" s="54"/>
      <c r="F117" s="72"/>
      <c r="G117" s="54"/>
      <c r="H117" s="54"/>
      <c r="I117" s="54"/>
      <c r="J117" s="54"/>
      <c r="K117" s="54"/>
      <c r="L117" s="55"/>
    </row>
    <row r="118" spans="2:12" x14ac:dyDescent="0.25">
      <c r="B118" s="53"/>
      <c r="C118" s="54"/>
      <c r="D118" s="54"/>
      <c r="E118" s="54"/>
      <c r="F118" s="54"/>
      <c r="G118" s="54"/>
      <c r="H118" s="54"/>
      <c r="I118" s="54"/>
      <c r="J118" s="54"/>
      <c r="K118" s="54"/>
      <c r="L118" s="55"/>
    </row>
    <row r="119" spans="2:12" x14ac:dyDescent="0.25">
      <c r="B119" s="53"/>
      <c r="C119" s="54"/>
      <c r="D119" s="54"/>
      <c r="E119" s="54"/>
      <c r="F119" s="65"/>
      <c r="G119" s="65"/>
      <c r="H119" s="65"/>
      <c r="I119" s="54"/>
      <c r="J119" s="54"/>
      <c r="K119" s="54"/>
      <c r="L119" s="55"/>
    </row>
    <row r="120" spans="2:12" x14ac:dyDescent="0.25">
      <c r="B120" s="53"/>
      <c r="C120" s="54"/>
      <c r="D120" s="54"/>
      <c r="E120" s="54"/>
      <c r="F120" s="65"/>
      <c r="G120" s="65"/>
      <c r="H120" s="65"/>
      <c r="I120" s="54"/>
      <c r="J120" s="54"/>
      <c r="K120" s="54"/>
      <c r="L120" s="55"/>
    </row>
    <row r="121" spans="2:12" x14ac:dyDescent="0.25">
      <c r="B121" s="53"/>
      <c r="C121" s="54"/>
      <c r="D121" s="54"/>
      <c r="E121" s="54"/>
      <c r="F121" s="65"/>
      <c r="G121" s="65"/>
      <c r="H121" s="65"/>
      <c r="I121" s="54"/>
      <c r="J121" s="54"/>
      <c r="K121" s="54"/>
      <c r="L121" s="55"/>
    </row>
    <row r="122" spans="2:12" x14ac:dyDescent="0.25">
      <c r="B122" s="53"/>
      <c r="C122" s="54"/>
      <c r="D122" s="54"/>
      <c r="E122" s="54"/>
      <c r="F122" s="65"/>
      <c r="G122" s="65"/>
      <c r="H122" s="65"/>
      <c r="I122" s="54"/>
      <c r="J122" s="54"/>
      <c r="K122" s="54"/>
      <c r="L122" s="55"/>
    </row>
    <row r="123" spans="2:12" x14ac:dyDescent="0.25">
      <c r="B123" s="53"/>
      <c r="C123" s="54"/>
      <c r="D123" s="54"/>
      <c r="E123" s="54"/>
      <c r="F123" s="54"/>
      <c r="G123" s="54"/>
      <c r="H123" s="54"/>
      <c r="I123" s="54"/>
      <c r="J123" s="54"/>
      <c r="K123" s="54"/>
      <c r="L123" s="55"/>
    </row>
    <row r="124" spans="2:12" x14ac:dyDescent="0.25">
      <c r="B124" s="53"/>
      <c r="C124" s="54"/>
      <c r="D124" s="54"/>
      <c r="E124" s="54"/>
      <c r="F124" s="54"/>
      <c r="G124" s="54"/>
      <c r="H124" s="54"/>
      <c r="I124" s="54"/>
      <c r="J124" s="54"/>
      <c r="K124" s="54"/>
      <c r="L124" s="55"/>
    </row>
    <row r="125" spans="2:12" x14ac:dyDescent="0.25">
      <c r="B125" s="53"/>
      <c r="C125" s="54"/>
      <c r="D125" s="54"/>
      <c r="E125" s="54"/>
      <c r="F125" s="54"/>
      <c r="G125" s="54"/>
      <c r="H125" s="54"/>
      <c r="I125" s="54"/>
      <c r="J125" s="54"/>
      <c r="K125" s="54"/>
      <c r="L125" s="55"/>
    </row>
    <row r="126" spans="2:12" x14ac:dyDescent="0.25">
      <c r="B126" s="53"/>
      <c r="C126" s="54"/>
      <c r="D126" s="54"/>
      <c r="E126" s="54"/>
      <c r="F126" s="54"/>
      <c r="G126" s="54"/>
      <c r="H126" s="54"/>
      <c r="I126" s="54"/>
      <c r="J126" s="54"/>
      <c r="K126" s="54"/>
      <c r="L126" s="55"/>
    </row>
    <row r="127" spans="2:12" x14ac:dyDescent="0.25">
      <c r="B127" s="53"/>
      <c r="C127" s="54"/>
      <c r="D127" s="54"/>
      <c r="E127" s="54"/>
      <c r="F127" s="54"/>
      <c r="G127" s="54"/>
      <c r="H127" s="54"/>
      <c r="I127" s="54"/>
      <c r="J127" s="54"/>
      <c r="K127" s="54"/>
      <c r="L127" s="55"/>
    </row>
    <row r="128" spans="2:12" x14ac:dyDescent="0.25">
      <c r="B128" s="53"/>
      <c r="C128" s="54"/>
      <c r="D128" s="54"/>
      <c r="E128" s="54"/>
      <c r="F128" s="54"/>
      <c r="G128" s="54"/>
      <c r="H128" s="54"/>
      <c r="I128" s="54"/>
      <c r="J128" s="54"/>
      <c r="K128" s="54"/>
      <c r="L128" s="55"/>
    </row>
    <row r="129" spans="2:12" x14ac:dyDescent="0.25">
      <c r="B129" s="53"/>
      <c r="C129" s="54"/>
      <c r="D129" s="54"/>
      <c r="E129" s="54"/>
      <c r="F129" s="54"/>
      <c r="G129" s="54"/>
      <c r="H129" s="54"/>
      <c r="I129" s="54"/>
      <c r="J129" s="54"/>
      <c r="K129" s="54"/>
      <c r="L129" s="55"/>
    </row>
    <row r="130" spans="2:12" x14ac:dyDescent="0.25">
      <c r="B130" s="59"/>
      <c r="C130" s="60"/>
      <c r="D130" s="60"/>
      <c r="E130" s="60"/>
      <c r="F130" s="61"/>
      <c r="G130" s="60"/>
      <c r="H130" s="60"/>
      <c r="I130" s="60"/>
      <c r="J130" s="60"/>
      <c r="K130" s="60"/>
      <c r="L130" s="61"/>
    </row>
  </sheetData>
  <mergeCells count="28">
    <mergeCell ref="C1:P2"/>
    <mergeCell ref="B112:B113"/>
    <mergeCell ref="C113:K113"/>
    <mergeCell ref="B74:B75"/>
    <mergeCell ref="C74:C75"/>
    <mergeCell ref="D74:D75"/>
    <mergeCell ref="E74:E75"/>
    <mergeCell ref="F74:F75"/>
    <mergeCell ref="G74:G75"/>
    <mergeCell ref="H74:L88"/>
    <mergeCell ref="B70:B71"/>
    <mergeCell ref="C71:K71"/>
    <mergeCell ref="B91:B92"/>
    <mergeCell ref="C92:K92"/>
    <mergeCell ref="B54:E62"/>
    <mergeCell ref="C4:K4"/>
    <mergeCell ref="B3:B4"/>
    <mergeCell ref="G23:L23"/>
    <mergeCell ref="F7:F8"/>
    <mergeCell ref="B26:B27"/>
    <mergeCell ref="C27:K27"/>
    <mergeCell ref="F33:H36"/>
    <mergeCell ref="B48:B49"/>
    <mergeCell ref="C49:K49"/>
    <mergeCell ref="F52:F53"/>
    <mergeCell ref="H52:H53"/>
    <mergeCell ref="I52:I53"/>
    <mergeCell ref="J52:J53"/>
  </mergeCells>
  <pageMargins left="0.511811024" right="0.511811024" top="0.78740157499999996" bottom="0.78740157499999996" header="0.31496062000000002" footer="0.31496062000000002"/>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3"/>
  <dimension ref="A1:B17"/>
  <sheetViews>
    <sheetView zoomScale="70" zoomScaleNormal="70" workbookViewId="0"/>
  </sheetViews>
  <sheetFormatPr defaultRowHeight="15" x14ac:dyDescent="0.25"/>
  <cols>
    <col min="1" max="1" width="19.85546875" style="5" bestFit="1" customWidth="1"/>
    <col min="2" max="2" width="139.140625" customWidth="1"/>
  </cols>
  <sheetData>
    <row r="1" spans="1:2" x14ac:dyDescent="0.25">
      <c r="A1" s="92"/>
      <c r="B1" s="444" t="s">
        <v>631</v>
      </c>
    </row>
    <row r="2" spans="1:2" ht="26.25" customHeight="1" x14ac:dyDescent="0.25">
      <c r="B2" s="444"/>
    </row>
    <row r="5" spans="1:2" ht="196.5" customHeight="1" x14ac:dyDescent="0.25">
      <c r="A5" s="127" t="s">
        <v>632</v>
      </c>
      <c r="B5" s="77" t="s">
        <v>685</v>
      </c>
    </row>
    <row r="6" spans="1:2" ht="18.75" x14ac:dyDescent="0.25">
      <c r="A6" s="127" t="s">
        <v>634</v>
      </c>
      <c r="B6" s="11" t="s">
        <v>633</v>
      </c>
    </row>
    <row r="7" spans="1:2" ht="18.75" x14ac:dyDescent="0.25">
      <c r="A7" s="127" t="s">
        <v>635</v>
      </c>
      <c r="B7" s="11" t="s">
        <v>636</v>
      </c>
    </row>
    <row r="8" spans="1:2" ht="135" x14ac:dyDescent="0.25">
      <c r="A8" s="127" t="s">
        <v>643</v>
      </c>
      <c r="B8" s="2" t="s">
        <v>644</v>
      </c>
    </row>
    <row r="9" spans="1:2" ht="18.75" x14ac:dyDescent="0.25">
      <c r="A9" s="127" t="s">
        <v>105</v>
      </c>
      <c r="B9" s="11" t="s">
        <v>645</v>
      </c>
    </row>
    <row r="10" spans="1:2" ht="18.75" x14ac:dyDescent="0.25">
      <c r="A10" s="127"/>
      <c r="B10" s="11"/>
    </row>
    <row r="11" spans="1:2" ht="18.75" x14ac:dyDescent="0.25">
      <c r="A11" s="127"/>
      <c r="B11" s="11"/>
    </row>
    <row r="12" spans="1:2" ht="18.75" x14ac:dyDescent="0.25">
      <c r="A12" s="127"/>
      <c r="B12" s="11"/>
    </row>
    <row r="13" spans="1:2" ht="18.75" x14ac:dyDescent="0.25">
      <c r="A13" s="127"/>
      <c r="B13" s="11"/>
    </row>
    <row r="14" spans="1:2" ht="18.75" x14ac:dyDescent="0.25">
      <c r="A14" s="127"/>
      <c r="B14" s="11"/>
    </row>
    <row r="15" spans="1:2" ht="18.75" x14ac:dyDescent="0.25">
      <c r="A15" s="127"/>
      <c r="B15" s="11"/>
    </row>
    <row r="16" spans="1:2" ht="18.75" x14ac:dyDescent="0.25">
      <c r="A16" s="127"/>
      <c r="B16" s="11"/>
    </row>
    <row r="17" spans="1:2" ht="18.75" x14ac:dyDescent="0.25">
      <c r="A17" s="127"/>
      <c r="B17" s="11"/>
    </row>
  </sheetData>
  <mergeCells count="1">
    <mergeCell ref="B1:B2"/>
  </mergeCells>
  <pageMargins left="0.511811024" right="0.511811024" top="0.78740157499999996" bottom="0.78740157499999996" header="0.31496062000000002" footer="0.31496062000000002"/>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5"/>
  <dimension ref="A1:T31"/>
  <sheetViews>
    <sheetView zoomScale="85" zoomScaleNormal="85" workbookViewId="0">
      <selection activeCell="D6" sqref="D6"/>
    </sheetView>
  </sheetViews>
  <sheetFormatPr defaultRowHeight="15" x14ac:dyDescent="0.25"/>
  <cols>
    <col min="2" max="2" width="31.7109375" bestFit="1" customWidth="1"/>
    <col min="3" max="10" width="16" style="3" customWidth="1"/>
  </cols>
  <sheetData>
    <row r="1" spans="1:20" ht="23.25" x14ac:dyDescent="0.35">
      <c r="A1" s="91"/>
      <c r="B1" s="445" t="s">
        <v>672</v>
      </c>
      <c r="C1" s="445"/>
      <c r="D1" s="445"/>
      <c r="E1" s="445"/>
      <c r="F1" s="445"/>
      <c r="G1" s="445"/>
      <c r="H1" s="445"/>
      <c r="I1" s="445"/>
      <c r="J1" s="445"/>
      <c r="K1" s="83"/>
      <c r="L1" s="83"/>
      <c r="M1" s="83"/>
      <c r="N1" s="83"/>
      <c r="O1" s="83"/>
      <c r="P1" s="83"/>
      <c r="Q1" s="83"/>
      <c r="R1" s="83"/>
      <c r="S1" s="83"/>
      <c r="T1" s="83"/>
    </row>
    <row r="2" spans="1:20" s="83" customFormat="1" ht="11.25" customHeight="1" x14ac:dyDescent="0.35">
      <c r="B2" s="84"/>
      <c r="C2" s="84"/>
      <c r="D2" s="84"/>
      <c r="E2" s="84"/>
      <c r="F2" s="84"/>
      <c r="G2" s="85"/>
      <c r="H2" s="85"/>
      <c r="I2" s="85"/>
      <c r="J2" s="85"/>
    </row>
    <row r="3" spans="1:20" s="83" customFormat="1" ht="33" customHeight="1" x14ac:dyDescent="0.25">
      <c r="C3" s="93" t="s">
        <v>682</v>
      </c>
      <c r="D3" s="87"/>
      <c r="E3" s="14" t="s">
        <v>62</v>
      </c>
      <c r="F3" s="14" t="s">
        <v>38</v>
      </c>
      <c r="G3" s="14" t="s">
        <v>55</v>
      </c>
      <c r="H3" s="14" t="s">
        <v>56</v>
      </c>
      <c r="I3" s="14" t="s">
        <v>57</v>
      </c>
      <c r="J3" s="14" t="s">
        <v>58</v>
      </c>
      <c r="K3" s="14" t="s">
        <v>480</v>
      </c>
      <c r="L3" s="14" t="s">
        <v>479</v>
      </c>
      <c r="M3" s="87"/>
      <c r="N3" s="87"/>
      <c r="O3" s="87"/>
      <c r="P3" s="90"/>
    </row>
    <row r="4" spans="1:20" ht="15.75" x14ac:dyDescent="0.25">
      <c r="A4" s="298" t="s">
        <v>671</v>
      </c>
      <c r="B4" s="88" t="s">
        <v>646</v>
      </c>
      <c r="C4" s="2"/>
      <c r="D4" s="2"/>
      <c r="E4" s="2"/>
      <c r="F4" s="2"/>
      <c r="G4" s="2"/>
      <c r="H4" s="2"/>
      <c r="I4" s="2"/>
      <c r="J4" s="2"/>
      <c r="K4" s="11"/>
      <c r="L4" s="11"/>
      <c r="M4" s="11"/>
      <c r="N4" s="11"/>
      <c r="O4" s="11"/>
    </row>
    <row r="5" spans="1:20" ht="15.75" customHeight="1" x14ac:dyDescent="0.25">
      <c r="A5" s="298"/>
      <c r="B5" s="88" t="s">
        <v>647</v>
      </c>
      <c r="C5" s="2"/>
      <c r="D5" s="2"/>
      <c r="E5" s="2"/>
      <c r="F5" s="2"/>
      <c r="G5" s="2"/>
      <c r="H5" s="2"/>
      <c r="I5" s="2"/>
      <c r="J5" s="2"/>
      <c r="K5" s="11"/>
      <c r="L5" s="11"/>
      <c r="M5" s="11"/>
      <c r="N5" s="11"/>
      <c r="O5" s="11"/>
    </row>
    <row r="6" spans="1:20" x14ac:dyDescent="0.25">
      <c r="A6" s="298"/>
      <c r="B6" s="89" t="s">
        <v>648</v>
      </c>
      <c r="C6" s="2"/>
      <c r="D6" s="2"/>
      <c r="E6" s="2"/>
      <c r="F6" s="2"/>
      <c r="G6" s="2"/>
      <c r="H6" s="2"/>
      <c r="I6" s="2"/>
      <c r="J6" s="2"/>
      <c r="K6" s="11"/>
      <c r="L6" s="11"/>
      <c r="M6" s="11"/>
      <c r="N6" s="11"/>
      <c r="O6" s="11"/>
    </row>
    <row r="7" spans="1:20" x14ac:dyDescent="0.25">
      <c r="A7" s="298"/>
      <c r="B7" s="89" t="s">
        <v>653</v>
      </c>
      <c r="C7" s="2"/>
      <c r="D7" s="2"/>
      <c r="E7" s="2"/>
      <c r="F7" s="2"/>
      <c r="G7" s="2"/>
      <c r="H7" s="2"/>
      <c r="I7" s="2"/>
      <c r="J7" s="2"/>
      <c r="K7" s="11"/>
      <c r="L7" s="11"/>
      <c r="M7" s="11"/>
      <c r="N7" s="11"/>
      <c r="O7" s="11"/>
    </row>
    <row r="8" spans="1:20" x14ac:dyDescent="0.25">
      <c r="A8" s="298"/>
      <c r="B8" s="89" t="s">
        <v>655</v>
      </c>
      <c r="C8" s="2"/>
      <c r="D8" s="2"/>
      <c r="E8" s="2"/>
      <c r="F8" s="2"/>
      <c r="G8" s="2"/>
      <c r="H8" s="2"/>
      <c r="I8" s="2"/>
      <c r="J8" s="2"/>
      <c r="K8" s="11"/>
      <c r="L8" s="11"/>
      <c r="M8" s="11"/>
      <c r="N8" s="11"/>
      <c r="O8" s="11"/>
    </row>
    <row r="9" spans="1:20" x14ac:dyDescent="0.25">
      <c r="A9" s="298"/>
      <c r="B9" s="89" t="s">
        <v>656</v>
      </c>
      <c r="C9" s="2"/>
      <c r="D9" s="2"/>
      <c r="E9" s="2"/>
      <c r="F9" s="2"/>
      <c r="G9" s="2"/>
      <c r="H9" s="2"/>
      <c r="I9" s="2"/>
      <c r="J9" s="2"/>
      <c r="K9" s="11"/>
      <c r="L9" s="11"/>
      <c r="M9" s="11"/>
      <c r="N9" s="11"/>
      <c r="O9" s="11"/>
    </row>
    <row r="10" spans="1:20" x14ac:dyDescent="0.25">
      <c r="A10" s="298"/>
      <c r="B10" s="89" t="s">
        <v>663</v>
      </c>
      <c r="C10" s="2"/>
      <c r="D10" s="2"/>
      <c r="E10" s="2"/>
      <c r="F10" s="2"/>
      <c r="G10" s="2"/>
      <c r="H10" s="2"/>
      <c r="I10" s="2"/>
      <c r="J10" s="2"/>
      <c r="K10" s="11"/>
      <c r="L10" s="11"/>
      <c r="M10" s="11"/>
      <c r="N10" s="11"/>
      <c r="O10" s="11"/>
    </row>
    <row r="11" spans="1:20" x14ac:dyDescent="0.25">
      <c r="A11" s="298"/>
      <c r="B11" s="89" t="s">
        <v>666</v>
      </c>
      <c r="C11" s="2"/>
      <c r="D11" s="2"/>
      <c r="E11" s="2"/>
      <c r="F11" s="2"/>
      <c r="G11" s="2"/>
      <c r="H11" s="2"/>
      <c r="I11" s="2"/>
      <c r="J11" s="2"/>
      <c r="K11" s="11"/>
      <c r="L11" s="11"/>
      <c r="M11" s="11"/>
      <c r="N11" s="11"/>
      <c r="O11" s="11"/>
    </row>
    <row r="12" spans="1:20" x14ac:dyDescent="0.25">
      <c r="A12" s="298"/>
      <c r="B12" s="89" t="s">
        <v>669</v>
      </c>
      <c r="C12" s="2"/>
      <c r="D12" s="2"/>
      <c r="E12" s="2"/>
      <c r="F12" s="2"/>
      <c r="G12" s="2"/>
      <c r="H12" s="2"/>
      <c r="I12" s="2"/>
      <c r="J12" s="2"/>
      <c r="K12" s="11"/>
      <c r="L12" s="11"/>
      <c r="M12" s="11"/>
      <c r="N12" s="11"/>
      <c r="O12" s="11"/>
    </row>
    <row r="13" spans="1:20" x14ac:dyDescent="0.25">
      <c r="A13" s="86"/>
      <c r="C13" s="2"/>
      <c r="D13" s="2"/>
      <c r="E13" s="2"/>
      <c r="F13" s="2"/>
      <c r="G13" s="2"/>
      <c r="H13" s="2"/>
      <c r="I13" s="2"/>
      <c r="J13" s="2"/>
      <c r="K13" s="11"/>
      <c r="L13" s="11"/>
      <c r="M13" s="11"/>
      <c r="N13" s="11"/>
      <c r="O13" s="11"/>
    </row>
    <row r="14" spans="1:20" ht="15" customHeight="1" x14ac:dyDescent="0.25">
      <c r="A14" s="299" t="s">
        <v>66</v>
      </c>
      <c r="B14" s="89" t="s">
        <v>650</v>
      </c>
      <c r="C14" s="2"/>
      <c r="D14" s="2"/>
      <c r="E14" s="2"/>
      <c r="F14" s="2"/>
      <c r="G14" s="2"/>
      <c r="H14" s="2"/>
      <c r="I14" s="2"/>
      <c r="J14" s="2"/>
      <c r="K14" s="11"/>
      <c r="L14" s="11"/>
      <c r="M14" s="11"/>
      <c r="N14" s="11"/>
      <c r="O14" s="11"/>
    </row>
    <row r="15" spans="1:20" x14ac:dyDescent="0.25">
      <c r="A15" s="299"/>
      <c r="B15" s="89" t="s">
        <v>649</v>
      </c>
      <c r="C15" s="2"/>
      <c r="D15" s="2"/>
      <c r="E15" s="2"/>
      <c r="F15" s="2"/>
      <c r="G15" s="2"/>
      <c r="H15" s="2"/>
      <c r="I15" s="2"/>
      <c r="J15" s="2"/>
      <c r="K15" s="11"/>
      <c r="L15" s="11"/>
      <c r="M15" s="11"/>
      <c r="N15" s="11"/>
      <c r="O15" s="11"/>
    </row>
    <row r="16" spans="1:20" x14ac:dyDescent="0.25">
      <c r="A16" s="299"/>
      <c r="B16" s="89" t="s">
        <v>651</v>
      </c>
      <c r="C16" s="2"/>
      <c r="D16" s="2"/>
      <c r="E16" s="2"/>
      <c r="F16" s="2"/>
      <c r="G16" s="2"/>
      <c r="H16" s="2"/>
      <c r="I16" s="2"/>
      <c r="J16" s="2"/>
      <c r="K16" s="11"/>
      <c r="L16" s="11"/>
      <c r="M16" s="11"/>
      <c r="N16" s="11"/>
      <c r="O16" s="11"/>
    </row>
    <row r="17" spans="1:15" x14ac:dyDescent="0.25">
      <c r="A17" s="299"/>
      <c r="B17" s="89" t="s">
        <v>652</v>
      </c>
      <c r="C17" s="2"/>
      <c r="D17" s="2"/>
      <c r="E17" s="2"/>
      <c r="F17" s="2"/>
      <c r="G17" s="2"/>
      <c r="H17" s="2"/>
      <c r="I17" s="2"/>
      <c r="J17" s="2"/>
      <c r="K17" s="11"/>
      <c r="L17" s="11"/>
      <c r="M17" s="11"/>
      <c r="N17" s="11"/>
      <c r="O17" s="11"/>
    </row>
    <row r="18" spans="1:15" x14ac:dyDescent="0.25">
      <c r="A18" s="299"/>
      <c r="B18" s="89" t="s">
        <v>654</v>
      </c>
      <c r="C18" s="2"/>
      <c r="D18" s="2"/>
      <c r="E18" s="2"/>
      <c r="F18" s="2"/>
      <c r="G18" s="2"/>
      <c r="H18" s="2"/>
      <c r="I18" s="2"/>
      <c r="J18" s="2"/>
      <c r="K18" s="11"/>
      <c r="L18" s="11"/>
      <c r="M18" s="11"/>
      <c r="N18" s="11"/>
      <c r="O18" s="11"/>
    </row>
    <row r="19" spans="1:15" x14ac:dyDescent="0.25">
      <c r="A19" s="299"/>
      <c r="B19" s="89" t="s">
        <v>670</v>
      </c>
      <c r="C19" s="2"/>
      <c r="D19" s="2"/>
      <c r="E19" s="2"/>
      <c r="F19" s="2"/>
      <c r="G19" s="2"/>
      <c r="H19" s="2"/>
      <c r="I19" s="2"/>
      <c r="J19" s="2"/>
      <c r="K19" s="11"/>
      <c r="L19" s="11"/>
      <c r="M19" s="11"/>
      <c r="N19" s="11"/>
      <c r="O19" s="11"/>
    </row>
    <row r="20" spans="1:15" x14ac:dyDescent="0.25">
      <c r="A20" s="299"/>
      <c r="B20" s="89" t="s">
        <v>657</v>
      </c>
      <c r="C20" s="2"/>
      <c r="D20" s="2"/>
      <c r="E20" s="2"/>
      <c r="F20" s="2"/>
      <c r="G20" s="2"/>
      <c r="H20" s="2"/>
      <c r="I20" s="2"/>
      <c r="J20" s="2"/>
      <c r="K20" s="11"/>
      <c r="L20" s="11"/>
      <c r="M20" s="11"/>
      <c r="N20" s="11"/>
      <c r="O20" s="11"/>
    </row>
    <row r="21" spans="1:15" x14ac:dyDescent="0.25">
      <c r="A21" s="299"/>
      <c r="B21" s="89" t="s">
        <v>658</v>
      </c>
      <c r="C21" s="2"/>
      <c r="D21" s="2"/>
      <c r="E21" s="2"/>
      <c r="F21" s="2"/>
      <c r="G21" s="2"/>
      <c r="H21" s="2"/>
      <c r="I21" s="2"/>
      <c r="J21" s="2"/>
      <c r="K21" s="11"/>
      <c r="L21" s="11"/>
      <c r="M21" s="11"/>
      <c r="N21" s="11"/>
      <c r="O21" s="11"/>
    </row>
    <row r="22" spans="1:15" x14ac:dyDescent="0.25">
      <c r="A22" s="299"/>
      <c r="B22" s="89" t="s">
        <v>659</v>
      </c>
      <c r="C22" s="2"/>
      <c r="D22" s="2"/>
      <c r="E22" s="2"/>
      <c r="F22" s="2"/>
      <c r="G22" s="2"/>
      <c r="H22" s="2"/>
      <c r="I22" s="2"/>
      <c r="J22" s="2"/>
      <c r="K22" s="11"/>
      <c r="L22" s="11"/>
      <c r="M22" s="11"/>
      <c r="N22" s="11"/>
      <c r="O22" s="11"/>
    </row>
    <row r="23" spans="1:15" x14ac:dyDescent="0.25">
      <c r="A23" s="299"/>
      <c r="B23" s="89" t="s">
        <v>660</v>
      </c>
      <c r="C23" s="2"/>
      <c r="D23" s="2"/>
      <c r="E23" s="2"/>
      <c r="F23" s="2"/>
      <c r="G23" s="2"/>
      <c r="H23" s="2"/>
      <c r="I23" s="2"/>
      <c r="J23" s="2"/>
      <c r="K23" s="11"/>
      <c r="L23" s="11"/>
      <c r="M23" s="11"/>
      <c r="N23" s="11"/>
      <c r="O23" s="11"/>
    </row>
    <row r="24" spans="1:15" x14ac:dyDescent="0.25">
      <c r="A24" s="299"/>
      <c r="B24" s="89" t="s">
        <v>661</v>
      </c>
      <c r="C24" s="2"/>
      <c r="D24" s="2"/>
      <c r="E24" s="2"/>
      <c r="F24" s="2"/>
      <c r="G24" s="2"/>
      <c r="H24" s="2"/>
      <c r="I24" s="2"/>
      <c r="J24" s="2"/>
      <c r="K24" s="11"/>
      <c r="L24" s="11"/>
      <c r="M24" s="11"/>
      <c r="N24" s="11"/>
      <c r="O24" s="11"/>
    </row>
    <row r="25" spans="1:15" x14ac:dyDescent="0.25">
      <c r="A25" s="299"/>
      <c r="B25" s="89" t="s">
        <v>662</v>
      </c>
      <c r="C25" s="2"/>
      <c r="D25" s="2"/>
      <c r="E25" s="2"/>
      <c r="F25" s="2"/>
      <c r="G25" s="2"/>
      <c r="H25" s="2"/>
      <c r="I25" s="2"/>
      <c r="J25" s="2"/>
      <c r="K25" s="11"/>
      <c r="L25" s="11"/>
      <c r="M25" s="11"/>
      <c r="N25" s="11"/>
      <c r="O25" s="11"/>
    </row>
    <row r="26" spans="1:15" x14ac:dyDescent="0.25">
      <c r="A26" s="299"/>
      <c r="B26" s="89" t="s">
        <v>664</v>
      </c>
      <c r="C26" s="2"/>
      <c r="D26" s="2"/>
      <c r="E26" s="2"/>
      <c r="F26" s="2"/>
      <c r="G26" s="2"/>
      <c r="H26" s="2"/>
      <c r="I26" s="2"/>
      <c r="J26" s="2"/>
      <c r="K26" s="11"/>
      <c r="L26" s="11"/>
      <c r="M26" s="11"/>
      <c r="N26" s="11"/>
      <c r="O26" s="11"/>
    </row>
    <row r="27" spans="1:15" x14ac:dyDescent="0.25">
      <c r="A27" s="299"/>
      <c r="B27" s="89" t="s">
        <v>668</v>
      </c>
      <c r="C27" s="2"/>
      <c r="D27" s="2"/>
      <c r="E27" s="2"/>
      <c r="F27" s="2"/>
      <c r="G27" s="2"/>
      <c r="H27" s="2"/>
      <c r="I27" s="2"/>
      <c r="J27" s="2"/>
      <c r="K27" s="11"/>
      <c r="L27" s="11"/>
      <c r="M27" s="11"/>
      <c r="N27" s="11"/>
      <c r="O27" s="11"/>
    </row>
    <row r="28" spans="1:15" x14ac:dyDescent="0.25">
      <c r="A28" s="299"/>
      <c r="B28" s="89" t="s">
        <v>665</v>
      </c>
      <c r="C28" s="2"/>
      <c r="D28" s="2"/>
      <c r="E28" s="2"/>
      <c r="F28" s="2"/>
      <c r="G28" s="2"/>
      <c r="H28" s="2"/>
      <c r="I28" s="2"/>
      <c r="J28" s="2"/>
      <c r="K28" s="11"/>
      <c r="L28" s="11"/>
      <c r="M28" s="11"/>
      <c r="N28" s="11"/>
      <c r="O28" s="11"/>
    </row>
    <row r="29" spans="1:15" x14ac:dyDescent="0.25">
      <c r="A29" s="299"/>
      <c r="B29" s="89" t="s">
        <v>667</v>
      </c>
      <c r="C29" s="2"/>
      <c r="D29" s="2"/>
      <c r="E29" s="2"/>
      <c r="F29" s="2"/>
      <c r="G29" s="2"/>
      <c r="H29" s="2"/>
      <c r="I29" s="2"/>
      <c r="J29" s="2"/>
      <c r="K29" s="11"/>
      <c r="L29" s="11"/>
      <c r="M29" s="11"/>
      <c r="N29" s="11"/>
      <c r="O29" s="11"/>
    </row>
    <row r="30" spans="1:15" x14ac:dyDescent="0.25">
      <c r="C30" s="2"/>
      <c r="D30" s="2"/>
      <c r="E30" s="2"/>
      <c r="F30" s="2"/>
      <c r="G30" s="2"/>
      <c r="H30" s="2"/>
      <c r="I30" s="2"/>
      <c r="J30" s="2"/>
      <c r="K30" s="11"/>
      <c r="L30" s="11"/>
      <c r="M30" s="11"/>
      <c r="N30" s="11"/>
      <c r="O30" s="11"/>
    </row>
    <row r="31" spans="1:15" x14ac:dyDescent="0.25">
      <c r="C31" s="2"/>
      <c r="D31" s="2"/>
      <c r="E31" s="2"/>
      <c r="F31" s="2"/>
      <c r="G31" s="2"/>
      <c r="H31" s="2"/>
      <c r="I31" s="2"/>
      <c r="J31" s="2"/>
      <c r="K31" s="11"/>
      <c r="L31" s="11"/>
      <c r="M31" s="11"/>
      <c r="N31" s="11"/>
      <c r="O31" s="11"/>
    </row>
  </sheetData>
  <mergeCells count="3">
    <mergeCell ref="A14:A29"/>
    <mergeCell ref="A4:A12"/>
    <mergeCell ref="B1:J1"/>
  </mergeCells>
  <pageMargins left="0.511811024" right="0.511811024" top="0.78740157499999996" bottom="0.78740157499999996" header="0.31496062000000002" footer="0.31496062000000002"/>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6"/>
  <dimension ref="A1:M8"/>
  <sheetViews>
    <sheetView workbookViewId="0">
      <selection sqref="A1:M2"/>
    </sheetView>
  </sheetViews>
  <sheetFormatPr defaultRowHeight="15" x14ac:dyDescent="0.25"/>
  <sheetData>
    <row r="1" spans="1:13" ht="15" customHeight="1" x14ac:dyDescent="0.25">
      <c r="A1" s="446" t="s">
        <v>679</v>
      </c>
      <c r="B1" s="446"/>
      <c r="C1" s="446"/>
      <c r="D1" s="446"/>
      <c r="E1" s="446"/>
      <c r="F1" s="446"/>
      <c r="G1" s="446"/>
      <c r="H1" s="446"/>
      <c r="I1" s="446"/>
      <c r="J1" s="446"/>
      <c r="K1" s="446"/>
      <c r="L1" s="446"/>
      <c r="M1" s="446"/>
    </row>
    <row r="2" spans="1:13" ht="23.25" customHeight="1" x14ac:dyDescent="0.25">
      <c r="A2" s="446"/>
      <c r="B2" s="446"/>
      <c r="C2" s="446"/>
      <c r="D2" s="446"/>
      <c r="E2" s="446"/>
      <c r="F2" s="446"/>
      <c r="G2" s="446"/>
      <c r="H2" s="446"/>
      <c r="I2" s="446"/>
      <c r="J2" s="446"/>
      <c r="K2" s="446"/>
      <c r="L2" s="446"/>
      <c r="M2" s="446"/>
    </row>
    <row r="8" spans="1:13" x14ac:dyDescent="0.25">
      <c r="B8" t="s">
        <v>703</v>
      </c>
    </row>
  </sheetData>
  <mergeCells count="1">
    <mergeCell ref="A1:M2"/>
  </mergeCells>
  <pageMargins left="0.511811024" right="0.511811024" top="0.78740157499999996" bottom="0.78740157499999996" header="0.31496062000000002" footer="0.31496062000000002"/>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7"/>
  <dimension ref="A1:K1"/>
  <sheetViews>
    <sheetView workbookViewId="0"/>
  </sheetViews>
  <sheetFormatPr defaultRowHeight="15" x14ac:dyDescent="0.25"/>
  <cols>
    <col min="2" max="2" width="9.140625" customWidth="1"/>
  </cols>
  <sheetData>
    <row r="1" spans="1:11" ht="41.25" customHeight="1" x14ac:dyDescent="0.25">
      <c r="A1" s="120"/>
      <c r="C1" s="446" t="s">
        <v>681</v>
      </c>
      <c r="D1" s="446"/>
      <c r="E1" s="446"/>
      <c r="F1" s="446"/>
      <c r="G1" s="446"/>
      <c r="H1" s="446"/>
      <c r="I1" s="446"/>
      <c r="J1" s="446"/>
      <c r="K1" s="446"/>
    </row>
  </sheetData>
  <mergeCells count="1">
    <mergeCell ref="C1:K1"/>
  </mergeCells>
  <pageMargins left="0.511811024" right="0.511811024" top="0.78740157499999996" bottom="0.78740157499999996" header="0.31496062000000002" footer="0.31496062000000002"/>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8"/>
  <dimension ref="A1:K12"/>
  <sheetViews>
    <sheetView showGridLines="0" workbookViewId="0">
      <selection activeCell="D6" sqref="D6"/>
    </sheetView>
  </sheetViews>
  <sheetFormatPr defaultRowHeight="15" x14ac:dyDescent="0.25"/>
  <cols>
    <col min="1" max="1" width="15" customWidth="1"/>
    <col min="2" max="2" width="19.5703125" customWidth="1"/>
    <col min="3" max="3" width="13.7109375" customWidth="1"/>
    <col min="4" max="4" width="18.28515625" customWidth="1"/>
    <col min="5" max="5" width="11.5703125" bestFit="1" customWidth="1"/>
    <col min="6" max="7" width="16.140625" customWidth="1"/>
  </cols>
  <sheetData>
    <row r="1" spans="1:11" ht="39.75" customHeight="1" x14ac:dyDescent="0.25">
      <c r="A1" s="91"/>
      <c r="B1" s="113"/>
      <c r="C1" s="113"/>
      <c r="D1" s="113"/>
      <c r="E1" s="113"/>
    </row>
    <row r="2" spans="1:11" ht="48" customHeight="1" x14ac:dyDescent="0.25">
      <c r="A2" s="277" t="s">
        <v>1136</v>
      </c>
      <c r="B2" s="278" t="s">
        <v>1128</v>
      </c>
      <c r="C2" s="278" t="s">
        <v>729</v>
      </c>
      <c r="D2" s="278" t="s">
        <v>733</v>
      </c>
      <c r="E2" s="278" t="s">
        <v>1134</v>
      </c>
      <c r="F2" s="278" t="s">
        <v>1135</v>
      </c>
      <c r="G2" s="278" t="s">
        <v>1137</v>
      </c>
      <c r="I2" s="297"/>
      <c r="J2" s="297"/>
      <c r="K2" s="297"/>
    </row>
    <row r="3" spans="1:11" x14ac:dyDescent="0.25">
      <c r="A3" s="118" t="s">
        <v>1129</v>
      </c>
      <c r="B3" s="273" t="s">
        <v>728</v>
      </c>
      <c r="C3" s="273">
        <v>5</v>
      </c>
      <c r="D3" s="273" t="s">
        <v>731</v>
      </c>
      <c r="E3" s="447" t="s">
        <v>807</v>
      </c>
      <c r="F3" s="273" t="s">
        <v>727</v>
      </c>
      <c r="G3" s="273" t="s">
        <v>1138</v>
      </c>
    </row>
    <row r="4" spans="1:11" x14ac:dyDescent="0.25">
      <c r="A4" s="118" t="s">
        <v>1130</v>
      </c>
      <c r="B4" s="273" t="s">
        <v>734</v>
      </c>
      <c r="C4" s="273">
        <v>5</v>
      </c>
      <c r="D4" s="273" t="s">
        <v>730</v>
      </c>
      <c r="E4" s="448"/>
      <c r="F4" s="273" t="s">
        <v>732</v>
      </c>
      <c r="G4" s="273" t="s">
        <v>1139</v>
      </c>
    </row>
    <row r="5" spans="1:11" x14ac:dyDescent="0.25">
      <c r="A5" s="118" t="s">
        <v>738</v>
      </c>
      <c r="B5" s="273" t="s">
        <v>737</v>
      </c>
      <c r="C5" s="273">
        <v>5</v>
      </c>
      <c r="D5" s="274">
        <f>750000*5</f>
        <v>3750000</v>
      </c>
      <c r="E5" s="448"/>
      <c r="F5" s="274">
        <f>D5*10</f>
        <v>37500000</v>
      </c>
      <c r="G5" s="274" t="s">
        <v>1140</v>
      </c>
    </row>
    <row r="6" spans="1:11" x14ac:dyDescent="0.25">
      <c r="A6" s="122" t="s">
        <v>726</v>
      </c>
      <c r="B6" s="275" t="s">
        <v>1132</v>
      </c>
      <c r="C6" s="275">
        <v>5</v>
      </c>
      <c r="D6" s="275" t="s">
        <v>1133</v>
      </c>
      <c r="E6" s="449"/>
      <c r="F6" s="276" t="s">
        <v>1131</v>
      </c>
      <c r="G6" s="257" t="s">
        <v>1141</v>
      </c>
    </row>
    <row r="7" spans="1:11" x14ac:dyDescent="0.25">
      <c r="A7" s="121"/>
      <c r="B7" s="117"/>
      <c r="C7" s="117"/>
      <c r="D7" s="117"/>
      <c r="E7" s="117"/>
      <c r="F7" s="123" t="s">
        <v>736</v>
      </c>
      <c r="G7" s="272"/>
    </row>
    <row r="8" spans="1:11" x14ac:dyDescent="0.25">
      <c r="A8" s="113"/>
      <c r="B8" s="450" t="s">
        <v>735</v>
      </c>
      <c r="C8" s="450"/>
      <c r="D8" s="450"/>
      <c r="E8" s="450"/>
    </row>
    <row r="9" spans="1:11" ht="15" customHeight="1" x14ac:dyDescent="0.25">
      <c r="A9" s="113"/>
      <c r="B9" s="451" t="s">
        <v>1142</v>
      </c>
      <c r="C9" s="451"/>
      <c r="D9" s="451"/>
      <c r="E9" s="451"/>
    </row>
    <row r="10" spans="1:11" x14ac:dyDescent="0.25">
      <c r="A10" s="113"/>
      <c r="B10" s="451"/>
      <c r="C10" s="451"/>
      <c r="D10" s="451"/>
      <c r="E10" s="451"/>
    </row>
    <row r="11" spans="1:11" x14ac:dyDescent="0.25">
      <c r="B11" s="451"/>
      <c r="C11" s="451"/>
      <c r="D11" s="451"/>
      <c r="E11" s="451"/>
    </row>
    <row r="12" spans="1:11" x14ac:dyDescent="0.25">
      <c r="B12" s="180" t="s">
        <v>806</v>
      </c>
    </row>
  </sheetData>
  <mergeCells count="4">
    <mergeCell ref="E3:E6"/>
    <mergeCell ref="I2:K2"/>
    <mergeCell ref="B8:E8"/>
    <mergeCell ref="B9:E11"/>
  </mergeCells>
  <pageMargins left="0.511811024" right="0.511811024" top="0.78740157499999996" bottom="0.78740157499999996" header="0.31496062000000002" footer="0.31496062000000002"/>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9"/>
  <dimension ref="B1:I1048576"/>
  <sheetViews>
    <sheetView showGridLines="0" workbookViewId="0">
      <selection activeCell="D22" sqref="D22"/>
    </sheetView>
  </sheetViews>
  <sheetFormatPr defaultRowHeight="15" x14ac:dyDescent="0.25"/>
  <cols>
    <col min="1" max="1" width="21.42578125" customWidth="1"/>
    <col min="3" max="3" width="18.85546875" bestFit="1" customWidth="1"/>
    <col min="4" max="4" width="9.140625" bestFit="1" customWidth="1"/>
    <col min="5" max="5" width="9.28515625" bestFit="1" customWidth="1"/>
    <col min="7" max="8" width="11.7109375" bestFit="1" customWidth="1"/>
    <col min="9" max="9" width="12.7109375" bestFit="1" customWidth="1"/>
  </cols>
  <sheetData>
    <row r="1" spans="2:9" ht="32.25" customHeight="1" x14ac:dyDescent="0.25">
      <c r="B1" s="256" t="s">
        <v>1152</v>
      </c>
      <c r="C1" s="256" t="s">
        <v>740</v>
      </c>
      <c r="D1" s="126" t="s">
        <v>741</v>
      </c>
      <c r="E1" s="126" t="s">
        <v>742</v>
      </c>
      <c r="F1" s="126" t="s">
        <v>1151</v>
      </c>
      <c r="G1" s="126" t="s">
        <v>78</v>
      </c>
      <c r="H1" s="126" t="s">
        <v>79</v>
      </c>
      <c r="I1" s="126" t="s">
        <v>77</v>
      </c>
    </row>
    <row r="2" spans="2:9" x14ac:dyDescent="0.25">
      <c r="B2" s="122">
        <v>1</v>
      </c>
      <c r="C2" s="279">
        <v>400</v>
      </c>
      <c r="D2" s="279">
        <v>250</v>
      </c>
      <c r="E2" s="279">
        <v>200</v>
      </c>
      <c r="F2" s="258">
        <v>0</v>
      </c>
      <c r="G2" s="279">
        <v>4000</v>
      </c>
      <c r="H2" s="279">
        <v>0</v>
      </c>
      <c r="I2" s="279">
        <f t="shared" ref="I2:I7" si="0">G2+E2+D2+C2+0</f>
        <v>4850</v>
      </c>
    </row>
    <row r="3" spans="2:9" x14ac:dyDescent="0.25">
      <c r="B3" s="122">
        <v>2</v>
      </c>
      <c r="C3" s="279">
        <v>400</v>
      </c>
      <c r="D3" s="279">
        <v>250</v>
      </c>
      <c r="E3" s="279">
        <v>200</v>
      </c>
      <c r="F3" s="258">
        <v>0</v>
      </c>
      <c r="G3" s="279">
        <v>4000</v>
      </c>
      <c r="H3" s="279">
        <v>0</v>
      </c>
      <c r="I3" s="279">
        <f t="shared" si="0"/>
        <v>4850</v>
      </c>
    </row>
    <row r="4" spans="2:9" x14ac:dyDescent="0.25">
      <c r="B4" s="122">
        <v>3</v>
      </c>
      <c r="C4" s="279">
        <v>400</v>
      </c>
      <c r="D4" s="279">
        <v>250</v>
      </c>
      <c r="E4" s="279">
        <v>200</v>
      </c>
      <c r="F4" s="258">
        <v>0</v>
      </c>
      <c r="G4" s="279">
        <v>4000</v>
      </c>
      <c r="H4" s="279">
        <v>0</v>
      </c>
      <c r="I4" s="279">
        <f t="shared" si="0"/>
        <v>4850</v>
      </c>
    </row>
    <row r="5" spans="2:9" x14ac:dyDescent="0.25">
      <c r="B5" s="122">
        <v>4</v>
      </c>
      <c r="C5" s="279">
        <v>400</v>
      </c>
      <c r="D5" s="279">
        <v>250</v>
      </c>
      <c r="E5" s="279">
        <v>200</v>
      </c>
      <c r="F5" s="258">
        <v>0</v>
      </c>
      <c r="G5" s="279">
        <v>4000</v>
      </c>
      <c r="H5" s="279">
        <v>0</v>
      </c>
      <c r="I5" s="279">
        <f t="shared" si="0"/>
        <v>4850</v>
      </c>
    </row>
    <row r="6" spans="2:9" x14ac:dyDescent="0.25">
      <c r="B6" s="122">
        <v>5</v>
      </c>
      <c r="C6" s="279">
        <v>400</v>
      </c>
      <c r="D6" s="279">
        <v>250</v>
      </c>
      <c r="E6" s="279">
        <v>200</v>
      </c>
      <c r="F6" s="258">
        <v>0</v>
      </c>
      <c r="G6" s="279">
        <v>4000</v>
      </c>
      <c r="H6" s="279">
        <v>5000</v>
      </c>
      <c r="I6" s="279">
        <f t="shared" si="0"/>
        <v>4850</v>
      </c>
    </row>
    <row r="7" spans="2:9" x14ac:dyDescent="0.25">
      <c r="B7" s="122">
        <v>6</v>
      </c>
      <c r="C7" s="279">
        <v>400</v>
      </c>
      <c r="D7" s="279">
        <v>250</v>
      </c>
      <c r="E7" s="279">
        <v>200</v>
      </c>
      <c r="F7" s="258">
        <v>0</v>
      </c>
      <c r="G7" s="279">
        <v>4000</v>
      </c>
      <c r="H7" s="279">
        <v>5000</v>
      </c>
      <c r="I7" s="279">
        <f t="shared" si="0"/>
        <v>4850</v>
      </c>
    </row>
    <row r="8" spans="2:9" ht="7.5" customHeight="1" x14ac:dyDescent="0.25"/>
    <row r="9" spans="2:9" x14ac:dyDescent="0.25">
      <c r="H9" s="280" t="s">
        <v>1153</v>
      </c>
      <c r="I9" s="280">
        <v>29100</v>
      </c>
    </row>
    <row r="1048576" spans="5:5" x14ac:dyDescent="0.25">
      <c r="E1048576" s="11"/>
    </row>
  </sheetData>
  <pageMargins left="0.511811024" right="0.511811024" top="0.78740157499999996" bottom="0.78740157499999996" header="0.31496062000000002" footer="0.3149606200000000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showGridLines="0" workbookViewId="0">
      <selection activeCell="H4" sqref="H4"/>
    </sheetView>
  </sheetViews>
  <sheetFormatPr defaultRowHeight="15" x14ac:dyDescent="0.25"/>
  <sheetData>
    <row r="1" spans="1:15" ht="15" customHeight="1" x14ac:dyDescent="0.25">
      <c r="A1" s="461" t="s">
        <v>627</v>
      </c>
      <c r="B1" s="461"/>
      <c r="C1" s="461"/>
      <c r="D1" s="461"/>
      <c r="E1" s="461"/>
      <c r="F1" s="461"/>
      <c r="G1" s="461"/>
      <c r="H1" s="461"/>
      <c r="I1" s="461"/>
      <c r="J1" s="461"/>
      <c r="K1" s="461"/>
      <c r="L1" s="461"/>
      <c r="M1" s="461"/>
      <c r="N1" s="461"/>
      <c r="O1" s="461"/>
    </row>
    <row r="2" spans="1:15" ht="15" customHeight="1" x14ac:dyDescent="0.25">
      <c r="A2" s="461"/>
      <c r="B2" s="461"/>
      <c r="C2" s="461"/>
      <c r="D2" s="461"/>
      <c r="E2" s="461"/>
      <c r="F2" s="461"/>
      <c r="G2" s="461"/>
      <c r="H2" s="461"/>
      <c r="I2" s="461"/>
      <c r="J2" s="461"/>
      <c r="K2" s="461"/>
      <c r="L2" s="461"/>
      <c r="M2" s="461"/>
      <c r="N2" s="461"/>
      <c r="O2" s="461"/>
    </row>
    <row r="3" spans="1:15" ht="15" customHeight="1" x14ac:dyDescent="0.25">
      <c r="A3" s="461"/>
      <c r="B3" s="461"/>
      <c r="C3" s="461"/>
      <c r="D3" s="461"/>
      <c r="E3" s="461"/>
      <c r="F3" s="461"/>
      <c r="G3" s="461"/>
      <c r="H3" s="461"/>
      <c r="I3" s="461"/>
      <c r="J3" s="461"/>
      <c r="K3" s="461"/>
      <c r="L3" s="461"/>
      <c r="M3" s="461"/>
      <c r="N3" s="461"/>
      <c r="O3" s="461"/>
    </row>
    <row r="5" spans="1:15" ht="15.75" thickBot="1" x14ac:dyDescent="0.3"/>
    <row r="6" spans="1:15" x14ac:dyDescent="0.25">
      <c r="A6" s="452" t="s">
        <v>804</v>
      </c>
      <c r="B6" s="453"/>
      <c r="C6" s="453"/>
      <c r="D6" s="453"/>
      <c r="E6" s="453"/>
      <c r="F6" s="453"/>
      <c r="G6" s="453"/>
      <c r="H6" s="453"/>
      <c r="I6" s="453"/>
      <c r="J6" s="453"/>
      <c r="K6" s="453"/>
      <c r="L6" s="453"/>
      <c r="M6" s="453"/>
      <c r="N6" s="453"/>
      <c r="O6" s="454"/>
    </row>
    <row r="7" spans="1:15" ht="15.75" thickBot="1" x14ac:dyDescent="0.3">
      <c r="A7" s="455"/>
      <c r="B7" s="456"/>
      <c r="C7" s="456"/>
      <c r="D7" s="456"/>
      <c r="E7" s="456"/>
      <c r="F7" s="456"/>
      <c r="G7" s="456"/>
      <c r="H7" s="456"/>
      <c r="I7" s="456"/>
      <c r="J7" s="456"/>
      <c r="K7" s="456"/>
      <c r="L7" s="456"/>
      <c r="M7" s="456"/>
      <c r="N7" s="456"/>
      <c r="O7" s="457"/>
    </row>
    <row r="8" spans="1:15" ht="15.75" thickBot="1" x14ac:dyDescent="0.3"/>
    <row r="9" spans="1:15" ht="15" customHeight="1" x14ac:dyDescent="0.25">
      <c r="A9" s="462" t="s">
        <v>1098</v>
      </c>
      <c r="B9" s="463"/>
      <c r="C9" s="463"/>
      <c r="D9" s="463"/>
      <c r="E9" s="463"/>
      <c r="F9" s="463"/>
      <c r="G9" s="463"/>
      <c r="H9" s="463"/>
      <c r="I9" s="463"/>
      <c r="J9" s="463"/>
      <c r="K9" s="463"/>
      <c r="L9" s="463"/>
      <c r="M9" s="463"/>
      <c r="N9" s="463"/>
      <c r="O9" s="464"/>
    </row>
    <row r="10" spans="1:15" x14ac:dyDescent="0.25">
      <c r="A10" s="465"/>
      <c r="B10" s="466"/>
      <c r="C10" s="466"/>
      <c r="D10" s="466"/>
      <c r="E10" s="466"/>
      <c r="F10" s="466"/>
      <c r="G10" s="466"/>
      <c r="H10" s="466"/>
      <c r="I10" s="466"/>
      <c r="J10" s="466"/>
      <c r="K10" s="466"/>
      <c r="L10" s="466"/>
      <c r="M10" s="466"/>
      <c r="N10" s="466"/>
      <c r="O10" s="467"/>
    </row>
    <row r="11" spans="1:15" x14ac:dyDescent="0.25">
      <c r="A11" s="465"/>
      <c r="B11" s="466"/>
      <c r="C11" s="466"/>
      <c r="D11" s="466"/>
      <c r="E11" s="466"/>
      <c r="F11" s="466"/>
      <c r="G11" s="466"/>
      <c r="H11" s="466"/>
      <c r="I11" s="466"/>
      <c r="J11" s="466"/>
      <c r="K11" s="466"/>
      <c r="L11" s="466"/>
      <c r="M11" s="466"/>
      <c r="N11" s="466"/>
      <c r="O11" s="467"/>
    </row>
    <row r="12" spans="1:15" x14ac:dyDescent="0.25">
      <c r="A12" s="465"/>
      <c r="B12" s="466"/>
      <c r="C12" s="466"/>
      <c r="D12" s="466"/>
      <c r="E12" s="466"/>
      <c r="F12" s="466"/>
      <c r="G12" s="466"/>
      <c r="H12" s="466"/>
      <c r="I12" s="466"/>
      <c r="J12" s="466"/>
      <c r="K12" s="466"/>
      <c r="L12" s="466"/>
      <c r="M12" s="466"/>
      <c r="N12" s="466"/>
      <c r="O12" s="467"/>
    </row>
    <row r="13" spans="1:15" x14ac:dyDescent="0.25">
      <c r="A13" s="465"/>
      <c r="B13" s="466"/>
      <c r="C13" s="466"/>
      <c r="D13" s="466"/>
      <c r="E13" s="466"/>
      <c r="F13" s="466"/>
      <c r="G13" s="466"/>
      <c r="H13" s="466"/>
      <c r="I13" s="466"/>
      <c r="J13" s="466"/>
      <c r="K13" s="466"/>
      <c r="L13" s="466"/>
      <c r="M13" s="466"/>
      <c r="N13" s="466"/>
      <c r="O13" s="467"/>
    </row>
    <row r="14" spans="1:15" x14ac:dyDescent="0.25">
      <c r="A14" s="465"/>
      <c r="B14" s="466"/>
      <c r="C14" s="466"/>
      <c r="D14" s="466"/>
      <c r="E14" s="466"/>
      <c r="F14" s="466"/>
      <c r="G14" s="466"/>
      <c r="H14" s="466"/>
      <c r="I14" s="466"/>
      <c r="J14" s="466"/>
      <c r="K14" s="466"/>
      <c r="L14" s="466"/>
      <c r="M14" s="466"/>
      <c r="N14" s="466"/>
      <c r="O14" s="467"/>
    </row>
    <row r="15" spans="1:15" x14ac:dyDescent="0.25">
      <c r="A15" s="465"/>
      <c r="B15" s="466"/>
      <c r="C15" s="466"/>
      <c r="D15" s="466"/>
      <c r="E15" s="466"/>
      <c r="F15" s="466"/>
      <c r="G15" s="466"/>
      <c r="H15" s="466"/>
      <c r="I15" s="466"/>
      <c r="J15" s="466"/>
      <c r="K15" s="466"/>
      <c r="L15" s="466"/>
      <c r="M15" s="466"/>
      <c r="N15" s="466"/>
      <c r="O15" s="467"/>
    </row>
    <row r="16" spans="1:15" x14ac:dyDescent="0.25">
      <c r="A16" s="465"/>
      <c r="B16" s="466"/>
      <c r="C16" s="466"/>
      <c r="D16" s="466"/>
      <c r="E16" s="466"/>
      <c r="F16" s="466"/>
      <c r="G16" s="466"/>
      <c r="H16" s="466"/>
      <c r="I16" s="466"/>
      <c r="J16" s="466"/>
      <c r="K16" s="466"/>
      <c r="L16" s="466"/>
      <c r="M16" s="466"/>
      <c r="N16" s="466"/>
      <c r="O16" s="467"/>
    </row>
    <row r="17" spans="1:15" x14ac:dyDescent="0.25">
      <c r="A17" s="465"/>
      <c r="B17" s="466"/>
      <c r="C17" s="466"/>
      <c r="D17" s="466"/>
      <c r="E17" s="466"/>
      <c r="F17" s="466"/>
      <c r="G17" s="466"/>
      <c r="H17" s="466"/>
      <c r="I17" s="466"/>
      <c r="J17" s="466"/>
      <c r="K17" s="466"/>
      <c r="L17" s="466"/>
      <c r="M17" s="466"/>
      <c r="N17" s="466"/>
      <c r="O17" s="467"/>
    </row>
    <row r="18" spans="1:15" x14ac:dyDescent="0.25">
      <c r="A18" s="465"/>
      <c r="B18" s="466"/>
      <c r="C18" s="466"/>
      <c r="D18" s="466"/>
      <c r="E18" s="466"/>
      <c r="F18" s="466"/>
      <c r="G18" s="466"/>
      <c r="H18" s="466"/>
      <c r="I18" s="466"/>
      <c r="J18" s="466"/>
      <c r="K18" s="466"/>
      <c r="L18" s="466"/>
      <c r="M18" s="466"/>
      <c r="N18" s="466"/>
      <c r="O18" s="467"/>
    </row>
    <row r="19" spans="1:15" x14ac:dyDescent="0.25">
      <c r="A19" s="465"/>
      <c r="B19" s="466"/>
      <c r="C19" s="466"/>
      <c r="D19" s="466"/>
      <c r="E19" s="466"/>
      <c r="F19" s="466"/>
      <c r="G19" s="466"/>
      <c r="H19" s="466"/>
      <c r="I19" s="466"/>
      <c r="J19" s="466"/>
      <c r="K19" s="466"/>
      <c r="L19" s="466"/>
      <c r="M19" s="466"/>
      <c r="N19" s="466"/>
      <c r="O19" s="467"/>
    </row>
    <row r="20" spans="1:15" x14ac:dyDescent="0.25">
      <c r="A20" s="465"/>
      <c r="B20" s="466"/>
      <c r="C20" s="466"/>
      <c r="D20" s="466"/>
      <c r="E20" s="466"/>
      <c r="F20" s="466"/>
      <c r="G20" s="466"/>
      <c r="H20" s="466"/>
      <c r="I20" s="466"/>
      <c r="J20" s="466"/>
      <c r="K20" s="466"/>
      <c r="L20" s="466"/>
      <c r="M20" s="466"/>
      <c r="N20" s="466"/>
      <c r="O20" s="467"/>
    </row>
    <row r="21" spans="1:15" x14ac:dyDescent="0.25">
      <c r="A21" s="465"/>
      <c r="B21" s="466"/>
      <c r="C21" s="466"/>
      <c r="D21" s="466"/>
      <c r="E21" s="466"/>
      <c r="F21" s="466"/>
      <c r="G21" s="466"/>
      <c r="H21" s="466"/>
      <c r="I21" s="466"/>
      <c r="J21" s="466"/>
      <c r="K21" s="466"/>
      <c r="L21" s="466"/>
      <c r="M21" s="466"/>
      <c r="N21" s="466"/>
      <c r="O21" s="467"/>
    </row>
    <row r="22" spans="1:15" ht="15.75" thickBot="1" x14ac:dyDescent="0.3">
      <c r="A22" s="468"/>
      <c r="B22" s="469"/>
      <c r="C22" s="469"/>
      <c r="D22" s="469"/>
      <c r="E22" s="469"/>
      <c r="F22" s="469"/>
      <c r="G22" s="469"/>
      <c r="H22" s="469"/>
      <c r="I22" s="469"/>
      <c r="J22" s="469"/>
      <c r="K22" s="469"/>
      <c r="L22" s="469"/>
      <c r="M22" s="469"/>
      <c r="N22" s="469"/>
      <c r="O22" s="470"/>
    </row>
    <row r="24" spans="1:15" ht="15.75" thickBot="1" x14ac:dyDescent="0.3"/>
    <row r="25" spans="1:15" ht="14.25" customHeight="1" x14ac:dyDescent="0.25">
      <c r="A25" s="452" t="s">
        <v>1075</v>
      </c>
      <c r="B25" s="453"/>
      <c r="C25" s="453"/>
      <c r="D25" s="453"/>
      <c r="E25" s="453"/>
      <c r="F25" s="453"/>
      <c r="G25" s="453"/>
      <c r="H25" s="453"/>
      <c r="I25" s="453"/>
      <c r="J25" s="453"/>
      <c r="K25" s="453"/>
      <c r="L25" s="453"/>
      <c r="M25" s="453"/>
      <c r="N25" s="453"/>
      <c r="O25" s="454"/>
    </row>
    <row r="26" spans="1:15" ht="15.75" thickBot="1" x14ac:dyDescent="0.3">
      <c r="A26" s="455"/>
      <c r="B26" s="456"/>
      <c r="C26" s="456"/>
      <c r="D26" s="456"/>
      <c r="E26" s="456"/>
      <c r="F26" s="456"/>
      <c r="G26" s="456"/>
      <c r="H26" s="456"/>
      <c r="I26" s="456"/>
      <c r="J26" s="456"/>
      <c r="K26" s="456"/>
      <c r="L26" s="456"/>
      <c r="M26" s="456"/>
      <c r="N26" s="456"/>
      <c r="O26" s="457"/>
    </row>
    <row r="27" spans="1:15" ht="15.75" thickBot="1" x14ac:dyDescent="0.3"/>
    <row r="28" spans="1:15" ht="15.75" thickBot="1" x14ac:dyDescent="0.3">
      <c r="E28" s="458" t="s">
        <v>976</v>
      </c>
      <c r="F28" s="459"/>
      <c r="G28" s="459"/>
      <c r="H28" s="459"/>
      <c r="I28" s="459"/>
      <c r="J28" s="459"/>
      <c r="K28" s="460"/>
    </row>
    <row r="29" spans="1:15" ht="15.75" thickBot="1" x14ac:dyDescent="0.3">
      <c r="E29" s="458" t="s">
        <v>974</v>
      </c>
      <c r="F29" s="459"/>
      <c r="G29" s="459"/>
      <c r="H29" s="459"/>
      <c r="I29" s="459"/>
      <c r="J29" s="459"/>
      <c r="K29" s="460"/>
    </row>
    <row r="30" spans="1:15" ht="15.75" thickBot="1" x14ac:dyDescent="0.3">
      <c r="E30" s="458" t="s">
        <v>975</v>
      </c>
      <c r="F30" s="459"/>
      <c r="G30" s="459"/>
      <c r="H30" s="459"/>
      <c r="I30" s="459"/>
      <c r="J30" s="459"/>
      <c r="K30" s="460"/>
    </row>
    <row r="31" spans="1:15" ht="15.75" thickBot="1" x14ac:dyDescent="0.3">
      <c r="E31" s="458"/>
      <c r="F31" s="459"/>
      <c r="G31" s="459"/>
      <c r="H31" s="459"/>
      <c r="I31" s="459"/>
      <c r="J31" s="459"/>
      <c r="K31" s="460"/>
    </row>
    <row r="32" spans="1:15" ht="15.75" thickBot="1" x14ac:dyDescent="0.3">
      <c r="E32" s="458"/>
      <c r="F32" s="459"/>
      <c r="G32" s="459"/>
      <c r="H32" s="459"/>
      <c r="I32" s="459"/>
      <c r="J32" s="459"/>
      <c r="K32" s="460"/>
    </row>
    <row r="33" spans="1:15" ht="15.75" thickBot="1" x14ac:dyDescent="0.3">
      <c r="E33" s="458"/>
      <c r="F33" s="459"/>
      <c r="G33" s="459"/>
      <c r="H33" s="459"/>
      <c r="I33" s="459"/>
      <c r="J33" s="459"/>
      <c r="K33" s="460"/>
    </row>
    <row r="34" spans="1:15" ht="15.75" thickBot="1" x14ac:dyDescent="0.3">
      <c r="E34" s="458"/>
      <c r="F34" s="459"/>
      <c r="G34" s="459"/>
      <c r="H34" s="459"/>
      <c r="I34" s="459"/>
      <c r="J34" s="459"/>
      <c r="K34" s="460"/>
    </row>
    <row r="35" spans="1:15" ht="15.75" thickBot="1" x14ac:dyDescent="0.3">
      <c r="E35" s="458"/>
      <c r="F35" s="459"/>
      <c r="G35" s="459"/>
      <c r="H35" s="459"/>
      <c r="I35" s="459"/>
      <c r="J35" s="459"/>
      <c r="K35" s="460"/>
    </row>
    <row r="37" spans="1:15" ht="15.75" thickBot="1" x14ac:dyDescent="0.3"/>
    <row r="38" spans="1:15" x14ac:dyDescent="0.25">
      <c r="A38" s="452" t="s">
        <v>1074</v>
      </c>
      <c r="B38" s="453"/>
      <c r="C38" s="453"/>
      <c r="D38" s="453"/>
      <c r="E38" s="453"/>
      <c r="F38" s="453"/>
      <c r="G38" s="453"/>
      <c r="H38" s="453"/>
      <c r="I38" s="453"/>
      <c r="J38" s="453"/>
      <c r="K38" s="453"/>
      <c r="L38" s="453"/>
      <c r="M38" s="453"/>
      <c r="N38" s="453"/>
      <c r="O38" s="454"/>
    </row>
    <row r="39" spans="1:15" ht="15.75" thickBot="1" x14ac:dyDescent="0.3">
      <c r="A39" s="455"/>
      <c r="B39" s="456"/>
      <c r="C39" s="456"/>
      <c r="D39" s="456"/>
      <c r="E39" s="456"/>
      <c r="F39" s="456"/>
      <c r="G39" s="456"/>
      <c r="H39" s="456"/>
      <c r="I39" s="456"/>
      <c r="J39" s="456"/>
      <c r="K39" s="456"/>
      <c r="L39" s="456"/>
      <c r="M39" s="456"/>
      <c r="N39" s="456"/>
      <c r="O39" s="457"/>
    </row>
    <row r="42" spans="1:15" x14ac:dyDescent="0.25">
      <c r="A42" s="179" t="s">
        <v>1094</v>
      </c>
      <c r="B42" s="179" t="s">
        <v>1094</v>
      </c>
      <c r="C42" t="s">
        <v>1095</v>
      </c>
    </row>
    <row r="49" spans="1:15" ht="15.75" thickBot="1" x14ac:dyDescent="0.3"/>
    <row r="50" spans="1:15" x14ac:dyDescent="0.25">
      <c r="A50" s="452" t="s">
        <v>908</v>
      </c>
      <c r="B50" s="453"/>
      <c r="C50" s="453"/>
      <c r="D50" s="453"/>
      <c r="E50" s="453"/>
      <c r="F50" s="453"/>
      <c r="G50" s="453"/>
      <c r="H50" s="453"/>
      <c r="I50" s="453"/>
      <c r="J50" s="453"/>
      <c r="K50" s="453"/>
      <c r="L50" s="453"/>
      <c r="M50" s="453"/>
      <c r="N50" s="453"/>
      <c r="O50" s="454"/>
    </row>
    <row r="51" spans="1:15" ht="15.75" thickBot="1" x14ac:dyDescent="0.3">
      <c r="A51" s="455"/>
      <c r="B51" s="456"/>
      <c r="C51" s="456"/>
      <c r="D51" s="456"/>
      <c r="E51" s="456"/>
      <c r="F51" s="456"/>
      <c r="G51" s="456"/>
      <c r="H51" s="456"/>
      <c r="I51" s="456"/>
      <c r="J51" s="456"/>
      <c r="K51" s="456"/>
      <c r="L51" s="456"/>
      <c r="M51" s="456"/>
      <c r="N51" s="456"/>
      <c r="O51" s="457"/>
    </row>
    <row r="54" spans="1:15" x14ac:dyDescent="0.25">
      <c r="C54" s="241" t="s">
        <v>530</v>
      </c>
      <c r="D54" s="59" t="s">
        <v>528</v>
      </c>
      <c r="E54" s="60" t="s">
        <v>483</v>
      </c>
      <c r="F54" s="60" t="s">
        <v>529</v>
      </c>
      <c r="G54" s="60" t="s">
        <v>488</v>
      </c>
      <c r="H54" s="60" t="s">
        <v>196</v>
      </c>
      <c r="I54" s="60" t="s">
        <v>536</v>
      </c>
      <c r="J54" s="60" t="s">
        <v>481</v>
      </c>
      <c r="K54" s="60"/>
      <c r="L54" s="61" t="s">
        <v>526</v>
      </c>
      <c r="M54" s="11" t="s">
        <v>527</v>
      </c>
    </row>
    <row r="55" spans="1:15" x14ac:dyDescent="0.25">
      <c r="C55" s="242"/>
      <c r="D55" s="238" t="s">
        <v>525</v>
      </c>
      <c r="E55" s="239"/>
      <c r="F55" s="239"/>
      <c r="G55" s="239"/>
      <c r="H55" s="239"/>
      <c r="I55" s="239"/>
      <c r="J55" s="239"/>
      <c r="K55" s="239"/>
      <c r="L55" s="240"/>
      <c r="M55" s="11"/>
    </row>
    <row r="56" spans="1:15" x14ac:dyDescent="0.25">
      <c r="C56" s="62" t="s">
        <v>537</v>
      </c>
      <c r="D56" s="63" t="s">
        <v>1076</v>
      </c>
      <c r="E56" s="63" t="s">
        <v>539</v>
      </c>
      <c r="F56" s="63" t="s">
        <v>540</v>
      </c>
      <c r="G56" s="63"/>
      <c r="H56" s="63"/>
      <c r="I56" s="63"/>
      <c r="J56" s="63"/>
      <c r="K56" s="63"/>
      <c r="L56" s="63"/>
      <c r="M56" s="66"/>
    </row>
    <row r="57" spans="1:15" ht="15.75" thickBot="1" x14ac:dyDescent="0.3">
      <c r="C57" s="67" t="s">
        <v>532</v>
      </c>
      <c r="D57" s="68"/>
      <c r="E57" s="68"/>
      <c r="F57" s="68"/>
      <c r="G57" s="65"/>
      <c r="H57" s="68"/>
      <c r="I57" s="68"/>
      <c r="J57" s="68"/>
      <c r="K57" s="68"/>
      <c r="L57" s="68"/>
      <c r="M57" s="69"/>
    </row>
    <row r="58" spans="1:15" x14ac:dyDescent="0.25">
      <c r="C58" s="53"/>
      <c r="D58" s="54"/>
      <c r="E58" s="54"/>
      <c r="F58" s="54"/>
      <c r="G58" s="243" t="s">
        <v>535</v>
      </c>
      <c r="H58" s="54" t="s">
        <v>533</v>
      </c>
      <c r="I58" s="54"/>
      <c r="J58" s="54"/>
      <c r="K58" s="54"/>
      <c r="L58" s="54"/>
      <c r="M58" s="52"/>
    </row>
    <row r="59" spans="1:15" ht="15.75" thickBot="1" x14ac:dyDescent="0.3">
      <c r="C59" s="53"/>
      <c r="D59" s="54"/>
      <c r="E59" s="54"/>
      <c r="F59" s="54"/>
      <c r="G59" s="244"/>
      <c r="H59" s="54" t="s">
        <v>534</v>
      </c>
      <c r="I59" s="54"/>
      <c r="J59" s="54"/>
      <c r="K59" s="54"/>
      <c r="L59" s="54"/>
      <c r="M59" s="55"/>
    </row>
    <row r="60" spans="1:15" x14ac:dyDescent="0.25">
      <c r="C60" s="53"/>
      <c r="D60" s="54"/>
      <c r="E60" s="54"/>
      <c r="F60" s="54"/>
      <c r="G60" s="50"/>
      <c r="H60" s="54"/>
      <c r="I60" s="54"/>
      <c r="J60" s="54"/>
      <c r="K60" s="54"/>
      <c r="L60" s="54"/>
      <c r="M60" s="55"/>
    </row>
    <row r="61" spans="1:15" x14ac:dyDescent="0.25">
      <c r="C61" s="53"/>
      <c r="D61" s="54"/>
      <c r="E61" s="54"/>
      <c r="F61" s="54"/>
      <c r="G61" s="11"/>
      <c r="H61" s="54"/>
      <c r="I61" s="54"/>
      <c r="J61" s="54"/>
      <c r="K61" s="54"/>
      <c r="L61" s="54"/>
      <c r="M61" s="55"/>
    </row>
    <row r="62" spans="1:15" x14ac:dyDescent="0.25">
      <c r="C62" s="53"/>
      <c r="D62" s="54"/>
      <c r="E62" s="54"/>
      <c r="F62" s="54"/>
      <c r="G62" s="11"/>
      <c r="H62" s="54"/>
      <c r="I62" s="54"/>
      <c r="J62" s="54"/>
      <c r="K62" s="54"/>
      <c r="L62" s="54"/>
      <c r="M62" s="55"/>
    </row>
    <row r="63" spans="1:15" x14ac:dyDescent="0.25">
      <c r="C63" s="53"/>
      <c r="D63" s="54"/>
      <c r="E63" s="54"/>
      <c r="F63" s="54"/>
      <c r="G63" s="11"/>
      <c r="H63" s="54"/>
      <c r="I63" s="54"/>
      <c r="J63" s="54"/>
      <c r="K63" s="54"/>
      <c r="L63" s="54"/>
      <c r="M63" s="55"/>
    </row>
    <row r="64" spans="1:15" x14ac:dyDescent="0.25">
      <c r="C64" s="53"/>
      <c r="D64" s="54"/>
      <c r="E64" s="54"/>
      <c r="F64" s="54"/>
      <c r="G64" s="11"/>
      <c r="H64" s="54"/>
      <c r="I64" s="54"/>
      <c r="J64" s="54"/>
      <c r="K64" s="54"/>
      <c r="L64" s="54"/>
      <c r="M64" s="55"/>
    </row>
    <row r="65" spans="3:13" x14ac:dyDescent="0.25">
      <c r="C65" s="53"/>
      <c r="D65" s="54"/>
      <c r="E65" s="54"/>
      <c r="F65" s="54"/>
      <c r="G65" s="11"/>
      <c r="H65" s="54"/>
      <c r="I65" s="54"/>
      <c r="J65" s="54"/>
      <c r="K65" s="54"/>
      <c r="L65" s="54"/>
      <c r="M65" s="55"/>
    </row>
    <row r="66" spans="3:13" x14ac:dyDescent="0.25">
      <c r="C66" s="53"/>
      <c r="D66" s="54"/>
      <c r="E66" s="54"/>
      <c r="F66" s="54"/>
      <c r="G66" s="11"/>
      <c r="H66" s="54"/>
      <c r="I66" s="54"/>
      <c r="J66" s="54"/>
      <c r="K66" s="54"/>
      <c r="L66" s="54"/>
      <c r="M66" s="55"/>
    </row>
    <row r="67" spans="3:13" x14ac:dyDescent="0.25">
      <c r="C67" s="53"/>
      <c r="D67" s="54"/>
      <c r="E67" s="54"/>
      <c r="F67" s="54"/>
      <c r="G67" s="11"/>
      <c r="H67" s="54"/>
      <c r="I67" s="54"/>
      <c r="J67" s="54"/>
      <c r="K67" s="54"/>
      <c r="L67" s="54"/>
      <c r="M67" s="55"/>
    </row>
    <row r="68" spans="3:13" x14ac:dyDescent="0.25">
      <c r="C68" s="53"/>
      <c r="D68" s="54"/>
      <c r="E68" s="54"/>
      <c r="F68" s="54"/>
      <c r="G68" s="11"/>
      <c r="H68" s="54"/>
      <c r="I68" s="54"/>
      <c r="J68" s="54"/>
      <c r="K68" s="54"/>
      <c r="L68" s="54"/>
      <c r="M68" s="55"/>
    </row>
    <row r="69" spans="3:13" x14ac:dyDescent="0.25">
      <c r="C69" s="53"/>
      <c r="D69" s="54"/>
      <c r="E69" s="54"/>
      <c r="F69" s="54"/>
      <c r="G69" s="11"/>
      <c r="H69" s="54"/>
      <c r="I69" s="54"/>
      <c r="J69" s="54"/>
      <c r="K69" s="54"/>
      <c r="L69" s="54"/>
      <c r="M69" s="55"/>
    </row>
    <row r="70" spans="3:13" x14ac:dyDescent="0.25">
      <c r="C70" s="53"/>
      <c r="D70" s="54"/>
      <c r="E70" s="54"/>
      <c r="F70" s="54"/>
      <c r="G70" s="11"/>
      <c r="H70" s="54"/>
      <c r="I70" s="54"/>
      <c r="J70" s="54"/>
      <c r="K70" s="54"/>
      <c r="L70" s="54"/>
      <c r="M70" s="55"/>
    </row>
    <row r="71" spans="3:13" x14ac:dyDescent="0.25">
      <c r="C71" s="53"/>
      <c r="D71" s="54"/>
      <c r="E71" s="54"/>
      <c r="F71" s="54"/>
      <c r="G71" s="11"/>
      <c r="H71" s="54"/>
      <c r="I71" s="54"/>
      <c r="J71" s="54"/>
      <c r="K71" s="54"/>
      <c r="L71" s="54"/>
      <c r="M71" s="55"/>
    </row>
    <row r="72" spans="3:13" x14ac:dyDescent="0.25">
      <c r="C72" s="59"/>
      <c r="D72" s="60"/>
      <c r="E72" s="60"/>
      <c r="F72" s="60"/>
      <c r="G72" s="61"/>
      <c r="H72" s="60"/>
      <c r="I72" s="60"/>
      <c r="J72" s="60"/>
      <c r="K72" s="60"/>
      <c r="L72" s="60"/>
      <c r="M72" s="61"/>
    </row>
  </sheetData>
  <mergeCells count="14">
    <mergeCell ref="A1:O3"/>
    <mergeCell ref="A6:O7"/>
    <mergeCell ref="A9:O22"/>
    <mergeCell ref="E35:K35"/>
    <mergeCell ref="A38:O39"/>
    <mergeCell ref="A50:O51"/>
    <mergeCell ref="A25:O26"/>
    <mergeCell ref="E28:K28"/>
    <mergeCell ref="E29:K29"/>
    <mergeCell ref="E30:K30"/>
    <mergeCell ref="E31:K31"/>
    <mergeCell ref="E32:K32"/>
    <mergeCell ref="E33:K33"/>
    <mergeCell ref="E34:K34"/>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2">
    <tabColor theme="1"/>
  </sheetPr>
  <dimension ref="A1:W346"/>
  <sheetViews>
    <sheetView zoomScale="85" zoomScaleNormal="85" workbookViewId="0">
      <pane ySplit="1" topLeftCell="A41" activePane="bottomLeft" state="frozen"/>
      <selection activeCell="D1" sqref="D1"/>
      <selection pane="bottomLeft" activeCell="D72" sqref="D72"/>
    </sheetView>
  </sheetViews>
  <sheetFormatPr defaultRowHeight="23.25" x14ac:dyDescent="0.35"/>
  <cols>
    <col min="1" max="1" width="17.5703125" style="137" customWidth="1"/>
    <col min="2" max="2" width="9.140625" style="139"/>
    <col min="3" max="3" width="8.7109375" style="221" customWidth="1"/>
    <col min="4" max="4" width="38.85546875" style="136" customWidth="1"/>
    <col min="5" max="5" width="14.28515625" style="227" customWidth="1"/>
    <col min="6" max="6" width="20.7109375" style="227" customWidth="1"/>
    <col min="7" max="7" width="78" style="169" customWidth="1"/>
    <col min="8" max="9" width="16.85546875" style="227" customWidth="1"/>
    <col min="10" max="10" width="17.28515625" style="227" customWidth="1"/>
    <col min="11" max="11" width="18" style="207" customWidth="1"/>
    <col min="12" max="12" width="14.85546875" style="191" customWidth="1"/>
    <col min="13" max="14" width="59.140625" style="197" customWidth="1"/>
    <col min="15" max="15" width="19.5703125" style="227" bestFit="1" customWidth="1"/>
    <col min="16" max="16" width="16.7109375" style="190" customWidth="1"/>
    <col min="17" max="17" width="16" style="190" bestFit="1" customWidth="1"/>
    <col min="18" max="18" width="59.140625" style="197" customWidth="1"/>
    <col min="19" max="19" width="19.28515625" style="138" customWidth="1"/>
    <col min="20" max="20" width="33.140625" style="138" customWidth="1"/>
    <col min="21" max="21" width="18" style="138" customWidth="1"/>
    <col min="22" max="22" width="21.42578125" style="138" customWidth="1"/>
  </cols>
  <sheetData>
    <row r="1" spans="1:23" s="128" customFormat="1" ht="50.25" customHeight="1" x14ac:dyDescent="0.3">
      <c r="A1" s="140" t="s">
        <v>0</v>
      </c>
      <c r="B1" s="141" t="s">
        <v>135</v>
      </c>
      <c r="C1" s="216" t="s">
        <v>755</v>
      </c>
      <c r="D1" s="208" t="s">
        <v>66</v>
      </c>
      <c r="E1" s="222" t="s">
        <v>760</v>
      </c>
      <c r="F1" s="223" t="s">
        <v>754</v>
      </c>
      <c r="G1" s="144" t="s">
        <v>59</v>
      </c>
      <c r="H1" s="228" t="s">
        <v>1050</v>
      </c>
      <c r="I1" s="228" t="s">
        <v>973</v>
      </c>
      <c r="J1" s="228" t="s">
        <v>756</v>
      </c>
      <c r="K1" s="203" t="s">
        <v>945</v>
      </c>
      <c r="L1" s="192" t="s">
        <v>762</v>
      </c>
      <c r="M1" s="143" t="s">
        <v>757</v>
      </c>
      <c r="N1" s="143" t="s">
        <v>1155</v>
      </c>
      <c r="O1" s="234" t="s">
        <v>1049</v>
      </c>
      <c r="P1" s="186" t="s">
        <v>822</v>
      </c>
      <c r="Q1" s="183" t="s">
        <v>823</v>
      </c>
      <c r="R1" s="183" t="s">
        <v>851</v>
      </c>
      <c r="S1" s="145" t="s">
        <v>758</v>
      </c>
      <c r="T1" s="145" t="s">
        <v>60</v>
      </c>
      <c r="U1" s="142" t="s">
        <v>759</v>
      </c>
      <c r="V1" s="151" t="s">
        <v>61</v>
      </c>
      <c r="W1" s="135"/>
    </row>
    <row r="2" spans="1:23" s="13" customFormat="1" ht="35.25" customHeight="1" x14ac:dyDescent="0.25">
      <c r="A2" s="129" t="s">
        <v>487</v>
      </c>
      <c r="B2" s="93" t="s">
        <v>13</v>
      </c>
      <c r="C2" s="212" t="s">
        <v>603</v>
      </c>
      <c r="D2" s="247" t="s">
        <v>810</v>
      </c>
      <c r="E2" s="215" t="str">
        <f>C2</f>
        <v>CA-001</v>
      </c>
      <c r="F2" s="215" t="s">
        <v>260</v>
      </c>
      <c r="G2" s="158" t="s">
        <v>76</v>
      </c>
      <c r="H2" s="193" t="str">
        <f>Requisitos[[#This Row],[Codigo CU]]</f>
        <v>CU-001</v>
      </c>
      <c r="I2" s="229" t="str">
        <f>C2</f>
        <v>CA-001</v>
      </c>
      <c r="J2" s="230" t="str">
        <f>F4</f>
        <v>RN-003</v>
      </c>
      <c r="K2" s="204" t="s">
        <v>946</v>
      </c>
      <c r="L2" s="193" t="s">
        <v>763</v>
      </c>
      <c r="M2" s="78" t="s">
        <v>821</v>
      </c>
      <c r="N2" s="78" t="str">
        <f>CONCATENATE(Requisitos[[#This Row],[Codigo CU]],"   ",Requisitos[[#This Row],[Casos De Uso ]])</f>
        <v>CU-001   Ver Indicadores de preferencia de usuários em relação as ferramentas</v>
      </c>
      <c r="O2" s="235" t="str">
        <f>VLOOKUP(Requisitos[[#This Row],[Rastreabilidade
RS - CU]],H:I,2,FALSE)</f>
        <v>CA-001</v>
      </c>
      <c r="P2" s="187" t="str">
        <f>L2</f>
        <v>CU-001</v>
      </c>
      <c r="Q2" s="187" t="s">
        <v>824</v>
      </c>
      <c r="R2" s="198" t="s">
        <v>1154</v>
      </c>
      <c r="S2" s="146"/>
      <c r="T2" s="147"/>
      <c r="U2" s="152"/>
      <c r="V2" s="153"/>
    </row>
    <row r="3" spans="1:23" s="13" customFormat="1" ht="35.25" customHeight="1" x14ac:dyDescent="0.25">
      <c r="A3" s="129" t="s">
        <v>750</v>
      </c>
      <c r="B3" s="93" t="s">
        <v>13</v>
      </c>
      <c r="C3" s="212" t="s">
        <v>604</v>
      </c>
      <c r="D3" s="170" t="s">
        <v>816</v>
      </c>
      <c r="E3" s="215" t="str">
        <f>C2</f>
        <v>CA-001</v>
      </c>
      <c r="F3" s="215" t="s">
        <v>261</v>
      </c>
      <c r="G3" s="158" t="s">
        <v>34</v>
      </c>
      <c r="H3" s="193" t="str">
        <f>Requisitos[[#This Row],[Codigo CU]]</f>
        <v>CU-002</v>
      </c>
      <c r="I3" s="229" t="str">
        <f>C2</f>
        <v>CA-001</v>
      </c>
      <c r="J3" s="230" t="str">
        <f>F6</f>
        <v>RN-005</v>
      </c>
      <c r="K3" s="204" t="s">
        <v>947</v>
      </c>
      <c r="L3" s="193" t="s">
        <v>764</v>
      </c>
      <c r="M3" s="78" t="s">
        <v>887</v>
      </c>
      <c r="N3" s="78" t="str">
        <f>CONCATENATE(Requisitos[[#This Row],[Codigo CU]],"   ",Requisitos[[#This Row],[Casos De Uso ]])</f>
        <v xml:space="preserve">CU-002   Ver video  tutorial sobre ferramenta </v>
      </c>
      <c r="O3" s="235" t="str">
        <f>VLOOKUP(Requisitos[[#This Row],[Rastreabilidade
RS - CU]],H:I,2,FALSE)</f>
        <v>CA-001</v>
      </c>
      <c r="P3" s="187" t="str">
        <f>L2</f>
        <v>CU-001</v>
      </c>
      <c r="Q3" s="187" t="s">
        <v>825</v>
      </c>
      <c r="R3" s="199" t="s">
        <v>837</v>
      </c>
      <c r="S3" s="146"/>
      <c r="T3" s="147"/>
      <c r="U3" s="152"/>
      <c r="V3" s="153"/>
    </row>
    <row r="4" spans="1:23" s="13" customFormat="1" ht="35.25" customHeight="1" x14ac:dyDescent="0.25">
      <c r="A4" s="130" t="s">
        <v>481</v>
      </c>
      <c r="B4" s="93" t="s">
        <v>13</v>
      </c>
      <c r="C4" s="212" t="s">
        <v>605</v>
      </c>
      <c r="D4" s="170" t="s">
        <v>811</v>
      </c>
      <c r="E4" s="215" t="str">
        <f>C2</f>
        <v>CA-001</v>
      </c>
      <c r="F4" s="215" t="s">
        <v>262</v>
      </c>
      <c r="G4" s="158" t="s">
        <v>93</v>
      </c>
      <c r="H4" s="193" t="str">
        <f>Requisitos[[#This Row],[Codigo CU]]</f>
        <v>CU-003</v>
      </c>
      <c r="I4" s="229" t="str">
        <f>C2</f>
        <v>CA-001</v>
      </c>
      <c r="J4" s="230" t="str">
        <f>F12</f>
        <v>RN-011</v>
      </c>
      <c r="K4" s="204" t="s">
        <v>947</v>
      </c>
      <c r="L4" s="193" t="s">
        <v>765</v>
      </c>
      <c r="M4" s="78" t="s">
        <v>915</v>
      </c>
      <c r="N4" s="78" t="str">
        <f>CONCATENATE(Requisitos[[#This Row],[Codigo CU]],"   ",Requisitos[[#This Row],[Casos De Uso ]])</f>
        <v>CU-003   Escolher qual lingua quer sistema</v>
      </c>
      <c r="O4" s="235" t="str">
        <f>VLOOKUP(Requisitos[[#This Row],[Rastreabilidade
RS - CU]],H:I,2,FALSE)</f>
        <v>CA-001</v>
      </c>
      <c r="P4" s="187" t="str">
        <f>L4</f>
        <v>CU-003</v>
      </c>
      <c r="Q4" s="187" t="s">
        <v>826</v>
      </c>
      <c r="R4" s="184" t="s">
        <v>838</v>
      </c>
      <c r="S4" s="146"/>
      <c r="T4" s="147"/>
      <c r="U4" s="152"/>
      <c r="V4" s="153"/>
    </row>
    <row r="5" spans="1:23" s="13" customFormat="1" ht="35.25" customHeight="1" x14ac:dyDescent="0.25">
      <c r="A5" s="130" t="s">
        <v>561</v>
      </c>
      <c r="B5" s="93" t="s">
        <v>13</v>
      </c>
      <c r="C5" s="212" t="s">
        <v>606</v>
      </c>
      <c r="D5" s="170" t="s">
        <v>1020</v>
      </c>
      <c r="E5" s="215" t="str">
        <f>C3</f>
        <v>CA-002</v>
      </c>
      <c r="F5" s="215" t="s">
        <v>263</v>
      </c>
      <c r="G5" s="158" t="s">
        <v>416</v>
      </c>
      <c r="H5" s="193" t="str">
        <f>Requisitos[[#This Row],[Codigo CU]]</f>
        <v>CU-004</v>
      </c>
      <c r="I5" s="229" t="str">
        <f>C2</f>
        <v>CA-001</v>
      </c>
      <c r="J5" s="230" t="str">
        <f>F15</f>
        <v>RN-014</v>
      </c>
      <c r="K5" s="204" t="s">
        <v>949</v>
      </c>
      <c r="L5" s="193" t="s">
        <v>766</v>
      </c>
      <c r="M5" s="78" t="s">
        <v>890</v>
      </c>
      <c r="N5" s="78" t="str">
        <f>CONCATENATE(Requisitos[[#This Row],[Codigo CU]],"   ",Requisitos[[#This Row],[Casos De Uso ]])</f>
        <v xml:space="preserve">CU-004   Controlar acesso por cargo </v>
      </c>
      <c r="O5" s="235" t="str">
        <f>VLOOKUP(Requisitos[[#This Row],[Rastreabilidade
RS - CU]],H:I,2,FALSE)</f>
        <v>CA-001</v>
      </c>
      <c r="P5" s="187" t="str">
        <f>L5</f>
        <v>CU-004</v>
      </c>
      <c r="Q5" s="187" t="s">
        <v>827</v>
      </c>
      <c r="R5" s="185" t="s">
        <v>371</v>
      </c>
      <c r="S5" s="146"/>
      <c r="T5" s="147"/>
      <c r="U5" s="152"/>
      <c r="V5" s="153"/>
    </row>
    <row r="6" spans="1:23" s="13" customFormat="1" ht="35.25" customHeight="1" x14ac:dyDescent="0.25">
      <c r="A6" s="130" t="s">
        <v>484</v>
      </c>
      <c r="B6" s="93" t="s">
        <v>13</v>
      </c>
      <c r="C6" s="212" t="s">
        <v>607</v>
      </c>
      <c r="D6" s="170" t="s">
        <v>650</v>
      </c>
      <c r="E6" s="215" t="str">
        <f>C2</f>
        <v>CA-001</v>
      </c>
      <c r="F6" s="215" t="s">
        <v>264</v>
      </c>
      <c r="G6" s="158" t="s">
        <v>491</v>
      </c>
      <c r="H6" s="193" t="str">
        <f>Requisitos[[#This Row],[Codigo CU]]</f>
        <v>CU-005</v>
      </c>
      <c r="I6" s="229" t="str">
        <f>C29</f>
        <v>CA-028</v>
      </c>
      <c r="J6" s="230" t="str">
        <f>F14</f>
        <v>RN-013</v>
      </c>
      <c r="K6" s="204" t="s">
        <v>949</v>
      </c>
      <c r="L6" s="193" t="s">
        <v>767</v>
      </c>
      <c r="M6" s="20" t="s">
        <v>948</v>
      </c>
      <c r="N6" s="20" t="str">
        <f>CONCATENATE(Requisitos[[#This Row],[Codigo CU]],"   ",Requisitos[[#This Row],[Casos De Uso ]])</f>
        <v>CU-005   Definir Critérios de  entrada de dados</v>
      </c>
      <c r="O6" s="235" t="str">
        <f>VLOOKUP(Requisitos[[#This Row],[Rastreabilidade
RS - CU]],H:I,2,FALSE)</f>
        <v>CA-001</v>
      </c>
      <c r="P6" s="187" t="str">
        <f>L5</f>
        <v>CU-004</v>
      </c>
      <c r="Q6" s="187" t="s">
        <v>828</v>
      </c>
      <c r="R6" s="185" t="s">
        <v>842</v>
      </c>
      <c r="S6" s="146"/>
      <c r="T6" s="147"/>
      <c r="U6" s="152"/>
      <c r="V6" s="153"/>
    </row>
    <row r="7" spans="1:23" s="13" customFormat="1" ht="35.25" customHeight="1" x14ac:dyDescent="0.25">
      <c r="A7" s="130" t="s">
        <v>482</v>
      </c>
      <c r="B7" s="93" t="s">
        <v>13</v>
      </c>
      <c r="C7" s="212" t="s">
        <v>608</v>
      </c>
      <c r="D7" s="170" t="s">
        <v>649</v>
      </c>
      <c r="E7" s="215" t="str">
        <f>C3</f>
        <v>CA-002</v>
      </c>
      <c r="F7" s="215" t="s">
        <v>265</v>
      </c>
      <c r="G7" s="158" t="s">
        <v>509</v>
      </c>
      <c r="H7" s="193" t="str">
        <f>Requisitos[[#This Row],[Codigo CU]]</f>
        <v>CU-006</v>
      </c>
      <c r="I7" s="229" t="str">
        <f>C31</f>
        <v>CA-030</v>
      </c>
      <c r="J7" s="230" t="str">
        <f>F95</f>
        <v>RN-094</v>
      </c>
      <c r="K7" s="204" t="s">
        <v>947</v>
      </c>
      <c r="L7" s="193" t="s">
        <v>768</v>
      </c>
      <c r="M7" s="78" t="s">
        <v>891</v>
      </c>
      <c r="N7" s="78" t="str">
        <f>CONCATENATE(Requisitos[[#This Row],[Codigo CU]],"   ",Requisitos[[#This Row],[Casos De Uso ]])</f>
        <v>CU-006   Criar rastreabilidade celula a celula entre coluas</v>
      </c>
      <c r="O7" s="235" t="str">
        <f>VLOOKUP(Requisitos[[#This Row],[Rastreabilidade
RS - CU]],H:I,2,FALSE)</f>
        <v>CA-028</v>
      </c>
      <c r="P7" s="187" t="str">
        <f>L6</f>
        <v>CU-005</v>
      </c>
      <c r="Q7" s="187" t="s">
        <v>829</v>
      </c>
      <c r="R7" s="185" t="s">
        <v>372</v>
      </c>
      <c r="S7" s="146"/>
      <c r="T7" s="147"/>
      <c r="U7" s="152"/>
      <c r="V7" s="153"/>
    </row>
    <row r="8" spans="1:23" s="13" customFormat="1" ht="35.25" customHeight="1" x14ac:dyDescent="0.25">
      <c r="A8" s="130" t="s">
        <v>483</v>
      </c>
      <c r="B8" s="93" t="s">
        <v>13</v>
      </c>
      <c r="C8" s="212" t="s">
        <v>609</v>
      </c>
      <c r="D8" s="170" t="s">
        <v>651</v>
      </c>
      <c r="E8" s="215" t="str">
        <f>C3</f>
        <v>CA-002</v>
      </c>
      <c r="F8" s="215" t="s">
        <v>266</v>
      </c>
      <c r="G8" s="159" t="s">
        <v>559</v>
      </c>
      <c r="H8" s="193" t="str">
        <f>Requisitos[[#This Row],[Codigo CU]]</f>
        <v>CU-007</v>
      </c>
      <c r="I8" s="229" t="str">
        <f>C3</f>
        <v>CA-002</v>
      </c>
      <c r="J8" s="230" t="str">
        <f>F23</f>
        <v>RN-022</v>
      </c>
      <c r="K8" s="204" t="s">
        <v>947</v>
      </c>
      <c r="L8" s="193" t="s">
        <v>769</v>
      </c>
      <c r="M8" s="20" t="s">
        <v>414</v>
      </c>
      <c r="N8" s="20" t="str">
        <f>CONCATENATE(Requisitos[[#This Row],[Codigo CU]],"   ",Requisitos[[#This Row],[Casos De Uso ]])</f>
        <v xml:space="preserve">CU-007   Escolher tipo de dado da recem criada coluna </v>
      </c>
      <c r="O8" s="235" t="str">
        <f>VLOOKUP(Requisitos[[#This Row],[Rastreabilidade
RS - CU]],H:I,2,FALSE)</f>
        <v>CA-028</v>
      </c>
      <c r="P8" s="187" t="str">
        <f>L6</f>
        <v>CU-005</v>
      </c>
      <c r="Q8" s="187" t="s">
        <v>830</v>
      </c>
      <c r="R8" s="185" t="s">
        <v>843</v>
      </c>
      <c r="S8" s="146"/>
      <c r="T8" s="147"/>
      <c r="U8" s="152"/>
      <c r="V8" s="153"/>
    </row>
    <row r="9" spans="1:23" s="13" customFormat="1" ht="33.75" x14ac:dyDescent="0.25">
      <c r="A9" s="130" t="s">
        <v>482</v>
      </c>
      <c r="B9" s="93" t="s">
        <v>13</v>
      </c>
      <c r="C9" s="212" t="s">
        <v>610</v>
      </c>
      <c r="D9" s="170" t="s">
        <v>652</v>
      </c>
      <c r="E9" s="215" t="str">
        <f>C5</f>
        <v>CA-004</v>
      </c>
      <c r="F9" s="215" t="s">
        <v>267</v>
      </c>
      <c r="G9" s="158" t="s">
        <v>1026</v>
      </c>
      <c r="H9" s="193" t="str">
        <f>Requisitos[[#This Row],[Codigo CU]]</f>
        <v>CU-008</v>
      </c>
      <c r="I9" s="229" t="str">
        <f>C31</f>
        <v>CA-030</v>
      </c>
      <c r="J9" s="230" t="str">
        <f>F20</f>
        <v>RN-019</v>
      </c>
      <c r="K9" s="204" t="s">
        <v>949</v>
      </c>
      <c r="L9" s="193" t="s">
        <v>770</v>
      </c>
      <c r="M9" s="20" t="s">
        <v>849</v>
      </c>
      <c r="N9" s="20" t="str">
        <f>CONCATENATE(Requisitos[[#This Row],[Codigo CU]],"   ",Requisitos[[#This Row],[Casos De Uso ]])</f>
        <v>CU-008   criar relação (rastreabilidade) entre ferramentas</v>
      </c>
      <c r="O9" s="235" t="str">
        <f>VLOOKUP(Requisitos[[#This Row],[Rastreabilidade
RS - CU]],H:I,2,FALSE)</f>
        <v>CA-030</v>
      </c>
      <c r="P9" s="187" t="str">
        <f>L7</f>
        <v>CU-006</v>
      </c>
      <c r="Q9" s="187" t="s">
        <v>831</v>
      </c>
      <c r="R9" s="185" t="s">
        <v>847</v>
      </c>
      <c r="S9" s="146"/>
      <c r="T9" s="147"/>
      <c r="U9" s="152"/>
      <c r="V9" s="153"/>
    </row>
    <row r="10" spans="1:23" s="13" customFormat="1" ht="30" x14ac:dyDescent="0.25">
      <c r="A10" s="130" t="s">
        <v>1</v>
      </c>
      <c r="B10" s="93"/>
      <c r="C10" s="212" t="s">
        <v>611</v>
      </c>
      <c r="D10" s="170" t="s">
        <v>817</v>
      </c>
      <c r="E10" s="215" t="str">
        <f>C5</f>
        <v>CA-004</v>
      </c>
      <c r="F10" s="215" t="s">
        <v>268</v>
      </c>
      <c r="G10" s="158" t="s">
        <v>1021</v>
      </c>
      <c r="H10" s="193" t="str">
        <f>Requisitos[[#This Row],[Codigo CU]]</f>
        <v>CU-009</v>
      </c>
      <c r="I10" s="229" t="str">
        <f>C3</f>
        <v>CA-002</v>
      </c>
      <c r="J10" s="230" t="str">
        <f>F23</f>
        <v>RN-022</v>
      </c>
      <c r="K10" s="204" t="s">
        <v>947</v>
      </c>
      <c r="L10" s="193" t="s">
        <v>771</v>
      </c>
      <c r="M10" s="20" t="s">
        <v>860</v>
      </c>
      <c r="N10" s="20" t="str">
        <f>CONCATENATE(Requisitos[[#This Row],[Codigo CU]],"   ",Requisitos[[#This Row],[Casos De Uso ]])</f>
        <v xml:space="preserve">CU-009   Adicionar ferramentas nas laterais </v>
      </c>
      <c r="O10" s="235" t="str">
        <f>VLOOKUP(Requisitos[[#This Row],[Rastreabilidade
RS - CU]],H:I,2,FALSE)</f>
        <v>CA-002</v>
      </c>
      <c r="P10" s="187" t="str">
        <f>L8</f>
        <v>CU-007</v>
      </c>
      <c r="Q10" s="187" t="s">
        <v>832</v>
      </c>
      <c r="R10" s="185" t="s">
        <v>848</v>
      </c>
      <c r="S10" s="146"/>
      <c r="T10" s="147"/>
      <c r="U10" s="152"/>
      <c r="V10" s="153"/>
    </row>
    <row r="11" spans="1:23" s="13" customFormat="1" ht="30" x14ac:dyDescent="0.25">
      <c r="A11" s="130" t="s">
        <v>481</v>
      </c>
      <c r="B11" s="93" t="s">
        <v>13</v>
      </c>
      <c r="C11" s="212" t="s">
        <v>612</v>
      </c>
      <c r="D11" s="170" t="s">
        <v>654</v>
      </c>
      <c r="E11" s="215" t="str">
        <f>C2</f>
        <v>CA-001</v>
      </c>
      <c r="F11" s="215" t="s">
        <v>269</v>
      </c>
      <c r="G11" s="158" t="s">
        <v>244</v>
      </c>
      <c r="H11" s="193" t="str">
        <f>Requisitos[[#This Row],[Codigo CU]]</f>
        <v>CU-010</v>
      </c>
      <c r="I11" s="229" t="str">
        <f>C3</f>
        <v>CA-002</v>
      </c>
      <c r="J11" s="230" t="str">
        <f>F23</f>
        <v>RN-022</v>
      </c>
      <c r="K11" s="204" t="s">
        <v>947</v>
      </c>
      <c r="L11" s="193" t="s">
        <v>772</v>
      </c>
      <c r="M11" s="20" t="s">
        <v>404</v>
      </c>
      <c r="N11" s="20" t="str">
        <f>CONCATENATE(Requisitos[[#This Row],[Codigo CU]],"   ",Requisitos[[#This Row],[Casos De Uso ]])</f>
        <v xml:space="preserve">CU-010   adicionar coluna nas laterais </v>
      </c>
      <c r="O11" s="235" t="str">
        <f>VLOOKUP(Requisitos[[#This Row],[Rastreabilidade
RS - CU]],H:I,2,FALSE)</f>
        <v>CA-030</v>
      </c>
      <c r="P11" s="187" t="str">
        <f>L9</f>
        <v>CU-008</v>
      </c>
      <c r="Q11" s="187" t="s">
        <v>833</v>
      </c>
      <c r="R11" s="185" t="s">
        <v>857</v>
      </c>
      <c r="S11" s="146"/>
      <c r="T11" s="147"/>
      <c r="U11" s="152"/>
      <c r="V11" s="153"/>
    </row>
    <row r="12" spans="1:23" s="13" customFormat="1" x14ac:dyDescent="0.25">
      <c r="A12" s="130" t="s">
        <v>483</v>
      </c>
      <c r="B12" s="93" t="s">
        <v>13</v>
      </c>
      <c r="C12" s="212" t="s">
        <v>613</v>
      </c>
      <c r="D12" s="214" t="s">
        <v>814</v>
      </c>
      <c r="E12" s="215" t="str">
        <f>C2</f>
        <v>CA-001</v>
      </c>
      <c r="F12" s="215" t="s">
        <v>270</v>
      </c>
      <c r="G12" s="160" t="s">
        <v>80</v>
      </c>
      <c r="H12" s="193" t="str">
        <f>Requisitos[[#This Row],[Codigo CU]]</f>
        <v>CU-011</v>
      </c>
      <c r="I12" s="229" t="str">
        <f>C3</f>
        <v>CA-002</v>
      </c>
      <c r="J12" s="230" t="str">
        <f>F23</f>
        <v>RN-022</v>
      </c>
      <c r="K12" s="204" t="s">
        <v>947</v>
      </c>
      <c r="L12" s="193" t="s">
        <v>773</v>
      </c>
      <c r="M12" s="20" t="s">
        <v>405</v>
      </c>
      <c r="N12" s="20" t="str">
        <f>CONCATENATE(Requisitos[[#This Row],[Codigo CU]],"   ",Requisitos[[#This Row],[Casos De Uso ]])</f>
        <v>CU-011   alterar ordem exibição coluna</v>
      </c>
      <c r="O12" s="235" t="str">
        <f>VLOOKUP(Requisitos[[#This Row],[Rastreabilidade
RS - CU]],H:I,2,FALSE)</f>
        <v>CA-030</v>
      </c>
      <c r="P12" s="187" t="str">
        <f>L9</f>
        <v>CU-008</v>
      </c>
      <c r="Q12" s="187" t="s">
        <v>834</v>
      </c>
      <c r="R12" s="185" t="s">
        <v>850</v>
      </c>
      <c r="S12" s="146"/>
      <c r="T12" s="147"/>
      <c r="U12" s="152"/>
      <c r="V12" s="153"/>
    </row>
    <row r="13" spans="1:23" s="13" customFormat="1" ht="45" x14ac:dyDescent="0.25">
      <c r="A13" s="130" t="s">
        <v>488</v>
      </c>
      <c r="B13" s="93" t="s">
        <v>13</v>
      </c>
      <c r="C13" s="212" t="s">
        <v>614</v>
      </c>
      <c r="D13" s="282" t="s">
        <v>812</v>
      </c>
      <c r="E13" s="215" t="str">
        <f>C2</f>
        <v>CA-001</v>
      </c>
      <c r="F13" s="215" t="s">
        <v>271</v>
      </c>
      <c r="G13" s="161" t="s">
        <v>81</v>
      </c>
      <c r="H13" s="193" t="str">
        <f>Requisitos[[#This Row],[Codigo CU]]</f>
        <v>CU-012</v>
      </c>
      <c r="I13" s="229" t="str">
        <f>C30</f>
        <v>CA-029</v>
      </c>
      <c r="J13" s="230" t="str">
        <f>F26</f>
        <v>RN-025</v>
      </c>
      <c r="K13" s="204" t="s">
        <v>947</v>
      </c>
      <c r="L13" s="193" t="s">
        <v>774</v>
      </c>
      <c r="M13" s="20" t="s">
        <v>950</v>
      </c>
      <c r="N13" s="20" t="str">
        <f>CONCATENATE(Requisitos[[#This Row],[Codigo CU]],"   ",Requisitos[[#This Row],[Casos De Uso ]])</f>
        <v>CU-012   Criar criterio de prioridade de categoria</v>
      </c>
      <c r="O13" s="236" t="str">
        <f>VLOOKUP(Requisitos[[#This Row],[Rastreabilidade
RS - CU]],H:I,2,FALSE)</f>
        <v>CA-002</v>
      </c>
      <c r="P13" s="188" t="str">
        <f>L11</f>
        <v>CU-010</v>
      </c>
      <c r="Q13" s="187" t="s">
        <v>835</v>
      </c>
      <c r="R13" s="185" t="s">
        <v>859</v>
      </c>
      <c r="S13" s="146"/>
      <c r="T13" s="147"/>
      <c r="U13" s="152"/>
      <c r="V13" s="153"/>
    </row>
    <row r="14" spans="1:23" s="13" customFormat="1" ht="30" x14ac:dyDescent="0.25">
      <c r="A14" s="130" t="s">
        <v>561</v>
      </c>
      <c r="B14" s="93" t="s">
        <v>13</v>
      </c>
      <c r="C14" s="212"/>
      <c r="D14" s="282"/>
      <c r="E14" s="215" t="str">
        <f>C29</f>
        <v>CA-028</v>
      </c>
      <c r="F14" s="215" t="s">
        <v>272</v>
      </c>
      <c r="G14" s="158" t="s">
        <v>840</v>
      </c>
      <c r="H14" s="193" t="str">
        <f>Requisitos[[#This Row],[Codigo CU]]</f>
        <v>CU-013</v>
      </c>
      <c r="I14" s="229" t="str">
        <f>C5</f>
        <v>CA-004</v>
      </c>
      <c r="J14" s="230" t="str">
        <f>F26</f>
        <v>RN-025</v>
      </c>
      <c r="K14" s="204" t="s">
        <v>947</v>
      </c>
      <c r="L14" s="193" t="s">
        <v>775</v>
      </c>
      <c r="M14" s="20" t="s">
        <v>1032</v>
      </c>
      <c r="N14" s="20" t="str">
        <f>CONCATENATE(Requisitos[[#This Row],[Codigo CU]],"   ",Requisitos[[#This Row],[Casos De Uso ]])</f>
        <v>CU-013   Ver ações para fazer segundo matriz  de prioridades</v>
      </c>
      <c r="O14" s="236" t="str">
        <f>VLOOKUP(Requisitos[[#This Row],[Rastreabilidade
RS - CU]],H:I,2,FALSE)</f>
        <v>CA-002</v>
      </c>
      <c r="P14" s="188" t="str">
        <f>L10</f>
        <v>CU-009</v>
      </c>
      <c r="Q14" s="187" t="s">
        <v>836</v>
      </c>
      <c r="R14" s="185" t="s">
        <v>862</v>
      </c>
      <c r="S14" s="146"/>
      <c r="T14" s="147"/>
      <c r="U14" s="152"/>
      <c r="V14" s="153"/>
    </row>
    <row r="15" spans="1:23" s="13" customFormat="1" x14ac:dyDescent="0.25">
      <c r="A15" s="130" t="s">
        <v>484</v>
      </c>
      <c r="B15" s="93" t="s">
        <v>13</v>
      </c>
      <c r="C15" s="212" t="s">
        <v>615</v>
      </c>
      <c r="D15" s="170" t="s">
        <v>1161</v>
      </c>
      <c r="E15" s="215" t="str">
        <f>C2</f>
        <v>CA-001</v>
      </c>
      <c r="F15" s="215" t="s">
        <v>273</v>
      </c>
      <c r="G15" s="158" t="s">
        <v>841</v>
      </c>
      <c r="H15" s="193" t="str">
        <f>Requisitos[[#This Row],[Codigo CU]]</f>
        <v>CU-014</v>
      </c>
      <c r="I15" s="229" t="str">
        <f>C31</f>
        <v>CA-030</v>
      </c>
      <c r="J15" s="230" t="str">
        <f>F27</f>
        <v>RN-026</v>
      </c>
      <c r="K15" s="204" t="s">
        <v>947</v>
      </c>
      <c r="L15" s="193" t="s">
        <v>776</v>
      </c>
      <c r="M15" s="20" t="s">
        <v>408</v>
      </c>
      <c r="N15" s="20" t="str">
        <f>CONCATENATE(Requisitos[[#This Row],[Codigo CU]],"   ",Requisitos[[#This Row],[Casos De Uso ]])</f>
        <v xml:space="preserve">CU-014   Associar ferramenta a projeto ou a ação </v>
      </c>
      <c r="O15" s="236" t="str">
        <f>VLOOKUP(Requisitos[[#This Row],[Rastreabilidade
RS - CU]],H:I,2,FALSE)</f>
        <v>CA-002</v>
      </c>
      <c r="P15" s="188" t="str">
        <f>L12</f>
        <v>CU-011</v>
      </c>
      <c r="Q15" s="187" t="s">
        <v>864</v>
      </c>
      <c r="R15" s="185" t="s">
        <v>863</v>
      </c>
      <c r="S15" s="146"/>
      <c r="T15" s="147"/>
      <c r="U15" s="152"/>
      <c r="V15" s="153"/>
    </row>
    <row r="16" spans="1:23" s="13" customFormat="1" x14ac:dyDescent="0.25">
      <c r="A16" s="130" t="s">
        <v>751</v>
      </c>
      <c r="B16" s="93" t="s">
        <v>13</v>
      </c>
      <c r="C16" s="212" t="s">
        <v>616</v>
      </c>
      <c r="D16" s="170" t="s">
        <v>670</v>
      </c>
      <c r="E16" s="215" t="str">
        <f>C3</f>
        <v>CA-002</v>
      </c>
      <c r="F16" s="215" t="s">
        <v>274</v>
      </c>
      <c r="G16" s="158" t="s">
        <v>73</v>
      </c>
      <c r="H16" s="193" t="str">
        <f>Requisitos[[#This Row],[Codigo CU]]</f>
        <v>CU-015</v>
      </c>
      <c r="I16" s="229" t="str">
        <f>C2</f>
        <v>CA-001</v>
      </c>
      <c r="J16" s="230" t="str">
        <f>F29</f>
        <v>RN-028</v>
      </c>
      <c r="K16" s="204" t="s">
        <v>947</v>
      </c>
      <c r="L16" s="193" t="s">
        <v>777</v>
      </c>
      <c r="M16" s="20" t="s">
        <v>409</v>
      </c>
      <c r="N16" s="20" t="str">
        <f>CONCATENATE(Requisitos[[#This Row],[Codigo CU]],"   ",Requisitos[[#This Row],[Casos De Uso ]])</f>
        <v xml:space="preserve">CU-015   ver quais foram ultimos que mecheram na ferramenta </v>
      </c>
      <c r="O16" s="235" t="str">
        <f>VLOOKUP(Requisitos[[#This Row],[Rastreabilidade
RS - CU]],H:I,2,FALSE)</f>
        <v>CA-001</v>
      </c>
      <c r="P16" s="187" t="str">
        <f>L5</f>
        <v>CU-004</v>
      </c>
      <c r="Q16" s="187" t="s">
        <v>865</v>
      </c>
      <c r="R16" s="185" t="s">
        <v>889</v>
      </c>
      <c r="S16" s="146"/>
      <c r="T16" s="147"/>
      <c r="U16" s="152"/>
      <c r="V16" s="153"/>
    </row>
    <row r="17" spans="1:22" s="13" customFormat="1" ht="45" x14ac:dyDescent="0.25">
      <c r="A17" s="130" t="s">
        <v>486</v>
      </c>
      <c r="B17" s="131" t="s">
        <v>13</v>
      </c>
      <c r="C17" s="212" t="s">
        <v>617</v>
      </c>
      <c r="D17" s="170" t="s">
        <v>657</v>
      </c>
      <c r="E17" s="215" t="str">
        <f>C3</f>
        <v>CA-002</v>
      </c>
      <c r="F17" s="215" t="s">
        <v>275</v>
      </c>
      <c r="G17" s="158" t="s">
        <v>373</v>
      </c>
      <c r="H17" s="193" t="str">
        <f>Requisitos[[#This Row],[Codigo CU]]</f>
        <v>CU-016</v>
      </c>
      <c r="I17" s="229" t="str">
        <f>C5</f>
        <v>CA-004</v>
      </c>
      <c r="J17" s="230" t="str">
        <f>F29</f>
        <v>RN-028</v>
      </c>
      <c r="K17" s="204" t="s">
        <v>947</v>
      </c>
      <c r="L17" s="193" t="s">
        <v>778</v>
      </c>
      <c r="M17" s="20" t="s">
        <v>1033</v>
      </c>
      <c r="N17" s="20" t="str">
        <f>CONCATENATE(Requisitos[[#This Row],[Codigo CU]],"   ",Requisitos[[#This Row],[Casos De Uso ]])</f>
        <v>CU-016   Escolher quando quer ser avisado (quando alguem alterar uma ação ou ferramenta ou projeto associado ao usuário)</v>
      </c>
      <c r="O17" s="235" t="str">
        <f>VLOOKUP(Requisitos[[#This Row],[Rastreabilidade
RS - CU]],H:I,2,FALSE)</f>
        <v>CA-001</v>
      </c>
      <c r="P17" s="187" t="str">
        <f>L2</f>
        <v>CU-001</v>
      </c>
      <c r="Q17" s="187" t="s">
        <v>866</v>
      </c>
      <c r="R17" s="185" t="s">
        <v>892</v>
      </c>
      <c r="S17" s="146"/>
      <c r="T17" s="147"/>
      <c r="U17" s="152"/>
      <c r="V17" s="153"/>
    </row>
    <row r="18" spans="1:22" s="13" customFormat="1" x14ac:dyDescent="0.25">
      <c r="A18" s="130" t="s">
        <v>486</v>
      </c>
      <c r="B18" s="131" t="s">
        <v>13</v>
      </c>
      <c r="C18" s="212" t="s">
        <v>618</v>
      </c>
      <c r="D18" s="170" t="s">
        <v>658</v>
      </c>
      <c r="E18" s="215" t="str">
        <f>C3</f>
        <v>CA-002</v>
      </c>
      <c r="F18" s="215" t="s">
        <v>276</v>
      </c>
      <c r="G18" s="162" t="s">
        <v>74</v>
      </c>
      <c r="H18" s="193" t="str">
        <f>Requisitos[[#This Row],[Codigo CU]]</f>
        <v>CU-017</v>
      </c>
      <c r="I18" s="229" t="str">
        <f>C2</f>
        <v>CA-001</v>
      </c>
      <c r="J18" s="230" t="str">
        <f>F30</f>
        <v>RN-029</v>
      </c>
      <c r="K18" s="204" t="s">
        <v>947</v>
      </c>
      <c r="L18" s="193" t="s">
        <v>779</v>
      </c>
      <c r="M18" s="20" t="s">
        <v>895</v>
      </c>
      <c r="N18" s="20" t="str">
        <f>CONCATENATE(Requisitos[[#This Row],[Codigo CU]],"   ",Requisitos[[#This Row],[Casos De Uso ]])</f>
        <v>CU-017   Imprimir dados para exposição</v>
      </c>
      <c r="O18" s="235" t="str">
        <f>VLOOKUP(Requisitos[[#This Row],[Rastreabilidade
RS - CU]],H:I,2,FALSE)</f>
        <v>CA-004</v>
      </c>
      <c r="P18" s="187" t="str">
        <f>L17</f>
        <v>CU-016</v>
      </c>
      <c r="Q18" s="187" t="s">
        <v>867</v>
      </c>
      <c r="R18" s="185" t="s">
        <v>893</v>
      </c>
      <c r="S18" s="146"/>
      <c r="T18" s="147"/>
      <c r="U18" s="152"/>
      <c r="V18" s="153"/>
    </row>
    <row r="19" spans="1:22" s="13" customFormat="1" ht="30" x14ac:dyDescent="0.25">
      <c r="A19" s="130" t="s">
        <v>483</v>
      </c>
      <c r="B19" s="131" t="s">
        <v>13</v>
      </c>
      <c r="C19" s="212" t="s">
        <v>619</v>
      </c>
      <c r="D19" s="170" t="s">
        <v>659</v>
      </c>
      <c r="E19" s="215" t="str">
        <f>C3</f>
        <v>CA-002</v>
      </c>
      <c r="F19" s="215" t="s">
        <v>277</v>
      </c>
      <c r="G19" s="162" t="s">
        <v>75</v>
      </c>
      <c r="H19" s="193" t="str">
        <f>Requisitos[[#This Row],[Codigo CU]]</f>
        <v>CU-018</v>
      </c>
      <c r="I19" s="229" t="str">
        <f>C3</f>
        <v>CA-002</v>
      </c>
      <c r="J19" s="230" t="str">
        <f>F23</f>
        <v>RN-022</v>
      </c>
      <c r="K19" s="204" t="s">
        <v>947</v>
      </c>
      <c r="L19" s="193" t="s">
        <v>780</v>
      </c>
      <c r="M19" s="20" t="s">
        <v>1080</v>
      </c>
      <c r="N19" s="20" t="str">
        <f>CONCATENATE(Requisitos[[#This Row],[Codigo CU]],"   ",Requisitos[[#This Row],[Casos De Uso ]])</f>
        <v>CU-018   Escolher quais colunas mostrar de ferramenta especifica</v>
      </c>
      <c r="O19" s="235" t="str">
        <f>VLOOKUP(Requisitos[[#This Row],[Rastreabilidade
RS - CU]],H:I,2,FALSE)</f>
        <v>CA-001</v>
      </c>
      <c r="P19" s="187" t="str">
        <f>L18</f>
        <v>CU-017</v>
      </c>
      <c r="Q19" s="187" t="s">
        <v>868</v>
      </c>
      <c r="R19" s="185" t="s">
        <v>896</v>
      </c>
      <c r="S19" s="146"/>
      <c r="T19" s="147"/>
      <c r="U19" s="152"/>
      <c r="V19" s="153"/>
    </row>
    <row r="20" spans="1:22" s="13" customFormat="1" ht="45" x14ac:dyDescent="0.25">
      <c r="A20" s="130" t="s">
        <v>689</v>
      </c>
      <c r="B20" s="131" t="s">
        <v>13</v>
      </c>
      <c r="C20" s="212" t="s">
        <v>620</v>
      </c>
      <c r="D20" s="170" t="s">
        <v>660</v>
      </c>
      <c r="E20" s="215" t="str">
        <f>C31</f>
        <v>CA-030</v>
      </c>
      <c r="F20" s="215" t="s">
        <v>278</v>
      </c>
      <c r="G20" s="158" t="s">
        <v>856</v>
      </c>
      <c r="H20" s="193" t="str">
        <f>Requisitos[[#This Row],[Codigo CU]]</f>
        <v>CU-019</v>
      </c>
      <c r="I20" s="229" t="str">
        <f>C3</f>
        <v>CA-002</v>
      </c>
      <c r="J20" s="230" t="str">
        <f>F31</f>
        <v>RN-030</v>
      </c>
      <c r="K20" s="204" t="s">
        <v>947</v>
      </c>
      <c r="L20" s="193" t="s">
        <v>781</v>
      </c>
      <c r="M20" s="20" t="s">
        <v>894</v>
      </c>
      <c r="N20" s="20" t="str">
        <f>CONCATENATE(Requisitos[[#This Row],[Codigo CU]],"   ",Requisitos[[#This Row],[Casos De Uso ]])</f>
        <v xml:space="preserve">CU-019   Adicionar link na celula </v>
      </c>
      <c r="O20" s="235" t="str">
        <f>VLOOKUP(Requisitos[[#This Row],[Rastreabilidade
RS - CU]],H:I,2,FALSE)</f>
        <v>CA-002</v>
      </c>
      <c r="P20" s="187" t="str">
        <f>L24</f>
        <v>CU-023</v>
      </c>
      <c r="Q20" s="187" t="s">
        <v>869</v>
      </c>
      <c r="R20" s="185" t="s">
        <v>898</v>
      </c>
      <c r="S20" s="146"/>
      <c r="T20" s="147"/>
      <c r="U20" s="152"/>
      <c r="V20" s="153"/>
    </row>
    <row r="21" spans="1:22" s="13" customFormat="1" x14ac:dyDescent="0.25">
      <c r="A21" s="130" t="s">
        <v>482</v>
      </c>
      <c r="B21" s="131" t="s">
        <v>13</v>
      </c>
      <c r="C21" s="212" t="s">
        <v>621</v>
      </c>
      <c r="D21" s="170" t="s">
        <v>661</v>
      </c>
      <c r="E21" s="215" t="str">
        <f>C31</f>
        <v>CA-030</v>
      </c>
      <c r="F21" s="215" t="s">
        <v>279</v>
      </c>
      <c r="G21" s="158" t="s">
        <v>853</v>
      </c>
      <c r="H21" s="193" t="str">
        <f>Requisitos[[#This Row],[Codigo CU]]</f>
        <v>CU-020</v>
      </c>
      <c r="I21" s="229"/>
      <c r="J21" s="230"/>
      <c r="K21" s="204"/>
      <c r="L21" s="193" t="s">
        <v>782</v>
      </c>
      <c r="M21" s="20"/>
      <c r="N21" s="20" t="str">
        <f>CONCATENATE(Requisitos[[#This Row],[Codigo CU]],"   ",Requisitos[[#This Row],[Casos De Uso ]])</f>
        <v xml:space="preserve">CU-020   </v>
      </c>
      <c r="O21" s="235" t="str">
        <f>VLOOKUP(Requisitos[[#This Row],[Rastreabilidade
RS - CU]],H:I,2,FALSE)</f>
        <v>CA-004</v>
      </c>
      <c r="P21" s="187" t="str">
        <f>L36</f>
        <v>CU-035</v>
      </c>
      <c r="Q21" s="187" t="s">
        <v>870</v>
      </c>
      <c r="R21" s="185" t="s">
        <v>903</v>
      </c>
      <c r="S21" s="146"/>
      <c r="T21" s="147"/>
      <c r="U21" s="152"/>
      <c r="V21" s="153"/>
    </row>
    <row r="22" spans="1:22" s="13" customFormat="1" ht="26.25" customHeight="1" x14ac:dyDescent="0.25">
      <c r="A22" s="130" t="s">
        <v>488</v>
      </c>
      <c r="B22" s="131" t="s">
        <v>13</v>
      </c>
      <c r="C22" s="212"/>
      <c r="D22" s="170"/>
      <c r="E22" s="215" t="str">
        <f>C31</f>
        <v>CA-030</v>
      </c>
      <c r="F22" s="215" t="s">
        <v>280</v>
      </c>
      <c r="G22" s="158" t="s">
        <v>854</v>
      </c>
      <c r="H22" s="193" t="str">
        <f>Requisitos[[#This Row],[Codigo CU]]</f>
        <v>CU-021</v>
      </c>
      <c r="I22" s="229" t="str">
        <f>C3</f>
        <v>CA-002</v>
      </c>
      <c r="J22" s="230" t="str">
        <f>F33</f>
        <v>RN-032</v>
      </c>
      <c r="K22" s="204" t="s">
        <v>947</v>
      </c>
      <c r="L22" s="193" t="s">
        <v>783</v>
      </c>
      <c r="M22" s="20" t="s">
        <v>951</v>
      </c>
      <c r="N22" s="20" t="str">
        <f>CONCATENATE(Requisitos[[#This Row],[Codigo CU]],"   ",Requisitos[[#This Row],[Casos De Uso ]])</f>
        <v>CU-021   Dispinibilizar  arquivo para local (NA FERRAMNTA)ou pessoa especifica ter acesso</v>
      </c>
      <c r="O22" s="235" t="str">
        <f>VLOOKUP(Requisitos[[#This Row],[Rastreabilidade
RS - CU]],H:I,2,FALSE)</f>
        <v>CA-004</v>
      </c>
      <c r="P22" s="187" t="str">
        <f>L36</f>
        <v>CU-035</v>
      </c>
      <c r="Q22" s="187" t="s">
        <v>871</v>
      </c>
      <c r="R22" s="185" t="s">
        <v>904</v>
      </c>
      <c r="S22" s="146"/>
      <c r="T22" s="147"/>
      <c r="U22" s="152"/>
      <c r="V22" s="153"/>
    </row>
    <row r="23" spans="1:22" s="13" customFormat="1" ht="30" x14ac:dyDescent="0.25">
      <c r="A23" s="130" t="s">
        <v>482</v>
      </c>
      <c r="B23" s="131" t="s">
        <v>13</v>
      </c>
      <c r="C23" s="212" t="s">
        <v>622</v>
      </c>
      <c r="D23" s="170" t="s">
        <v>662</v>
      </c>
      <c r="E23" s="215" t="str">
        <f>C3</f>
        <v>CA-002</v>
      </c>
      <c r="F23" s="215" t="s">
        <v>281</v>
      </c>
      <c r="G23" s="158" t="s">
        <v>861</v>
      </c>
      <c r="H23" s="193" t="str">
        <f>Requisitos[[#This Row],[Codigo CU]]</f>
        <v>CU-022</v>
      </c>
      <c r="I23" s="229" t="str">
        <f>C3</f>
        <v>CA-002</v>
      </c>
      <c r="J23" s="230" t="str">
        <f>F34</f>
        <v>RN-033</v>
      </c>
      <c r="K23" s="204" t="s">
        <v>947</v>
      </c>
      <c r="L23" s="193" t="s">
        <v>784</v>
      </c>
      <c r="M23" s="20" t="s">
        <v>424</v>
      </c>
      <c r="N23" s="20" t="str">
        <f>CONCATENATE(Requisitos[[#This Row],[Codigo CU]],"   ",Requisitos[[#This Row],[Casos De Uso ]])</f>
        <v>CU-022   ecolher tipo de dessng das colunas</v>
      </c>
      <c r="O23" s="235" t="str">
        <f>VLOOKUP(Requisitos[[#This Row],[Rastreabilidade
RS - CU]],H:I,2,FALSE)</f>
        <v>CA-004</v>
      </c>
      <c r="P23" s="187" t="str">
        <f>L36</f>
        <v>CU-035</v>
      </c>
      <c r="Q23" s="187" t="s">
        <v>872</v>
      </c>
      <c r="R23" s="185" t="s">
        <v>905</v>
      </c>
      <c r="S23" s="146"/>
      <c r="T23" s="147"/>
      <c r="U23" s="152"/>
      <c r="V23" s="153"/>
    </row>
    <row r="24" spans="1:22" s="13" customFormat="1" x14ac:dyDescent="0.25">
      <c r="A24" s="130" t="s">
        <v>488</v>
      </c>
      <c r="B24" s="132" t="s">
        <v>13</v>
      </c>
      <c r="C24" s="212" t="s">
        <v>623</v>
      </c>
      <c r="D24" s="170" t="s">
        <v>813</v>
      </c>
      <c r="E24" s="215" t="str">
        <f>C3</f>
        <v>CA-002</v>
      </c>
      <c r="F24" s="215" t="s">
        <v>282</v>
      </c>
      <c r="G24" s="158" t="s">
        <v>69</v>
      </c>
      <c r="H24" s="193" t="str">
        <f>Requisitos[[#This Row],[Codigo CU]]</f>
        <v>CU-023</v>
      </c>
      <c r="I24" s="229" t="str">
        <f>C3</f>
        <v>CA-002</v>
      </c>
      <c r="J24" s="230" t="str">
        <f>F35</f>
        <v>RN-034</v>
      </c>
      <c r="K24" s="204" t="s">
        <v>947</v>
      </c>
      <c r="L24" s="193" t="s">
        <v>785</v>
      </c>
      <c r="M24" s="20" t="s">
        <v>410</v>
      </c>
      <c r="N24" s="20" t="str">
        <f>CONCATENATE(Requisitos[[#This Row],[Codigo CU]],"   ",Requisitos[[#This Row],[Casos De Uso ]])</f>
        <v xml:space="preserve">CU-023   Inserir linhas entre as linhas </v>
      </c>
      <c r="O24" s="235" t="str">
        <f>VLOOKUP(Requisitos[[#This Row],[Rastreabilidade
RS - CU]],H:I,2,FALSE)</f>
        <v>CA-004</v>
      </c>
      <c r="P24" s="187" t="str">
        <f>L36</f>
        <v>CU-035</v>
      </c>
      <c r="Q24" s="187" t="s">
        <v>873</v>
      </c>
      <c r="R24" s="185" t="s">
        <v>1051</v>
      </c>
      <c r="S24" s="146"/>
      <c r="T24" s="147"/>
      <c r="U24" s="152"/>
      <c r="V24" s="153"/>
    </row>
    <row r="25" spans="1:22" s="13" customFormat="1" x14ac:dyDescent="0.25">
      <c r="A25" s="130" t="s">
        <v>483</v>
      </c>
      <c r="B25" s="132" t="s">
        <v>11</v>
      </c>
      <c r="C25" s="212" t="s">
        <v>624</v>
      </c>
      <c r="D25" s="170" t="s">
        <v>664</v>
      </c>
      <c r="E25" s="215" t="str">
        <f>C3</f>
        <v>CA-002</v>
      </c>
      <c r="F25" s="215" t="s">
        <v>283</v>
      </c>
      <c r="G25" s="158" t="s">
        <v>855</v>
      </c>
      <c r="H25" s="193" t="str">
        <f>Requisitos[[#This Row],[Codigo CU]]</f>
        <v>CU-024</v>
      </c>
      <c r="I25" s="229" t="str">
        <f>C3</f>
        <v>CA-002</v>
      </c>
      <c r="J25" s="230" t="str">
        <f>F37</f>
        <v>RN-036</v>
      </c>
      <c r="K25" s="204" t="s">
        <v>947</v>
      </c>
      <c r="L25" s="193" t="s">
        <v>786</v>
      </c>
      <c r="M25" s="20" t="s">
        <v>415</v>
      </c>
      <c r="N25" s="20" t="str">
        <f>CONCATENATE(Requisitos[[#This Row],[Codigo CU]],"   ",Requisitos[[#This Row],[Casos De Uso ]])</f>
        <v>CU-024   Formatar texto da coluna (tamanho, letra, negrito,cor)</v>
      </c>
      <c r="O25" s="235" t="str">
        <f>VLOOKUP(Requisitos[[#This Row],[Rastreabilidade
RS - CU]],H:I,2,FALSE)</f>
        <v>CA-012</v>
      </c>
      <c r="P25" s="187" t="str">
        <f>L44</f>
        <v>CU-043</v>
      </c>
      <c r="Q25" s="187" t="s">
        <v>874</v>
      </c>
      <c r="R25" s="185" t="s">
        <v>962</v>
      </c>
      <c r="S25" s="146"/>
      <c r="T25" s="147"/>
      <c r="U25" s="152"/>
      <c r="V25" s="153"/>
    </row>
    <row r="26" spans="1:22" s="13" customFormat="1" ht="30" x14ac:dyDescent="0.25">
      <c r="A26" s="130" t="s">
        <v>488</v>
      </c>
      <c r="B26" s="132" t="s">
        <v>13</v>
      </c>
      <c r="C26" s="212" t="s">
        <v>625</v>
      </c>
      <c r="D26" s="170" t="s">
        <v>818</v>
      </c>
      <c r="E26" s="215" t="str">
        <f>C30</f>
        <v>CA-029</v>
      </c>
      <c r="F26" s="215" t="s">
        <v>284</v>
      </c>
      <c r="G26" s="158" t="s">
        <v>407</v>
      </c>
      <c r="H26" s="193" t="str">
        <f>Requisitos[[#This Row],[Codigo CU]]</f>
        <v>CU-025</v>
      </c>
      <c r="I26" s="229" t="str">
        <f>C3</f>
        <v>CA-002</v>
      </c>
      <c r="J26" s="230" t="str">
        <f>F37</f>
        <v>RN-036</v>
      </c>
      <c r="K26" s="204" t="s">
        <v>947</v>
      </c>
      <c r="L26" s="193" t="s">
        <v>787</v>
      </c>
      <c r="M26" s="20" t="s">
        <v>411</v>
      </c>
      <c r="N26" s="20" t="str">
        <f>CONCATENATE(Requisitos[[#This Row],[Codigo CU]],"   ",Requisitos[[#This Row],[Casos De Uso ]])</f>
        <v xml:space="preserve">CU-025   Mudar tamanho da coluna </v>
      </c>
      <c r="O26" s="235" t="str">
        <f>VLOOKUP(Requisitos[[#This Row],[Rastreabilidade
RS - CU]],H:I,2,FALSE)</f>
        <v>CA-012</v>
      </c>
      <c r="P26" s="187" t="str">
        <f>L44</f>
        <v>CU-043</v>
      </c>
      <c r="Q26" s="187" t="s">
        <v>875</v>
      </c>
      <c r="R26" s="185" t="s">
        <v>963</v>
      </c>
      <c r="S26" s="146"/>
      <c r="T26" s="147"/>
      <c r="U26" s="152"/>
      <c r="V26" s="153"/>
    </row>
    <row r="27" spans="1:22" s="13" customFormat="1" ht="60" x14ac:dyDescent="0.25">
      <c r="A27" s="130" t="s">
        <v>482</v>
      </c>
      <c r="B27" s="132" t="s">
        <v>13</v>
      </c>
      <c r="C27" s="212" t="s">
        <v>626</v>
      </c>
      <c r="D27" s="170" t="s">
        <v>819</v>
      </c>
      <c r="E27" s="215" t="str">
        <f>C31</f>
        <v>CA-030</v>
      </c>
      <c r="F27" s="215" t="s">
        <v>285</v>
      </c>
      <c r="G27" s="158" t="s">
        <v>1189</v>
      </c>
      <c r="H27" s="193" t="str">
        <f>Requisitos[[#This Row],[Codigo CU]]</f>
        <v>CU-026</v>
      </c>
      <c r="I27" s="229" t="str">
        <f>C3</f>
        <v>CA-002</v>
      </c>
      <c r="J27" s="230" t="str">
        <f>F37</f>
        <v>RN-036</v>
      </c>
      <c r="K27" s="204" t="s">
        <v>947</v>
      </c>
      <c r="L27" s="193" t="s">
        <v>788</v>
      </c>
      <c r="M27" s="20" t="s">
        <v>412</v>
      </c>
      <c r="N27" s="20" t="str">
        <f>CONCATENATE(Requisitos[[#This Row],[Codigo CU]],"   ",Requisitos[[#This Row],[Casos De Uso ]])</f>
        <v xml:space="preserve">CU-026   Mudar tamanho de linha </v>
      </c>
      <c r="O27" s="235" t="str">
        <f>VLOOKUP(Requisitos[[#This Row],[Rastreabilidade
RS - CU]],H:I,2,FALSE)</f>
        <v>CA-012</v>
      </c>
      <c r="P27" s="187" t="str">
        <f>L45</f>
        <v>CU-044</v>
      </c>
      <c r="Q27" s="187" t="s">
        <v>876</v>
      </c>
      <c r="R27" s="185" t="s">
        <v>964</v>
      </c>
      <c r="S27" s="146"/>
      <c r="T27" s="147"/>
      <c r="U27" s="152"/>
      <c r="V27" s="153"/>
    </row>
    <row r="28" spans="1:22" s="13" customFormat="1" ht="30" x14ac:dyDescent="0.25">
      <c r="A28" s="130" t="s">
        <v>1</v>
      </c>
      <c r="B28" s="132" t="s">
        <v>12</v>
      </c>
      <c r="C28" s="212" t="s">
        <v>628</v>
      </c>
      <c r="D28" s="170" t="s">
        <v>820</v>
      </c>
      <c r="E28" s="215" t="str">
        <f>C3</f>
        <v>CA-002</v>
      </c>
      <c r="F28" s="215" t="s">
        <v>286</v>
      </c>
      <c r="G28" s="158" t="s">
        <v>858</v>
      </c>
      <c r="H28" s="193" t="str">
        <f>Requisitos[[#This Row],[Codigo CU]]</f>
        <v>CU-027</v>
      </c>
      <c r="I28" s="229" t="str">
        <f>C3</f>
        <v>CA-002</v>
      </c>
      <c r="J28" s="230" t="str">
        <f>F37</f>
        <v>RN-036</v>
      </c>
      <c r="K28" s="204" t="s">
        <v>947</v>
      </c>
      <c r="L28" s="193" t="s">
        <v>789</v>
      </c>
      <c r="M28" s="20" t="s">
        <v>413</v>
      </c>
      <c r="N28" s="20" t="str">
        <f>CONCATENATE(Requisitos[[#This Row],[Codigo CU]],"   ",Requisitos[[#This Row],[Casos De Uso ]])</f>
        <v xml:space="preserve">CU-027   Filtrar dados da coluna </v>
      </c>
      <c r="O28" s="235" t="str">
        <f>VLOOKUP(Requisitos[[#This Row],[Rastreabilidade
RS - CU]],H:I,2,FALSE)</f>
        <v>CA-012</v>
      </c>
      <c r="P28" s="187" t="str">
        <f>L45</f>
        <v>CU-044</v>
      </c>
      <c r="Q28" s="187" t="s">
        <v>877</v>
      </c>
      <c r="R28" s="185" t="s">
        <v>965</v>
      </c>
      <c r="S28" s="146"/>
      <c r="T28" s="147"/>
      <c r="U28" s="152"/>
      <c r="V28" s="153"/>
    </row>
    <row r="29" spans="1:22" s="13" customFormat="1" ht="46.5" x14ac:dyDescent="0.25">
      <c r="A29" s="130" t="s">
        <v>486</v>
      </c>
      <c r="B29" s="132" t="s">
        <v>13</v>
      </c>
      <c r="C29" s="212" t="s">
        <v>629</v>
      </c>
      <c r="D29" s="170" t="s">
        <v>815</v>
      </c>
      <c r="E29" s="215" t="str">
        <f>C5</f>
        <v>CA-004</v>
      </c>
      <c r="F29" s="215" t="s">
        <v>287</v>
      </c>
      <c r="G29" s="158" t="s">
        <v>886</v>
      </c>
      <c r="H29" s="193" t="str">
        <f>Requisitos[[#This Row],[Codigo CU]]</f>
        <v>CU-028</v>
      </c>
      <c r="I29" s="229" t="str">
        <f>C3</f>
        <v>CA-002</v>
      </c>
      <c r="J29" s="230" t="str">
        <f>F38</f>
        <v>RN-037</v>
      </c>
      <c r="K29" s="204" t="s">
        <v>947</v>
      </c>
      <c r="L29" s="193" t="s">
        <v>790</v>
      </c>
      <c r="M29" s="20" t="s">
        <v>417</v>
      </c>
      <c r="N29" s="20" t="str">
        <f>CONCATENATE(Requisitos[[#This Row],[Codigo CU]],"   ",Requisitos[[#This Row],[Casos De Uso ]])</f>
        <v xml:space="preserve">CU-028   Mudar de uma aba para outra </v>
      </c>
      <c r="O29" s="235" t="str">
        <f>VLOOKUP(Requisitos[[#This Row],[Rastreabilidade
RS - CU]],H:I,2,FALSE)</f>
        <v>CA-012</v>
      </c>
      <c r="P29" s="187" t="str">
        <f>L45</f>
        <v>CU-044</v>
      </c>
      <c r="Q29" s="187" t="s">
        <v>878</v>
      </c>
      <c r="R29" s="185" t="s">
        <v>966</v>
      </c>
      <c r="S29" s="146"/>
      <c r="T29" s="147"/>
      <c r="U29" s="152"/>
      <c r="V29" s="153"/>
    </row>
    <row r="30" spans="1:22" s="13" customFormat="1" x14ac:dyDescent="0.25">
      <c r="A30" s="130" t="s">
        <v>488</v>
      </c>
      <c r="B30" s="132" t="s">
        <v>13</v>
      </c>
      <c r="C30" s="212" t="s">
        <v>630</v>
      </c>
      <c r="D30" s="170" t="s">
        <v>35</v>
      </c>
      <c r="E30" s="215" t="str">
        <f>C2</f>
        <v>CA-001</v>
      </c>
      <c r="F30" s="215" t="s">
        <v>288</v>
      </c>
      <c r="G30" s="158" t="s">
        <v>71</v>
      </c>
      <c r="H30" s="193" t="str">
        <f>Requisitos[[#This Row],[Codigo CU]]</f>
        <v>CU-029</v>
      </c>
      <c r="I30" s="229" t="str">
        <f>C3</f>
        <v>CA-002</v>
      </c>
      <c r="J30" s="230" t="str">
        <f>F39</f>
        <v>RN-038</v>
      </c>
      <c r="K30" s="204" t="s">
        <v>947</v>
      </c>
      <c r="L30" s="193" t="s">
        <v>791</v>
      </c>
      <c r="M30" s="20" t="s">
        <v>418</v>
      </c>
      <c r="N30" s="20" t="str">
        <f>CONCATENATE(Requisitos[[#This Row],[Codigo CU]],"   ",Requisitos[[#This Row],[Casos De Uso ]])</f>
        <v xml:space="preserve">CU-029   dar enrtrada em dados </v>
      </c>
      <c r="O30" s="235" t="str">
        <f>VLOOKUP(Requisitos[[#This Row],[Rastreabilidade
RS - CU]],H:I,2,FALSE)</f>
        <v>CA-012</v>
      </c>
      <c r="P30" s="187" t="str">
        <f>L45</f>
        <v>CU-044</v>
      </c>
      <c r="Q30" s="187" t="s">
        <v>879</v>
      </c>
      <c r="R30" s="185" t="s">
        <v>967</v>
      </c>
      <c r="S30" s="146"/>
      <c r="T30" s="147"/>
      <c r="U30" s="152"/>
      <c r="V30" s="153"/>
    </row>
    <row r="31" spans="1:22" s="13" customFormat="1" ht="33.75" x14ac:dyDescent="0.25">
      <c r="A31" s="130" t="s">
        <v>488</v>
      </c>
      <c r="B31" s="93" t="s">
        <v>13</v>
      </c>
      <c r="C31" s="212" t="s">
        <v>752</v>
      </c>
      <c r="D31" s="170" t="s">
        <v>844</v>
      </c>
      <c r="E31" s="215" t="str">
        <f>C3</f>
        <v>CA-002</v>
      </c>
      <c r="F31" s="215" t="s">
        <v>289</v>
      </c>
      <c r="G31" s="158" t="s">
        <v>10</v>
      </c>
      <c r="H31" s="193" t="str">
        <f>Requisitos[[#This Row],[Codigo CU]]</f>
        <v>CU-030</v>
      </c>
      <c r="I31" s="229" t="str">
        <f>C3</f>
        <v>CA-002</v>
      </c>
      <c r="J31" s="230" t="str">
        <f>F39</f>
        <v>RN-038</v>
      </c>
      <c r="K31" s="204" t="s">
        <v>949</v>
      </c>
      <c r="L31" s="193" t="s">
        <v>792</v>
      </c>
      <c r="M31" s="20" t="s">
        <v>419</v>
      </c>
      <c r="N31" s="20" t="str">
        <f>CONCATENATE(Requisitos[[#This Row],[Codigo CU]],"   ",Requisitos[[#This Row],[Casos De Uso ]])</f>
        <v>CU-030   montar tela para entrada de dados</v>
      </c>
      <c r="O31" s="235" t="str">
        <f>VLOOKUP(Requisitos[[#This Row],[Rastreabilidade
RS - CU]],H:I,2,FALSE)</f>
        <v>CA-012</v>
      </c>
      <c r="P31" s="187" t="str">
        <f>L45</f>
        <v>CU-044</v>
      </c>
      <c r="Q31" s="187" t="s">
        <v>880</v>
      </c>
      <c r="R31" s="185" t="s">
        <v>969</v>
      </c>
      <c r="S31" s="146"/>
      <c r="T31" s="147"/>
      <c r="U31" s="152"/>
      <c r="V31" s="153"/>
    </row>
    <row r="32" spans="1:22" s="13" customFormat="1" ht="33.75" x14ac:dyDescent="0.25">
      <c r="A32" s="130"/>
      <c r="B32" s="213"/>
      <c r="C32" s="212"/>
      <c r="D32" s="282"/>
      <c r="E32" s="215" t="str">
        <f>C3</f>
        <v>CA-002</v>
      </c>
      <c r="F32" s="215" t="s">
        <v>290</v>
      </c>
      <c r="G32" s="163" t="s">
        <v>203</v>
      </c>
      <c r="H32" s="193" t="str">
        <f>Requisitos[[#This Row],[Codigo CU]]</f>
        <v>CU-031</v>
      </c>
      <c r="I32" s="229" t="str">
        <f>C3</f>
        <v>CA-002</v>
      </c>
      <c r="J32" s="230" t="str">
        <f>F40</f>
        <v>RN-039</v>
      </c>
      <c r="K32" s="204" t="s">
        <v>949</v>
      </c>
      <c r="L32" s="193" t="s">
        <v>793</v>
      </c>
      <c r="M32" s="20" t="s">
        <v>420</v>
      </c>
      <c r="N32" s="20" t="str">
        <f>CONCATENATE(Requisitos[[#This Row],[Codigo CU]],"   ",Requisitos[[#This Row],[Casos De Uso ]])</f>
        <v xml:space="preserve">CU-031   montar tela de consolidação de resultados </v>
      </c>
      <c r="O32" s="235" t="str">
        <f>VLOOKUP(Requisitos[[#This Row],[Rastreabilidade
RS - CU]],H:I,2,FALSE)</f>
        <v>CA-012</v>
      </c>
      <c r="P32" s="187" t="str">
        <f>L45</f>
        <v>CU-044</v>
      </c>
      <c r="Q32" s="187" t="s">
        <v>881</v>
      </c>
      <c r="R32" s="185" t="s">
        <v>968</v>
      </c>
      <c r="S32" s="146"/>
      <c r="T32" s="147"/>
      <c r="U32" s="152"/>
      <c r="V32" s="153"/>
    </row>
    <row r="33" spans="1:22" s="13" customFormat="1" ht="33.75" x14ac:dyDescent="0.25">
      <c r="A33" s="130"/>
      <c r="B33" s="93"/>
      <c r="C33" s="212"/>
      <c r="D33" s="170"/>
      <c r="E33" s="215" t="str">
        <f>C3</f>
        <v>CA-002</v>
      </c>
      <c r="F33" s="215" t="s">
        <v>291</v>
      </c>
      <c r="G33" s="158" t="s">
        <v>897</v>
      </c>
      <c r="H33" s="193" t="str">
        <f>Requisitos[[#This Row],[Codigo CU]]</f>
        <v>CU-032</v>
      </c>
      <c r="I33" s="229" t="str">
        <f>C3</f>
        <v>CA-002</v>
      </c>
      <c r="J33" s="230" t="str">
        <f>F39</f>
        <v>RN-038</v>
      </c>
      <c r="K33" s="204" t="s">
        <v>949</v>
      </c>
      <c r="L33" s="193" t="s">
        <v>794</v>
      </c>
      <c r="M33" s="20" t="s">
        <v>901</v>
      </c>
      <c r="N33" s="20" t="str">
        <f>CONCATENATE(Requisitos[[#This Row],[Codigo CU]],"   ",Requisitos[[#This Row],[Casos De Uso ]])</f>
        <v>CU-032   Ligar rastreabilidade entre colunas e local da tela de entrada de dados</v>
      </c>
      <c r="O33" s="235" t="str">
        <f>VLOOKUP(Requisitos[[#This Row],[Rastreabilidade
RS - CU]],H:I,2,FALSE)</f>
        <v>CA-012</v>
      </c>
      <c r="P33" s="187" t="str">
        <f>L45</f>
        <v>CU-044</v>
      </c>
      <c r="Q33" s="187" t="s">
        <v>882</v>
      </c>
      <c r="R33" s="185" t="s">
        <v>970</v>
      </c>
      <c r="S33" s="146"/>
      <c r="T33" s="147"/>
      <c r="U33" s="152"/>
      <c r="V33" s="153"/>
    </row>
    <row r="34" spans="1:22" s="13" customFormat="1" ht="30" x14ac:dyDescent="0.25">
      <c r="A34" s="130"/>
      <c r="B34" s="93"/>
      <c r="C34" s="212"/>
      <c r="D34" s="170"/>
      <c r="E34" s="215" t="str">
        <f>C3</f>
        <v>CA-002</v>
      </c>
      <c r="F34" s="215" t="s">
        <v>292</v>
      </c>
      <c r="G34" s="158" t="s">
        <v>113</v>
      </c>
      <c r="H34" s="193" t="str">
        <f>Requisitos[[#This Row],[Codigo CU]]</f>
        <v>CU-033</v>
      </c>
      <c r="I34" s="229" t="str">
        <f>C3</f>
        <v>CA-002</v>
      </c>
      <c r="J34" s="230" t="str">
        <f>F42</f>
        <v>RN-041</v>
      </c>
      <c r="K34" s="204" t="s">
        <v>947</v>
      </c>
      <c r="L34" s="193" t="s">
        <v>795</v>
      </c>
      <c r="M34" s="20" t="s">
        <v>421</v>
      </c>
      <c r="N34" s="20" t="str">
        <f>CONCATENATE(Requisitos[[#This Row],[Codigo CU]],"   ",Requisitos[[#This Row],[Casos De Uso ]])</f>
        <v xml:space="preserve">CU-033   Adicionar pessoas ao chat da ferramnta </v>
      </c>
      <c r="O34" s="235" t="str">
        <f>VLOOKUP(Requisitos[[#This Row],[Rastreabilidade
RS - CU]],H:I,2,FALSE)</f>
        <v>CA-012</v>
      </c>
      <c r="P34" s="187" t="str">
        <f>L45</f>
        <v>CU-044</v>
      </c>
      <c r="Q34" s="187" t="s">
        <v>883</v>
      </c>
      <c r="R34" s="185" t="s">
        <v>971</v>
      </c>
      <c r="S34" s="146"/>
      <c r="T34" s="147"/>
      <c r="U34" s="152"/>
      <c r="V34" s="153"/>
    </row>
    <row r="35" spans="1:22" s="13" customFormat="1" ht="46.5" x14ac:dyDescent="0.25">
      <c r="A35" s="130"/>
      <c r="B35" s="93"/>
      <c r="C35" s="212"/>
      <c r="D35" s="170" t="s">
        <v>92</v>
      </c>
      <c r="E35" s="215" t="str">
        <f>C3</f>
        <v>CA-002</v>
      </c>
      <c r="F35" s="215" t="s">
        <v>293</v>
      </c>
      <c r="G35" s="158" t="s">
        <v>85</v>
      </c>
      <c r="H35" s="193" t="str">
        <f>Requisitos[[#This Row],[Codigo CU]]</f>
        <v>CU-034</v>
      </c>
      <c r="I35" s="229" t="str">
        <f>C4</f>
        <v>CA-003</v>
      </c>
      <c r="J35" s="230" t="str">
        <f>F43</f>
        <v>RN-042</v>
      </c>
      <c r="K35" s="204" t="s">
        <v>947</v>
      </c>
      <c r="L35" s="193" t="s">
        <v>796</v>
      </c>
      <c r="M35" s="20" t="s">
        <v>422</v>
      </c>
      <c r="N35" s="20" t="str">
        <f>CONCATENATE(Requisitos[[#This Row],[Codigo CU]],"   ",Requisitos[[#This Row],[Casos De Uso ]])</f>
        <v xml:space="preserve">CU-034   Conversar em chat de ferramenta sobre assuntos da ferramnta </v>
      </c>
      <c r="O35" s="235" t="s">
        <v>663</v>
      </c>
      <c r="P35" s="187"/>
      <c r="Q35" s="187" t="s">
        <v>884</v>
      </c>
      <c r="R35" s="185" t="s">
        <v>997</v>
      </c>
      <c r="S35" s="146"/>
      <c r="T35" s="147"/>
      <c r="U35" s="152"/>
      <c r="V35" s="153"/>
    </row>
    <row r="36" spans="1:22" s="13" customFormat="1" x14ac:dyDescent="0.25">
      <c r="A36" s="130"/>
      <c r="B36" s="93"/>
      <c r="C36" s="212"/>
      <c r="D36" s="170" t="s">
        <v>64</v>
      </c>
      <c r="E36" s="215" t="str">
        <f>C3</f>
        <v>CA-002</v>
      </c>
      <c r="F36" s="215" t="s">
        <v>294</v>
      </c>
      <c r="G36" s="158"/>
      <c r="H36" s="193" t="str">
        <f>Requisitos[[#This Row],[Codigo CU]]</f>
        <v>CU-035</v>
      </c>
      <c r="I36" s="229" t="str">
        <f>C5</f>
        <v>CA-004</v>
      </c>
      <c r="J36" s="230" t="str">
        <f>F47</f>
        <v>RN-046</v>
      </c>
      <c r="K36" s="204" t="s">
        <v>947</v>
      </c>
      <c r="L36" s="193" t="s">
        <v>797</v>
      </c>
      <c r="M36" s="20" t="s">
        <v>902</v>
      </c>
      <c r="N36" s="20" t="str">
        <f>CONCATENATE(Requisitos[[#This Row],[Codigo CU]],"   ",Requisitos[[#This Row],[Casos De Uso ]])</f>
        <v>CU-035   Ver desempenho de pessoas em relação as ações</v>
      </c>
      <c r="O36" s="235" t="s">
        <v>663</v>
      </c>
      <c r="P36" s="187"/>
      <c r="Q36" s="187" t="s">
        <v>885</v>
      </c>
      <c r="R36" s="185" t="s">
        <v>998</v>
      </c>
      <c r="S36" s="146"/>
      <c r="T36" s="147"/>
      <c r="U36" s="152"/>
      <c r="V36" s="153"/>
    </row>
    <row r="37" spans="1:22" s="13" customFormat="1" ht="45" x14ac:dyDescent="0.25">
      <c r="A37" s="130" t="s">
        <v>1</v>
      </c>
      <c r="B37" s="93" t="s">
        <v>11</v>
      </c>
      <c r="C37" s="217"/>
      <c r="D37" s="170" t="s">
        <v>63</v>
      </c>
      <c r="E37" s="215" t="str">
        <f>C3</f>
        <v>CA-002</v>
      </c>
      <c r="F37" s="215" t="s">
        <v>295</v>
      </c>
      <c r="G37" s="164" t="s">
        <v>94</v>
      </c>
      <c r="H37" s="193" t="str">
        <f>Requisitos[[#This Row],[Codigo CU]]</f>
        <v>CU-036</v>
      </c>
      <c r="I37" s="229" t="str">
        <f>C2</f>
        <v>CA-001</v>
      </c>
      <c r="J37" s="230" t="str">
        <f>F52</f>
        <v>RN-051</v>
      </c>
      <c r="K37" s="204" t="s">
        <v>947</v>
      </c>
      <c r="L37" s="193" t="s">
        <v>798</v>
      </c>
      <c r="M37" s="20" t="s">
        <v>425</v>
      </c>
      <c r="N37" s="20" t="str">
        <f>CONCATENATE(Requisitos[[#This Row],[Codigo CU]],"   ",Requisitos[[#This Row],[Casos De Uso ]])</f>
        <v xml:space="preserve">CU-036   escolher quando ser notificado </v>
      </c>
      <c r="O37" s="235" t="s">
        <v>663</v>
      </c>
      <c r="P37" s="187"/>
      <c r="Q37" s="187" t="s">
        <v>1000</v>
      </c>
      <c r="R37" s="185" t="s">
        <v>994</v>
      </c>
      <c r="S37" s="146"/>
      <c r="T37" s="147"/>
      <c r="U37" s="152"/>
      <c r="V37" s="153"/>
    </row>
    <row r="38" spans="1:22" s="13" customFormat="1" x14ac:dyDescent="0.25">
      <c r="A38" s="132" t="s">
        <v>753</v>
      </c>
      <c r="B38" s="132" t="s">
        <v>753</v>
      </c>
      <c r="C38" s="218" t="s">
        <v>753</v>
      </c>
      <c r="D38" s="170" t="s">
        <v>673</v>
      </c>
      <c r="E38" s="215" t="str">
        <f>C3</f>
        <v>CA-002</v>
      </c>
      <c r="F38" s="215" t="s">
        <v>296</v>
      </c>
      <c r="G38" s="164" t="s">
        <v>1081</v>
      </c>
      <c r="H38" s="193" t="str">
        <f>Requisitos[[#This Row],[Codigo CU]]</f>
        <v>CU-037</v>
      </c>
      <c r="I38" s="229" t="str">
        <f>C5</f>
        <v>CA-004</v>
      </c>
      <c r="J38" s="230" t="str">
        <f>F53</f>
        <v>RN-052</v>
      </c>
      <c r="K38" s="204" t="s">
        <v>947</v>
      </c>
      <c r="L38" s="193" t="s">
        <v>799</v>
      </c>
      <c r="M38" s="20" t="s">
        <v>1029</v>
      </c>
      <c r="N38" s="20" t="str">
        <f>CONCATENATE(Requisitos[[#This Row],[Codigo CU]],"   ",Requisitos[[#This Row],[Casos De Uso ]])</f>
        <v>CU-037   ver indicadores sobre ações de projetos</v>
      </c>
      <c r="O38" s="235" t="s">
        <v>663</v>
      </c>
      <c r="P38" s="187"/>
      <c r="Q38" s="187" t="s">
        <v>1001</v>
      </c>
      <c r="R38" s="185" t="s">
        <v>999</v>
      </c>
      <c r="S38" s="146"/>
      <c r="T38" s="147"/>
      <c r="U38" s="152"/>
      <c r="V38" s="153"/>
    </row>
    <row r="39" spans="1:22" s="13" customFormat="1" ht="46.5" x14ac:dyDescent="0.25">
      <c r="A39" s="132" t="s">
        <v>753</v>
      </c>
      <c r="B39" s="132" t="s">
        <v>753</v>
      </c>
      <c r="C39" s="218" t="s">
        <v>753</v>
      </c>
      <c r="D39" s="170" t="s">
        <v>674</v>
      </c>
      <c r="E39" s="215" t="str">
        <f>C3</f>
        <v>CA-002</v>
      </c>
      <c r="F39" s="215" t="s">
        <v>297</v>
      </c>
      <c r="G39" s="164" t="s">
        <v>204</v>
      </c>
      <c r="H39" s="193" t="str">
        <f>Requisitos[[#This Row],[Codigo CU]]</f>
        <v>CU-038</v>
      </c>
      <c r="I39" s="229" t="str">
        <f>C5</f>
        <v>CA-004</v>
      </c>
      <c r="J39" s="230" t="str">
        <f>F47</f>
        <v>RN-046</v>
      </c>
      <c r="K39" s="204" t="s">
        <v>947</v>
      </c>
      <c r="L39" s="193" t="s">
        <v>800</v>
      </c>
      <c r="M39" s="20" t="s">
        <v>1030</v>
      </c>
      <c r="N39" s="20" t="str">
        <f>CONCATENATE(Requisitos[[#This Row],[Codigo CU]],"   ",Requisitos[[#This Row],[Casos De Uso ]])</f>
        <v>CU-038   ver tempo estimado para terminar ações  Backlog</v>
      </c>
      <c r="O39" s="235" t="s">
        <v>663</v>
      </c>
      <c r="P39" s="187"/>
      <c r="Q39" s="187" t="s">
        <v>1002</v>
      </c>
      <c r="R39" s="185" t="s">
        <v>1010</v>
      </c>
      <c r="S39" s="146"/>
      <c r="T39" s="147"/>
      <c r="U39" s="152"/>
      <c r="V39" s="153"/>
    </row>
    <row r="40" spans="1:22" ht="33.75" x14ac:dyDescent="0.25">
      <c r="A40" s="130"/>
      <c r="B40" s="132"/>
      <c r="C40" s="212"/>
      <c r="D40" s="170" t="s">
        <v>37</v>
      </c>
      <c r="E40" s="215" t="str">
        <f>C3</f>
        <v>CA-002</v>
      </c>
      <c r="F40" s="215" t="s">
        <v>298</v>
      </c>
      <c r="G40" s="164" t="s">
        <v>205</v>
      </c>
      <c r="H40" s="193" t="str">
        <f>Requisitos[[#This Row],[Codigo CU]]</f>
        <v>CU-039</v>
      </c>
      <c r="I40" s="229" t="str">
        <f>C6</f>
        <v>CA-005</v>
      </c>
      <c r="J40" s="229" t="str">
        <f>F66</f>
        <v>RN-065</v>
      </c>
      <c r="K40" s="204" t="s">
        <v>949</v>
      </c>
      <c r="L40" s="193" t="s">
        <v>801</v>
      </c>
      <c r="M40" s="20" t="s">
        <v>477</v>
      </c>
      <c r="N40" s="20" t="str">
        <f>CONCATENATE(Requisitos[[#This Row],[Codigo CU]],"   ",Requisitos[[#This Row],[Casos De Uso ]])</f>
        <v xml:space="preserve">CU-039   escolher como quer ser avisado em relação a proximo entrega de  check list </v>
      </c>
      <c r="O40" s="235" t="s">
        <v>663</v>
      </c>
      <c r="P40" s="187"/>
      <c r="Q40" s="187" t="s">
        <v>1003</v>
      </c>
      <c r="R40" s="185" t="s">
        <v>1012</v>
      </c>
      <c r="S40" s="148"/>
      <c r="T40" s="149"/>
      <c r="U40" s="17"/>
      <c r="V40" s="154"/>
    </row>
    <row r="41" spans="1:22" ht="33.75" x14ac:dyDescent="0.25">
      <c r="A41" s="130" t="s">
        <v>1</v>
      </c>
      <c r="B41" s="131" t="s">
        <v>14</v>
      </c>
      <c r="C41" s="217"/>
      <c r="D41" s="170" t="s">
        <v>6</v>
      </c>
      <c r="E41" s="215"/>
      <c r="F41" s="215" t="s">
        <v>299</v>
      </c>
      <c r="G41" s="164"/>
      <c r="H41" s="193" t="str">
        <f>Requisitos[[#This Row],[Codigo CU]]</f>
        <v>CU-040</v>
      </c>
      <c r="I41" s="229" t="str">
        <f>C6</f>
        <v>CA-005</v>
      </c>
      <c r="J41" s="230" t="str">
        <f>F67</f>
        <v>RN-066</v>
      </c>
      <c r="K41" s="204" t="s">
        <v>949</v>
      </c>
      <c r="L41" s="193" t="s">
        <v>802</v>
      </c>
      <c r="M41" s="20" t="s">
        <v>952</v>
      </c>
      <c r="N41" s="20" t="str">
        <f>CONCATENATE(Requisitos[[#This Row],[Codigo CU]],"   ",Requisitos[[#This Row],[Casos De Uso ]])</f>
        <v>CU-040    escolher quando quer ser avisado em relação a checl listts atrasados</v>
      </c>
      <c r="O41" s="235" t="s">
        <v>663</v>
      </c>
      <c r="P41" s="187"/>
      <c r="Q41" s="187" t="s">
        <v>1004</v>
      </c>
      <c r="R41" s="185" t="s">
        <v>1013</v>
      </c>
      <c r="S41" s="148"/>
      <c r="T41" s="149"/>
      <c r="U41" s="17"/>
      <c r="V41" s="154"/>
    </row>
    <row r="42" spans="1:22" x14ac:dyDescent="0.25">
      <c r="A42" s="130" t="s">
        <v>485</v>
      </c>
      <c r="B42" s="93" t="s">
        <v>11</v>
      </c>
      <c r="C42" s="217"/>
      <c r="D42" s="170" t="s">
        <v>65</v>
      </c>
      <c r="E42" s="215" t="str">
        <f>C4</f>
        <v>CA-003</v>
      </c>
      <c r="F42" s="215" t="s">
        <v>300</v>
      </c>
      <c r="G42" s="164" t="s">
        <v>67</v>
      </c>
      <c r="H42" s="193" t="str">
        <f>Requisitos[[#This Row],[Codigo CU]]</f>
        <v>CU-041</v>
      </c>
      <c r="I42" s="229" t="str">
        <f>C6</f>
        <v>CA-005</v>
      </c>
      <c r="J42" s="230" t="str">
        <f>F69</f>
        <v>RN-068</v>
      </c>
      <c r="K42" s="204" t="s">
        <v>947</v>
      </c>
      <c r="L42" s="193" t="s">
        <v>803</v>
      </c>
      <c r="M42" s="20" t="s">
        <v>478</v>
      </c>
      <c r="N42" s="20" t="str">
        <f>CONCATENATE(Requisitos[[#This Row],[Codigo CU]],"   ",Requisitos[[#This Row],[Casos De Uso ]])</f>
        <v>CU-041   ver indicadores de itens do checklist</v>
      </c>
      <c r="O42" s="235" t="s">
        <v>663</v>
      </c>
      <c r="P42" s="187"/>
      <c r="Q42" s="187" t="s">
        <v>1005</v>
      </c>
      <c r="R42" s="185" t="s">
        <v>1014</v>
      </c>
      <c r="S42" s="148"/>
      <c r="T42" s="149"/>
      <c r="U42" s="17"/>
      <c r="V42" s="154"/>
    </row>
    <row r="43" spans="1:22" x14ac:dyDescent="0.25">
      <c r="A43" s="130" t="s">
        <v>485</v>
      </c>
      <c r="B43" s="131" t="s">
        <v>11</v>
      </c>
      <c r="C43" s="217"/>
      <c r="D43" s="170" t="s">
        <v>7</v>
      </c>
      <c r="E43" s="215" t="str">
        <f>C4</f>
        <v>CA-003</v>
      </c>
      <c r="F43" s="215" t="s">
        <v>301</v>
      </c>
      <c r="G43" s="164" t="s">
        <v>68</v>
      </c>
      <c r="H43" s="193" t="str">
        <f>Requisitos[[#This Row],[Codigo CU]]</f>
        <v>CU-042</v>
      </c>
      <c r="I43" s="229"/>
      <c r="J43" s="230"/>
      <c r="K43" s="204"/>
      <c r="L43" s="193" t="s">
        <v>899</v>
      </c>
      <c r="M43" s="20"/>
      <c r="N43" s="20" t="str">
        <f>CONCATENATE(Requisitos[[#This Row],[Codigo CU]],"   ",Requisitos[[#This Row],[Casos De Uso ]])</f>
        <v xml:space="preserve">CU-042   </v>
      </c>
      <c r="O43" s="235" t="s">
        <v>663</v>
      </c>
      <c r="P43" s="187"/>
      <c r="Q43" s="187" t="s">
        <v>1006</v>
      </c>
      <c r="R43" s="185" t="s">
        <v>1016</v>
      </c>
      <c r="S43" s="148"/>
      <c r="T43" s="149"/>
      <c r="U43" s="17"/>
      <c r="V43" s="154"/>
    </row>
    <row r="44" spans="1:22" ht="35.25" customHeight="1" x14ac:dyDescent="0.25">
      <c r="A44" s="130" t="s">
        <v>490</v>
      </c>
      <c r="B44" s="131" t="s">
        <v>14</v>
      </c>
      <c r="C44" s="217"/>
      <c r="D44" s="170" t="s">
        <v>18</v>
      </c>
      <c r="E44" s="215"/>
      <c r="F44" s="215" t="str">
        <f>F47</f>
        <v>RN-046</v>
      </c>
      <c r="G44" s="164"/>
      <c r="H44" s="193" t="str">
        <f>Requisitos[[#This Row],[Codigo CU]]</f>
        <v>CU-043</v>
      </c>
      <c r="I44" s="229" t="str">
        <f>C13</f>
        <v>CA-012</v>
      </c>
      <c r="J44" s="230" t="str">
        <f>F99</f>
        <v>RN-098</v>
      </c>
      <c r="K44" s="204" t="s">
        <v>949</v>
      </c>
      <c r="L44" s="193" t="s">
        <v>900</v>
      </c>
      <c r="M44" s="20" t="s">
        <v>953</v>
      </c>
      <c r="N44" s="20" t="str">
        <f>CONCATENATE(Requisitos[[#This Row],[Codigo CU]],"   ",Requisitos[[#This Row],[Casos De Uso ]])</f>
        <v>CU-043   Programar frequencia de reunião e numero de encontros</v>
      </c>
      <c r="O44" s="235" t="s">
        <v>663</v>
      </c>
      <c r="P44" s="187"/>
      <c r="Q44" s="187" t="s">
        <v>1007</v>
      </c>
      <c r="R44" s="185" t="s">
        <v>1011</v>
      </c>
      <c r="S44" s="148"/>
      <c r="T44" s="149"/>
      <c r="U44" s="17"/>
      <c r="V44" s="154"/>
    </row>
    <row r="45" spans="1:22" ht="30" x14ac:dyDescent="0.25">
      <c r="A45" s="130" t="s">
        <v>489</v>
      </c>
      <c r="B45" s="132" t="s">
        <v>403</v>
      </c>
      <c r="C45" s="218"/>
      <c r="D45" s="170" t="s">
        <v>36</v>
      </c>
      <c r="E45" s="215"/>
      <c r="F45" s="215" t="s">
        <v>302</v>
      </c>
      <c r="G45" s="164"/>
      <c r="H45" s="193" t="str">
        <f>Requisitos[[#This Row],[Codigo CU]]</f>
        <v>CU-044</v>
      </c>
      <c r="I45" s="229" t="str">
        <f>C13</f>
        <v>CA-012</v>
      </c>
      <c r="J45" s="230" t="str">
        <f>F109</f>
        <v>RN-108</v>
      </c>
      <c r="K45" s="204" t="s">
        <v>947</v>
      </c>
      <c r="L45" s="193" t="s">
        <v>914</v>
      </c>
      <c r="M45" s="20" t="s">
        <v>943</v>
      </c>
      <c r="N45" s="20" t="str">
        <f>CONCATENATE(Requisitos[[#This Row],[Codigo CU]],"   ",Requisitos[[#This Row],[Casos De Uso ]])</f>
        <v xml:space="preserve">CU-044   Ver indicadores da ações feitas na reuniões </v>
      </c>
      <c r="O45" s="235" t="s">
        <v>663</v>
      </c>
      <c r="P45" s="187"/>
      <c r="Q45" s="187" t="s">
        <v>1008</v>
      </c>
      <c r="R45" s="185" t="s">
        <v>1015</v>
      </c>
      <c r="S45" s="148"/>
      <c r="T45" s="149"/>
      <c r="U45" s="17"/>
      <c r="V45" s="154"/>
    </row>
    <row r="46" spans="1:22" ht="46.5" x14ac:dyDescent="0.25">
      <c r="A46" s="130" t="s">
        <v>490</v>
      </c>
      <c r="B46" s="132" t="s">
        <v>403</v>
      </c>
      <c r="C46" s="218"/>
      <c r="D46" s="170" t="s">
        <v>761</v>
      </c>
      <c r="E46" s="215"/>
      <c r="F46" s="215" t="s">
        <v>303</v>
      </c>
      <c r="G46" s="164"/>
      <c r="H46" s="193" t="str">
        <f>Requisitos[[#This Row],[Codigo CU]]</f>
        <v>CU-045</v>
      </c>
      <c r="I46" s="229" t="str">
        <f>C13</f>
        <v>CA-012</v>
      </c>
      <c r="J46" s="230" t="str">
        <f>F104</f>
        <v>RN-103</v>
      </c>
      <c r="K46" s="204" t="s">
        <v>947</v>
      </c>
      <c r="L46" s="193" t="s">
        <v>933</v>
      </c>
      <c r="M46" s="20" t="s">
        <v>944</v>
      </c>
      <c r="N46" s="20" t="str">
        <f>CONCATENATE(Requisitos[[#This Row],[Codigo CU]],"   ",Requisitos[[#This Row],[Casos De Uso ]])</f>
        <v xml:space="preserve">CU-045   Responder Check List Sobre Reunião </v>
      </c>
      <c r="O46" s="235" t="s">
        <v>663</v>
      </c>
      <c r="P46" s="187"/>
      <c r="Q46" s="187" t="s">
        <v>1009</v>
      </c>
      <c r="R46" s="185" t="s">
        <v>1019</v>
      </c>
      <c r="S46" s="148"/>
      <c r="T46" s="149"/>
      <c r="U46" s="17"/>
      <c r="V46" s="154"/>
    </row>
    <row r="47" spans="1:22" ht="33.75" x14ac:dyDescent="0.25">
      <c r="A47" s="130" t="s">
        <v>1</v>
      </c>
      <c r="B47" s="132" t="s">
        <v>11</v>
      </c>
      <c r="C47" s="218"/>
      <c r="D47" s="170" t="s">
        <v>492</v>
      </c>
      <c r="E47" s="215" t="str">
        <f>C5</f>
        <v>CA-004</v>
      </c>
      <c r="F47" s="215" t="s">
        <v>304</v>
      </c>
      <c r="G47" s="164" t="s">
        <v>1027</v>
      </c>
      <c r="H47" s="193" t="str">
        <f>Requisitos[[#This Row],[Codigo CU]]</f>
        <v>CU-046</v>
      </c>
      <c r="I47" s="229" t="str">
        <f>C13</f>
        <v>CA-012</v>
      </c>
      <c r="J47" s="230" t="str">
        <f>F105</f>
        <v>RN-104</v>
      </c>
      <c r="K47" s="204" t="s">
        <v>949</v>
      </c>
      <c r="L47" s="193" t="s">
        <v>934</v>
      </c>
      <c r="M47" s="20" t="s">
        <v>954</v>
      </c>
      <c r="N47" s="20" t="str">
        <f>CONCATENATE(Requisitos[[#This Row],[Codigo CU]],"   ",Requisitos[[#This Row],[Casos De Uso ]])</f>
        <v xml:space="preserve">CU-046   Escolher  tempo duração  da reunião </v>
      </c>
      <c r="O47" s="235" t="str">
        <f>VLOOKUP(Requisitos[[#This Row],[Rastreabilidade
RS - CU]],H:I,2,FALSE)</f>
        <v>CA-004</v>
      </c>
      <c r="P47" s="187" t="str">
        <f>L63</f>
        <v>CU-062</v>
      </c>
      <c r="Q47" s="187" t="s">
        <v>1017</v>
      </c>
      <c r="R47" s="185" t="s">
        <v>1065</v>
      </c>
      <c r="S47" s="148"/>
      <c r="T47" s="149"/>
      <c r="U47" s="17"/>
      <c r="V47" s="154"/>
    </row>
    <row r="48" spans="1:22" ht="33.75" x14ac:dyDescent="0.25">
      <c r="A48" s="130" t="s">
        <v>585</v>
      </c>
      <c r="B48" s="132" t="s">
        <v>136</v>
      </c>
      <c r="C48" s="218"/>
      <c r="D48" s="170" t="s">
        <v>40</v>
      </c>
      <c r="E48" s="215" t="str">
        <f>C5</f>
        <v>CA-004</v>
      </c>
      <c r="F48" s="215" t="s">
        <v>305</v>
      </c>
      <c r="G48" s="164" t="s">
        <v>1024</v>
      </c>
      <c r="H48" s="193" t="str">
        <f>Requisitos[[#This Row],[Codigo CU]]</f>
        <v>CU-047</v>
      </c>
      <c r="I48" s="229" t="str">
        <f>C13</f>
        <v>CA-012</v>
      </c>
      <c r="J48" s="230" t="str">
        <f>F105</f>
        <v>RN-104</v>
      </c>
      <c r="K48" s="204" t="s">
        <v>949</v>
      </c>
      <c r="L48" s="193" t="s">
        <v>935</v>
      </c>
      <c r="M48" s="20" t="s">
        <v>955</v>
      </c>
      <c r="N48" s="20" t="str">
        <f>CONCATENATE(Requisitos[[#This Row],[Codigo CU]],"   ",Requisitos[[#This Row],[Casos De Uso ]])</f>
        <v xml:space="preserve">CU-047   Definir pauta da reunião </v>
      </c>
      <c r="O48" s="235" t="str">
        <f>VLOOKUP(Requisitos[[#This Row],[Rastreabilidade
RS - CU]],H:I,2,FALSE)</f>
        <v>CA-004</v>
      </c>
      <c r="P48" s="187" t="str">
        <f>L63</f>
        <v>CU-062</v>
      </c>
      <c r="Q48" s="187" t="s">
        <v>1018</v>
      </c>
      <c r="R48" s="185" t="s">
        <v>1066</v>
      </c>
      <c r="S48" s="148"/>
      <c r="T48" s="149"/>
      <c r="U48" s="17"/>
      <c r="V48" s="154"/>
    </row>
    <row r="49" spans="1:22" ht="30" x14ac:dyDescent="0.25">
      <c r="A49" s="130" t="s">
        <v>486</v>
      </c>
      <c r="B49" s="132" t="s">
        <v>11</v>
      </c>
      <c r="C49" s="218"/>
      <c r="D49" s="170" t="s">
        <v>41</v>
      </c>
      <c r="E49" s="215" t="str">
        <f>C5</f>
        <v>CA-004</v>
      </c>
      <c r="F49" s="215" t="s">
        <v>306</v>
      </c>
      <c r="G49" s="164" t="s">
        <v>70</v>
      </c>
      <c r="H49" s="193" t="str">
        <f>Requisitos[[#This Row],[Codigo CU]]</f>
        <v>CU-048</v>
      </c>
      <c r="I49" s="229" t="str">
        <f>C13</f>
        <v>CA-012</v>
      </c>
      <c r="J49" s="230" t="str">
        <f>F105</f>
        <v>RN-104</v>
      </c>
      <c r="K49" s="204" t="s">
        <v>947</v>
      </c>
      <c r="L49" s="193" t="s">
        <v>936</v>
      </c>
      <c r="M49" s="20" t="s">
        <v>956</v>
      </c>
      <c r="N49" s="20" t="str">
        <f>CONCATENATE(Requisitos[[#This Row],[Codigo CU]],"   ",Requisitos[[#This Row],[Casos De Uso ]])</f>
        <v xml:space="preserve">CU-048   Associar ações as pautas das reuniões </v>
      </c>
      <c r="O49" s="235" t="str">
        <f>VLOOKUP(Requisitos[[#This Row],[Rastreabilidade
RS - CU]],H:I,2,FALSE)</f>
        <v>CA-004</v>
      </c>
      <c r="P49" s="187" t="str">
        <f>L63</f>
        <v>CU-062</v>
      </c>
      <c r="Q49" s="187" t="s">
        <v>1053</v>
      </c>
      <c r="R49" s="185" t="s">
        <v>1085</v>
      </c>
      <c r="S49" s="148"/>
      <c r="T49" s="149"/>
      <c r="U49" s="17"/>
      <c r="V49" s="154"/>
    </row>
    <row r="50" spans="1:22" ht="46.5" x14ac:dyDescent="0.25">
      <c r="A50" s="130" t="s">
        <v>494</v>
      </c>
      <c r="B50" s="132" t="s">
        <v>14</v>
      </c>
      <c r="C50" s="218"/>
      <c r="D50" s="170" t="s">
        <v>42</v>
      </c>
      <c r="E50" s="215" t="str">
        <f>C5</f>
        <v>CA-004</v>
      </c>
      <c r="F50" s="215" t="s">
        <v>307</v>
      </c>
      <c r="G50" s="158" t="s">
        <v>1083</v>
      </c>
      <c r="H50" s="193" t="str">
        <f>Requisitos[[#This Row],[Codigo CU]]</f>
        <v>CU-049</v>
      </c>
      <c r="I50" s="229" t="str">
        <f>C13</f>
        <v>CA-012</v>
      </c>
      <c r="J50" s="230" t="str">
        <f>F108</f>
        <v>RN-107</v>
      </c>
      <c r="K50" s="204" t="s">
        <v>949</v>
      </c>
      <c r="L50" s="193" t="s">
        <v>937</v>
      </c>
      <c r="M50" s="20" t="s">
        <v>957</v>
      </c>
      <c r="N50" s="20" t="str">
        <f>CONCATENATE(Requisitos[[#This Row],[Codigo CU]],"   ",Requisitos[[#This Row],[Casos De Uso ]])</f>
        <v xml:space="preserve">CU-049   Definir pessoas e cargos que tem que estar na reunião </v>
      </c>
      <c r="O50" s="236" t="str">
        <f>VLOOKUP(Requisitos[[#This Row],[Rastreabilidade
RS - CU]],H:I,2,FALSE)</f>
        <v>CA-030</v>
      </c>
      <c r="P50" s="188" t="str">
        <f>L7</f>
        <v>CU-006</v>
      </c>
      <c r="Q50" s="187" t="s">
        <v>1054</v>
      </c>
      <c r="R50" s="185" t="s">
        <v>1071</v>
      </c>
      <c r="S50" s="148"/>
      <c r="T50" s="149"/>
      <c r="U50" s="17"/>
      <c r="V50" s="154"/>
    </row>
    <row r="51" spans="1:22" ht="33.75" x14ac:dyDescent="0.25">
      <c r="A51" s="130" t="s">
        <v>494</v>
      </c>
      <c r="B51" s="132" t="s">
        <v>14</v>
      </c>
      <c r="C51" s="218"/>
      <c r="D51" s="170" t="s">
        <v>43</v>
      </c>
      <c r="E51" s="215" t="str">
        <f>C5</f>
        <v>CA-004</v>
      </c>
      <c r="F51" s="215" t="s">
        <v>308</v>
      </c>
      <c r="G51" s="164" t="s">
        <v>72</v>
      </c>
      <c r="H51" s="193" t="str">
        <f>Requisitos[[#This Row],[Codigo CU]]</f>
        <v>CU-050</v>
      </c>
      <c r="I51" s="229" t="str">
        <f>C13</f>
        <v>CA-012</v>
      </c>
      <c r="J51" s="230" t="str">
        <f>F107</f>
        <v>RN-106</v>
      </c>
      <c r="K51" s="204" t="s">
        <v>949</v>
      </c>
      <c r="L51" s="193" t="s">
        <v>938</v>
      </c>
      <c r="M51" s="20" t="s">
        <v>958</v>
      </c>
      <c r="N51" s="20" t="str">
        <f>CONCATENATE(Requisitos[[#This Row],[Codigo CU]],"   ",Requisitos[[#This Row],[Casos De Uso ]])</f>
        <v xml:space="preserve">CU-050   Definir dono da reunião </v>
      </c>
      <c r="O51" s="236" t="str">
        <f>VLOOKUP(Requisitos[[#This Row],[Rastreabilidade
RS - CU]],H:I,2,FALSE)</f>
        <v>CA-030</v>
      </c>
      <c r="P51" s="188" t="str">
        <f>L65</f>
        <v>CU-064</v>
      </c>
      <c r="Q51" s="187" t="s">
        <v>1055</v>
      </c>
      <c r="R51" s="185" t="s">
        <v>1072</v>
      </c>
      <c r="S51" s="148"/>
      <c r="T51" s="149"/>
      <c r="U51" s="17"/>
      <c r="V51" s="154"/>
    </row>
    <row r="52" spans="1:22" x14ac:dyDescent="0.25">
      <c r="A52" s="130" t="s">
        <v>494</v>
      </c>
      <c r="B52" s="132" t="s">
        <v>14</v>
      </c>
      <c r="C52" s="218"/>
      <c r="D52" s="170" t="s">
        <v>44</v>
      </c>
      <c r="E52" s="215"/>
      <c r="F52" s="215" t="s">
        <v>309</v>
      </c>
      <c r="G52" s="164"/>
      <c r="H52" s="193" t="str">
        <f>Requisitos[[#This Row],[Codigo CU]]</f>
        <v>CU-051</v>
      </c>
      <c r="I52" s="229" t="str">
        <f>C13</f>
        <v>CA-012</v>
      </c>
      <c r="J52" s="230" t="str">
        <f>F107</f>
        <v>RN-106</v>
      </c>
      <c r="K52" s="204" t="s">
        <v>947</v>
      </c>
      <c r="L52" s="193" t="s">
        <v>939</v>
      </c>
      <c r="M52" s="20" t="s">
        <v>959</v>
      </c>
      <c r="N52" s="20" t="str">
        <f>CONCATENATE(Requisitos[[#This Row],[Codigo CU]],"   ",Requisitos[[#This Row],[Casos De Uso ]])</f>
        <v xml:space="preserve">CU-051   Fazer Presença da reunião </v>
      </c>
      <c r="O52" s="236" t="str">
        <f>VLOOKUP(Requisitos[[#This Row],[Rastreabilidade
RS - CU]],H:I,2,FALSE)</f>
        <v>CA-030</v>
      </c>
      <c r="P52" s="188" t="str">
        <f>L64</f>
        <v>CU-063</v>
      </c>
      <c r="Q52" s="187" t="s">
        <v>1056</v>
      </c>
      <c r="R52" s="185" t="s">
        <v>1073</v>
      </c>
      <c r="S52" s="148"/>
      <c r="T52" s="149"/>
      <c r="U52" s="17"/>
      <c r="V52" s="154"/>
    </row>
    <row r="53" spans="1:22" ht="71.25" customHeight="1" x14ac:dyDescent="0.25">
      <c r="A53" s="130" t="s">
        <v>494</v>
      </c>
      <c r="B53" s="132" t="s">
        <v>14</v>
      </c>
      <c r="C53" s="218"/>
      <c r="D53" s="170" t="s">
        <v>47</v>
      </c>
      <c r="E53" s="215" t="str">
        <f>C5</f>
        <v>CA-004</v>
      </c>
      <c r="F53" s="215" t="s">
        <v>310</v>
      </c>
      <c r="G53" s="158" t="s">
        <v>1025</v>
      </c>
      <c r="H53" s="193" t="str">
        <f>Requisitos[[#This Row],[Codigo CU]]</f>
        <v>CU-052</v>
      </c>
      <c r="I53" s="229" t="str">
        <f>C13</f>
        <v>CA-012</v>
      </c>
      <c r="J53" s="230" t="str">
        <f>F102</f>
        <v>RN-101</v>
      </c>
      <c r="K53" s="204" t="s">
        <v>949</v>
      </c>
      <c r="L53" s="193" t="s">
        <v>940</v>
      </c>
      <c r="M53" s="20" t="s">
        <v>960</v>
      </c>
      <c r="N53" s="20" t="str">
        <f>CONCATENATE(Requisitos[[#This Row],[Codigo CU]],"   ",Requisitos[[#This Row],[Casos De Uso ]])</f>
        <v>CU-052   Definir Entradas das reuniões ( ferramentas de entrada)</v>
      </c>
      <c r="O53" s="236" t="str">
        <f>VLOOKUP(Requisitos[[#This Row],[Rastreabilidade
RS - CU]],H:I,2,FALSE)</f>
        <v>CA-002</v>
      </c>
      <c r="P53" s="188" t="str">
        <f>L19</f>
        <v>CU-018</v>
      </c>
      <c r="Q53" s="187" t="s">
        <v>1057</v>
      </c>
      <c r="R53" s="185" t="s">
        <v>1082</v>
      </c>
      <c r="S53" s="148"/>
      <c r="T53" s="149"/>
      <c r="U53" s="17"/>
      <c r="V53" s="154"/>
    </row>
    <row r="54" spans="1:22" ht="33.75" x14ac:dyDescent="0.25">
      <c r="A54" s="130" t="s">
        <v>1</v>
      </c>
      <c r="B54" s="132" t="s">
        <v>11</v>
      </c>
      <c r="C54" s="217"/>
      <c r="D54" s="170" t="s">
        <v>45</v>
      </c>
      <c r="E54" s="215" t="str">
        <f>C5</f>
        <v>CA-004</v>
      </c>
      <c r="F54" s="215" t="s">
        <v>311</v>
      </c>
      <c r="G54" s="165" t="s">
        <v>426</v>
      </c>
      <c r="H54" s="193" t="str">
        <f>Requisitos[[#This Row],[Codigo CU]]</f>
        <v>CU-053</v>
      </c>
      <c r="I54" s="229" t="str">
        <f>C13</f>
        <v>CA-012</v>
      </c>
      <c r="J54" s="230" t="str">
        <f>F101</f>
        <v>RN-100</v>
      </c>
      <c r="K54" s="204" t="s">
        <v>949</v>
      </c>
      <c r="L54" s="193" t="s">
        <v>941</v>
      </c>
      <c r="M54" s="20" t="s">
        <v>961</v>
      </c>
      <c r="N54" s="20" t="str">
        <f>CONCATENATE(Requisitos[[#This Row],[Codigo CU]],"   ",Requisitos[[#This Row],[Casos De Uso ]])</f>
        <v>CU-053   Definir saidas das reuniões (atas)</v>
      </c>
      <c r="O54" s="236" t="str">
        <f>VLOOKUP(Requisitos[[#This Row],[Rastreabilidade
RS - CU]],H:I,2,FALSE)</f>
        <v>CA-004</v>
      </c>
      <c r="P54" s="188" t="str">
        <f>L63</f>
        <v>CU-062</v>
      </c>
      <c r="Q54" s="187" t="s">
        <v>1058</v>
      </c>
      <c r="R54" s="185" t="s">
        <v>1086</v>
      </c>
      <c r="S54" s="148"/>
      <c r="T54" s="149"/>
      <c r="U54" s="17"/>
      <c r="V54" s="154"/>
    </row>
    <row r="55" spans="1:22" ht="33.75" x14ac:dyDescent="0.25">
      <c r="A55" s="130" t="s">
        <v>1</v>
      </c>
      <c r="B55" s="132" t="s">
        <v>11</v>
      </c>
      <c r="C55" s="218"/>
      <c r="D55" s="170" t="s">
        <v>493</v>
      </c>
      <c r="E55" s="215"/>
      <c r="F55" s="215" t="s">
        <v>312</v>
      </c>
      <c r="G55" s="164"/>
      <c r="H55" s="193" t="str">
        <f>Requisitos[[#This Row],[Codigo CU]]</f>
        <v>CU-054</v>
      </c>
      <c r="I55" s="229" t="str">
        <f>C13</f>
        <v>CA-012</v>
      </c>
      <c r="J55" s="230" t="str">
        <f>F104</f>
        <v>RN-103</v>
      </c>
      <c r="K55" s="204" t="s">
        <v>949</v>
      </c>
      <c r="L55" s="193" t="s">
        <v>942</v>
      </c>
      <c r="M55" s="20" t="s">
        <v>972</v>
      </c>
      <c r="N55" s="20" t="str">
        <f>CONCATENATE(Requisitos[[#This Row],[Codigo CU]],"   ",Requisitos[[#This Row],[Casos De Uso ]])</f>
        <v xml:space="preserve">CU-054   Escolher se dono da reunião é abrigado  preecher check list ou não </v>
      </c>
      <c r="O55" s="236" t="str">
        <f>VLOOKUP(Requisitos[[#This Row],[Rastreabilidade
RS - CU]],H:I,2,FALSE)</f>
        <v>CA-030</v>
      </c>
      <c r="P55" s="188" t="str">
        <f>L64</f>
        <v>CU-063</v>
      </c>
      <c r="Q55" s="187" t="s">
        <v>1059</v>
      </c>
      <c r="R55" s="185" t="s">
        <v>1087</v>
      </c>
      <c r="S55" s="148"/>
      <c r="T55" s="149"/>
      <c r="U55" s="17"/>
      <c r="V55" s="154"/>
    </row>
    <row r="56" spans="1:22" ht="33.75" x14ac:dyDescent="0.25">
      <c r="A56" s="130" t="s">
        <v>494</v>
      </c>
      <c r="B56" s="132" t="s">
        <v>14</v>
      </c>
      <c r="C56" s="218"/>
      <c r="D56" s="170" t="s">
        <v>46</v>
      </c>
      <c r="E56" s="215"/>
      <c r="F56" s="215" t="s">
        <v>313</v>
      </c>
      <c r="G56" s="164"/>
      <c r="H56" s="193" t="str">
        <f>Requisitos[[#This Row],[Codigo CU]]</f>
        <v>CU-055</v>
      </c>
      <c r="I56" s="229" t="str">
        <f>C24</f>
        <v>CA-023</v>
      </c>
      <c r="J56" s="230" t="str">
        <f>F145</f>
        <v>RN-144</v>
      </c>
      <c r="K56" s="204" t="s">
        <v>949</v>
      </c>
      <c r="L56" s="193" t="s">
        <v>977</v>
      </c>
      <c r="M56" s="20" t="s">
        <v>993</v>
      </c>
      <c r="N56" s="20" t="str">
        <f>CONCATENATE(Requisitos[[#This Row],[Codigo CU]],"   ",Requisitos[[#This Row],[Casos De Uso ]])</f>
        <v xml:space="preserve">CU-055   Criar metas a atribuila a pessoas </v>
      </c>
      <c r="O56" s="236" t="str">
        <f>VLOOKUP(Requisitos[[#This Row],[Rastreabilidade
RS - CU]],H:I,2,FALSE)</f>
        <v>CA-004</v>
      </c>
      <c r="P56" s="188" t="str">
        <f>L66</f>
        <v>CU-065</v>
      </c>
      <c r="Q56" s="187" t="s">
        <v>1060</v>
      </c>
      <c r="R56" s="185" t="s">
        <v>1088</v>
      </c>
      <c r="S56" s="148"/>
      <c r="T56" s="149"/>
      <c r="U56" s="17"/>
      <c r="V56" s="154"/>
    </row>
    <row r="57" spans="1:22" ht="33.75" x14ac:dyDescent="0.25">
      <c r="A57" s="130"/>
      <c r="B57" s="132" t="s">
        <v>14</v>
      </c>
      <c r="C57" s="218"/>
      <c r="D57" s="170" t="s">
        <v>48</v>
      </c>
      <c r="E57" s="215"/>
      <c r="F57" s="215" t="s">
        <v>314</v>
      </c>
      <c r="G57" s="164"/>
      <c r="H57" s="193" t="str">
        <f>Requisitos[[#This Row],[Codigo CU]]</f>
        <v>CU-056</v>
      </c>
      <c r="I57" s="229" t="str">
        <f>C24</f>
        <v>CA-023</v>
      </c>
      <c r="J57" s="230" t="str">
        <f>F165</f>
        <v>RN-164</v>
      </c>
      <c r="K57" s="204" t="s">
        <v>949</v>
      </c>
      <c r="L57" s="193" t="s">
        <v>978</v>
      </c>
      <c r="M57" s="20" t="s">
        <v>992</v>
      </c>
      <c r="N57" s="20" t="str">
        <f>CONCATENATE(Requisitos[[#This Row],[Codigo CU]],"   ",Requisitos[[#This Row],[Casos De Uso ]])</f>
        <v xml:space="preserve">CU-056   Validar meta </v>
      </c>
      <c r="O57" s="236" t="str">
        <f>VLOOKUP(Requisitos[[#This Row],[Rastreabilidade
RS - CU]],H:I,2,FALSE)</f>
        <v>CA-005</v>
      </c>
      <c r="P57" s="188" t="str">
        <f>L67</f>
        <v>CU-066</v>
      </c>
      <c r="Q57" s="187" t="s">
        <v>1061</v>
      </c>
      <c r="R57" s="185" t="s">
        <v>1093</v>
      </c>
      <c r="S57" s="148"/>
      <c r="T57" s="149"/>
      <c r="U57" s="17"/>
      <c r="V57" s="154"/>
    </row>
    <row r="58" spans="1:22" ht="33.75" x14ac:dyDescent="0.25">
      <c r="A58" s="130"/>
      <c r="B58" s="132" t="s">
        <v>14</v>
      </c>
      <c r="C58" s="218"/>
      <c r="D58" s="170" t="s">
        <v>402</v>
      </c>
      <c r="E58" s="215"/>
      <c r="F58" s="215" t="s">
        <v>315</v>
      </c>
      <c r="G58" s="165"/>
      <c r="H58" s="193" t="str">
        <f>Requisitos[[#This Row],[Codigo CU]]</f>
        <v>CU-057</v>
      </c>
      <c r="I58" s="229" t="str">
        <f>C24</f>
        <v>CA-023</v>
      </c>
      <c r="J58" s="230" t="str">
        <f>F146</f>
        <v>RN-145</v>
      </c>
      <c r="K58" s="204" t="s">
        <v>949</v>
      </c>
      <c r="L58" s="193" t="s">
        <v>979</v>
      </c>
      <c r="M58" s="20" t="s">
        <v>987</v>
      </c>
      <c r="N58" s="20" t="str">
        <f>CONCATENATE(Requisitos[[#This Row],[Codigo CU]],"   ",Requisitos[[#This Row],[Casos De Uso ]])</f>
        <v>CU-057   Inserir freqeuncia de acompanhamento de meta</v>
      </c>
      <c r="O58" s="236" t="str">
        <f>VLOOKUP(Requisitos[[#This Row],[Rastreabilidade
RS - CU]],H:I,2,FALSE)</f>
        <v>CA-005</v>
      </c>
      <c r="P58" s="188" t="str">
        <f>L68</f>
        <v>CU-067</v>
      </c>
      <c r="Q58" s="187" t="s">
        <v>1062</v>
      </c>
      <c r="R58" s="185" t="s">
        <v>1166</v>
      </c>
      <c r="S58" s="148"/>
      <c r="T58" s="149"/>
      <c r="U58" s="17"/>
      <c r="V58" s="154"/>
    </row>
    <row r="59" spans="1:22" x14ac:dyDescent="0.25">
      <c r="A59" s="130"/>
      <c r="B59" s="132" t="s">
        <v>136</v>
      </c>
      <c r="C59" s="218"/>
      <c r="D59" s="170" t="s">
        <v>49</v>
      </c>
      <c r="E59" s="215"/>
      <c r="F59" s="215" t="s">
        <v>316</v>
      </c>
      <c r="G59" s="165"/>
      <c r="H59" s="193" t="str">
        <f>Requisitos[[#This Row],[Codigo CU]]</f>
        <v>CU-058</v>
      </c>
      <c r="I59" s="229" t="str">
        <f>C24</f>
        <v>CA-023</v>
      </c>
      <c r="J59" s="230" t="str">
        <f>F164</f>
        <v>RN-163</v>
      </c>
      <c r="K59" s="204" t="s">
        <v>947</v>
      </c>
      <c r="L59" s="193" t="s">
        <v>980</v>
      </c>
      <c r="M59" s="20" t="s">
        <v>995</v>
      </c>
      <c r="N59" s="20" t="str">
        <f>CONCATENATE(Requisitos[[#This Row],[Codigo CU]],"   ",Requisitos[[#This Row],[Casos De Uso ]])</f>
        <v xml:space="preserve">CU-058   Ver indicadores das metas </v>
      </c>
      <c r="O59" s="236">
        <f>VLOOKUP(Requisitos[[#This Row],[Rastreabilidade
RS - CU]],H:I,2,FALSE)</f>
        <v>0</v>
      </c>
      <c r="P59" s="188"/>
      <c r="Q59" s="187" t="s">
        <v>1063</v>
      </c>
      <c r="R59" s="185"/>
      <c r="S59" s="148"/>
      <c r="T59" s="149"/>
      <c r="U59" s="17"/>
      <c r="V59" s="154"/>
    </row>
    <row r="60" spans="1:22" x14ac:dyDescent="0.25">
      <c r="A60" s="130"/>
      <c r="B60" s="132" t="s">
        <v>136</v>
      </c>
      <c r="C60" s="218"/>
      <c r="D60" s="170" t="s">
        <v>50</v>
      </c>
      <c r="E60" s="215"/>
      <c r="F60" s="215" t="s">
        <v>317</v>
      </c>
      <c r="G60" s="164"/>
      <c r="H60" s="193" t="str">
        <f>Requisitos[[#This Row],[Codigo CU]]</f>
        <v>CU-059</v>
      </c>
      <c r="I60" s="229" t="str">
        <f>C24</f>
        <v>CA-023</v>
      </c>
      <c r="J60" s="230" t="str">
        <f>F148</f>
        <v>RN-147</v>
      </c>
      <c r="K60" s="204" t="s">
        <v>947</v>
      </c>
      <c r="L60" s="193" t="s">
        <v>981</v>
      </c>
      <c r="M60" s="20" t="s">
        <v>991</v>
      </c>
      <c r="N60" s="20" t="str">
        <f>CONCATENATE(Requisitos[[#This Row],[Codigo CU]],"   ",Requisitos[[#This Row],[Casos De Uso ]])</f>
        <v xml:space="preserve">CU-059   Colocar metas no sistmea </v>
      </c>
      <c r="O60" s="236">
        <f>VLOOKUP(Requisitos[[#This Row],[Rastreabilidade
RS - CU]],H:I,2,FALSE)</f>
        <v>0</v>
      </c>
      <c r="P60" s="188"/>
      <c r="Q60" s="187" t="s">
        <v>1064</v>
      </c>
      <c r="R60" s="185"/>
      <c r="S60" s="148"/>
      <c r="T60" s="149"/>
      <c r="U60" s="17"/>
      <c r="V60" s="154"/>
    </row>
    <row r="61" spans="1:22" x14ac:dyDescent="0.25">
      <c r="A61" s="130"/>
      <c r="B61" s="132" t="s">
        <v>136</v>
      </c>
      <c r="C61" s="218"/>
      <c r="D61" s="170" t="s">
        <v>51</v>
      </c>
      <c r="E61" s="215"/>
      <c r="F61" s="215" t="s">
        <v>318</v>
      </c>
      <c r="G61" s="164"/>
      <c r="H61" s="193" t="str">
        <f>Requisitos[[#This Row],[Codigo CU]]</f>
        <v>CU-060</v>
      </c>
      <c r="I61" s="229" t="str">
        <f>C5</f>
        <v>CA-004</v>
      </c>
      <c r="J61" s="230" t="str">
        <f>F47</f>
        <v>RN-046</v>
      </c>
      <c r="K61" s="204"/>
      <c r="L61" s="193" t="s">
        <v>982</v>
      </c>
      <c r="M61" s="20" t="s">
        <v>1034</v>
      </c>
      <c r="N61" s="20" t="str">
        <f>CONCATENATE(Requisitos[[#This Row],[Codigo CU]],"   ",Requisitos[[#This Row],[Casos De Uso ]])</f>
        <v xml:space="preserve">CU-060   Ver indicadores de ações de pessoa especifica </v>
      </c>
      <c r="O61" s="236">
        <f>VLOOKUP(Requisitos[[#This Row],[Rastreabilidade
RS - CU]],H:I,2,FALSE)</f>
        <v>0</v>
      </c>
      <c r="P61" s="188"/>
      <c r="Q61" s="187" t="s">
        <v>1090</v>
      </c>
      <c r="R61" s="185"/>
      <c r="S61" s="148"/>
      <c r="T61" s="149"/>
      <c r="U61" s="17"/>
      <c r="V61" s="154"/>
    </row>
    <row r="62" spans="1:22" ht="15" customHeight="1" x14ac:dyDescent="0.25">
      <c r="A62" s="130"/>
      <c r="B62" s="132" t="s">
        <v>136</v>
      </c>
      <c r="C62" s="218"/>
      <c r="D62" s="170"/>
      <c r="E62" s="215"/>
      <c r="F62" s="215" t="s">
        <v>319</v>
      </c>
      <c r="G62" s="164"/>
      <c r="H62" s="193" t="str">
        <f>Requisitos[[#This Row],[Codigo CU]]</f>
        <v>CU-061</v>
      </c>
      <c r="I62" s="229" t="str">
        <f>C5</f>
        <v>CA-004</v>
      </c>
      <c r="J62" s="230" t="str">
        <f>F54</f>
        <v>RN-053</v>
      </c>
      <c r="K62" s="204" t="s">
        <v>947</v>
      </c>
      <c r="L62" s="193" t="s">
        <v>983</v>
      </c>
      <c r="M62" s="20" t="s">
        <v>1031</v>
      </c>
      <c r="N62" s="20" t="str">
        <f>CONCATENATE(Requisitos[[#This Row],[Codigo CU]],"   ",Requisitos[[#This Row],[Casos De Uso ]])</f>
        <v xml:space="preserve">CU-061   Ver ações programadas na agenda semanal do  google </v>
      </c>
      <c r="O62" s="236">
        <f>VLOOKUP(Requisitos[[#This Row],[Rastreabilidade
RS - CU]],H:I,2,FALSE)</f>
        <v>0</v>
      </c>
      <c r="P62" s="188"/>
      <c r="Q62" s="187" t="s">
        <v>1091</v>
      </c>
      <c r="R62" s="185"/>
      <c r="S62" s="148"/>
      <c r="T62" s="149"/>
      <c r="U62" s="17"/>
      <c r="V62" s="154"/>
    </row>
    <row r="63" spans="1:22" x14ac:dyDescent="0.25">
      <c r="A63" s="130"/>
      <c r="B63" s="132"/>
      <c r="C63" s="218"/>
      <c r="D63" s="170"/>
      <c r="E63" s="215"/>
      <c r="F63" s="215" t="s">
        <v>320</v>
      </c>
      <c r="G63" s="166"/>
      <c r="H63" s="193" t="str">
        <f>Requisitos[[#This Row],[Codigo CU]]</f>
        <v>CU-062</v>
      </c>
      <c r="I63" s="229" t="str">
        <f>C5</f>
        <v>CA-004</v>
      </c>
      <c r="J63" s="230" t="str">
        <f>F53</f>
        <v>RN-052</v>
      </c>
      <c r="K63" s="204" t="s">
        <v>947</v>
      </c>
      <c r="L63" s="193" t="s">
        <v>984</v>
      </c>
      <c r="M63" s="20" t="s">
        <v>1052</v>
      </c>
      <c r="N63" s="20" t="str">
        <f>CONCATENATE(Requisitos[[#This Row],[Codigo CU]],"   ",Requisitos[[#This Row],[Casos De Uso ]])</f>
        <v xml:space="preserve">CU-062   Priorizar tarefas </v>
      </c>
      <c r="O63" s="236">
        <f>VLOOKUP(Requisitos[[#This Row],[Rastreabilidade
RS - CU]],H:I,2,FALSE)</f>
        <v>0</v>
      </c>
      <c r="P63" s="188"/>
      <c r="Q63" s="255" t="s">
        <v>1089</v>
      </c>
      <c r="R63" s="20" t="s">
        <v>406</v>
      </c>
      <c r="S63" s="148"/>
      <c r="T63" s="149"/>
      <c r="U63" s="17"/>
      <c r="V63" s="154"/>
    </row>
    <row r="64" spans="1:22" ht="15" customHeight="1" x14ac:dyDescent="0.25">
      <c r="A64" s="130"/>
      <c r="B64" s="132" t="s">
        <v>136</v>
      </c>
      <c r="C64" s="218"/>
      <c r="D64" s="170" t="s">
        <v>52</v>
      </c>
      <c r="E64" s="215"/>
      <c r="F64" s="215" t="s">
        <v>321</v>
      </c>
      <c r="G64" s="166"/>
      <c r="H64" s="193" t="str">
        <f>Requisitos[[#This Row],[Codigo CU]]</f>
        <v>CU-063</v>
      </c>
      <c r="I64" s="229" t="str">
        <f>C31</f>
        <v>CA-030</v>
      </c>
      <c r="J64" s="229" t="str">
        <f>F94</f>
        <v>RN-093</v>
      </c>
      <c r="K64" s="204" t="s">
        <v>947</v>
      </c>
      <c r="L64" s="193" t="s">
        <v>985</v>
      </c>
      <c r="M64" s="20" t="s">
        <v>1069</v>
      </c>
      <c r="N64" s="20" t="str">
        <f>CONCATENATE(Requisitos[[#This Row],[Codigo CU]],"   ",Requisitos[[#This Row],[Casos De Uso ]])</f>
        <v>CU-063   Ver fluxo de processo da ferramenta</v>
      </c>
      <c r="O64" s="236">
        <f>VLOOKUP(Requisitos[[#This Row],[Rastreabilidade
RS - CU]],H:I,2,FALSE)</f>
        <v>0</v>
      </c>
      <c r="P64" s="188"/>
      <c r="Q64" s="188"/>
      <c r="R64" s="185"/>
      <c r="S64" s="148"/>
      <c r="T64" s="149"/>
      <c r="U64" s="17"/>
      <c r="V64" s="154"/>
    </row>
    <row r="65" spans="1:22" ht="15" customHeight="1" x14ac:dyDescent="0.25">
      <c r="A65" s="130"/>
      <c r="B65" s="132" t="s">
        <v>136</v>
      </c>
      <c r="C65" s="218"/>
      <c r="D65" s="170" t="s">
        <v>53</v>
      </c>
      <c r="E65" s="215"/>
      <c r="F65" s="215" t="s">
        <v>322</v>
      </c>
      <c r="G65" s="166"/>
      <c r="H65" s="193" t="str">
        <f>Requisitos[[#This Row],[Codigo CU]]</f>
        <v>CU-064</v>
      </c>
      <c r="I65" s="229" t="str">
        <f>C31</f>
        <v>CA-030</v>
      </c>
      <c r="J65" s="229" t="str">
        <f>F97</f>
        <v>RN-096</v>
      </c>
      <c r="K65" s="204" t="s">
        <v>949</v>
      </c>
      <c r="L65" s="193" t="s">
        <v>986</v>
      </c>
      <c r="M65" s="20" t="s">
        <v>1070</v>
      </c>
      <c r="N65" s="20" t="str">
        <f>CONCATENATE(Requisitos[[#This Row],[Codigo CU]],"   ",Requisitos[[#This Row],[Casos De Uso ]])</f>
        <v xml:space="preserve">CU-064   Colocar regras de negocio entre processos </v>
      </c>
      <c r="O65" s="236">
        <f>VLOOKUP(Requisitos[[#This Row],[Rastreabilidade
RS - CU]],H:I,2,FALSE)</f>
        <v>0</v>
      </c>
      <c r="P65" s="188"/>
      <c r="Q65" s="188"/>
      <c r="R65" s="185"/>
      <c r="S65" s="148"/>
      <c r="T65" s="149"/>
      <c r="U65" s="17"/>
      <c r="V65" s="154"/>
    </row>
    <row r="66" spans="1:22" ht="15" customHeight="1" x14ac:dyDescent="0.25">
      <c r="A66" s="130"/>
      <c r="B66" s="132" t="s">
        <v>136</v>
      </c>
      <c r="C66" s="218"/>
      <c r="D66" s="170"/>
      <c r="E66" s="215" t="str">
        <f>C6</f>
        <v>CA-005</v>
      </c>
      <c r="F66" s="215" t="s">
        <v>323</v>
      </c>
      <c r="G66" s="167" t="s">
        <v>916</v>
      </c>
      <c r="H66" s="193" t="str">
        <f>Requisitos[[#This Row],[Codigo CU]]</f>
        <v>CU-065</v>
      </c>
      <c r="I66" s="229" t="str">
        <f>C5</f>
        <v>CA-004</v>
      </c>
      <c r="J66" s="230" t="str">
        <f>F50</f>
        <v>RN-049</v>
      </c>
      <c r="K66" s="204" t="s">
        <v>947</v>
      </c>
      <c r="L66" s="193" t="s">
        <v>1067</v>
      </c>
      <c r="M66" s="20" t="s">
        <v>1084</v>
      </c>
      <c r="N66" s="20" t="str">
        <f>CONCATENATE(Requisitos[[#This Row],[Codigo CU]],"   ",Requisitos[[#This Row],[Casos De Uso ]])</f>
        <v>CU-065   Criar Nova Atividade</v>
      </c>
      <c r="O66" s="236">
        <f>VLOOKUP(Requisitos[[#This Row],[Rastreabilidade
RS - CU]],H:I,2,FALSE)</f>
        <v>0</v>
      </c>
      <c r="P66" s="188"/>
      <c r="Q66" s="188"/>
      <c r="R66" s="185"/>
      <c r="S66" s="148"/>
      <c r="T66" s="149"/>
      <c r="U66" s="17"/>
      <c r="V66" s="154"/>
    </row>
    <row r="67" spans="1:22" ht="15" customHeight="1" x14ac:dyDescent="0.25">
      <c r="A67" s="130"/>
      <c r="B67" s="132" t="s">
        <v>136</v>
      </c>
      <c r="C67" s="218"/>
      <c r="D67" s="170" t="s">
        <v>54</v>
      </c>
      <c r="E67" s="215" t="str">
        <f>C6</f>
        <v>CA-005</v>
      </c>
      <c r="F67" s="215" t="s">
        <v>324</v>
      </c>
      <c r="G67" s="167" t="s">
        <v>917</v>
      </c>
      <c r="H67" s="193" t="str">
        <f>Requisitos[[#This Row],[Codigo CU]]</f>
        <v>CU-066</v>
      </c>
      <c r="I67" s="229" t="str">
        <f>C6</f>
        <v>CA-005</v>
      </c>
      <c r="J67" s="229" t="str">
        <f>F10</f>
        <v>RN-009</v>
      </c>
      <c r="K67" s="204" t="s">
        <v>947</v>
      </c>
      <c r="L67" s="193" t="s">
        <v>1068</v>
      </c>
      <c r="M67" s="20" t="s">
        <v>1092</v>
      </c>
      <c r="N67" s="20" t="str">
        <f>CONCATENATE(Requisitos[[#This Row],[Codigo CU]],"   ",Requisitos[[#This Row],[Casos De Uso ]])</f>
        <v>CU-066   seguir atividade q usuário escolher</v>
      </c>
      <c r="O67" s="236">
        <f>VLOOKUP(Requisitos[[#This Row],[Rastreabilidade
RS - CU]],H:I,2,FALSE)</f>
        <v>0</v>
      </c>
      <c r="P67" s="188"/>
      <c r="Q67" s="188"/>
      <c r="R67" s="185"/>
      <c r="S67" s="148"/>
      <c r="T67" s="148"/>
      <c r="U67" s="17"/>
      <c r="V67" s="155"/>
    </row>
    <row r="68" spans="1:22" ht="15" customHeight="1" x14ac:dyDescent="0.25">
      <c r="A68" s="130"/>
      <c r="B68" s="132"/>
      <c r="C68" s="212"/>
      <c r="D68" s="170"/>
      <c r="E68" s="215" t="str">
        <f>C6</f>
        <v>CA-005</v>
      </c>
      <c r="F68" s="215" t="s">
        <v>325</v>
      </c>
      <c r="G68" s="167" t="s">
        <v>427</v>
      </c>
      <c r="H68" s="193" t="str">
        <f>Requisitos[[#This Row],[Codigo CU]]</f>
        <v>CU-067</v>
      </c>
      <c r="I68" s="229" t="str">
        <f>C6</f>
        <v>CA-005</v>
      </c>
      <c r="J68" s="229" t="str">
        <f>F66</f>
        <v>RN-065</v>
      </c>
      <c r="K68" s="204" t="s">
        <v>947</v>
      </c>
      <c r="L68" s="193" t="s">
        <v>1167</v>
      </c>
      <c r="M68" s="20" t="s">
        <v>1165</v>
      </c>
      <c r="N68" s="20" t="str">
        <f>CONCATENATE(Requisitos[[#This Row],[Codigo CU]],"   ",Requisitos[[#This Row],[Casos De Uso ]])</f>
        <v xml:space="preserve">CU-067   Escolher se imprime check list para preecher ao longo do mês </v>
      </c>
      <c r="O68" s="236">
        <f>VLOOKUP(Requisitos[[#This Row],[Rastreabilidade
RS - CU]],H:I,2,FALSE)</f>
        <v>0</v>
      </c>
      <c r="P68" s="188"/>
      <c r="Q68" s="188"/>
      <c r="R68" s="185"/>
      <c r="S68" s="148"/>
      <c r="T68" s="148"/>
      <c r="U68" s="17"/>
      <c r="V68" s="155"/>
    </row>
    <row r="69" spans="1:22" ht="15" customHeight="1" x14ac:dyDescent="0.35">
      <c r="A69" s="130"/>
      <c r="B69" s="132"/>
      <c r="C69" s="212"/>
      <c r="D69" s="170" t="s">
        <v>1252</v>
      </c>
      <c r="E69" s="215" t="str">
        <f>C6</f>
        <v>CA-005</v>
      </c>
      <c r="F69" s="215" t="s">
        <v>326</v>
      </c>
      <c r="G69" s="164" t="s">
        <v>428</v>
      </c>
      <c r="H69" s="193">
        <f>Requisitos[[#This Row],[Codigo CU]]</f>
        <v>0</v>
      </c>
      <c r="I69" s="229"/>
      <c r="J69" s="229"/>
      <c r="K69" s="205"/>
      <c r="L69" s="194"/>
      <c r="M69" s="20"/>
      <c r="N69" s="20" t="str">
        <f>CONCATENATE(Requisitos[[#This Row],[Codigo CU]],"   ",Requisitos[[#This Row],[Casos De Uso ]])</f>
        <v xml:space="preserve">   </v>
      </c>
      <c r="O69" s="236">
        <f>VLOOKUP(Requisitos[[#This Row],[Rastreabilidade
RS - CU]],H:I,2,FALSE)</f>
        <v>0</v>
      </c>
      <c r="P69" s="188"/>
      <c r="Q69" s="188"/>
      <c r="R69" s="185"/>
      <c r="S69" s="148"/>
      <c r="T69" s="148"/>
      <c r="U69" s="17"/>
      <c r="V69" s="155"/>
    </row>
    <row r="70" spans="1:22" ht="15" customHeight="1" x14ac:dyDescent="0.35">
      <c r="A70" s="130"/>
      <c r="B70" s="93"/>
      <c r="C70" s="217"/>
      <c r="D70" s="170"/>
      <c r="E70" s="215" t="str">
        <f>C6</f>
        <v>CA-005</v>
      </c>
      <c r="F70" s="215" t="s">
        <v>327</v>
      </c>
      <c r="G70" s="164"/>
      <c r="H70" s="193">
        <f>Requisitos[[#This Row],[Codigo CU]]</f>
        <v>0</v>
      </c>
      <c r="I70" s="229"/>
      <c r="J70" s="229"/>
      <c r="K70" s="205"/>
      <c r="L70" s="194"/>
      <c r="M70" s="20"/>
      <c r="N70" s="20" t="str">
        <f>CONCATENATE(Requisitos[[#This Row],[Codigo CU]],"   ",Requisitos[[#This Row],[Casos De Uso ]])</f>
        <v xml:space="preserve">   </v>
      </c>
      <c r="O70" s="236">
        <f>VLOOKUP(Requisitos[[#This Row],[Rastreabilidade
RS - CU]],H:I,2,FALSE)</f>
        <v>0</v>
      </c>
      <c r="P70" s="188"/>
      <c r="Q70" s="188"/>
      <c r="R70" s="185"/>
      <c r="S70" s="148"/>
      <c r="T70" s="148"/>
      <c r="U70" s="17"/>
      <c r="V70" s="155"/>
    </row>
    <row r="71" spans="1:22" ht="15" customHeight="1" x14ac:dyDescent="0.35">
      <c r="A71" s="130"/>
      <c r="B71" s="93"/>
      <c r="C71" s="212"/>
      <c r="D71" s="170" t="s">
        <v>1253</v>
      </c>
      <c r="E71" s="215" t="str">
        <f>C6</f>
        <v>CA-005</v>
      </c>
      <c r="F71" s="215" t="s">
        <v>328</v>
      </c>
      <c r="G71" s="164" t="s">
        <v>574</v>
      </c>
      <c r="H71" s="193">
        <f>Requisitos[[#This Row],[Codigo CU]]</f>
        <v>0</v>
      </c>
      <c r="I71" s="229"/>
      <c r="J71" s="229"/>
      <c r="K71" s="205"/>
      <c r="L71" s="194"/>
      <c r="M71" s="20"/>
      <c r="N71" s="20" t="str">
        <f>CONCATENATE(Requisitos[[#This Row],[Codigo CU]],"   ",Requisitos[[#This Row],[Casos De Uso ]])</f>
        <v xml:space="preserve">   </v>
      </c>
      <c r="O71" s="236">
        <f>VLOOKUP(Requisitos[[#This Row],[Rastreabilidade
RS - CU]],H:I,2,FALSE)</f>
        <v>0</v>
      </c>
      <c r="P71" s="188"/>
      <c r="Q71" s="188"/>
      <c r="R71" s="185"/>
      <c r="S71" s="148"/>
      <c r="T71" s="148"/>
      <c r="U71" s="17"/>
      <c r="V71" s="155"/>
    </row>
    <row r="72" spans="1:22" ht="15" customHeight="1" x14ac:dyDescent="0.35">
      <c r="A72" s="130"/>
      <c r="B72" s="93"/>
      <c r="C72" s="212"/>
      <c r="D72" s="170"/>
      <c r="E72" s="215" t="str">
        <f>C7</f>
        <v>CA-006</v>
      </c>
      <c r="F72" s="215" t="s">
        <v>329</v>
      </c>
      <c r="G72" s="164" t="s">
        <v>596</v>
      </c>
      <c r="H72" s="193">
        <f>Requisitos[[#This Row],[Codigo CU]]</f>
        <v>0</v>
      </c>
      <c r="I72" s="229"/>
      <c r="J72" s="229"/>
      <c r="K72" s="205"/>
      <c r="L72" s="194"/>
      <c r="M72" s="20"/>
      <c r="N72" s="20" t="str">
        <f>CONCATENATE(Requisitos[[#This Row],[Codigo CU]],"   ",Requisitos[[#This Row],[Casos De Uso ]])</f>
        <v xml:space="preserve">   </v>
      </c>
      <c r="O72" s="236">
        <f>VLOOKUP(Requisitos[[#This Row],[Rastreabilidade
RS - CU]],H:I,2,FALSE)</f>
        <v>0</v>
      </c>
      <c r="P72" s="188"/>
      <c r="Q72" s="188"/>
      <c r="R72" s="185"/>
      <c r="S72" s="148"/>
      <c r="T72" s="148"/>
      <c r="U72" s="17"/>
      <c r="V72" s="155"/>
    </row>
    <row r="73" spans="1:22" ht="15" customHeight="1" x14ac:dyDescent="0.35">
      <c r="A73" s="130"/>
      <c r="B73" s="93"/>
      <c r="C73" s="212"/>
      <c r="D73" s="170"/>
      <c r="E73" s="215" t="str">
        <f>C9</f>
        <v>CA-008</v>
      </c>
      <c r="F73" s="215" t="s">
        <v>330</v>
      </c>
      <c r="G73" s="167" t="s">
        <v>137</v>
      </c>
      <c r="H73" s="193">
        <f>Requisitos[[#This Row],[Codigo CU]]</f>
        <v>0</v>
      </c>
      <c r="I73" s="229"/>
      <c r="J73" s="229"/>
      <c r="K73" s="205"/>
      <c r="L73" s="194"/>
      <c r="M73" s="20"/>
      <c r="N73" s="20" t="str">
        <f>CONCATENATE(Requisitos[[#This Row],[Codigo CU]],"   ",Requisitos[[#This Row],[Casos De Uso ]])</f>
        <v xml:space="preserve">   </v>
      </c>
      <c r="O73" s="236">
        <f>VLOOKUP(Requisitos[[#This Row],[Rastreabilidade
RS - CU]],H:I,2,FALSE)</f>
        <v>0</v>
      </c>
      <c r="P73" s="188"/>
      <c r="Q73" s="188"/>
      <c r="R73" s="185"/>
      <c r="S73" s="148"/>
      <c r="T73" s="148"/>
      <c r="U73" s="17"/>
      <c r="V73" s="155"/>
    </row>
    <row r="74" spans="1:22" ht="15" customHeight="1" x14ac:dyDescent="0.35">
      <c r="A74" s="130"/>
      <c r="B74" s="93"/>
      <c r="C74" s="212"/>
      <c r="D74" s="170"/>
      <c r="E74" s="215" t="str">
        <f>C9</f>
        <v>CA-008</v>
      </c>
      <c r="F74" s="215" t="s">
        <v>331</v>
      </c>
      <c r="G74" s="167" t="s">
        <v>590</v>
      </c>
      <c r="H74" s="193">
        <f>Requisitos[[#This Row],[Codigo CU]]</f>
        <v>0</v>
      </c>
      <c r="I74" s="229"/>
      <c r="J74" s="229"/>
      <c r="K74" s="205"/>
      <c r="L74" s="194"/>
      <c r="M74" s="20"/>
      <c r="N74" s="20" t="str">
        <f>CONCATENATE(Requisitos[[#This Row],[Codigo CU]],"   ",Requisitos[[#This Row],[Casos De Uso ]])</f>
        <v xml:space="preserve">   </v>
      </c>
      <c r="O74" s="236">
        <f>VLOOKUP(Requisitos[[#This Row],[Rastreabilidade
RS - CU]],H:I,2,FALSE)</f>
        <v>0</v>
      </c>
      <c r="P74" s="188"/>
      <c r="Q74" s="188"/>
      <c r="R74" s="185"/>
      <c r="S74" s="148"/>
      <c r="T74" s="148"/>
      <c r="U74" s="17"/>
      <c r="V74" s="155"/>
    </row>
    <row r="75" spans="1:22" ht="19.5" customHeight="1" x14ac:dyDescent="0.35">
      <c r="A75" s="130"/>
      <c r="B75" s="93"/>
      <c r="C75" s="212"/>
      <c r="D75" s="170"/>
      <c r="E75" s="215" t="str">
        <f>C9</f>
        <v>CA-008</v>
      </c>
      <c r="F75" s="215" t="s">
        <v>332</v>
      </c>
      <c r="G75" s="167" t="s">
        <v>589</v>
      </c>
      <c r="H75" s="193">
        <f>Requisitos[[#This Row],[Codigo CU]]</f>
        <v>0</v>
      </c>
      <c r="I75" s="229"/>
      <c r="J75" s="229"/>
      <c r="K75" s="205"/>
      <c r="L75" s="194"/>
      <c r="M75" s="20"/>
      <c r="N75" s="20" t="str">
        <f>CONCATENATE(Requisitos[[#This Row],[Codigo CU]],"   ",Requisitos[[#This Row],[Casos De Uso ]])</f>
        <v xml:space="preserve">   </v>
      </c>
      <c r="O75" s="236">
        <f>VLOOKUP(Requisitos[[#This Row],[Rastreabilidade
RS - CU]],H:I,2,FALSE)</f>
        <v>0</v>
      </c>
      <c r="P75" s="188"/>
      <c r="Q75" s="188"/>
      <c r="R75" s="185"/>
      <c r="S75" s="148"/>
      <c r="T75" s="148"/>
      <c r="U75" s="17"/>
      <c r="V75" s="155"/>
    </row>
    <row r="76" spans="1:22" ht="19.5" customHeight="1" x14ac:dyDescent="0.35">
      <c r="A76" s="130"/>
      <c r="B76" s="93"/>
      <c r="C76" s="212"/>
      <c r="D76" s="170"/>
      <c r="E76" s="215" t="str">
        <f>C9</f>
        <v>CA-008</v>
      </c>
      <c r="F76" s="215" t="s">
        <v>333</v>
      </c>
      <c r="G76" s="164" t="s">
        <v>591</v>
      </c>
      <c r="H76" s="193">
        <f>Requisitos[[#This Row],[Codigo CU]]</f>
        <v>0</v>
      </c>
      <c r="I76" s="229"/>
      <c r="J76" s="229"/>
      <c r="K76" s="205"/>
      <c r="L76" s="194"/>
      <c r="M76" s="20"/>
      <c r="N76" s="20" t="str">
        <f>CONCATENATE(Requisitos[[#This Row],[Codigo CU]],"   ",Requisitos[[#This Row],[Casos De Uso ]])</f>
        <v xml:space="preserve">   </v>
      </c>
      <c r="O76" s="236">
        <f>VLOOKUP(Requisitos[[#This Row],[Rastreabilidade
RS - CU]],H:I,2,FALSE)</f>
        <v>0</v>
      </c>
      <c r="P76" s="188"/>
      <c r="Q76" s="188"/>
      <c r="R76" s="185"/>
      <c r="S76" s="148"/>
      <c r="T76" s="148"/>
      <c r="U76" s="17"/>
      <c r="V76" s="155"/>
    </row>
    <row r="77" spans="1:22" ht="19.5" customHeight="1" x14ac:dyDescent="0.35">
      <c r="A77" s="130"/>
      <c r="B77" s="93"/>
      <c r="C77" s="212"/>
      <c r="D77" s="170"/>
      <c r="E77" s="215" t="str">
        <f>C9</f>
        <v>CA-008</v>
      </c>
      <c r="F77" s="215" t="s">
        <v>334</v>
      </c>
      <c r="G77" s="164" t="s">
        <v>592</v>
      </c>
      <c r="H77" s="193">
        <f>Requisitos[[#This Row],[Codigo CU]]</f>
        <v>0</v>
      </c>
      <c r="I77" s="229"/>
      <c r="J77" s="229"/>
      <c r="K77" s="205"/>
      <c r="L77" s="194"/>
      <c r="M77" s="20"/>
      <c r="N77" s="20" t="str">
        <f>CONCATENATE(Requisitos[[#This Row],[Codigo CU]],"   ",Requisitos[[#This Row],[Casos De Uso ]])</f>
        <v xml:space="preserve">   </v>
      </c>
      <c r="O77" s="236">
        <f>VLOOKUP(Requisitos[[#This Row],[Rastreabilidade
RS - CU]],H:I,2,FALSE)</f>
        <v>0</v>
      </c>
      <c r="P77" s="188"/>
      <c r="Q77" s="188"/>
      <c r="R77" s="185"/>
      <c r="S77" s="148"/>
      <c r="T77" s="148"/>
      <c r="U77" s="17"/>
      <c r="V77" s="155"/>
    </row>
    <row r="78" spans="1:22" ht="15" customHeight="1" x14ac:dyDescent="0.35">
      <c r="A78" s="130"/>
      <c r="B78" s="93"/>
      <c r="C78" s="212"/>
      <c r="D78" s="170"/>
      <c r="E78" s="215"/>
      <c r="F78" s="215" t="s">
        <v>335</v>
      </c>
      <c r="G78" s="164" t="s">
        <v>1044</v>
      </c>
      <c r="H78" s="193">
        <f>Requisitos[[#This Row],[Codigo CU]]</f>
        <v>0</v>
      </c>
      <c r="I78" s="229"/>
      <c r="J78" s="229"/>
      <c r="K78" s="205"/>
      <c r="L78" s="194"/>
      <c r="M78" s="20"/>
      <c r="N78" s="20" t="str">
        <f>CONCATENATE(Requisitos[[#This Row],[Codigo CU]],"   ",Requisitos[[#This Row],[Casos De Uso ]])</f>
        <v xml:space="preserve">   </v>
      </c>
      <c r="O78" s="236">
        <f>VLOOKUP(Requisitos[[#This Row],[Rastreabilidade
RS - CU]],H:I,2,FALSE)</f>
        <v>0</v>
      </c>
      <c r="P78" s="188"/>
      <c r="Q78" s="188"/>
      <c r="R78" s="185"/>
      <c r="S78" s="148"/>
      <c r="T78" s="148"/>
      <c r="U78" s="17"/>
      <c r="V78" s="155"/>
    </row>
    <row r="79" spans="1:22" x14ac:dyDescent="0.35">
      <c r="A79" s="130"/>
      <c r="B79" s="93"/>
      <c r="C79" s="212"/>
      <c r="D79" s="170"/>
      <c r="E79" s="215"/>
      <c r="F79" s="215" t="s">
        <v>336</v>
      </c>
      <c r="G79" s="167"/>
      <c r="H79" s="193">
        <f>Requisitos[[#This Row],[Codigo CU]]</f>
        <v>0</v>
      </c>
      <c r="I79" s="229"/>
      <c r="J79" s="229"/>
      <c r="K79" s="205"/>
      <c r="L79" s="194"/>
      <c r="M79" s="20"/>
      <c r="N79" s="20" t="str">
        <f>CONCATENATE(Requisitos[[#This Row],[Codigo CU]],"   ",Requisitos[[#This Row],[Casos De Uso ]])</f>
        <v xml:space="preserve">   </v>
      </c>
      <c r="O79" s="236">
        <f>VLOOKUP(Requisitos[[#This Row],[Rastreabilidade
RS - CU]],H:I,2,FALSE)</f>
        <v>0</v>
      </c>
      <c r="P79" s="188"/>
      <c r="Q79" s="188"/>
      <c r="R79" s="185"/>
      <c r="S79" s="148"/>
      <c r="T79" s="148"/>
      <c r="U79" s="17"/>
      <c r="V79" s="155"/>
    </row>
    <row r="80" spans="1:22" ht="15" customHeight="1" x14ac:dyDescent="0.35">
      <c r="A80" s="130"/>
      <c r="B80" s="93"/>
      <c r="C80" s="212"/>
      <c r="D80" s="170"/>
      <c r="E80" s="215"/>
      <c r="F80" s="215" t="s">
        <v>337</v>
      </c>
      <c r="G80" s="167"/>
      <c r="H80" s="193">
        <f>Requisitos[[#This Row],[Codigo CU]]</f>
        <v>0</v>
      </c>
      <c r="I80" s="229"/>
      <c r="J80" s="229"/>
      <c r="K80" s="205"/>
      <c r="L80" s="194"/>
      <c r="M80" s="20"/>
      <c r="N80" s="20" t="str">
        <f>CONCATENATE(Requisitos[[#This Row],[Codigo CU]],"   ",Requisitos[[#This Row],[Casos De Uso ]])</f>
        <v xml:space="preserve">   </v>
      </c>
      <c r="O80" s="236">
        <f>VLOOKUP(Requisitos[[#This Row],[Rastreabilidade
RS - CU]],H:I,2,FALSE)</f>
        <v>0</v>
      </c>
      <c r="P80" s="188"/>
      <c r="Q80" s="188"/>
      <c r="R80" s="185"/>
      <c r="S80" s="148"/>
      <c r="T80" s="148"/>
      <c r="U80" s="17"/>
      <c r="V80" s="155"/>
    </row>
    <row r="81" spans="1:22" ht="15" customHeight="1" x14ac:dyDescent="0.35">
      <c r="A81" s="130"/>
      <c r="B81" s="93"/>
      <c r="C81" s="212"/>
      <c r="D81" s="170"/>
      <c r="E81" s="215"/>
      <c r="F81" s="215" t="s">
        <v>338</v>
      </c>
      <c r="G81" s="164"/>
      <c r="H81" s="193">
        <f>Requisitos[[#This Row],[Codigo CU]]</f>
        <v>0</v>
      </c>
      <c r="I81" s="229"/>
      <c r="J81" s="229"/>
      <c r="K81" s="205"/>
      <c r="L81" s="194"/>
      <c r="M81" s="20"/>
      <c r="N81" s="20" t="str">
        <f>CONCATENATE(Requisitos[[#This Row],[Codigo CU]],"   ",Requisitos[[#This Row],[Casos De Uso ]])</f>
        <v xml:space="preserve">   </v>
      </c>
      <c r="O81" s="236">
        <f>VLOOKUP(Requisitos[[#This Row],[Rastreabilidade
RS - CU]],H:I,2,FALSE)</f>
        <v>0</v>
      </c>
      <c r="P81" s="188"/>
      <c r="Q81" s="188"/>
      <c r="R81" s="185"/>
      <c r="S81" s="148"/>
      <c r="T81" s="148"/>
      <c r="U81" s="17"/>
      <c r="V81" s="155"/>
    </row>
    <row r="82" spans="1:22" ht="15" customHeight="1" x14ac:dyDescent="0.25">
      <c r="A82" s="130"/>
      <c r="B82" s="93"/>
      <c r="C82" s="212"/>
      <c r="D82" s="170"/>
      <c r="E82" s="215"/>
      <c r="F82" s="215" t="s">
        <v>339</v>
      </c>
      <c r="G82" s="164"/>
      <c r="H82" s="193">
        <f>Requisitos[[#This Row],[Codigo CU]]</f>
        <v>0</v>
      </c>
      <c r="I82" s="229"/>
      <c r="J82" s="230"/>
      <c r="K82" s="204"/>
      <c r="L82" s="193"/>
      <c r="M82" s="20"/>
      <c r="N82" s="20" t="str">
        <f>CONCATENATE(Requisitos[[#This Row],[Codigo CU]],"   ",Requisitos[[#This Row],[Casos De Uso ]])</f>
        <v xml:space="preserve">   </v>
      </c>
      <c r="O82" s="236">
        <f>VLOOKUP(Requisitos[[#This Row],[Rastreabilidade
RS - CU]],H:I,2,FALSE)</f>
        <v>0</v>
      </c>
      <c r="P82" s="188"/>
      <c r="Q82" s="188"/>
      <c r="R82" s="185"/>
      <c r="S82" s="148"/>
      <c r="T82" s="148"/>
      <c r="U82" s="17"/>
      <c r="V82" s="155"/>
    </row>
    <row r="83" spans="1:22" ht="15" customHeight="1" x14ac:dyDescent="0.25">
      <c r="A83" s="130"/>
      <c r="B83" s="93"/>
      <c r="C83" s="212"/>
      <c r="D83" s="170"/>
      <c r="E83" s="215"/>
      <c r="F83" s="215" t="s">
        <v>340</v>
      </c>
      <c r="G83" s="164"/>
      <c r="H83" s="193">
        <f>Requisitos[[#This Row],[Codigo CU]]</f>
        <v>0</v>
      </c>
      <c r="I83" s="229"/>
      <c r="J83" s="230"/>
      <c r="K83" s="204"/>
      <c r="L83" s="193"/>
      <c r="M83" s="20"/>
      <c r="N83" s="20" t="str">
        <f>CONCATENATE(Requisitos[[#This Row],[Codigo CU]],"   ",Requisitos[[#This Row],[Casos De Uso ]])</f>
        <v xml:space="preserve">   </v>
      </c>
      <c r="O83" s="236">
        <f>VLOOKUP(Requisitos[[#This Row],[Rastreabilidade
RS - CU]],H:I,2,FALSE)</f>
        <v>0</v>
      </c>
      <c r="P83" s="188"/>
      <c r="Q83" s="188"/>
      <c r="R83" s="185"/>
      <c r="S83" s="148"/>
      <c r="T83" s="148"/>
      <c r="U83" s="17"/>
      <c r="V83" s="155"/>
    </row>
    <row r="84" spans="1:22" ht="15" customHeight="1" x14ac:dyDescent="0.25">
      <c r="A84" s="130"/>
      <c r="B84" s="93"/>
      <c r="C84" s="212"/>
      <c r="D84" s="170"/>
      <c r="E84" s="215" t="str">
        <f>C8</f>
        <v>CA-007</v>
      </c>
      <c r="F84" s="215" t="s">
        <v>341</v>
      </c>
      <c r="G84" s="164" t="s">
        <v>594</v>
      </c>
      <c r="H84" s="193">
        <f>Requisitos[[#This Row],[Codigo CU]]</f>
        <v>0</v>
      </c>
      <c r="I84" s="229"/>
      <c r="J84" s="230"/>
      <c r="K84" s="204"/>
      <c r="L84" s="193"/>
      <c r="M84" s="20"/>
      <c r="N84" s="20" t="str">
        <f>CONCATENATE(Requisitos[[#This Row],[Codigo CU]],"   ",Requisitos[[#This Row],[Casos De Uso ]])</f>
        <v xml:space="preserve">   </v>
      </c>
      <c r="O84" s="236">
        <f>VLOOKUP(Requisitos[[#This Row],[Rastreabilidade
RS - CU]],H:I,2,FALSE)</f>
        <v>0</v>
      </c>
      <c r="P84" s="188"/>
      <c r="Q84" s="188"/>
      <c r="R84" s="185"/>
      <c r="S84" s="148"/>
      <c r="T84" s="148"/>
      <c r="U84" s="17"/>
      <c r="V84" s="155"/>
    </row>
    <row r="85" spans="1:22" ht="15" customHeight="1" x14ac:dyDescent="0.25">
      <c r="A85" s="130"/>
      <c r="B85" s="93"/>
      <c r="C85" s="212"/>
      <c r="D85" s="170"/>
      <c r="E85" s="215" t="str">
        <f>C8</f>
        <v>CA-007</v>
      </c>
      <c r="F85" s="215" t="s">
        <v>342</v>
      </c>
      <c r="G85" s="164" t="s">
        <v>595</v>
      </c>
      <c r="H85" s="193">
        <f>Requisitos[[#This Row],[Codigo CU]]</f>
        <v>0</v>
      </c>
      <c r="I85" s="229"/>
      <c r="J85" s="230"/>
      <c r="K85" s="204"/>
      <c r="L85" s="193"/>
      <c r="M85" s="20"/>
      <c r="N85" s="20" t="str">
        <f>CONCATENATE(Requisitos[[#This Row],[Codigo CU]],"   ",Requisitos[[#This Row],[Casos De Uso ]])</f>
        <v xml:space="preserve">   </v>
      </c>
      <c r="O85" s="236">
        <f>VLOOKUP(Requisitos[[#This Row],[Rastreabilidade
RS - CU]],H:I,2,FALSE)</f>
        <v>0</v>
      </c>
      <c r="P85" s="188"/>
      <c r="Q85" s="188"/>
      <c r="R85" s="185"/>
      <c r="S85" s="148"/>
      <c r="T85" s="148"/>
      <c r="U85" s="17"/>
      <c r="V85" s="155"/>
    </row>
    <row r="86" spans="1:22" ht="15" customHeight="1" x14ac:dyDescent="0.25">
      <c r="A86" s="130"/>
      <c r="B86" s="93"/>
      <c r="C86" s="212"/>
      <c r="D86" s="170"/>
      <c r="E86" s="215"/>
      <c r="F86" s="215" t="s">
        <v>343</v>
      </c>
      <c r="G86" s="164"/>
      <c r="H86" s="193">
        <f>Requisitos[[#This Row],[Codigo CU]]</f>
        <v>0</v>
      </c>
      <c r="I86" s="229"/>
      <c r="J86" s="230"/>
      <c r="K86" s="204"/>
      <c r="L86" s="193"/>
      <c r="M86" s="20"/>
      <c r="N86" s="20" t="str">
        <f>CONCATENATE(Requisitos[[#This Row],[Codigo CU]],"   ",Requisitos[[#This Row],[Casos De Uso ]])</f>
        <v xml:space="preserve">   </v>
      </c>
      <c r="O86" s="236">
        <f>VLOOKUP(Requisitos[[#This Row],[Rastreabilidade
RS - CU]],H:I,2,FALSE)</f>
        <v>0</v>
      </c>
      <c r="P86" s="188"/>
      <c r="Q86" s="188"/>
      <c r="R86" s="185"/>
      <c r="S86" s="148"/>
      <c r="T86" s="148"/>
      <c r="U86" s="17"/>
      <c r="V86" s="155"/>
    </row>
    <row r="87" spans="1:22" ht="15" customHeight="1" x14ac:dyDescent="0.25">
      <c r="A87" s="130"/>
      <c r="B87" s="93"/>
      <c r="C87" s="212"/>
      <c r="D87" s="170"/>
      <c r="E87" s="215" t="str">
        <f>C10</f>
        <v>CA-009</v>
      </c>
      <c r="F87" s="215" t="s">
        <v>344</v>
      </c>
      <c r="G87" s="164" t="s">
        <v>593</v>
      </c>
      <c r="H87" s="193">
        <f>Requisitos[[#This Row],[Codigo CU]]</f>
        <v>0</v>
      </c>
      <c r="I87" s="229"/>
      <c r="J87" s="230"/>
      <c r="K87" s="204"/>
      <c r="L87" s="193"/>
      <c r="M87" s="20"/>
      <c r="N87" s="20" t="str">
        <f>CONCATENATE(Requisitos[[#This Row],[Codigo CU]],"   ",Requisitos[[#This Row],[Casos De Uso ]])</f>
        <v xml:space="preserve">   </v>
      </c>
      <c r="O87" s="236">
        <f>VLOOKUP(Requisitos[[#This Row],[Rastreabilidade
RS - CU]],H:I,2,FALSE)</f>
        <v>0</v>
      </c>
      <c r="P87" s="188"/>
      <c r="Q87" s="188"/>
      <c r="R87" s="185"/>
      <c r="S87" s="148"/>
      <c r="T87" s="148"/>
      <c r="U87" s="17"/>
      <c r="V87" s="155"/>
    </row>
    <row r="88" spans="1:22" ht="15" customHeight="1" x14ac:dyDescent="0.25">
      <c r="A88" s="130"/>
      <c r="B88" s="93"/>
      <c r="C88" s="212"/>
      <c r="D88" s="170"/>
      <c r="E88" s="215"/>
      <c r="F88" s="215" t="s">
        <v>345</v>
      </c>
      <c r="G88" s="164"/>
      <c r="H88" s="193">
        <f>Requisitos[[#This Row],[Codigo CU]]</f>
        <v>0</v>
      </c>
      <c r="I88" s="229"/>
      <c r="J88" s="230"/>
      <c r="K88" s="204"/>
      <c r="L88" s="193"/>
      <c r="M88" s="20"/>
      <c r="N88" s="20" t="str">
        <f>CONCATENATE(Requisitos[[#This Row],[Codigo CU]],"   ",Requisitos[[#This Row],[Casos De Uso ]])</f>
        <v xml:space="preserve">   </v>
      </c>
      <c r="O88" s="236">
        <f>VLOOKUP(Requisitos[[#This Row],[Rastreabilidade
RS - CU]],H:I,2,FALSE)</f>
        <v>0</v>
      </c>
      <c r="P88" s="188"/>
      <c r="Q88" s="188"/>
      <c r="R88" s="185"/>
      <c r="S88" s="148"/>
      <c r="T88" s="148"/>
      <c r="U88" s="17"/>
      <c r="V88" s="155"/>
    </row>
    <row r="89" spans="1:22" ht="15" customHeight="1" x14ac:dyDescent="0.25">
      <c r="A89" s="130"/>
      <c r="B89" s="93"/>
      <c r="C89" s="212"/>
      <c r="D89" s="170"/>
      <c r="E89" s="215"/>
      <c r="F89" s="215" t="s">
        <v>346</v>
      </c>
      <c r="G89" s="164"/>
      <c r="H89" s="193">
        <f>Requisitos[[#This Row],[Codigo CU]]</f>
        <v>0</v>
      </c>
      <c r="I89" s="229"/>
      <c r="J89" s="230"/>
      <c r="K89" s="204"/>
      <c r="L89" s="193"/>
      <c r="M89" s="20"/>
      <c r="N89" s="20" t="str">
        <f>CONCATENATE(Requisitos[[#This Row],[Codigo CU]],"   ",Requisitos[[#This Row],[Casos De Uso ]])</f>
        <v xml:space="preserve">   </v>
      </c>
      <c r="O89" s="236">
        <f>VLOOKUP(Requisitos[[#This Row],[Rastreabilidade
RS - CU]],H:I,2,FALSE)</f>
        <v>0</v>
      </c>
      <c r="P89" s="188"/>
      <c r="Q89" s="188"/>
      <c r="R89" s="185"/>
      <c r="S89" s="148"/>
      <c r="T89" s="148"/>
      <c r="U89" s="17"/>
      <c r="V89" s="155"/>
    </row>
    <row r="90" spans="1:22" ht="15" customHeight="1" x14ac:dyDescent="0.25">
      <c r="A90" s="130"/>
      <c r="B90" s="93"/>
      <c r="C90" s="212"/>
      <c r="D90" s="170"/>
      <c r="E90" s="215"/>
      <c r="F90" s="215" t="s">
        <v>347</v>
      </c>
      <c r="G90" s="164"/>
      <c r="H90" s="193">
        <f>Requisitos[[#This Row],[Codigo CU]]</f>
        <v>0</v>
      </c>
      <c r="I90" s="229"/>
      <c r="J90" s="230"/>
      <c r="K90" s="204"/>
      <c r="L90" s="193"/>
      <c r="M90" s="20"/>
      <c r="N90" s="20" t="str">
        <f>CONCATENATE(Requisitos[[#This Row],[Codigo CU]],"   ",Requisitos[[#This Row],[Casos De Uso ]])</f>
        <v xml:space="preserve">   </v>
      </c>
      <c r="O90" s="236">
        <f>VLOOKUP(Requisitos[[#This Row],[Rastreabilidade
RS - CU]],H:I,2,FALSE)</f>
        <v>0</v>
      </c>
      <c r="P90" s="188"/>
      <c r="Q90" s="188"/>
      <c r="R90" s="185"/>
      <c r="S90" s="148"/>
      <c r="T90" s="148"/>
      <c r="U90" s="17"/>
      <c r="V90" s="155"/>
    </row>
    <row r="91" spans="1:22" ht="24" customHeight="1" x14ac:dyDescent="0.25">
      <c r="A91" s="130"/>
      <c r="B91" s="93"/>
      <c r="C91" s="212"/>
      <c r="D91" s="170"/>
      <c r="E91" s="215"/>
      <c r="F91" s="215" t="s">
        <v>348</v>
      </c>
      <c r="G91" s="164"/>
      <c r="H91" s="193">
        <f>Requisitos[[#This Row],[Codigo CU]]</f>
        <v>0</v>
      </c>
      <c r="I91" s="229"/>
      <c r="J91" s="230"/>
      <c r="K91" s="204"/>
      <c r="L91" s="193"/>
      <c r="M91" s="20"/>
      <c r="N91" s="20" t="str">
        <f>CONCATENATE(Requisitos[[#This Row],[Codigo CU]],"   ",Requisitos[[#This Row],[Casos De Uso ]])</f>
        <v xml:space="preserve">   </v>
      </c>
      <c r="O91" s="236">
        <f>VLOOKUP(Requisitos[[#This Row],[Rastreabilidade
RS - CU]],H:I,2,FALSE)</f>
        <v>0</v>
      </c>
      <c r="P91" s="188"/>
      <c r="Q91" s="188"/>
      <c r="R91" s="185"/>
      <c r="S91" s="148"/>
      <c r="T91" s="148"/>
      <c r="U91" s="17"/>
      <c r="V91" s="155"/>
    </row>
    <row r="92" spans="1:22" ht="30.75" customHeight="1" x14ac:dyDescent="0.35">
      <c r="A92" s="130"/>
      <c r="B92" s="93"/>
      <c r="C92" s="212"/>
      <c r="D92" s="170"/>
      <c r="E92" s="215" t="str">
        <f>C31</f>
        <v>CA-030</v>
      </c>
      <c r="F92" s="215" t="s">
        <v>349</v>
      </c>
      <c r="G92" s="164" t="s">
        <v>1048</v>
      </c>
      <c r="H92" s="193">
        <f>Requisitos[[#This Row],[Codigo CU]]</f>
        <v>0</v>
      </c>
      <c r="I92" s="229"/>
      <c r="J92" s="229"/>
      <c r="K92" s="205"/>
      <c r="L92" s="194"/>
      <c r="M92" s="20"/>
      <c r="N92" s="20" t="str">
        <f>CONCATENATE(Requisitos[[#This Row],[Codigo CU]],"   ",Requisitos[[#This Row],[Casos De Uso ]])</f>
        <v xml:space="preserve">   </v>
      </c>
      <c r="O92" s="236">
        <f>VLOOKUP(Requisitos[[#This Row],[Rastreabilidade
RS - CU]],H:I,2,FALSE)</f>
        <v>0</v>
      </c>
      <c r="P92" s="188"/>
      <c r="Q92" s="188"/>
      <c r="R92" s="185"/>
      <c r="S92" s="148"/>
      <c r="T92" s="148"/>
      <c r="U92" s="17"/>
      <c r="V92" s="155"/>
    </row>
    <row r="93" spans="1:22" ht="31.5" x14ac:dyDescent="0.35">
      <c r="A93" s="130"/>
      <c r="B93" s="93"/>
      <c r="C93" s="212"/>
      <c r="D93" s="170"/>
      <c r="E93" s="215" t="str">
        <f>C31</f>
        <v>CA-030</v>
      </c>
      <c r="F93" s="215" t="s">
        <v>350</v>
      </c>
      <c r="G93" s="164" t="s">
        <v>1047</v>
      </c>
      <c r="H93" s="193">
        <f>Requisitos[[#This Row],[Codigo CU]]</f>
        <v>0</v>
      </c>
      <c r="I93" s="229"/>
      <c r="J93" s="229"/>
      <c r="K93" s="205"/>
      <c r="L93" s="194"/>
      <c r="M93" s="20"/>
      <c r="N93" s="20" t="str">
        <f>CONCATENATE(Requisitos[[#This Row],[Codigo CU]],"   ",Requisitos[[#This Row],[Casos De Uso ]])</f>
        <v xml:space="preserve">   </v>
      </c>
      <c r="O93" s="236">
        <f>VLOOKUP(Requisitos[[#This Row],[Rastreabilidade
RS - CU]],H:I,2,FALSE)</f>
        <v>0</v>
      </c>
      <c r="P93" s="188"/>
      <c r="Q93" s="188"/>
      <c r="R93" s="185"/>
      <c r="S93" s="148"/>
      <c r="T93" s="148"/>
      <c r="U93" s="17"/>
      <c r="V93" s="155"/>
    </row>
    <row r="94" spans="1:22" ht="15.75" customHeight="1" x14ac:dyDescent="0.35">
      <c r="A94" s="130"/>
      <c r="B94" s="93"/>
      <c r="C94" s="212"/>
      <c r="D94" s="170"/>
      <c r="E94" s="215" t="str">
        <f>C31</f>
        <v>CA-030</v>
      </c>
      <c r="F94" s="215" t="s">
        <v>351</v>
      </c>
      <c r="G94" s="164" t="s">
        <v>845</v>
      </c>
      <c r="H94" s="193">
        <f>Requisitos[[#This Row],[Codigo CU]]</f>
        <v>0</v>
      </c>
      <c r="I94" s="229"/>
      <c r="J94" s="229"/>
      <c r="K94" s="205"/>
      <c r="L94" s="194"/>
      <c r="M94" s="20"/>
      <c r="N94" s="20" t="str">
        <f>CONCATENATE(Requisitos[[#This Row],[Codigo CU]],"   ",Requisitos[[#This Row],[Casos De Uso ]])</f>
        <v xml:space="preserve">   </v>
      </c>
      <c r="O94" s="236">
        <f>VLOOKUP(Requisitos[[#This Row],[Rastreabilidade
RS - CU]],H:I,2,FALSE)</f>
        <v>0</v>
      </c>
      <c r="P94" s="188"/>
      <c r="Q94" s="188"/>
      <c r="R94" s="185"/>
      <c r="S94" s="148"/>
      <c r="T94" s="148"/>
      <c r="U94" s="17"/>
      <c r="V94" s="155"/>
    </row>
    <row r="95" spans="1:22" ht="15.75" customHeight="1" x14ac:dyDescent="0.35">
      <c r="A95" s="130"/>
      <c r="B95" s="93"/>
      <c r="C95" s="212"/>
      <c r="D95" s="170"/>
      <c r="E95" s="215" t="str">
        <f>C31</f>
        <v>CA-030</v>
      </c>
      <c r="F95" s="215" t="s">
        <v>352</v>
      </c>
      <c r="G95" s="164" t="s">
        <v>846</v>
      </c>
      <c r="H95" s="193">
        <f>Requisitos[[#This Row],[Codigo CU]]</f>
        <v>0</v>
      </c>
      <c r="I95" s="229"/>
      <c r="J95" s="229"/>
      <c r="K95" s="205"/>
      <c r="L95" s="194"/>
      <c r="M95" s="20"/>
      <c r="N95" s="20" t="str">
        <f>CONCATENATE(Requisitos[[#This Row],[Codigo CU]],"   ",Requisitos[[#This Row],[Casos De Uso ]])</f>
        <v xml:space="preserve">   </v>
      </c>
      <c r="O95" s="236">
        <f>VLOOKUP(Requisitos[[#This Row],[Rastreabilidade
RS - CU]],H:I,2,FALSE)</f>
        <v>0</v>
      </c>
      <c r="P95" s="188"/>
      <c r="Q95" s="188"/>
      <c r="R95" s="185"/>
      <c r="S95" s="148"/>
      <c r="T95" s="148"/>
      <c r="U95" s="17"/>
      <c r="V95" s="155"/>
    </row>
    <row r="96" spans="1:22" ht="15.75" customHeight="1" x14ac:dyDescent="0.25">
      <c r="A96" s="130"/>
      <c r="B96" s="93"/>
      <c r="C96" s="212"/>
      <c r="D96" s="170"/>
      <c r="E96" s="215" t="str">
        <f>C31</f>
        <v>CA-030</v>
      </c>
      <c r="F96" s="215" t="s">
        <v>353</v>
      </c>
      <c r="G96" s="164" t="s">
        <v>1046</v>
      </c>
      <c r="H96" s="193">
        <f>Requisitos[[#This Row],[Codigo CU]]</f>
        <v>0</v>
      </c>
      <c r="I96" s="229"/>
      <c r="J96" s="230"/>
      <c r="K96" s="204"/>
      <c r="L96" s="193"/>
      <c r="M96" s="20"/>
      <c r="N96" s="20" t="str">
        <f>CONCATENATE(Requisitos[[#This Row],[Codigo CU]],"   ",Requisitos[[#This Row],[Casos De Uso ]])</f>
        <v xml:space="preserve">   </v>
      </c>
      <c r="O96" s="236">
        <f>VLOOKUP(Requisitos[[#This Row],[Rastreabilidade
RS - CU]],H:I,2,FALSE)</f>
        <v>0</v>
      </c>
      <c r="P96" s="188"/>
      <c r="Q96" s="188"/>
      <c r="R96" s="185"/>
      <c r="S96" s="148"/>
      <c r="T96" s="148"/>
      <c r="U96" s="17"/>
      <c r="V96" s="155"/>
    </row>
    <row r="97" spans="1:22" ht="15.75" customHeight="1" x14ac:dyDescent="0.25">
      <c r="A97" s="130"/>
      <c r="B97" s="93"/>
      <c r="C97" s="212"/>
      <c r="D97" s="170"/>
      <c r="E97" s="215" t="str">
        <f>C31</f>
        <v>CA-030</v>
      </c>
      <c r="F97" s="215" t="s">
        <v>354</v>
      </c>
      <c r="G97" s="164" t="s">
        <v>1045</v>
      </c>
      <c r="H97" s="193">
        <f>Requisitos[[#This Row],[Codigo CU]]</f>
        <v>0</v>
      </c>
      <c r="I97" s="229"/>
      <c r="J97" s="230"/>
      <c r="K97" s="204"/>
      <c r="L97" s="193"/>
      <c r="M97" s="20"/>
      <c r="N97" s="20" t="str">
        <f>CONCATENATE(Requisitos[[#This Row],[Codigo CU]],"   ",Requisitos[[#This Row],[Casos De Uso ]])</f>
        <v xml:space="preserve">   </v>
      </c>
      <c r="O97" s="236">
        <f>VLOOKUP(Requisitos[[#This Row],[Rastreabilidade
RS - CU]],H:I,2,FALSE)</f>
        <v>0</v>
      </c>
      <c r="P97" s="188"/>
      <c r="Q97" s="188"/>
      <c r="R97" s="185"/>
      <c r="S97" s="148"/>
      <c r="T97" s="148"/>
      <c r="U97" s="17"/>
      <c r="V97" s="155"/>
    </row>
    <row r="98" spans="1:22" ht="15.75" customHeight="1" x14ac:dyDescent="0.25">
      <c r="A98" s="130"/>
      <c r="B98" s="131"/>
      <c r="C98" s="217"/>
      <c r="D98" s="170"/>
      <c r="E98" s="215"/>
      <c r="F98" s="215" t="s">
        <v>355</v>
      </c>
      <c r="G98" s="164"/>
      <c r="H98" s="193">
        <f>Requisitos[[#This Row],[Codigo CU]]</f>
        <v>0</v>
      </c>
      <c r="I98" s="229"/>
      <c r="J98" s="230"/>
      <c r="K98" s="204"/>
      <c r="L98" s="193"/>
      <c r="M98" s="20"/>
      <c r="N98" s="20" t="str">
        <f>CONCATENATE(Requisitos[[#This Row],[Codigo CU]],"   ",Requisitos[[#This Row],[Casos De Uso ]])</f>
        <v xml:space="preserve">   </v>
      </c>
      <c r="O98" s="236">
        <f>VLOOKUP(Requisitos[[#This Row],[Rastreabilidade
RS - CU]],H:I,2,FALSE)</f>
        <v>0</v>
      </c>
      <c r="P98" s="188"/>
      <c r="Q98" s="188"/>
      <c r="R98" s="185"/>
      <c r="S98" s="148"/>
      <c r="T98" s="148"/>
      <c r="U98" s="17"/>
      <c r="V98" s="155"/>
    </row>
    <row r="99" spans="1:22" ht="15.75" customHeight="1" x14ac:dyDescent="0.25">
      <c r="A99" s="130"/>
      <c r="B99" s="131"/>
      <c r="C99" s="217"/>
      <c r="D99" s="170"/>
      <c r="E99" s="215" t="str">
        <f>C13</f>
        <v>CA-012</v>
      </c>
      <c r="F99" s="215" t="s">
        <v>356</v>
      </c>
      <c r="G99" s="164" t="s">
        <v>932</v>
      </c>
      <c r="H99" s="193">
        <f>Requisitos[[#This Row],[Codigo CU]]</f>
        <v>0</v>
      </c>
      <c r="I99" s="229"/>
      <c r="J99" s="230"/>
      <c r="K99" s="204"/>
      <c r="L99" s="193"/>
      <c r="M99" s="20"/>
      <c r="N99" s="20" t="str">
        <f>CONCATENATE(Requisitos[[#This Row],[Codigo CU]],"   ",Requisitos[[#This Row],[Casos De Uso ]])</f>
        <v xml:space="preserve">   </v>
      </c>
      <c r="O99" s="236">
        <f>VLOOKUP(Requisitos[[#This Row],[Rastreabilidade
RS - CU]],H:I,2,FALSE)</f>
        <v>0</v>
      </c>
      <c r="P99" s="188"/>
      <c r="Q99" s="188"/>
      <c r="R99" s="185"/>
      <c r="S99" s="148"/>
      <c r="T99" s="148"/>
      <c r="U99" s="17"/>
      <c r="V99" s="155"/>
    </row>
    <row r="100" spans="1:22" ht="15.75" customHeight="1" x14ac:dyDescent="0.25">
      <c r="A100" s="130"/>
      <c r="B100" s="131"/>
      <c r="C100" s="217"/>
      <c r="D100" s="170"/>
      <c r="E100" s="215" t="str">
        <f>C13</f>
        <v>CA-012</v>
      </c>
      <c r="F100" s="215" t="s">
        <v>357</v>
      </c>
      <c r="G100" s="164"/>
      <c r="H100" s="193">
        <f>Requisitos[[#This Row],[Codigo CU]]</f>
        <v>0</v>
      </c>
      <c r="I100" s="229"/>
      <c r="J100" s="230"/>
      <c r="K100" s="204"/>
      <c r="L100" s="193"/>
      <c r="M100" s="20"/>
      <c r="N100" s="20" t="str">
        <f>CONCATENATE(Requisitos[[#This Row],[Codigo CU]],"   ",Requisitos[[#This Row],[Casos De Uso ]])</f>
        <v xml:space="preserve">   </v>
      </c>
      <c r="O100" s="236">
        <f>VLOOKUP(Requisitos[[#This Row],[Rastreabilidade
RS - CU]],H:I,2,FALSE)</f>
        <v>0</v>
      </c>
      <c r="P100" s="188"/>
      <c r="Q100" s="188"/>
      <c r="R100" s="185"/>
      <c r="S100" s="148"/>
      <c r="T100" s="148"/>
      <c r="U100" s="17"/>
      <c r="V100" s="155"/>
    </row>
    <row r="101" spans="1:22" ht="15.75" customHeight="1" x14ac:dyDescent="0.25">
      <c r="A101" s="130"/>
      <c r="B101" s="131"/>
      <c r="C101" s="217"/>
      <c r="D101" s="170"/>
      <c r="E101" s="215" t="str">
        <f>C13</f>
        <v>CA-012</v>
      </c>
      <c r="F101" s="215" t="s">
        <v>358</v>
      </c>
      <c r="G101" s="164" t="s">
        <v>929</v>
      </c>
      <c r="H101" s="193">
        <f>Requisitos[[#This Row],[Codigo CU]]</f>
        <v>0</v>
      </c>
      <c r="I101" s="229"/>
      <c r="J101" s="230"/>
      <c r="K101" s="204"/>
      <c r="L101" s="193"/>
      <c r="M101" s="20"/>
      <c r="N101" s="20" t="str">
        <f>CONCATENATE(Requisitos[[#This Row],[Codigo CU]],"   ",Requisitos[[#This Row],[Casos De Uso ]])</f>
        <v xml:space="preserve">   </v>
      </c>
      <c r="O101" s="236">
        <f>VLOOKUP(Requisitos[[#This Row],[Rastreabilidade
RS - CU]],H:I,2,FALSE)</f>
        <v>0</v>
      </c>
      <c r="P101" s="188"/>
      <c r="Q101" s="188"/>
      <c r="R101" s="185"/>
      <c r="S101" s="148"/>
      <c r="T101" s="148"/>
      <c r="U101" s="17"/>
      <c r="V101" s="155"/>
    </row>
    <row r="102" spans="1:22" ht="15.75" customHeight="1" x14ac:dyDescent="0.25">
      <c r="A102" s="130"/>
      <c r="B102" s="93"/>
      <c r="C102" s="212"/>
      <c r="D102" s="170"/>
      <c r="E102" s="215" t="str">
        <f>C13</f>
        <v>CA-012</v>
      </c>
      <c r="F102" s="215" t="s">
        <v>359</v>
      </c>
      <c r="G102" s="164" t="s">
        <v>928</v>
      </c>
      <c r="H102" s="193">
        <f>Requisitos[[#This Row],[Codigo CU]]</f>
        <v>0</v>
      </c>
      <c r="I102" s="229"/>
      <c r="J102" s="230"/>
      <c r="K102" s="204"/>
      <c r="L102" s="193"/>
      <c r="M102" s="20"/>
      <c r="N102" s="20" t="str">
        <f>CONCATENATE(Requisitos[[#This Row],[Codigo CU]],"   ",Requisitos[[#This Row],[Casos De Uso ]])</f>
        <v xml:space="preserve">   </v>
      </c>
      <c r="O102" s="236">
        <f>VLOOKUP(Requisitos[[#This Row],[Rastreabilidade
RS - CU]],H:I,2,FALSE)</f>
        <v>0</v>
      </c>
      <c r="P102" s="188"/>
      <c r="Q102" s="188"/>
      <c r="R102" s="185"/>
      <c r="S102" s="148"/>
      <c r="T102" s="148"/>
      <c r="U102" s="17"/>
      <c r="V102" s="155"/>
    </row>
    <row r="103" spans="1:22" ht="15" customHeight="1" x14ac:dyDescent="0.25">
      <c r="A103" s="130"/>
      <c r="B103" s="93"/>
      <c r="C103" s="212"/>
      <c r="D103" s="170"/>
      <c r="E103" s="215" t="str">
        <f>C13</f>
        <v>CA-012</v>
      </c>
      <c r="F103" s="215" t="s">
        <v>360</v>
      </c>
      <c r="G103" s="164"/>
      <c r="H103" s="193">
        <f>Requisitos[[#This Row],[Codigo CU]]</f>
        <v>0</v>
      </c>
      <c r="I103" s="229"/>
      <c r="J103" s="230"/>
      <c r="K103" s="204"/>
      <c r="L103" s="193"/>
      <c r="M103" s="20"/>
      <c r="N103" s="20" t="str">
        <f>CONCATENATE(Requisitos[[#This Row],[Codigo CU]],"   ",Requisitos[[#This Row],[Casos De Uso ]])</f>
        <v xml:space="preserve">   </v>
      </c>
      <c r="O103" s="236">
        <f>VLOOKUP(Requisitos[[#This Row],[Rastreabilidade
RS - CU]],H:I,2,FALSE)</f>
        <v>0</v>
      </c>
      <c r="P103" s="188"/>
      <c r="Q103" s="188"/>
      <c r="R103" s="185"/>
      <c r="S103" s="148"/>
      <c r="T103" s="148"/>
      <c r="U103" s="17"/>
      <c r="V103" s="155"/>
    </row>
    <row r="104" spans="1:22" ht="15" customHeight="1" x14ac:dyDescent="0.25">
      <c r="A104" s="130"/>
      <c r="B104" s="93"/>
      <c r="C104" s="212"/>
      <c r="D104" s="170"/>
      <c r="E104" s="215" t="str">
        <f>C13</f>
        <v>CA-012</v>
      </c>
      <c r="F104" s="215" t="s">
        <v>361</v>
      </c>
      <c r="G104" s="167" t="s">
        <v>927</v>
      </c>
      <c r="H104" s="193">
        <f>Requisitos[[#This Row],[Codigo CU]]</f>
        <v>0</v>
      </c>
      <c r="I104" s="229"/>
      <c r="J104" s="230"/>
      <c r="K104" s="204"/>
      <c r="L104" s="193"/>
      <c r="M104" s="20"/>
      <c r="N104" s="20" t="str">
        <f>CONCATENATE(Requisitos[[#This Row],[Codigo CU]],"   ",Requisitos[[#This Row],[Casos De Uso ]])</f>
        <v xml:space="preserve">   </v>
      </c>
      <c r="O104" s="236">
        <f>VLOOKUP(Requisitos[[#This Row],[Rastreabilidade
RS - CU]],H:I,2,FALSE)</f>
        <v>0</v>
      </c>
      <c r="P104" s="188"/>
      <c r="Q104" s="188"/>
      <c r="R104" s="185"/>
      <c r="S104" s="148"/>
      <c r="T104" s="148"/>
      <c r="U104" s="17"/>
      <c r="V104" s="155"/>
    </row>
    <row r="105" spans="1:22" ht="15" customHeight="1" x14ac:dyDescent="0.25">
      <c r="A105" s="130"/>
      <c r="B105" s="93"/>
      <c r="C105" s="212"/>
      <c r="D105" s="170"/>
      <c r="E105" s="215" t="str">
        <f>C13</f>
        <v>CA-012</v>
      </c>
      <c r="F105" s="215" t="s">
        <v>362</v>
      </c>
      <c r="G105" s="167" t="s">
        <v>926</v>
      </c>
      <c r="H105" s="193">
        <f>Requisitos[[#This Row],[Codigo CU]]</f>
        <v>0</v>
      </c>
      <c r="I105" s="229"/>
      <c r="J105" s="230"/>
      <c r="K105" s="204"/>
      <c r="L105" s="193"/>
      <c r="M105" s="20"/>
      <c r="N105" s="20" t="str">
        <f>CONCATENATE(Requisitos[[#This Row],[Codigo CU]],"   ",Requisitos[[#This Row],[Casos De Uso ]])</f>
        <v xml:space="preserve">   </v>
      </c>
      <c r="O105" s="236">
        <f>VLOOKUP(Requisitos[[#This Row],[Rastreabilidade
RS - CU]],H:I,2,FALSE)</f>
        <v>0</v>
      </c>
      <c r="P105" s="188"/>
      <c r="Q105" s="188"/>
      <c r="R105" s="185"/>
      <c r="S105" s="148"/>
      <c r="T105" s="148"/>
      <c r="U105" s="17"/>
      <c r="V105" s="155"/>
    </row>
    <row r="106" spans="1:22" ht="15" customHeight="1" x14ac:dyDescent="0.25">
      <c r="A106" s="130"/>
      <c r="B106" s="93"/>
      <c r="C106" s="212"/>
      <c r="D106" s="170"/>
      <c r="E106" s="215" t="str">
        <f>C13</f>
        <v>CA-012</v>
      </c>
      <c r="F106" s="215" t="s">
        <v>363</v>
      </c>
      <c r="G106" s="167" t="s">
        <v>495</v>
      </c>
      <c r="H106" s="193">
        <f>Requisitos[[#This Row],[Codigo CU]]</f>
        <v>0</v>
      </c>
      <c r="I106" s="229"/>
      <c r="J106" s="230"/>
      <c r="K106" s="204"/>
      <c r="L106" s="193"/>
      <c r="M106" s="20"/>
      <c r="N106" s="20" t="str">
        <f>CONCATENATE(Requisitos[[#This Row],[Codigo CU]],"   ",Requisitos[[#This Row],[Casos De Uso ]])</f>
        <v xml:space="preserve">   </v>
      </c>
      <c r="O106" s="236">
        <f>VLOOKUP(Requisitos[[#This Row],[Rastreabilidade
RS - CU]],H:I,2,FALSE)</f>
        <v>0</v>
      </c>
      <c r="P106" s="188"/>
      <c r="Q106" s="188"/>
      <c r="R106" s="185"/>
      <c r="S106" s="148"/>
      <c r="T106" s="148"/>
      <c r="U106" s="17"/>
      <c r="V106" s="155"/>
    </row>
    <row r="107" spans="1:22" ht="15" customHeight="1" x14ac:dyDescent="0.25">
      <c r="A107" s="130"/>
      <c r="B107" s="93"/>
      <c r="C107" s="212"/>
      <c r="D107" s="170"/>
      <c r="E107" s="215" t="str">
        <f>C13</f>
        <v>CA-012</v>
      </c>
      <c r="F107" s="215" t="s">
        <v>364</v>
      </c>
      <c r="G107" s="167" t="s">
        <v>496</v>
      </c>
      <c r="H107" s="193">
        <f>Requisitos[[#This Row],[Codigo CU]]</f>
        <v>0</v>
      </c>
      <c r="I107" s="229"/>
      <c r="J107" s="230"/>
      <c r="K107" s="204"/>
      <c r="L107" s="193"/>
      <c r="M107" s="20"/>
      <c r="N107" s="20" t="str">
        <f>CONCATENATE(Requisitos[[#This Row],[Codigo CU]],"   ",Requisitos[[#This Row],[Casos De Uso ]])</f>
        <v xml:space="preserve">   </v>
      </c>
      <c r="O107" s="236">
        <f>VLOOKUP(Requisitos[[#This Row],[Rastreabilidade
RS - CU]],H:I,2,FALSE)</f>
        <v>0</v>
      </c>
      <c r="P107" s="188"/>
      <c r="Q107" s="188"/>
      <c r="R107" s="185"/>
      <c r="S107" s="148"/>
      <c r="T107" s="148"/>
      <c r="U107" s="17"/>
      <c r="V107" s="155"/>
    </row>
    <row r="108" spans="1:22" ht="15" customHeight="1" x14ac:dyDescent="0.25">
      <c r="A108" s="130"/>
      <c r="B108" s="93"/>
      <c r="C108" s="212"/>
      <c r="D108" s="170"/>
      <c r="E108" s="215" t="str">
        <f>C13</f>
        <v>CA-012</v>
      </c>
      <c r="F108" s="215" t="s">
        <v>365</v>
      </c>
      <c r="G108" s="164" t="s">
        <v>930</v>
      </c>
      <c r="H108" s="193">
        <f>Requisitos[[#This Row],[Codigo CU]]</f>
        <v>0</v>
      </c>
      <c r="I108" s="229"/>
      <c r="J108" s="230"/>
      <c r="K108" s="204"/>
      <c r="L108" s="193"/>
      <c r="M108" s="20"/>
      <c r="N108" s="20" t="str">
        <f>CONCATENATE(Requisitos[[#This Row],[Codigo CU]],"   ",Requisitos[[#This Row],[Casos De Uso ]])</f>
        <v xml:space="preserve">   </v>
      </c>
      <c r="O108" s="236">
        <f>VLOOKUP(Requisitos[[#This Row],[Rastreabilidade
RS - CU]],H:I,2,FALSE)</f>
        <v>0</v>
      </c>
      <c r="P108" s="188"/>
      <c r="Q108" s="188"/>
      <c r="R108" s="185"/>
      <c r="S108" s="148"/>
      <c r="T108" s="148"/>
      <c r="U108" s="17"/>
      <c r="V108" s="155"/>
    </row>
    <row r="109" spans="1:22" ht="15" customHeight="1" x14ac:dyDescent="0.25">
      <c r="A109" s="130"/>
      <c r="B109" s="93"/>
      <c r="C109" s="212"/>
      <c r="D109" s="170"/>
      <c r="E109" s="215" t="str">
        <f>C13</f>
        <v>CA-012</v>
      </c>
      <c r="F109" s="215" t="s">
        <v>366</v>
      </c>
      <c r="G109" s="164" t="s">
        <v>497</v>
      </c>
      <c r="H109" s="193">
        <f>Requisitos[[#This Row],[Codigo CU]]</f>
        <v>0</v>
      </c>
      <c r="I109" s="229"/>
      <c r="J109" s="230"/>
      <c r="K109" s="204"/>
      <c r="L109" s="193"/>
      <c r="M109" s="20"/>
      <c r="N109" s="20" t="str">
        <f>CONCATENATE(Requisitos[[#This Row],[Codigo CU]],"   ",Requisitos[[#This Row],[Casos De Uso ]])</f>
        <v xml:space="preserve">   </v>
      </c>
      <c r="O109" s="236">
        <f>VLOOKUP(Requisitos[[#This Row],[Rastreabilidade
RS - CU]],H:I,2,FALSE)</f>
        <v>0</v>
      </c>
      <c r="P109" s="188"/>
      <c r="Q109" s="188"/>
      <c r="R109" s="185"/>
      <c r="S109" s="148"/>
      <c r="T109" s="148"/>
      <c r="U109" s="17"/>
      <c r="V109" s="155"/>
    </row>
    <row r="110" spans="1:22" ht="15" customHeight="1" x14ac:dyDescent="0.25">
      <c r="A110" s="130"/>
      <c r="B110" s="93"/>
      <c r="C110" s="212"/>
      <c r="D110" s="170"/>
      <c r="E110" s="215" t="str">
        <f>C13</f>
        <v>CA-012</v>
      </c>
      <c r="F110" s="215" t="s">
        <v>367</v>
      </c>
      <c r="G110" s="164"/>
      <c r="H110" s="193">
        <f>Requisitos[[#This Row],[Codigo CU]]</f>
        <v>0</v>
      </c>
      <c r="I110" s="229"/>
      <c r="J110" s="230"/>
      <c r="K110" s="204"/>
      <c r="L110" s="193"/>
      <c r="M110" s="20"/>
      <c r="N110" s="20" t="str">
        <f>CONCATENATE(Requisitos[[#This Row],[Codigo CU]],"   ",Requisitos[[#This Row],[Casos De Uso ]])</f>
        <v xml:space="preserve">   </v>
      </c>
      <c r="O110" s="236">
        <f>VLOOKUP(Requisitos[[#This Row],[Rastreabilidade
RS - CU]],H:I,2,FALSE)</f>
        <v>0</v>
      </c>
      <c r="P110" s="188"/>
      <c r="Q110" s="188"/>
      <c r="R110" s="185"/>
      <c r="S110" s="148"/>
      <c r="T110" s="148"/>
      <c r="U110" s="17"/>
      <c r="V110" s="155"/>
    </row>
    <row r="111" spans="1:22" ht="15" customHeight="1" x14ac:dyDescent="0.25">
      <c r="A111" s="130"/>
      <c r="B111" s="93"/>
      <c r="C111" s="212"/>
      <c r="D111" s="170"/>
      <c r="E111" s="215" t="str">
        <f>C15</f>
        <v>CA-014</v>
      </c>
      <c r="F111" s="215" t="s">
        <v>368</v>
      </c>
      <c r="G111" s="164" t="s">
        <v>86</v>
      </c>
      <c r="H111" s="193">
        <f>Requisitos[[#This Row],[Codigo CU]]</f>
        <v>0</v>
      </c>
      <c r="I111" s="229"/>
      <c r="J111" s="230"/>
      <c r="K111" s="204"/>
      <c r="L111" s="193"/>
      <c r="M111" s="20"/>
      <c r="N111" s="20" t="str">
        <f>CONCATENATE(Requisitos[[#This Row],[Codigo CU]],"   ",Requisitos[[#This Row],[Casos De Uso ]])</f>
        <v xml:space="preserve">   </v>
      </c>
      <c r="O111" s="236">
        <f>VLOOKUP(Requisitos[[#This Row],[Rastreabilidade
RS - CU]],H:I,2,FALSE)</f>
        <v>0</v>
      </c>
      <c r="P111" s="188"/>
      <c r="Q111" s="188"/>
      <c r="R111" s="185"/>
      <c r="S111" s="148"/>
      <c r="T111" s="148"/>
      <c r="U111" s="17"/>
      <c r="V111" s="155"/>
    </row>
    <row r="112" spans="1:22" ht="15" customHeight="1" x14ac:dyDescent="0.25">
      <c r="A112" s="130"/>
      <c r="B112" s="93"/>
      <c r="C112" s="212"/>
      <c r="D112" s="170"/>
      <c r="E112" s="215" t="str">
        <f>C15</f>
        <v>CA-014</v>
      </c>
      <c r="F112" s="215" t="s">
        <v>369</v>
      </c>
      <c r="G112" s="164" t="s">
        <v>87</v>
      </c>
      <c r="H112" s="193">
        <f>Requisitos[[#This Row],[Codigo CU]]</f>
        <v>0</v>
      </c>
      <c r="I112" s="229"/>
      <c r="J112" s="230"/>
      <c r="K112" s="204"/>
      <c r="L112" s="193"/>
      <c r="M112" s="20"/>
      <c r="N112" s="20" t="str">
        <f>CONCATENATE(Requisitos[[#This Row],[Codigo CU]],"   ",Requisitos[[#This Row],[Casos De Uso ]])</f>
        <v xml:space="preserve">   </v>
      </c>
      <c r="O112" s="236">
        <f>VLOOKUP(Requisitos[[#This Row],[Rastreabilidade
RS - CU]],H:I,2,FALSE)</f>
        <v>0</v>
      </c>
      <c r="P112" s="188"/>
      <c r="Q112" s="188"/>
      <c r="R112" s="185"/>
      <c r="S112" s="148"/>
      <c r="T112" s="148"/>
      <c r="U112" s="17"/>
      <c r="V112" s="155"/>
    </row>
    <row r="113" spans="1:22" ht="21" customHeight="1" x14ac:dyDescent="0.25">
      <c r="A113" s="130"/>
      <c r="B113" s="93"/>
      <c r="C113" s="212"/>
      <c r="D113" s="170"/>
      <c r="E113" s="215" t="str">
        <f>C15</f>
        <v>CA-014</v>
      </c>
      <c r="F113" s="215" t="s">
        <v>370</v>
      </c>
      <c r="G113" s="164" t="s">
        <v>88</v>
      </c>
      <c r="H113" s="193">
        <f>Requisitos[[#This Row],[Codigo CU]]</f>
        <v>0</v>
      </c>
      <c r="I113" s="229"/>
      <c r="J113" s="230"/>
      <c r="K113" s="204"/>
      <c r="L113" s="193"/>
      <c r="M113" s="20"/>
      <c r="N113" s="20" t="str">
        <f>CONCATENATE(Requisitos[[#This Row],[Codigo CU]],"   ",Requisitos[[#This Row],[Casos De Uso ]])</f>
        <v xml:space="preserve">   </v>
      </c>
      <c r="O113" s="236">
        <f>VLOOKUP(Requisitos[[#This Row],[Rastreabilidade
RS - CU]],H:I,2,FALSE)</f>
        <v>0</v>
      </c>
      <c r="P113" s="188"/>
      <c r="Q113" s="188"/>
      <c r="R113" s="185"/>
      <c r="S113" s="148"/>
      <c r="T113" s="148"/>
      <c r="U113" s="17"/>
      <c r="V113" s="155"/>
    </row>
    <row r="114" spans="1:22" ht="21" customHeight="1" x14ac:dyDescent="0.25">
      <c r="A114" s="130"/>
      <c r="B114" s="93"/>
      <c r="C114" s="212"/>
      <c r="D114" s="170"/>
      <c r="E114" s="215" t="str">
        <f>C15</f>
        <v>CA-014</v>
      </c>
      <c r="F114" s="215" t="s">
        <v>429</v>
      </c>
      <c r="G114" s="164" t="s">
        <v>89</v>
      </c>
      <c r="H114" s="193">
        <f>Requisitos[[#This Row],[Codigo CU]]</f>
        <v>0</v>
      </c>
      <c r="I114" s="229"/>
      <c r="J114" s="230"/>
      <c r="K114" s="204"/>
      <c r="L114" s="193"/>
      <c r="M114" s="20"/>
      <c r="N114" s="20" t="str">
        <f>CONCATENATE(Requisitos[[#This Row],[Codigo CU]],"   ",Requisitos[[#This Row],[Casos De Uso ]])</f>
        <v xml:space="preserve">   </v>
      </c>
      <c r="O114" s="236">
        <f>VLOOKUP(Requisitos[[#This Row],[Rastreabilidade
RS - CU]],H:I,2,FALSE)</f>
        <v>0</v>
      </c>
      <c r="P114" s="188"/>
      <c r="Q114" s="188"/>
      <c r="R114" s="185"/>
      <c r="S114" s="148"/>
      <c r="T114" s="148"/>
      <c r="U114" s="17"/>
      <c r="V114" s="155"/>
    </row>
    <row r="115" spans="1:22" ht="21" customHeight="1" x14ac:dyDescent="0.25">
      <c r="A115" s="130"/>
      <c r="B115" s="93"/>
      <c r="C115" s="212"/>
      <c r="D115" s="170"/>
      <c r="E115" s="215"/>
      <c r="F115" s="215" t="s">
        <v>430</v>
      </c>
      <c r="G115" s="164"/>
      <c r="H115" s="193">
        <f>Requisitos[[#This Row],[Codigo CU]]</f>
        <v>0</v>
      </c>
      <c r="I115" s="229"/>
      <c r="J115" s="230"/>
      <c r="K115" s="204"/>
      <c r="L115" s="193"/>
      <c r="M115" s="20"/>
      <c r="N115" s="20" t="str">
        <f>CONCATENATE(Requisitos[[#This Row],[Codigo CU]],"   ",Requisitos[[#This Row],[Casos De Uso ]])</f>
        <v xml:space="preserve">   </v>
      </c>
      <c r="O115" s="236">
        <f>VLOOKUP(Requisitos[[#This Row],[Rastreabilidade
RS - CU]],H:I,2,FALSE)</f>
        <v>0</v>
      </c>
      <c r="P115" s="188"/>
      <c r="Q115" s="188"/>
      <c r="R115" s="185"/>
      <c r="S115" s="148"/>
      <c r="T115" s="148"/>
      <c r="U115" s="17"/>
      <c r="V115" s="155"/>
    </row>
    <row r="116" spans="1:22" ht="21" customHeight="1" x14ac:dyDescent="0.25">
      <c r="A116" s="130"/>
      <c r="B116" s="93"/>
      <c r="C116" s="212"/>
      <c r="D116" s="170"/>
      <c r="E116" s="215"/>
      <c r="F116" s="215" t="s">
        <v>431</v>
      </c>
      <c r="G116" s="164"/>
      <c r="H116" s="193">
        <f>Requisitos[[#This Row],[Codigo CU]]</f>
        <v>0</v>
      </c>
      <c r="I116" s="229"/>
      <c r="J116" s="230"/>
      <c r="K116" s="204"/>
      <c r="L116" s="193"/>
      <c r="M116" s="20"/>
      <c r="N116" s="20" t="str">
        <f>CONCATENATE(Requisitos[[#This Row],[Codigo CU]],"   ",Requisitos[[#This Row],[Casos De Uso ]])</f>
        <v xml:space="preserve">   </v>
      </c>
      <c r="O116" s="236">
        <f>VLOOKUP(Requisitos[[#This Row],[Rastreabilidade
RS - CU]],H:I,2,FALSE)</f>
        <v>0</v>
      </c>
      <c r="P116" s="188"/>
      <c r="Q116" s="188"/>
      <c r="R116" s="185"/>
      <c r="S116" s="148"/>
      <c r="T116" s="148"/>
      <c r="U116" s="17"/>
      <c r="V116" s="155"/>
    </row>
    <row r="117" spans="1:22" ht="21" customHeight="1" x14ac:dyDescent="0.25">
      <c r="A117" s="130"/>
      <c r="B117" s="93"/>
      <c r="C117" s="212"/>
      <c r="D117" s="170"/>
      <c r="E117" s="215"/>
      <c r="F117" s="215" t="s">
        <v>432</v>
      </c>
      <c r="G117" s="164"/>
      <c r="H117" s="193">
        <f>Requisitos[[#This Row],[Codigo CU]]</f>
        <v>0</v>
      </c>
      <c r="I117" s="229"/>
      <c r="J117" s="230"/>
      <c r="K117" s="204"/>
      <c r="L117" s="193"/>
      <c r="M117" s="20"/>
      <c r="N117" s="20" t="str">
        <f>CONCATENATE(Requisitos[[#This Row],[Codigo CU]],"   ",Requisitos[[#This Row],[Casos De Uso ]])</f>
        <v xml:space="preserve">   </v>
      </c>
      <c r="O117" s="236">
        <f>VLOOKUP(Requisitos[[#This Row],[Rastreabilidade
RS - CU]],H:I,2,FALSE)</f>
        <v>0</v>
      </c>
      <c r="P117" s="188"/>
      <c r="Q117" s="188"/>
      <c r="R117" s="185"/>
      <c r="S117" s="148"/>
      <c r="T117" s="148"/>
      <c r="U117" s="17"/>
      <c r="V117" s="155"/>
    </row>
    <row r="118" spans="1:22" ht="21" customHeight="1" x14ac:dyDescent="0.25">
      <c r="A118" s="130"/>
      <c r="B118" s="93"/>
      <c r="C118" s="212"/>
      <c r="D118" s="170"/>
      <c r="E118" s="215"/>
      <c r="F118" s="215" t="s">
        <v>433</v>
      </c>
      <c r="G118" s="164"/>
      <c r="H118" s="193">
        <f>Requisitos[[#This Row],[Codigo CU]]</f>
        <v>0</v>
      </c>
      <c r="I118" s="229"/>
      <c r="J118" s="230"/>
      <c r="K118" s="204"/>
      <c r="L118" s="193"/>
      <c r="M118" s="20"/>
      <c r="N118" s="20" t="str">
        <f>CONCATENATE(Requisitos[[#This Row],[Codigo CU]],"   ",Requisitos[[#This Row],[Casos De Uso ]])</f>
        <v xml:space="preserve">   </v>
      </c>
      <c r="O118" s="236">
        <f>VLOOKUP(Requisitos[[#This Row],[Rastreabilidade
RS - CU]],H:I,2,FALSE)</f>
        <v>0</v>
      </c>
      <c r="P118" s="188"/>
      <c r="Q118" s="188"/>
      <c r="R118" s="185"/>
      <c r="S118" s="148"/>
      <c r="T118" s="148"/>
      <c r="U118" s="17"/>
      <c r="V118" s="155"/>
    </row>
    <row r="119" spans="1:22" ht="21" customHeight="1" x14ac:dyDescent="0.25">
      <c r="A119" s="130"/>
      <c r="B119" s="93"/>
      <c r="C119" s="212"/>
      <c r="D119" s="170"/>
      <c r="E119" s="215"/>
      <c r="F119" s="215" t="s">
        <v>434</v>
      </c>
      <c r="G119" s="164"/>
      <c r="H119" s="193">
        <f>Requisitos[[#This Row],[Codigo CU]]</f>
        <v>0</v>
      </c>
      <c r="I119" s="229"/>
      <c r="J119" s="230"/>
      <c r="K119" s="204"/>
      <c r="L119" s="193"/>
      <c r="M119" s="20"/>
      <c r="N119" s="20" t="str">
        <f>CONCATENATE(Requisitos[[#This Row],[Codigo CU]],"   ",Requisitos[[#This Row],[Casos De Uso ]])</f>
        <v xml:space="preserve">   </v>
      </c>
      <c r="O119" s="236">
        <f>VLOOKUP(Requisitos[[#This Row],[Rastreabilidade
RS - CU]],H:I,2,FALSE)</f>
        <v>0</v>
      </c>
      <c r="P119" s="188"/>
      <c r="Q119" s="188"/>
      <c r="R119" s="185"/>
      <c r="S119" s="148"/>
      <c r="T119" s="148"/>
      <c r="U119" s="17"/>
      <c r="V119" s="155"/>
    </row>
    <row r="120" spans="1:22" ht="21" customHeight="1" x14ac:dyDescent="0.25">
      <c r="A120" s="130"/>
      <c r="B120" s="93"/>
      <c r="C120" s="212"/>
      <c r="D120" s="170"/>
      <c r="E120" s="215"/>
      <c r="F120" s="215" t="s">
        <v>435</v>
      </c>
      <c r="G120" s="164"/>
      <c r="H120" s="193">
        <f>Requisitos[[#This Row],[Codigo CU]]</f>
        <v>0</v>
      </c>
      <c r="I120" s="229"/>
      <c r="J120" s="230"/>
      <c r="K120" s="204"/>
      <c r="L120" s="193"/>
      <c r="M120" s="20"/>
      <c r="N120" s="20" t="str">
        <f>CONCATENATE(Requisitos[[#This Row],[Codigo CU]],"   ",Requisitos[[#This Row],[Casos De Uso ]])</f>
        <v xml:space="preserve">   </v>
      </c>
      <c r="O120" s="236">
        <f>VLOOKUP(Requisitos[[#This Row],[Rastreabilidade
RS - CU]],H:I,2,FALSE)</f>
        <v>0</v>
      </c>
      <c r="P120" s="188"/>
      <c r="Q120" s="188"/>
      <c r="R120" s="185"/>
      <c r="S120" s="148"/>
      <c r="T120" s="148"/>
      <c r="U120" s="17"/>
      <c r="V120" s="155"/>
    </row>
    <row r="121" spans="1:22" ht="21" customHeight="1" x14ac:dyDescent="0.25">
      <c r="A121" s="130"/>
      <c r="B121" s="93"/>
      <c r="C121" s="212"/>
      <c r="D121" s="170"/>
      <c r="E121" s="215"/>
      <c r="F121" s="215" t="s">
        <v>436</v>
      </c>
      <c r="G121" s="164"/>
      <c r="H121" s="193">
        <f>Requisitos[[#This Row],[Codigo CU]]</f>
        <v>0</v>
      </c>
      <c r="I121" s="229"/>
      <c r="J121" s="230"/>
      <c r="K121" s="204"/>
      <c r="L121" s="193"/>
      <c r="M121" s="20"/>
      <c r="N121" s="20" t="str">
        <f>CONCATENATE(Requisitos[[#This Row],[Codigo CU]],"   ",Requisitos[[#This Row],[Casos De Uso ]])</f>
        <v xml:space="preserve">   </v>
      </c>
      <c r="O121" s="236">
        <f>VLOOKUP(Requisitos[[#This Row],[Rastreabilidade
RS - CU]],H:I,2,FALSE)</f>
        <v>0</v>
      </c>
      <c r="P121" s="188"/>
      <c r="Q121" s="188"/>
      <c r="R121" s="185"/>
      <c r="S121" s="148"/>
      <c r="T121" s="148"/>
      <c r="U121" s="17"/>
      <c r="V121" s="155"/>
    </row>
    <row r="122" spans="1:22" ht="21" customHeight="1" x14ac:dyDescent="0.25">
      <c r="A122" s="130"/>
      <c r="B122" s="93"/>
      <c r="C122" s="212"/>
      <c r="D122" s="170"/>
      <c r="E122" s="224"/>
      <c r="F122" s="215" t="s">
        <v>437</v>
      </c>
      <c r="G122" s="164"/>
      <c r="H122" s="193">
        <f>Requisitos[[#This Row],[Codigo CU]]</f>
        <v>0</v>
      </c>
      <c r="I122" s="229"/>
      <c r="J122" s="230"/>
      <c r="K122" s="204"/>
      <c r="L122" s="193"/>
      <c r="M122" s="20"/>
      <c r="N122" s="20" t="str">
        <f>CONCATENATE(Requisitos[[#This Row],[Codigo CU]],"   ",Requisitos[[#This Row],[Casos De Uso ]])</f>
        <v xml:space="preserve">   </v>
      </c>
      <c r="O122" s="236">
        <f>VLOOKUP(Requisitos[[#This Row],[Rastreabilidade
RS - CU]],H:I,2,FALSE)</f>
        <v>0</v>
      </c>
      <c r="P122" s="188"/>
      <c r="Q122" s="188"/>
      <c r="R122" s="185"/>
      <c r="S122" s="148"/>
      <c r="T122" s="148"/>
      <c r="U122" s="17"/>
      <c r="V122" s="155"/>
    </row>
    <row r="123" spans="1:22" ht="30" x14ac:dyDescent="0.25">
      <c r="A123" s="130"/>
      <c r="B123" s="132"/>
      <c r="C123" s="218"/>
      <c r="D123" s="170"/>
      <c r="E123" s="215" t="str">
        <f>C24</f>
        <v>CA-023</v>
      </c>
      <c r="F123" s="215" t="s">
        <v>438</v>
      </c>
      <c r="G123" s="210" t="s">
        <v>19</v>
      </c>
      <c r="H123" s="193">
        <f>Requisitos[[#This Row],[Codigo CU]]</f>
        <v>0</v>
      </c>
      <c r="I123" s="229"/>
      <c r="J123" s="230"/>
      <c r="K123" s="204"/>
      <c r="L123" s="193"/>
      <c r="M123" s="20"/>
      <c r="N123" s="20" t="str">
        <f>CONCATENATE(Requisitos[[#This Row],[Codigo CU]],"   ",Requisitos[[#This Row],[Casos De Uso ]])</f>
        <v xml:space="preserve">   </v>
      </c>
      <c r="O123" s="236">
        <f>VLOOKUP(Requisitos[[#This Row],[Rastreabilidade
RS - CU]],H:I,2,FALSE)</f>
        <v>0</v>
      </c>
      <c r="P123" s="188"/>
      <c r="Q123" s="188"/>
      <c r="R123" s="185"/>
      <c r="S123" s="148"/>
      <c r="T123" s="148"/>
      <c r="U123" s="17"/>
      <c r="V123" s="155"/>
    </row>
    <row r="124" spans="1:22" ht="15" customHeight="1" x14ac:dyDescent="0.25">
      <c r="A124" s="130"/>
      <c r="B124" s="132"/>
      <c r="C124" s="218"/>
      <c r="D124" s="170"/>
      <c r="E124" s="215" t="str">
        <f>C20</f>
        <v>CA-019</v>
      </c>
      <c r="F124" s="215" t="s">
        <v>439</v>
      </c>
      <c r="G124" s="164" t="s">
        <v>575</v>
      </c>
      <c r="H124" s="193">
        <f>Requisitos[[#This Row],[Codigo CU]]</f>
        <v>0</v>
      </c>
      <c r="I124" s="229"/>
      <c r="J124" s="230"/>
      <c r="K124" s="204"/>
      <c r="L124" s="193"/>
      <c r="M124" s="20"/>
      <c r="N124" s="20" t="str">
        <f>CONCATENATE(Requisitos[[#This Row],[Codigo CU]],"   ",Requisitos[[#This Row],[Casos De Uso ]])</f>
        <v xml:space="preserve">   </v>
      </c>
      <c r="O124" s="236">
        <f>VLOOKUP(Requisitos[[#This Row],[Rastreabilidade
RS - CU]],H:I,2,FALSE)</f>
        <v>0</v>
      </c>
      <c r="P124" s="188"/>
      <c r="Q124" s="188"/>
      <c r="R124" s="185"/>
      <c r="S124" s="148"/>
      <c r="T124" s="148"/>
      <c r="U124" s="17"/>
      <c r="V124" s="155"/>
    </row>
    <row r="125" spans="1:22" ht="15" customHeight="1" x14ac:dyDescent="0.25">
      <c r="A125" s="130"/>
      <c r="B125" s="132"/>
      <c r="C125" s="218"/>
      <c r="D125" s="170"/>
      <c r="E125" s="215" t="str">
        <f>C20</f>
        <v>CA-019</v>
      </c>
      <c r="F125" s="215" t="s">
        <v>440</v>
      </c>
      <c r="G125" s="164" t="s">
        <v>576</v>
      </c>
      <c r="H125" s="193">
        <f>Requisitos[[#This Row],[Codigo CU]]</f>
        <v>0</v>
      </c>
      <c r="I125" s="229"/>
      <c r="J125" s="230"/>
      <c r="K125" s="204"/>
      <c r="L125" s="193"/>
      <c r="M125" s="20"/>
      <c r="N125" s="20" t="str">
        <f>CONCATENATE(Requisitos[[#This Row],[Codigo CU]],"   ",Requisitos[[#This Row],[Casos De Uso ]])</f>
        <v xml:space="preserve">   </v>
      </c>
      <c r="O125" s="236">
        <f>VLOOKUP(Requisitos[[#This Row],[Rastreabilidade
RS - CU]],H:I,2,FALSE)</f>
        <v>0</v>
      </c>
      <c r="P125" s="188"/>
      <c r="Q125" s="188"/>
      <c r="R125" s="185"/>
      <c r="S125" s="148"/>
      <c r="T125" s="148"/>
      <c r="U125" s="17"/>
      <c r="V125" s="155"/>
    </row>
    <row r="126" spans="1:22" ht="15" customHeight="1" x14ac:dyDescent="0.25">
      <c r="A126" s="130"/>
      <c r="B126" s="132"/>
      <c r="C126" s="218"/>
      <c r="D126" s="170"/>
      <c r="E126" s="215" t="str">
        <f>C20</f>
        <v>CA-019</v>
      </c>
      <c r="F126" s="215" t="s">
        <v>441</v>
      </c>
      <c r="G126" s="164" t="s">
        <v>577</v>
      </c>
      <c r="H126" s="193">
        <f>Requisitos[[#This Row],[Codigo CU]]</f>
        <v>0</v>
      </c>
      <c r="I126" s="229"/>
      <c r="J126" s="230"/>
      <c r="K126" s="204"/>
      <c r="L126" s="193"/>
      <c r="M126" s="20"/>
      <c r="N126" s="20" t="str">
        <f>CONCATENATE(Requisitos[[#This Row],[Codigo CU]],"   ",Requisitos[[#This Row],[Casos De Uso ]])</f>
        <v xml:space="preserve">   </v>
      </c>
      <c r="O126" s="236">
        <f>VLOOKUP(Requisitos[[#This Row],[Rastreabilidade
RS - CU]],H:I,2,FALSE)</f>
        <v>0</v>
      </c>
      <c r="P126" s="188"/>
      <c r="Q126" s="188"/>
      <c r="R126" s="185"/>
      <c r="S126" s="148"/>
      <c r="T126" s="148"/>
      <c r="U126" s="17"/>
      <c r="V126" s="155"/>
    </row>
    <row r="127" spans="1:22" ht="15" customHeight="1" x14ac:dyDescent="0.25">
      <c r="A127" s="130"/>
      <c r="B127" s="132"/>
      <c r="C127" s="218"/>
      <c r="D127" s="170"/>
      <c r="E127" s="215" t="str">
        <f>C20</f>
        <v>CA-019</v>
      </c>
      <c r="F127" s="215" t="s">
        <v>442</v>
      </c>
      <c r="G127" s="164" t="s">
        <v>578</v>
      </c>
      <c r="H127" s="193">
        <f>Requisitos[[#This Row],[Codigo CU]]</f>
        <v>0</v>
      </c>
      <c r="I127" s="229"/>
      <c r="J127" s="230"/>
      <c r="K127" s="204"/>
      <c r="L127" s="193"/>
      <c r="M127" s="20"/>
      <c r="N127" s="20" t="str">
        <f>CONCATENATE(Requisitos[[#This Row],[Codigo CU]],"   ",Requisitos[[#This Row],[Casos De Uso ]])</f>
        <v xml:space="preserve">   </v>
      </c>
      <c r="O127" s="236">
        <f>VLOOKUP(Requisitos[[#This Row],[Rastreabilidade
RS - CU]],H:I,2,FALSE)</f>
        <v>0</v>
      </c>
      <c r="P127" s="188"/>
      <c r="Q127" s="188"/>
      <c r="R127" s="185"/>
      <c r="S127" s="148"/>
      <c r="T127" s="148"/>
      <c r="U127" s="17"/>
      <c r="V127" s="155"/>
    </row>
    <row r="128" spans="1:22" ht="15" customHeight="1" x14ac:dyDescent="0.25">
      <c r="A128" s="130"/>
      <c r="B128" s="132"/>
      <c r="C128" s="218"/>
      <c r="D128" s="170"/>
      <c r="E128" s="215" t="str">
        <f>C20</f>
        <v>CA-019</v>
      </c>
      <c r="F128" s="215" t="s">
        <v>443</v>
      </c>
      <c r="G128" s="164" t="s">
        <v>579</v>
      </c>
      <c r="H128" s="193">
        <f>Requisitos[[#This Row],[Codigo CU]]</f>
        <v>0</v>
      </c>
      <c r="I128" s="229"/>
      <c r="J128" s="230"/>
      <c r="K128" s="204"/>
      <c r="L128" s="193"/>
      <c r="M128" s="20"/>
      <c r="N128" s="20" t="str">
        <f>CONCATENATE(Requisitos[[#This Row],[Codigo CU]],"   ",Requisitos[[#This Row],[Casos De Uso ]])</f>
        <v xml:space="preserve">   </v>
      </c>
      <c r="O128" s="236">
        <f>VLOOKUP(Requisitos[[#This Row],[Rastreabilidade
RS - CU]],H:I,2,FALSE)</f>
        <v>0</v>
      </c>
      <c r="P128" s="188"/>
      <c r="Q128" s="188"/>
      <c r="R128" s="185"/>
      <c r="S128" s="148"/>
      <c r="T128" s="148"/>
      <c r="U128" s="17"/>
      <c r="V128" s="155"/>
    </row>
    <row r="129" spans="1:22" ht="15" customHeight="1" x14ac:dyDescent="0.25">
      <c r="A129" s="130"/>
      <c r="B129" s="132"/>
      <c r="C129" s="218"/>
      <c r="D129" s="170"/>
      <c r="E129" s="215" t="str">
        <f>C21</f>
        <v>CA-020</v>
      </c>
      <c r="F129" s="215" t="s">
        <v>444</v>
      </c>
      <c r="G129" s="164" t="s">
        <v>586</v>
      </c>
      <c r="H129" s="193">
        <f>Requisitos[[#This Row],[Codigo CU]]</f>
        <v>0</v>
      </c>
      <c r="I129" s="229"/>
      <c r="J129" s="230"/>
      <c r="K129" s="204"/>
      <c r="L129" s="193"/>
      <c r="M129" s="20"/>
      <c r="N129" s="20" t="str">
        <f>CONCATENATE(Requisitos[[#This Row],[Codigo CU]],"   ",Requisitos[[#This Row],[Casos De Uso ]])</f>
        <v xml:space="preserve">   </v>
      </c>
      <c r="O129" s="236">
        <f>VLOOKUP(Requisitos[[#This Row],[Rastreabilidade
RS - CU]],H:I,2,FALSE)</f>
        <v>0</v>
      </c>
      <c r="P129" s="188"/>
      <c r="Q129" s="188"/>
      <c r="R129" s="185"/>
      <c r="S129" s="148"/>
      <c r="T129" s="148"/>
      <c r="U129" s="17"/>
      <c r="V129" s="155"/>
    </row>
    <row r="130" spans="1:22" ht="15" customHeight="1" x14ac:dyDescent="0.25">
      <c r="A130" s="130"/>
      <c r="B130" s="132"/>
      <c r="C130" s="218"/>
      <c r="D130" s="170"/>
      <c r="E130" s="215" t="str">
        <f>C21</f>
        <v>CA-020</v>
      </c>
      <c r="F130" s="215" t="s">
        <v>445</v>
      </c>
      <c r="G130" s="164" t="s">
        <v>587</v>
      </c>
      <c r="H130" s="193">
        <f>Requisitos[[#This Row],[Codigo CU]]</f>
        <v>0</v>
      </c>
      <c r="I130" s="229"/>
      <c r="J130" s="230"/>
      <c r="K130" s="204"/>
      <c r="L130" s="193"/>
      <c r="M130" s="20"/>
      <c r="N130" s="20" t="str">
        <f>CONCATENATE(Requisitos[[#This Row],[Codigo CU]],"   ",Requisitos[[#This Row],[Casos De Uso ]])</f>
        <v xml:space="preserve">   </v>
      </c>
      <c r="O130" s="236">
        <f>VLOOKUP(Requisitos[[#This Row],[Rastreabilidade
RS - CU]],H:I,2,FALSE)</f>
        <v>0</v>
      </c>
      <c r="P130" s="188"/>
      <c r="Q130" s="188"/>
      <c r="R130" s="185"/>
      <c r="S130" s="148"/>
      <c r="T130" s="148"/>
      <c r="U130" s="17"/>
      <c r="V130" s="155"/>
    </row>
    <row r="131" spans="1:22" ht="15" customHeight="1" x14ac:dyDescent="0.25">
      <c r="A131" s="130"/>
      <c r="B131" s="131"/>
      <c r="C131" s="217"/>
      <c r="D131" s="170"/>
      <c r="E131" s="215" t="str">
        <f>C21</f>
        <v>CA-020</v>
      </c>
      <c r="F131" s="215" t="s">
        <v>446</v>
      </c>
      <c r="G131" s="164" t="s">
        <v>91</v>
      </c>
      <c r="H131" s="193">
        <f>Requisitos[[#This Row],[Codigo CU]]</f>
        <v>0</v>
      </c>
      <c r="I131" s="229"/>
      <c r="J131" s="230"/>
      <c r="K131" s="204"/>
      <c r="L131" s="193"/>
      <c r="M131" s="20"/>
      <c r="N131" s="20" t="str">
        <f>CONCATENATE(Requisitos[[#This Row],[Codigo CU]],"   ",Requisitos[[#This Row],[Casos De Uso ]])</f>
        <v xml:space="preserve">   </v>
      </c>
      <c r="O131" s="236">
        <f>VLOOKUP(Requisitos[[#This Row],[Rastreabilidade
RS - CU]],H:I,2,FALSE)</f>
        <v>0</v>
      </c>
      <c r="P131" s="188"/>
      <c r="Q131" s="188"/>
      <c r="R131" s="185"/>
      <c r="S131" s="148"/>
      <c r="T131" s="148"/>
      <c r="U131" s="17"/>
      <c r="V131" s="155"/>
    </row>
    <row r="132" spans="1:22" ht="15" customHeight="1" x14ac:dyDescent="0.25">
      <c r="A132" s="130"/>
      <c r="B132" s="131"/>
      <c r="C132" s="217"/>
      <c r="D132" s="170"/>
      <c r="E132" s="215" t="str">
        <f>C13</f>
        <v>CA-012</v>
      </c>
      <c r="F132" s="215" t="s">
        <v>447</v>
      </c>
      <c r="G132" s="164" t="s">
        <v>567</v>
      </c>
      <c r="H132" s="193">
        <f>Requisitos[[#This Row],[Codigo CU]]</f>
        <v>0</v>
      </c>
      <c r="I132" s="229"/>
      <c r="J132" s="230"/>
      <c r="K132" s="204"/>
      <c r="L132" s="193"/>
      <c r="M132" s="20"/>
      <c r="N132" s="20" t="str">
        <f>CONCATENATE(Requisitos[[#This Row],[Codigo CU]],"   ",Requisitos[[#This Row],[Casos De Uso ]])</f>
        <v xml:space="preserve">   </v>
      </c>
      <c r="O132" s="236">
        <f>VLOOKUP(Requisitos[[#This Row],[Rastreabilidade
RS - CU]],H:I,2,FALSE)</f>
        <v>0</v>
      </c>
      <c r="P132" s="188"/>
      <c r="Q132" s="188"/>
      <c r="R132" s="185"/>
      <c r="S132" s="148"/>
      <c r="T132" s="148"/>
      <c r="U132" s="17"/>
      <c r="V132" s="155"/>
    </row>
    <row r="133" spans="1:22" ht="15" customHeight="1" x14ac:dyDescent="0.25">
      <c r="A133" s="130"/>
      <c r="B133" s="131"/>
      <c r="C133" s="217"/>
      <c r="D133" s="170"/>
      <c r="E133" s="215" t="str">
        <f>C13</f>
        <v>CA-012</v>
      </c>
      <c r="F133" s="215" t="s">
        <v>448</v>
      </c>
      <c r="G133" s="164" t="s">
        <v>570</v>
      </c>
      <c r="H133" s="193">
        <f>Requisitos[[#This Row],[Codigo CU]]</f>
        <v>0</v>
      </c>
      <c r="I133" s="229"/>
      <c r="J133" s="230"/>
      <c r="K133" s="204"/>
      <c r="L133" s="193"/>
      <c r="M133" s="20"/>
      <c r="N133" s="20" t="str">
        <f>CONCATENATE(Requisitos[[#This Row],[Codigo CU]],"   ",Requisitos[[#This Row],[Casos De Uso ]])</f>
        <v xml:space="preserve">   </v>
      </c>
      <c r="O133" s="236">
        <f>VLOOKUP(Requisitos[[#This Row],[Rastreabilidade
RS - CU]],H:I,2,FALSE)</f>
        <v>0</v>
      </c>
      <c r="P133" s="188"/>
      <c r="Q133" s="188"/>
      <c r="R133" s="185"/>
      <c r="S133" s="148"/>
      <c r="T133" s="148"/>
      <c r="U133" s="17"/>
      <c r="V133" s="155"/>
    </row>
    <row r="134" spans="1:22" ht="15" customHeight="1" x14ac:dyDescent="0.25">
      <c r="A134" s="130"/>
      <c r="B134" s="93"/>
      <c r="C134" s="212"/>
      <c r="D134" s="170"/>
      <c r="E134" s="215" t="str">
        <f>C13</f>
        <v>CA-012</v>
      </c>
      <c r="F134" s="215" t="s">
        <v>449</v>
      </c>
      <c r="G134" s="164" t="s">
        <v>572</v>
      </c>
      <c r="H134" s="193">
        <f>Requisitos[[#This Row],[Codigo CU]]</f>
        <v>0</v>
      </c>
      <c r="I134" s="229"/>
      <c r="J134" s="230"/>
      <c r="K134" s="204"/>
      <c r="L134" s="193"/>
      <c r="M134" s="20"/>
      <c r="N134" s="20" t="str">
        <f>CONCATENATE(Requisitos[[#This Row],[Codigo CU]],"   ",Requisitos[[#This Row],[Casos De Uso ]])</f>
        <v xml:space="preserve">   </v>
      </c>
      <c r="O134" s="236">
        <f>VLOOKUP(Requisitos[[#This Row],[Rastreabilidade
RS - CU]],H:I,2,FALSE)</f>
        <v>0</v>
      </c>
      <c r="P134" s="188"/>
      <c r="Q134" s="188"/>
      <c r="R134" s="185"/>
      <c r="S134" s="148"/>
      <c r="T134" s="148"/>
      <c r="U134" s="17"/>
      <c r="V134" s="155"/>
    </row>
    <row r="135" spans="1:22" ht="15" customHeight="1" x14ac:dyDescent="0.25">
      <c r="A135" s="130"/>
      <c r="B135" s="93"/>
      <c r="C135" s="212"/>
      <c r="D135" s="170"/>
      <c r="E135" s="215" t="str">
        <f>C13</f>
        <v>CA-012</v>
      </c>
      <c r="F135" s="215" t="s">
        <v>450</v>
      </c>
      <c r="G135" s="164" t="s">
        <v>568</v>
      </c>
      <c r="H135" s="193">
        <f>Requisitos[[#This Row],[Codigo CU]]</f>
        <v>0</v>
      </c>
      <c r="I135" s="229"/>
      <c r="J135" s="230"/>
      <c r="K135" s="204"/>
      <c r="L135" s="193"/>
      <c r="M135" s="20"/>
      <c r="N135" s="20" t="str">
        <f>CONCATENATE(Requisitos[[#This Row],[Codigo CU]],"   ",Requisitos[[#This Row],[Casos De Uso ]])</f>
        <v xml:space="preserve">   </v>
      </c>
      <c r="O135" s="236">
        <f>VLOOKUP(Requisitos[[#This Row],[Rastreabilidade
RS - CU]],H:I,2,FALSE)</f>
        <v>0</v>
      </c>
      <c r="P135" s="188"/>
      <c r="Q135" s="188"/>
      <c r="R135" s="185"/>
      <c r="S135" s="148"/>
      <c r="T135" s="148"/>
      <c r="U135" s="17"/>
      <c r="V135" s="155"/>
    </row>
    <row r="136" spans="1:22" ht="15" customHeight="1" x14ac:dyDescent="0.25">
      <c r="A136" s="130"/>
      <c r="B136" s="131"/>
      <c r="C136" s="212"/>
      <c r="D136" s="170"/>
      <c r="E136" s="215" t="str">
        <f>C13</f>
        <v>CA-012</v>
      </c>
      <c r="F136" s="215" t="s">
        <v>451</v>
      </c>
      <c r="G136" s="164" t="s">
        <v>569</v>
      </c>
      <c r="H136" s="193">
        <f>Requisitos[[#This Row],[Codigo CU]]</f>
        <v>0</v>
      </c>
      <c r="I136" s="229"/>
      <c r="J136" s="230"/>
      <c r="K136" s="204"/>
      <c r="L136" s="193"/>
      <c r="M136" s="20"/>
      <c r="N136" s="20" t="str">
        <f>CONCATENATE(Requisitos[[#This Row],[Codigo CU]],"   ",Requisitos[[#This Row],[Casos De Uso ]])</f>
        <v xml:space="preserve">   </v>
      </c>
      <c r="O136" s="236">
        <f>VLOOKUP(Requisitos[[#This Row],[Rastreabilidade
RS - CU]],H:I,2,FALSE)</f>
        <v>0</v>
      </c>
      <c r="P136" s="188"/>
      <c r="Q136" s="188"/>
      <c r="R136" s="185"/>
      <c r="S136" s="148"/>
      <c r="T136" s="148"/>
      <c r="U136" s="17"/>
      <c r="V136" s="155"/>
    </row>
    <row r="137" spans="1:22" ht="15" customHeight="1" x14ac:dyDescent="0.25">
      <c r="A137" s="130"/>
      <c r="B137" s="131"/>
      <c r="C137" s="212"/>
      <c r="D137" s="170"/>
      <c r="E137" s="215" t="str">
        <f>C13</f>
        <v>CA-012</v>
      </c>
      <c r="F137" s="215" t="s">
        <v>452</v>
      </c>
      <c r="G137" s="164" t="s">
        <v>132</v>
      </c>
      <c r="H137" s="193">
        <f>Requisitos[[#This Row],[Codigo CU]]</f>
        <v>0</v>
      </c>
      <c r="I137" s="229"/>
      <c r="J137" s="230"/>
      <c r="K137" s="204"/>
      <c r="L137" s="193"/>
      <c r="M137" s="20"/>
      <c r="N137" s="20" t="str">
        <f>CONCATENATE(Requisitos[[#This Row],[Codigo CU]],"   ",Requisitos[[#This Row],[Casos De Uso ]])</f>
        <v xml:space="preserve">   </v>
      </c>
      <c r="O137" s="236">
        <f>VLOOKUP(Requisitos[[#This Row],[Rastreabilidade
RS - CU]],H:I,2,FALSE)</f>
        <v>0</v>
      </c>
      <c r="P137" s="188"/>
      <c r="Q137" s="188"/>
      <c r="R137" s="185"/>
      <c r="S137" s="148"/>
      <c r="T137" s="148"/>
      <c r="U137" s="17"/>
      <c r="V137" s="155"/>
    </row>
    <row r="138" spans="1:22" ht="15" customHeight="1" x14ac:dyDescent="0.25">
      <c r="A138" s="130"/>
      <c r="B138" s="131"/>
      <c r="C138" s="212"/>
      <c r="D138" s="170"/>
      <c r="E138" s="215" t="str">
        <f>C13</f>
        <v>CA-012</v>
      </c>
      <c r="F138" s="215" t="s">
        <v>453</v>
      </c>
      <c r="G138" s="164" t="s">
        <v>571</v>
      </c>
      <c r="H138" s="193">
        <f>Requisitos[[#This Row],[Codigo CU]]</f>
        <v>0</v>
      </c>
      <c r="I138" s="229"/>
      <c r="J138" s="230"/>
      <c r="K138" s="204"/>
      <c r="L138" s="193"/>
      <c r="M138" s="20"/>
      <c r="N138" s="20" t="str">
        <f>CONCATENATE(Requisitos[[#This Row],[Codigo CU]],"   ",Requisitos[[#This Row],[Casos De Uso ]])</f>
        <v xml:space="preserve">   </v>
      </c>
      <c r="O138" s="236">
        <f>VLOOKUP(Requisitos[[#This Row],[Rastreabilidade
RS - CU]],H:I,2,FALSE)</f>
        <v>0</v>
      </c>
      <c r="P138" s="188"/>
      <c r="Q138" s="188"/>
      <c r="R138" s="185"/>
      <c r="S138" s="148"/>
      <c r="T138" s="148"/>
      <c r="U138" s="17"/>
      <c r="V138" s="155"/>
    </row>
    <row r="139" spans="1:22" ht="15" customHeight="1" x14ac:dyDescent="0.25">
      <c r="A139" s="130"/>
      <c r="B139" s="131"/>
      <c r="C139" s="212"/>
      <c r="D139" s="170"/>
      <c r="E139" s="215" t="str">
        <f>C13</f>
        <v>CA-012</v>
      </c>
      <c r="F139" s="215" t="s">
        <v>454</v>
      </c>
      <c r="G139" s="164" t="s">
        <v>133</v>
      </c>
      <c r="H139" s="193">
        <f>Requisitos[[#This Row],[Codigo CU]]</f>
        <v>0</v>
      </c>
      <c r="I139" s="229"/>
      <c r="J139" s="230"/>
      <c r="K139" s="204"/>
      <c r="L139" s="193"/>
      <c r="M139" s="20"/>
      <c r="N139" s="20" t="str">
        <f>CONCATENATE(Requisitos[[#This Row],[Codigo CU]],"   ",Requisitos[[#This Row],[Casos De Uso ]])</f>
        <v xml:space="preserve">   </v>
      </c>
      <c r="O139" s="236">
        <f>VLOOKUP(Requisitos[[#This Row],[Rastreabilidade
RS - CU]],H:I,2,FALSE)</f>
        <v>0</v>
      </c>
      <c r="P139" s="188"/>
      <c r="Q139" s="188"/>
      <c r="R139" s="185"/>
      <c r="S139" s="148"/>
      <c r="T139" s="148"/>
      <c r="U139" s="17"/>
      <c r="V139" s="155"/>
    </row>
    <row r="140" spans="1:22" ht="21" customHeight="1" x14ac:dyDescent="0.25">
      <c r="A140" s="130"/>
      <c r="B140" s="131"/>
      <c r="C140" s="212"/>
      <c r="D140" s="170"/>
      <c r="E140" s="215" t="str">
        <f>C23</f>
        <v>CA-022</v>
      </c>
      <c r="F140" s="215" t="s">
        <v>455</v>
      </c>
      <c r="G140" s="164" t="s">
        <v>134</v>
      </c>
      <c r="H140" s="193">
        <f>Requisitos[[#This Row],[Codigo CU]]</f>
        <v>0</v>
      </c>
      <c r="I140" s="229"/>
      <c r="J140" s="230"/>
      <c r="K140" s="204"/>
      <c r="L140" s="193"/>
      <c r="M140" s="20"/>
      <c r="N140" s="20" t="str">
        <f>CONCATENATE(Requisitos[[#This Row],[Codigo CU]],"   ",Requisitos[[#This Row],[Casos De Uso ]])</f>
        <v xml:space="preserve">   </v>
      </c>
      <c r="O140" s="236">
        <f>VLOOKUP(Requisitos[[#This Row],[Rastreabilidade
RS - CU]],H:I,2,FALSE)</f>
        <v>0</v>
      </c>
      <c r="P140" s="188"/>
      <c r="Q140" s="188"/>
      <c r="R140" s="185"/>
      <c r="S140" s="148"/>
      <c r="T140" s="148"/>
      <c r="U140" s="17"/>
      <c r="V140" s="155"/>
    </row>
    <row r="141" spans="1:22" ht="21" customHeight="1" x14ac:dyDescent="0.25">
      <c r="A141" s="130"/>
      <c r="B141" s="131"/>
      <c r="C141" s="212"/>
      <c r="D141" s="170"/>
      <c r="E141" s="215" t="str">
        <f>C23</f>
        <v>CA-022</v>
      </c>
      <c r="F141" s="215" t="s">
        <v>456</v>
      </c>
      <c r="G141" s="164" t="s">
        <v>597</v>
      </c>
      <c r="H141" s="193">
        <f>Requisitos[[#This Row],[Codigo CU]]</f>
        <v>0</v>
      </c>
      <c r="I141" s="229"/>
      <c r="J141" s="230"/>
      <c r="K141" s="204"/>
      <c r="L141" s="193"/>
      <c r="M141" s="20"/>
      <c r="N141" s="20" t="str">
        <f>CONCATENATE(Requisitos[[#This Row],[Codigo CU]],"   ",Requisitos[[#This Row],[Casos De Uso ]])</f>
        <v xml:space="preserve">   </v>
      </c>
      <c r="O141" s="236">
        <f>VLOOKUP(Requisitos[[#This Row],[Rastreabilidade
RS - CU]],H:I,2,FALSE)</f>
        <v>0</v>
      </c>
      <c r="P141" s="188"/>
      <c r="Q141" s="188"/>
      <c r="R141" s="185"/>
      <c r="S141" s="148"/>
      <c r="T141" s="148"/>
      <c r="U141" s="17"/>
      <c r="V141" s="155"/>
    </row>
    <row r="142" spans="1:22" ht="21" customHeight="1" x14ac:dyDescent="0.25">
      <c r="A142" s="130"/>
      <c r="B142" s="131"/>
      <c r="C142" s="212"/>
      <c r="D142" s="170"/>
      <c r="E142" s="215"/>
      <c r="F142" s="215" t="s">
        <v>457</v>
      </c>
      <c r="G142" s="164"/>
      <c r="H142" s="193">
        <f>Requisitos[[#This Row],[Codigo CU]]</f>
        <v>0</v>
      </c>
      <c r="I142" s="229"/>
      <c r="J142" s="230"/>
      <c r="K142" s="204"/>
      <c r="L142" s="193"/>
      <c r="M142" s="20"/>
      <c r="N142" s="20" t="str">
        <f>CONCATENATE(Requisitos[[#This Row],[Codigo CU]],"   ",Requisitos[[#This Row],[Casos De Uso ]])</f>
        <v xml:space="preserve">   </v>
      </c>
      <c r="O142" s="236">
        <f>VLOOKUP(Requisitos[[#This Row],[Rastreabilidade
RS - CU]],H:I,2,FALSE)</f>
        <v>0</v>
      </c>
      <c r="P142" s="188"/>
      <c r="Q142" s="188"/>
      <c r="R142" s="185"/>
      <c r="S142" s="148"/>
      <c r="T142" s="148"/>
      <c r="U142" s="17"/>
      <c r="V142" s="155"/>
    </row>
    <row r="143" spans="1:22" ht="15" customHeight="1" x14ac:dyDescent="0.25">
      <c r="A143" s="130"/>
      <c r="B143" s="132"/>
      <c r="C143" s="212"/>
      <c r="D143" s="170"/>
      <c r="E143" s="215" t="str">
        <f>C24</f>
        <v>CA-023</v>
      </c>
      <c r="F143" s="215" t="s">
        <v>458</v>
      </c>
      <c r="G143" s="164" t="s">
        <v>989</v>
      </c>
      <c r="H143" s="193">
        <f>Requisitos[[#This Row],[Codigo CU]]</f>
        <v>0</v>
      </c>
      <c r="I143" s="229"/>
      <c r="J143" s="230"/>
      <c r="K143" s="204"/>
      <c r="L143" s="193"/>
      <c r="M143" s="20"/>
      <c r="N143" s="20" t="str">
        <f>CONCATENATE(Requisitos[[#This Row],[Codigo CU]],"   ",Requisitos[[#This Row],[Casos De Uso ]])</f>
        <v xml:space="preserve">   </v>
      </c>
      <c r="O143" s="236">
        <f>VLOOKUP(Requisitos[[#This Row],[Rastreabilidade
RS - CU]],H:I,2,FALSE)</f>
        <v>0</v>
      </c>
      <c r="P143" s="188"/>
      <c r="Q143" s="188"/>
      <c r="R143" s="185"/>
      <c r="S143" s="148"/>
      <c r="T143" s="148"/>
      <c r="U143" s="17"/>
      <c r="V143" s="155"/>
    </row>
    <row r="144" spans="1:22" ht="15" customHeight="1" x14ac:dyDescent="0.25">
      <c r="A144" s="130"/>
      <c r="B144" s="132"/>
      <c r="C144" s="212"/>
      <c r="D144" s="170"/>
      <c r="E144" s="215"/>
      <c r="F144" s="215" t="s">
        <v>459</v>
      </c>
      <c r="G144" s="164"/>
      <c r="H144" s="193">
        <f>Requisitos[[#This Row],[Codigo CU]]</f>
        <v>0</v>
      </c>
      <c r="I144" s="229"/>
      <c r="J144" s="230"/>
      <c r="K144" s="204"/>
      <c r="L144" s="193"/>
      <c r="M144" s="20"/>
      <c r="N144" s="20" t="str">
        <f>CONCATENATE(Requisitos[[#This Row],[Codigo CU]],"   ",Requisitos[[#This Row],[Casos De Uso ]])</f>
        <v xml:space="preserve">   </v>
      </c>
      <c r="O144" s="236">
        <f>VLOOKUP(Requisitos[[#This Row],[Rastreabilidade
RS - CU]],H:I,2,FALSE)</f>
        <v>0</v>
      </c>
      <c r="P144" s="188"/>
      <c r="Q144" s="188"/>
      <c r="R144" s="185"/>
      <c r="S144" s="148"/>
      <c r="T144" s="148"/>
      <c r="U144" s="17"/>
      <c r="V144" s="155"/>
    </row>
    <row r="145" spans="1:22" ht="15" customHeight="1" x14ac:dyDescent="0.25">
      <c r="A145" s="130"/>
      <c r="B145" s="132"/>
      <c r="C145" s="212"/>
      <c r="D145" s="170"/>
      <c r="E145" s="215" t="str">
        <f>C24</f>
        <v>CA-023</v>
      </c>
      <c r="F145" s="215" t="s">
        <v>460</v>
      </c>
      <c r="G145" s="164" t="s">
        <v>544</v>
      </c>
      <c r="H145" s="193">
        <f>Requisitos[[#This Row],[Codigo CU]]</f>
        <v>0</v>
      </c>
      <c r="I145" s="229"/>
      <c r="J145" s="230"/>
      <c r="K145" s="204"/>
      <c r="L145" s="193"/>
      <c r="M145" s="20"/>
      <c r="N145" s="20" t="str">
        <f>CONCATENATE(Requisitos[[#This Row],[Codigo CU]],"   ",Requisitos[[#This Row],[Casos De Uso ]])</f>
        <v xml:space="preserve">   </v>
      </c>
      <c r="O145" s="236">
        <f>VLOOKUP(Requisitos[[#This Row],[Rastreabilidade
RS - CU]],H:I,2,FALSE)</f>
        <v>0</v>
      </c>
      <c r="P145" s="188"/>
      <c r="Q145" s="188"/>
      <c r="R145" s="185"/>
      <c r="S145" s="148"/>
      <c r="T145" s="148"/>
      <c r="U145" s="17"/>
      <c r="V145" s="155"/>
    </row>
    <row r="146" spans="1:22" ht="15" customHeight="1" x14ac:dyDescent="0.25">
      <c r="A146" s="130"/>
      <c r="B146" s="132"/>
      <c r="C146" s="212"/>
      <c r="D146" s="170"/>
      <c r="E146" s="215" t="str">
        <f>C24</f>
        <v>CA-023</v>
      </c>
      <c r="F146" s="215" t="s">
        <v>461</v>
      </c>
      <c r="G146" s="164" t="s">
        <v>545</v>
      </c>
      <c r="H146" s="193">
        <f>Requisitos[[#This Row],[Codigo CU]]</f>
        <v>0</v>
      </c>
      <c r="I146" s="229"/>
      <c r="J146" s="230"/>
      <c r="K146" s="204"/>
      <c r="L146" s="193"/>
      <c r="M146" s="20"/>
      <c r="N146" s="20" t="str">
        <f>CONCATENATE(Requisitos[[#This Row],[Codigo CU]],"   ",Requisitos[[#This Row],[Casos De Uso ]])</f>
        <v xml:space="preserve">   </v>
      </c>
      <c r="O146" s="236">
        <f>VLOOKUP(Requisitos[[#This Row],[Rastreabilidade
RS - CU]],H:I,2,FALSE)</f>
        <v>0</v>
      </c>
      <c r="P146" s="188"/>
      <c r="Q146" s="188"/>
      <c r="R146" s="185"/>
      <c r="S146" s="148"/>
      <c r="T146" s="148"/>
      <c r="U146" s="17"/>
      <c r="V146" s="155"/>
    </row>
    <row r="147" spans="1:22" ht="15" customHeight="1" x14ac:dyDescent="0.25">
      <c r="A147" s="130"/>
      <c r="B147" s="132"/>
      <c r="C147" s="212"/>
      <c r="D147" s="170"/>
      <c r="E147" s="215" t="str">
        <f>C24</f>
        <v>CA-023</v>
      </c>
      <c r="F147" s="215" t="s">
        <v>462</v>
      </c>
      <c r="G147" s="164" t="s">
        <v>546</v>
      </c>
      <c r="H147" s="193">
        <f>Requisitos[[#This Row],[Codigo CU]]</f>
        <v>0</v>
      </c>
      <c r="I147" s="229"/>
      <c r="J147" s="230"/>
      <c r="K147" s="204"/>
      <c r="L147" s="193"/>
      <c r="M147" s="20"/>
      <c r="N147" s="20" t="str">
        <f>CONCATENATE(Requisitos[[#This Row],[Codigo CU]],"   ",Requisitos[[#This Row],[Casos De Uso ]])</f>
        <v xml:space="preserve">   </v>
      </c>
      <c r="O147" s="236">
        <f>VLOOKUP(Requisitos[[#This Row],[Rastreabilidade
RS - CU]],H:I,2,FALSE)</f>
        <v>0</v>
      </c>
      <c r="P147" s="188"/>
      <c r="Q147" s="188"/>
      <c r="R147" s="185"/>
      <c r="S147" s="148"/>
      <c r="T147" s="148"/>
      <c r="U147" s="17"/>
      <c r="V147" s="155"/>
    </row>
    <row r="148" spans="1:22" ht="15" customHeight="1" x14ac:dyDescent="0.25">
      <c r="A148" s="130"/>
      <c r="B148" s="132"/>
      <c r="C148" s="212"/>
      <c r="D148" s="170"/>
      <c r="E148" s="215" t="str">
        <f>C24</f>
        <v>CA-023</v>
      </c>
      <c r="F148" s="215" t="s">
        <v>463</v>
      </c>
      <c r="G148" s="164" t="s">
        <v>547</v>
      </c>
      <c r="H148" s="193">
        <f>Requisitos[[#This Row],[Codigo CU]]</f>
        <v>0</v>
      </c>
      <c r="I148" s="229"/>
      <c r="J148" s="230"/>
      <c r="K148" s="204"/>
      <c r="L148" s="193"/>
      <c r="M148" s="20"/>
      <c r="N148" s="20" t="str">
        <f>CONCATENATE(Requisitos[[#This Row],[Codigo CU]],"   ",Requisitos[[#This Row],[Casos De Uso ]])</f>
        <v xml:space="preserve">   </v>
      </c>
      <c r="O148" s="236">
        <f>VLOOKUP(Requisitos[[#This Row],[Rastreabilidade
RS - CU]],H:I,2,FALSE)</f>
        <v>0</v>
      </c>
      <c r="P148" s="188"/>
      <c r="Q148" s="188"/>
      <c r="R148" s="185"/>
      <c r="S148" s="148"/>
      <c r="T148" s="148"/>
      <c r="U148" s="17"/>
      <c r="V148" s="155"/>
    </row>
    <row r="149" spans="1:22" ht="15" customHeight="1" x14ac:dyDescent="0.25">
      <c r="A149" s="130"/>
      <c r="B149" s="132"/>
      <c r="C149" s="212"/>
      <c r="D149" s="170"/>
      <c r="E149" s="215" t="str">
        <f>C24</f>
        <v>CA-023</v>
      </c>
      <c r="F149" s="215" t="s">
        <v>464</v>
      </c>
      <c r="G149" s="164" t="s">
        <v>548</v>
      </c>
      <c r="H149" s="193">
        <f>Requisitos[[#This Row],[Codigo CU]]</f>
        <v>0</v>
      </c>
      <c r="I149" s="229"/>
      <c r="J149" s="230"/>
      <c r="K149" s="204"/>
      <c r="L149" s="193"/>
      <c r="M149" s="20"/>
      <c r="N149" s="20" t="str">
        <f>CONCATENATE(Requisitos[[#This Row],[Codigo CU]],"   ",Requisitos[[#This Row],[Casos De Uso ]])</f>
        <v xml:space="preserve">   </v>
      </c>
      <c r="O149" s="236">
        <f>VLOOKUP(Requisitos[[#This Row],[Rastreabilidade
RS - CU]],H:I,2,FALSE)</f>
        <v>0</v>
      </c>
      <c r="P149" s="188"/>
      <c r="Q149" s="188"/>
      <c r="R149" s="185"/>
      <c r="S149" s="148"/>
      <c r="T149" s="148"/>
      <c r="U149" s="17"/>
      <c r="V149" s="155"/>
    </row>
    <row r="150" spans="1:22" x14ac:dyDescent="0.25">
      <c r="A150" s="130"/>
      <c r="B150" s="132"/>
      <c r="C150" s="212"/>
      <c r="D150" s="170"/>
      <c r="E150" s="215" t="str">
        <f>C24</f>
        <v>CA-023</v>
      </c>
      <c r="F150" s="215" t="s">
        <v>465</v>
      </c>
      <c r="G150" s="164" t="s">
        <v>601</v>
      </c>
      <c r="H150" s="193">
        <f>Requisitos[[#This Row],[Codigo CU]]</f>
        <v>0</v>
      </c>
      <c r="I150" s="229"/>
      <c r="J150" s="230"/>
      <c r="K150" s="204"/>
      <c r="L150" s="193"/>
      <c r="M150" s="20"/>
      <c r="N150" s="20" t="str">
        <f>CONCATENATE(Requisitos[[#This Row],[Codigo CU]],"   ",Requisitos[[#This Row],[Casos De Uso ]])</f>
        <v xml:space="preserve">   </v>
      </c>
      <c r="O150" s="236">
        <f>VLOOKUP(Requisitos[[#This Row],[Rastreabilidade
RS - CU]],H:I,2,FALSE)</f>
        <v>0</v>
      </c>
      <c r="P150" s="188"/>
      <c r="Q150" s="188"/>
      <c r="R150" s="185"/>
      <c r="S150" s="148"/>
      <c r="T150" s="148"/>
      <c r="U150" s="17"/>
      <c r="V150" s="155"/>
    </row>
    <row r="151" spans="1:22" ht="15" customHeight="1" x14ac:dyDescent="0.25">
      <c r="A151" s="130"/>
      <c r="B151" s="131"/>
      <c r="C151" s="217"/>
      <c r="D151" s="170"/>
      <c r="E151" s="215" t="str">
        <f>C24</f>
        <v>CA-023</v>
      </c>
      <c r="F151" s="215" t="s">
        <v>466</v>
      </c>
      <c r="G151" s="164" t="s">
        <v>602</v>
      </c>
      <c r="H151" s="193">
        <f>Requisitos[[#This Row],[Codigo CU]]</f>
        <v>0</v>
      </c>
      <c r="I151" s="229"/>
      <c r="J151" s="230"/>
      <c r="K151" s="204"/>
      <c r="L151" s="193"/>
      <c r="M151" s="20"/>
      <c r="N151" s="20" t="str">
        <f>CONCATENATE(Requisitos[[#This Row],[Codigo CU]],"   ",Requisitos[[#This Row],[Casos De Uso ]])</f>
        <v xml:space="preserve">   </v>
      </c>
      <c r="O151" s="236">
        <f>VLOOKUP(Requisitos[[#This Row],[Rastreabilidade
RS - CU]],H:I,2,FALSE)</f>
        <v>0</v>
      </c>
      <c r="P151" s="188"/>
      <c r="Q151" s="188"/>
      <c r="R151" s="185"/>
      <c r="S151" s="148"/>
      <c r="T151" s="148"/>
      <c r="U151" s="17"/>
      <c r="V151" s="155"/>
    </row>
    <row r="152" spans="1:22" ht="15" customHeight="1" x14ac:dyDescent="0.25">
      <c r="A152" s="130"/>
      <c r="B152" s="131"/>
      <c r="C152" s="217"/>
      <c r="D152" s="170"/>
      <c r="E152" s="215" t="str">
        <f>C30</f>
        <v>CA-029</v>
      </c>
      <c r="F152" s="215" t="s">
        <v>467</v>
      </c>
      <c r="G152" s="164" t="s">
        <v>598</v>
      </c>
      <c r="H152" s="193">
        <f>Requisitos[[#This Row],[Codigo CU]]</f>
        <v>0</v>
      </c>
      <c r="I152" s="229"/>
      <c r="J152" s="230"/>
      <c r="K152" s="204"/>
      <c r="L152" s="193"/>
      <c r="M152" s="20"/>
      <c r="N152" s="20" t="str">
        <f>CONCATENATE(Requisitos[[#This Row],[Codigo CU]],"   ",Requisitos[[#This Row],[Casos De Uso ]])</f>
        <v xml:space="preserve">   </v>
      </c>
      <c r="O152" s="236">
        <f>VLOOKUP(Requisitos[[#This Row],[Rastreabilidade
RS - CU]],H:I,2,FALSE)</f>
        <v>0</v>
      </c>
      <c r="P152" s="188"/>
      <c r="Q152" s="188"/>
      <c r="R152" s="185"/>
      <c r="S152" s="148"/>
      <c r="T152" s="148"/>
      <c r="U152" s="17"/>
      <c r="V152" s="155"/>
    </row>
    <row r="153" spans="1:22" ht="15" customHeight="1" x14ac:dyDescent="0.25">
      <c r="A153" s="130"/>
      <c r="B153" s="131"/>
      <c r="C153" s="217"/>
      <c r="D153" s="170"/>
      <c r="E153" s="215" t="str">
        <f>C30</f>
        <v>CA-029</v>
      </c>
      <c r="F153" s="215" t="s">
        <v>468</v>
      </c>
      <c r="G153" s="164" t="s">
        <v>599</v>
      </c>
      <c r="H153" s="193">
        <f>Requisitos[[#This Row],[Codigo CU]]</f>
        <v>0</v>
      </c>
      <c r="I153" s="229"/>
      <c r="J153" s="230"/>
      <c r="K153" s="204"/>
      <c r="L153" s="193"/>
      <c r="M153" s="20"/>
      <c r="N153" s="20" t="str">
        <f>CONCATENATE(Requisitos[[#This Row],[Codigo CU]],"   ",Requisitos[[#This Row],[Casos De Uso ]])</f>
        <v xml:space="preserve">   </v>
      </c>
      <c r="O153" s="236">
        <f>VLOOKUP(Requisitos[[#This Row],[Rastreabilidade
RS - CU]],H:I,2,FALSE)</f>
        <v>0</v>
      </c>
      <c r="P153" s="188"/>
      <c r="Q153" s="188"/>
      <c r="R153" s="185"/>
      <c r="S153" s="148"/>
      <c r="T153" s="148"/>
      <c r="U153" s="17"/>
      <c r="V153" s="155"/>
    </row>
    <row r="154" spans="1:22" ht="15" customHeight="1" x14ac:dyDescent="0.25">
      <c r="A154" s="130"/>
      <c r="B154" s="131"/>
      <c r="C154" s="217"/>
      <c r="D154" s="170"/>
      <c r="E154" s="215" t="str">
        <f>C30</f>
        <v>CA-029</v>
      </c>
      <c r="F154" s="215" t="s">
        <v>469</v>
      </c>
      <c r="G154" s="164" t="s">
        <v>600</v>
      </c>
      <c r="H154" s="193">
        <f>Requisitos[[#This Row],[Codigo CU]]</f>
        <v>0</v>
      </c>
      <c r="I154" s="229"/>
      <c r="J154" s="230"/>
      <c r="K154" s="204"/>
      <c r="L154" s="193"/>
      <c r="M154" s="20"/>
      <c r="N154" s="20" t="str">
        <f>CONCATENATE(Requisitos[[#This Row],[Codigo CU]],"   ",Requisitos[[#This Row],[Casos De Uso ]])</f>
        <v xml:space="preserve">   </v>
      </c>
      <c r="O154" s="236">
        <f>VLOOKUP(Requisitos[[#This Row],[Rastreabilidade
RS - CU]],H:I,2,FALSE)</f>
        <v>0</v>
      </c>
      <c r="P154" s="188"/>
      <c r="Q154" s="188"/>
      <c r="R154" s="185"/>
      <c r="S154" s="148"/>
      <c r="T154" s="148"/>
      <c r="U154" s="17"/>
      <c r="V154" s="155"/>
    </row>
    <row r="155" spans="1:22" ht="15" customHeight="1" x14ac:dyDescent="0.25">
      <c r="A155" s="130"/>
      <c r="B155" s="131"/>
      <c r="C155" s="212"/>
      <c r="D155" s="170"/>
      <c r="E155" s="215" t="str">
        <f>C30</f>
        <v>CA-029</v>
      </c>
      <c r="F155" s="215" t="s">
        <v>470</v>
      </c>
      <c r="G155" s="164" t="s">
        <v>84</v>
      </c>
      <c r="H155" s="193">
        <f>Requisitos[[#This Row],[Codigo CU]]</f>
        <v>0</v>
      </c>
      <c r="I155" s="229"/>
      <c r="J155" s="230"/>
      <c r="K155" s="204"/>
      <c r="L155" s="193"/>
      <c r="M155" s="20"/>
      <c r="N155" s="20" t="str">
        <f>CONCATENATE(Requisitos[[#This Row],[Codigo CU]],"   ",Requisitos[[#This Row],[Casos De Uso ]])</f>
        <v xml:space="preserve">   </v>
      </c>
      <c r="O155" s="236">
        <f>VLOOKUP(Requisitos[[#This Row],[Rastreabilidade
RS - CU]],H:I,2,FALSE)</f>
        <v>0</v>
      </c>
      <c r="P155" s="188"/>
      <c r="Q155" s="188"/>
      <c r="R155" s="185"/>
      <c r="S155" s="148"/>
      <c r="T155" s="148"/>
      <c r="U155" s="17"/>
      <c r="V155" s="155"/>
    </row>
    <row r="156" spans="1:22" ht="15" customHeight="1" x14ac:dyDescent="0.25">
      <c r="A156" s="130"/>
      <c r="B156" s="131"/>
      <c r="C156" s="212"/>
      <c r="D156" s="170"/>
      <c r="E156" s="215" t="str">
        <f>C26</f>
        <v>CA-025</v>
      </c>
      <c r="F156" s="215" t="s">
        <v>471</v>
      </c>
      <c r="G156" s="164" t="s">
        <v>573</v>
      </c>
      <c r="H156" s="193">
        <f>Requisitos[[#This Row],[Codigo CU]]</f>
        <v>0</v>
      </c>
      <c r="I156" s="229"/>
      <c r="J156" s="230"/>
      <c r="K156" s="204"/>
      <c r="L156" s="193"/>
      <c r="M156" s="20"/>
      <c r="N156" s="20" t="str">
        <f>CONCATENATE(Requisitos[[#This Row],[Codigo CU]],"   ",Requisitos[[#This Row],[Casos De Uso ]])</f>
        <v xml:space="preserve">   </v>
      </c>
      <c r="O156" s="236">
        <f>VLOOKUP(Requisitos[[#This Row],[Rastreabilidade
RS - CU]],H:I,2,FALSE)</f>
        <v>0</v>
      </c>
      <c r="P156" s="188"/>
      <c r="Q156" s="188"/>
      <c r="R156" s="185"/>
      <c r="S156" s="148"/>
      <c r="T156" s="148"/>
      <c r="U156" s="17"/>
      <c r="V156" s="155"/>
    </row>
    <row r="157" spans="1:22" ht="15" customHeight="1" x14ac:dyDescent="0.25">
      <c r="A157" s="130"/>
      <c r="B157" s="131"/>
      <c r="C157" s="212"/>
      <c r="D157" s="170"/>
      <c r="E157" s="215" t="str">
        <f>C27</f>
        <v>CA-026</v>
      </c>
      <c r="F157" s="215" t="s">
        <v>472</v>
      </c>
      <c r="G157" s="164" t="s">
        <v>580</v>
      </c>
      <c r="H157" s="193">
        <f>Requisitos[[#This Row],[Codigo CU]]</f>
        <v>0</v>
      </c>
      <c r="I157" s="229"/>
      <c r="J157" s="230"/>
      <c r="K157" s="204"/>
      <c r="L157" s="193"/>
      <c r="M157" s="20"/>
      <c r="N157" s="20" t="str">
        <f>CONCATENATE(Requisitos[[#This Row],[Codigo CU]],"   ",Requisitos[[#This Row],[Casos De Uso ]])</f>
        <v xml:space="preserve">   </v>
      </c>
      <c r="O157" s="236">
        <f>VLOOKUP(Requisitos[[#This Row],[Rastreabilidade
RS - CU]],H:I,2,FALSE)</f>
        <v>0</v>
      </c>
      <c r="P157" s="188"/>
      <c r="Q157" s="188"/>
      <c r="R157" s="185"/>
      <c r="S157" s="148"/>
      <c r="T157" s="148"/>
      <c r="U157" s="17"/>
      <c r="V157" s="155"/>
    </row>
    <row r="158" spans="1:22" ht="15" customHeight="1" x14ac:dyDescent="0.25">
      <c r="A158" s="130"/>
      <c r="B158" s="131"/>
      <c r="C158" s="212"/>
      <c r="D158" s="170"/>
      <c r="E158" s="215" t="str">
        <f>C27</f>
        <v>CA-026</v>
      </c>
      <c r="F158" s="215" t="s">
        <v>473</v>
      </c>
      <c r="G158" s="164" t="s">
        <v>583</v>
      </c>
      <c r="H158" s="193">
        <f>Requisitos[[#This Row],[Codigo CU]]</f>
        <v>0</v>
      </c>
      <c r="I158" s="229"/>
      <c r="J158" s="230"/>
      <c r="K158" s="204"/>
      <c r="L158" s="193"/>
      <c r="M158" s="20"/>
      <c r="N158" s="20" t="str">
        <f>CONCATENATE(Requisitos[[#This Row],[Codigo CU]],"   ",Requisitos[[#This Row],[Casos De Uso ]])</f>
        <v xml:space="preserve">   </v>
      </c>
      <c r="O158" s="236">
        <f>VLOOKUP(Requisitos[[#This Row],[Rastreabilidade
RS - CU]],H:I,2,FALSE)</f>
        <v>0</v>
      </c>
      <c r="P158" s="188"/>
      <c r="Q158" s="188"/>
      <c r="R158" s="185"/>
      <c r="S158" s="148"/>
      <c r="T158" s="148"/>
      <c r="U158" s="17"/>
      <c r="V158" s="155"/>
    </row>
    <row r="159" spans="1:22" ht="15" customHeight="1" x14ac:dyDescent="0.25">
      <c r="A159" s="130"/>
      <c r="B159" s="131"/>
      <c r="C159" s="212"/>
      <c r="D159" s="170"/>
      <c r="E159" s="215" t="str">
        <f>C27</f>
        <v>CA-026</v>
      </c>
      <c r="F159" s="215" t="s">
        <v>474</v>
      </c>
      <c r="G159" s="164" t="s">
        <v>581</v>
      </c>
      <c r="H159" s="193">
        <f>Requisitos[[#This Row],[Codigo CU]]</f>
        <v>0</v>
      </c>
      <c r="I159" s="229"/>
      <c r="J159" s="230"/>
      <c r="K159" s="204"/>
      <c r="L159" s="193"/>
      <c r="M159" s="20"/>
      <c r="N159" s="20" t="str">
        <f>CONCATENATE(Requisitos[[#This Row],[Codigo CU]],"   ",Requisitos[[#This Row],[Casos De Uso ]])</f>
        <v xml:space="preserve">   </v>
      </c>
      <c r="O159" s="236">
        <f>VLOOKUP(Requisitos[[#This Row],[Rastreabilidade
RS - CU]],H:I,2,FALSE)</f>
        <v>0</v>
      </c>
      <c r="P159" s="188"/>
      <c r="Q159" s="188"/>
      <c r="R159" s="185"/>
      <c r="S159" s="148"/>
      <c r="T159" s="148"/>
      <c r="U159" s="17"/>
      <c r="V159" s="155"/>
    </row>
    <row r="160" spans="1:22" x14ac:dyDescent="0.25">
      <c r="A160" s="130"/>
      <c r="B160" s="131"/>
      <c r="C160" s="212"/>
      <c r="D160" s="170"/>
      <c r="E160" s="215" t="str">
        <f>C27</f>
        <v>CA-026</v>
      </c>
      <c r="F160" s="215" t="s">
        <v>475</v>
      </c>
      <c r="G160" s="164" t="s">
        <v>582</v>
      </c>
      <c r="H160" s="193">
        <f>Requisitos[[#This Row],[Codigo CU]]</f>
        <v>0</v>
      </c>
      <c r="I160" s="229"/>
      <c r="J160" s="230"/>
      <c r="K160" s="204"/>
      <c r="L160" s="193"/>
      <c r="M160" s="20"/>
      <c r="N160" s="20" t="str">
        <f>CONCATENATE(Requisitos[[#This Row],[Codigo CU]],"   ",Requisitos[[#This Row],[Casos De Uso ]])</f>
        <v xml:space="preserve">   </v>
      </c>
      <c r="O160" s="236">
        <f>VLOOKUP(Requisitos[[#This Row],[Rastreabilidade
RS - CU]],H:I,2,FALSE)</f>
        <v>0</v>
      </c>
      <c r="P160" s="188"/>
      <c r="Q160" s="188"/>
      <c r="R160" s="185"/>
      <c r="S160" s="148"/>
      <c r="T160" s="148"/>
      <c r="U160" s="17"/>
      <c r="V160" s="155"/>
    </row>
    <row r="161" spans="1:22" ht="15" customHeight="1" x14ac:dyDescent="0.25">
      <c r="A161" s="130"/>
      <c r="B161" s="131"/>
      <c r="C161" s="212"/>
      <c r="D161" s="170"/>
      <c r="E161" s="215" t="str">
        <f>C27</f>
        <v>CA-026</v>
      </c>
      <c r="F161" s="215" t="s">
        <v>476</v>
      </c>
      <c r="G161" s="164" t="s">
        <v>584</v>
      </c>
      <c r="H161" s="193">
        <f>Requisitos[[#This Row],[Codigo CU]]</f>
        <v>0</v>
      </c>
      <c r="I161" s="229"/>
      <c r="J161" s="230"/>
      <c r="K161" s="204"/>
      <c r="L161" s="193"/>
      <c r="M161" s="20"/>
      <c r="N161" s="20" t="str">
        <f>CONCATENATE(Requisitos[[#This Row],[Codigo CU]],"   ",Requisitos[[#This Row],[Casos De Uso ]])</f>
        <v xml:space="preserve">   </v>
      </c>
      <c r="O161" s="236">
        <f>VLOOKUP(Requisitos[[#This Row],[Rastreabilidade
RS - CU]],H:I,2,FALSE)</f>
        <v>0</v>
      </c>
      <c r="P161" s="188"/>
      <c r="Q161" s="188"/>
      <c r="R161" s="185"/>
      <c r="S161" s="148"/>
      <c r="T161" s="148"/>
      <c r="U161" s="17"/>
      <c r="V161" s="155"/>
    </row>
    <row r="162" spans="1:22" ht="15" customHeight="1" x14ac:dyDescent="0.25">
      <c r="A162" s="130"/>
      <c r="B162" s="131"/>
      <c r="C162" s="212"/>
      <c r="D162" s="170"/>
      <c r="E162" s="215" t="str">
        <f>C27</f>
        <v>CA-026</v>
      </c>
      <c r="F162" s="215" t="s">
        <v>888</v>
      </c>
      <c r="G162" s="167" t="s">
        <v>423</v>
      </c>
      <c r="H162" s="193">
        <f>Requisitos[[#This Row],[Codigo CU]]</f>
        <v>0</v>
      </c>
      <c r="I162" s="229"/>
      <c r="J162" s="230"/>
      <c r="K162" s="204"/>
      <c r="L162" s="193"/>
      <c r="M162" s="20"/>
      <c r="N162" s="20" t="str">
        <f>CONCATENATE(Requisitos[[#This Row],[Codigo CU]],"   ",Requisitos[[#This Row],[Casos De Uso ]])</f>
        <v xml:space="preserve">   </v>
      </c>
      <c r="O162" s="236">
        <f>VLOOKUP(Requisitos[[#This Row],[Rastreabilidade
RS - CU]],H:I,2,FALSE)</f>
        <v>0</v>
      </c>
      <c r="P162" s="188"/>
      <c r="Q162" s="188"/>
      <c r="R162" s="185"/>
      <c r="S162" s="148"/>
      <c r="T162" s="148"/>
      <c r="U162" s="17"/>
      <c r="V162" s="155"/>
    </row>
    <row r="163" spans="1:22" ht="15" customHeight="1" x14ac:dyDescent="0.25">
      <c r="A163" s="130"/>
      <c r="B163" s="131"/>
      <c r="C163" s="212"/>
      <c r="D163" s="170"/>
      <c r="E163" s="215" t="str">
        <f>C29</f>
        <v>CA-028</v>
      </c>
      <c r="F163" s="215" t="s">
        <v>1022</v>
      </c>
      <c r="G163" s="164" t="s">
        <v>206</v>
      </c>
      <c r="H163" s="193">
        <f>Requisitos[[#This Row],[Codigo CU]]</f>
        <v>0</v>
      </c>
      <c r="I163" s="229"/>
      <c r="J163" s="230"/>
      <c r="K163" s="204"/>
      <c r="L163" s="193"/>
      <c r="M163" s="20"/>
      <c r="N163" s="20" t="str">
        <f>CONCATENATE(Requisitos[[#This Row],[Codigo CU]],"   ",Requisitos[[#This Row],[Casos De Uso ]])</f>
        <v xml:space="preserve">   </v>
      </c>
      <c r="O163" s="236">
        <f>VLOOKUP(Requisitos[[#This Row],[Rastreabilidade
RS - CU]],H:I,2,FALSE)</f>
        <v>0</v>
      </c>
      <c r="P163" s="188"/>
      <c r="Q163" s="188"/>
      <c r="R163" s="185"/>
      <c r="S163" s="148"/>
      <c r="T163" s="148"/>
      <c r="U163" s="17"/>
      <c r="V163" s="155"/>
    </row>
    <row r="164" spans="1:22" ht="15" customHeight="1" x14ac:dyDescent="0.25">
      <c r="A164" s="130"/>
      <c r="B164" s="131"/>
      <c r="C164" s="212"/>
      <c r="D164" s="170"/>
      <c r="E164" s="215" t="str">
        <f>C24</f>
        <v>CA-023</v>
      </c>
      <c r="F164" s="215" t="s">
        <v>1023</v>
      </c>
      <c r="G164" s="164" t="s">
        <v>988</v>
      </c>
      <c r="H164" s="193">
        <f>Requisitos[[#This Row],[Codigo CU]]</f>
        <v>0</v>
      </c>
      <c r="I164" s="229"/>
      <c r="J164" s="230"/>
      <c r="K164" s="204"/>
      <c r="L164" s="193"/>
      <c r="M164" s="20"/>
      <c r="N164" s="20" t="str">
        <f>CONCATENATE(Requisitos[[#This Row],[Codigo CU]],"   ",Requisitos[[#This Row],[Casos De Uso ]])</f>
        <v xml:space="preserve">   </v>
      </c>
      <c r="O164" s="236">
        <f>VLOOKUP(Requisitos[[#This Row],[Rastreabilidade
RS - CU]],H:I,2,FALSE)</f>
        <v>0</v>
      </c>
      <c r="P164" s="188"/>
      <c r="Q164" s="188"/>
      <c r="R164" s="185"/>
      <c r="S164" s="148"/>
      <c r="T164" s="148"/>
      <c r="U164" s="17"/>
      <c r="V164" s="155"/>
    </row>
    <row r="165" spans="1:22" ht="15" customHeight="1" x14ac:dyDescent="0.25">
      <c r="A165" s="130"/>
      <c r="B165" s="131"/>
      <c r="C165" s="212"/>
      <c r="D165" s="170"/>
      <c r="E165" s="215" t="str">
        <f>C24</f>
        <v>CA-023</v>
      </c>
      <c r="F165" s="215" t="s">
        <v>1028</v>
      </c>
      <c r="G165" s="164" t="s">
        <v>990</v>
      </c>
      <c r="H165" s="193">
        <f>Requisitos[[#This Row],[Codigo CU]]</f>
        <v>0</v>
      </c>
      <c r="I165" s="229"/>
      <c r="J165" s="230"/>
      <c r="K165" s="204"/>
      <c r="L165" s="193"/>
      <c r="M165" s="20"/>
      <c r="N165" s="20" t="str">
        <f>CONCATENATE(Requisitos[[#This Row],[Codigo CU]],"   ",Requisitos[[#This Row],[Casos De Uso ]])</f>
        <v xml:space="preserve">   </v>
      </c>
      <c r="O165" s="236">
        <f>VLOOKUP(Requisitos[[#This Row],[Rastreabilidade
RS - CU]],H:I,2,FALSE)</f>
        <v>0</v>
      </c>
      <c r="P165" s="188"/>
      <c r="Q165" s="188"/>
      <c r="R165" s="185"/>
      <c r="S165" s="148"/>
      <c r="T165" s="148"/>
      <c r="U165" s="17"/>
      <c r="V165" s="155"/>
    </row>
    <row r="166" spans="1:22" ht="15" customHeight="1" x14ac:dyDescent="0.25">
      <c r="A166" s="130"/>
      <c r="B166" s="131"/>
      <c r="C166" s="212"/>
      <c r="D166" s="170"/>
      <c r="E166" s="215" t="str">
        <f>C24</f>
        <v>CA-023</v>
      </c>
      <c r="F166" s="215" t="s">
        <v>1035</v>
      </c>
      <c r="G166" s="164" t="s">
        <v>996</v>
      </c>
      <c r="H166" s="193">
        <f>Requisitos[[#This Row],[Codigo CU]]</f>
        <v>0</v>
      </c>
      <c r="I166" s="229"/>
      <c r="J166" s="230"/>
      <c r="K166" s="204"/>
      <c r="L166" s="193"/>
      <c r="M166" s="20"/>
      <c r="N166" s="20" t="str">
        <f>CONCATENATE(Requisitos[[#This Row],[Codigo CU]],"   ",Requisitos[[#This Row],[Casos De Uso ]])</f>
        <v xml:space="preserve">   </v>
      </c>
      <c r="O166" s="236">
        <f>VLOOKUP(Requisitos[[#This Row],[Rastreabilidade
RS - CU]],H:I,2,FALSE)</f>
        <v>0</v>
      </c>
      <c r="P166" s="188"/>
      <c r="Q166" s="188"/>
      <c r="R166" s="185"/>
      <c r="S166" s="148"/>
      <c r="T166" s="148"/>
      <c r="U166" s="17"/>
      <c r="V166" s="155"/>
    </row>
    <row r="167" spans="1:22" ht="15" customHeight="1" x14ac:dyDescent="0.25">
      <c r="A167" s="130"/>
      <c r="B167" s="131"/>
      <c r="C167" s="212"/>
      <c r="D167" s="170"/>
      <c r="E167" s="215"/>
      <c r="F167" s="215" t="s">
        <v>1036</v>
      </c>
      <c r="G167" s="164" t="s">
        <v>588</v>
      </c>
      <c r="H167" s="193">
        <f>Requisitos[[#This Row],[Codigo CU]]</f>
        <v>0</v>
      </c>
      <c r="I167" s="229"/>
      <c r="J167" s="230"/>
      <c r="K167" s="204"/>
      <c r="L167" s="193"/>
      <c r="M167" s="20"/>
      <c r="N167" s="20" t="str">
        <f>CONCATENATE(Requisitos[[#This Row],[Codigo CU]],"   ",Requisitos[[#This Row],[Casos De Uso ]])</f>
        <v xml:space="preserve">   </v>
      </c>
      <c r="O167" s="236">
        <f>VLOOKUP(Requisitos[[#This Row],[Rastreabilidade
RS - CU]],H:I,2,FALSE)</f>
        <v>0</v>
      </c>
      <c r="P167" s="188"/>
      <c r="Q167" s="188"/>
      <c r="R167" s="185"/>
      <c r="S167" s="148"/>
      <c r="T167" s="148"/>
      <c r="U167" s="17"/>
      <c r="V167" s="155"/>
    </row>
    <row r="168" spans="1:22" ht="15" customHeight="1" x14ac:dyDescent="0.25">
      <c r="A168" s="130"/>
      <c r="B168" s="132"/>
      <c r="C168" s="218"/>
      <c r="D168" s="170"/>
      <c r="E168" s="215"/>
      <c r="F168" s="215" t="s">
        <v>1037</v>
      </c>
      <c r="G168" s="164" t="s">
        <v>839</v>
      </c>
      <c r="H168" s="193">
        <f>Requisitos[[#This Row],[Codigo CU]]</f>
        <v>0</v>
      </c>
      <c r="I168" s="229"/>
      <c r="J168" s="230"/>
      <c r="K168" s="204"/>
      <c r="L168" s="193"/>
      <c r="M168" s="20"/>
      <c r="N168" s="20" t="str">
        <f>CONCATENATE(Requisitos[[#This Row],[Codigo CU]],"   ",Requisitos[[#This Row],[Casos De Uso ]])</f>
        <v xml:space="preserve">   </v>
      </c>
      <c r="O168" s="236">
        <f>VLOOKUP(Requisitos[[#This Row],[Rastreabilidade
RS - CU]],H:I,2,FALSE)</f>
        <v>0</v>
      </c>
      <c r="P168" s="188"/>
      <c r="Q168" s="188"/>
      <c r="R168" s="185"/>
      <c r="S168" s="148"/>
      <c r="T168" s="148"/>
      <c r="U168" s="17"/>
      <c r="V168" s="155"/>
    </row>
    <row r="169" spans="1:22" ht="15" customHeight="1" x14ac:dyDescent="0.25">
      <c r="A169" s="130"/>
      <c r="B169" s="131"/>
      <c r="C169" s="217"/>
      <c r="D169" s="170"/>
      <c r="E169" s="215"/>
      <c r="F169" s="215" t="s">
        <v>1038</v>
      </c>
      <c r="G169" s="164" t="s">
        <v>555</v>
      </c>
      <c r="H169" s="193">
        <f>Requisitos[[#This Row],[Codigo CU]]</f>
        <v>0</v>
      </c>
      <c r="I169" s="229"/>
      <c r="J169" s="230"/>
      <c r="K169" s="204"/>
      <c r="L169" s="193"/>
      <c r="M169" s="20"/>
      <c r="N169" s="20" t="str">
        <f>CONCATENATE(Requisitos[[#This Row],[Codigo CU]],"   ",Requisitos[[#This Row],[Casos De Uso ]])</f>
        <v xml:space="preserve">   </v>
      </c>
      <c r="O169" s="236">
        <f>VLOOKUP(Requisitos[[#This Row],[Rastreabilidade
RS - CU]],H:I,2,FALSE)</f>
        <v>0</v>
      </c>
      <c r="P169" s="188"/>
      <c r="Q169" s="188"/>
      <c r="R169" s="185"/>
      <c r="S169" s="148"/>
      <c r="T169" s="148"/>
      <c r="U169" s="17"/>
      <c r="V169" s="155"/>
    </row>
    <row r="170" spans="1:22" ht="15" customHeight="1" x14ac:dyDescent="0.25">
      <c r="A170" s="130"/>
      <c r="B170" s="132"/>
      <c r="C170" s="218"/>
      <c r="D170" s="172"/>
      <c r="E170" s="215"/>
      <c r="F170" s="215" t="s">
        <v>1039</v>
      </c>
      <c r="G170" s="164" t="s">
        <v>556</v>
      </c>
      <c r="H170" s="193">
        <f>Requisitos[[#This Row],[Codigo CU]]</f>
        <v>0</v>
      </c>
      <c r="I170" s="229"/>
      <c r="J170" s="230"/>
      <c r="K170" s="204"/>
      <c r="L170" s="193"/>
      <c r="M170" s="20"/>
      <c r="N170" s="20" t="str">
        <f>CONCATENATE(Requisitos[[#This Row],[Codigo CU]],"   ",Requisitos[[#This Row],[Casos De Uso ]])</f>
        <v xml:space="preserve">   </v>
      </c>
      <c r="O170" s="236">
        <f>VLOOKUP(Requisitos[[#This Row],[Rastreabilidade
RS - CU]],H:I,2,FALSE)</f>
        <v>0</v>
      </c>
      <c r="P170" s="188"/>
      <c r="Q170" s="188"/>
      <c r="R170" s="185"/>
      <c r="S170" s="148"/>
      <c r="T170" s="148"/>
      <c r="U170" s="17"/>
      <c r="V170" s="155"/>
    </row>
    <row r="171" spans="1:22" ht="15" customHeight="1" x14ac:dyDescent="0.25">
      <c r="A171" s="130"/>
      <c r="B171" s="132"/>
      <c r="C171" s="212"/>
      <c r="D171" s="170"/>
      <c r="E171" s="215"/>
      <c r="F171" s="215" t="s">
        <v>1040</v>
      </c>
      <c r="G171" s="164" t="s">
        <v>557</v>
      </c>
      <c r="H171" s="193">
        <f>Requisitos[[#This Row],[Codigo CU]]</f>
        <v>0</v>
      </c>
      <c r="I171" s="229"/>
      <c r="J171" s="230"/>
      <c r="K171" s="204"/>
      <c r="L171" s="193"/>
      <c r="M171" s="20"/>
      <c r="N171" s="20" t="str">
        <f>CONCATENATE(Requisitos[[#This Row],[Codigo CU]],"   ",Requisitos[[#This Row],[Casos De Uso ]])</f>
        <v xml:space="preserve">   </v>
      </c>
      <c r="O171" s="236">
        <f>VLOOKUP(Requisitos[[#This Row],[Rastreabilidade
RS - CU]],H:I,2,FALSE)</f>
        <v>0</v>
      </c>
      <c r="P171" s="188"/>
      <c r="Q171" s="188"/>
      <c r="R171" s="185"/>
      <c r="S171" s="148"/>
      <c r="T171" s="148"/>
      <c r="U171" s="17"/>
      <c r="V171" s="155"/>
    </row>
    <row r="172" spans="1:22" x14ac:dyDescent="0.25">
      <c r="A172" s="130"/>
      <c r="B172" s="132"/>
      <c r="C172" s="212"/>
      <c r="D172" s="170"/>
      <c r="E172" s="215"/>
      <c r="F172" s="215" t="s">
        <v>1041</v>
      </c>
      <c r="G172" s="164" t="s">
        <v>558</v>
      </c>
      <c r="H172" s="193">
        <f>Requisitos[[#This Row],[Codigo CU]]</f>
        <v>0</v>
      </c>
      <c r="I172" s="229"/>
      <c r="J172" s="230"/>
      <c r="K172" s="204"/>
      <c r="L172" s="193"/>
      <c r="M172" s="20"/>
      <c r="N172" s="20" t="str">
        <f>CONCATENATE(Requisitos[[#This Row],[Codigo CU]],"   ",Requisitos[[#This Row],[Casos De Uso ]])</f>
        <v xml:space="preserve">   </v>
      </c>
      <c r="O172" s="236">
        <f>VLOOKUP(Requisitos[[#This Row],[Rastreabilidade
RS - CU]],H:I,2,FALSE)</f>
        <v>0</v>
      </c>
      <c r="P172" s="188"/>
      <c r="Q172" s="188"/>
      <c r="R172" s="185"/>
      <c r="S172" s="148"/>
      <c r="T172" s="148"/>
      <c r="U172" s="17"/>
      <c r="V172" s="155"/>
    </row>
    <row r="173" spans="1:22" x14ac:dyDescent="0.25">
      <c r="A173" s="130"/>
      <c r="B173" s="132"/>
      <c r="C173" s="212"/>
      <c r="D173" s="170"/>
      <c r="E173" s="215"/>
      <c r="F173" s="215" t="s">
        <v>1042</v>
      </c>
      <c r="G173" s="164" t="s">
        <v>566</v>
      </c>
      <c r="H173" s="193">
        <f>Requisitos[[#This Row],[Codigo CU]]</f>
        <v>0</v>
      </c>
      <c r="I173" s="229"/>
      <c r="J173" s="230"/>
      <c r="K173" s="204"/>
      <c r="L173" s="193"/>
      <c r="M173" s="20"/>
      <c r="N173" s="20" t="str">
        <f>CONCATENATE(Requisitos[[#This Row],[Codigo CU]],"   ",Requisitos[[#This Row],[Casos De Uso ]])</f>
        <v xml:space="preserve">   </v>
      </c>
      <c r="O173" s="236">
        <f>VLOOKUP(Requisitos[[#This Row],[Rastreabilidade
RS - CU]],H:I,2,FALSE)</f>
        <v>0</v>
      </c>
      <c r="P173" s="188"/>
      <c r="Q173" s="188"/>
      <c r="R173" s="185"/>
      <c r="S173" s="148"/>
      <c r="T173" s="148"/>
      <c r="U173" s="17"/>
      <c r="V173" s="155"/>
    </row>
    <row r="174" spans="1:22" x14ac:dyDescent="0.25">
      <c r="A174" s="130"/>
      <c r="B174" s="132"/>
      <c r="C174" s="212"/>
      <c r="D174" s="170"/>
      <c r="E174" s="215" t="s">
        <v>118</v>
      </c>
      <c r="F174" s="215"/>
      <c r="G174" s="164" t="s">
        <v>498</v>
      </c>
      <c r="H174" s="193">
        <f>Requisitos[[#This Row],[Codigo CU]]</f>
        <v>0</v>
      </c>
      <c r="I174" s="229"/>
      <c r="J174" s="230"/>
      <c r="K174" s="204"/>
      <c r="L174" s="193"/>
      <c r="M174" s="20"/>
      <c r="N174" s="20" t="str">
        <f>CONCATENATE(Requisitos[[#This Row],[Codigo CU]],"   ",Requisitos[[#This Row],[Casos De Uso ]])</f>
        <v xml:space="preserve">   </v>
      </c>
      <c r="O174" s="236">
        <f>VLOOKUP(Requisitos[[#This Row],[Rastreabilidade
RS - CU]],H:I,2,FALSE)</f>
        <v>0</v>
      </c>
      <c r="P174" s="188"/>
      <c r="Q174" s="188"/>
      <c r="R174" s="185"/>
      <c r="S174" s="148"/>
      <c r="T174" s="148"/>
      <c r="U174" s="17"/>
      <c r="V174" s="155"/>
    </row>
    <row r="175" spans="1:22" x14ac:dyDescent="0.25">
      <c r="A175" s="130"/>
      <c r="B175" s="132"/>
      <c r="C175" s="212"/>
      <c r="D175" s="170"/>
      <c r="E175" s="215" t="s">
        <v>118</v>
      </c>
      <c r="F175" s="215"/>
      <c r="G175" s="164" t="s">
        <v>499</v>
      </c>
      <c r="H175" s="193">
        <f>Requisitos[[#This Row],[Codigo CU]]</f>
        <v>0</v>
      </c>
      <c r="I175" s="229"/>
      <c r="J175" s="230"/>
      <c r="K175" s="204"/>
      <c r="L175" s="193"/>
      <c r="M175" s="20"/>
      <c r="N175" s="20" t="str">
        <f>CONCATENATE(Requisitos[[#This Row],[Codigo CU]],"   ",Requisitos[[#This Row],[Casos De Uso ]])</f>
        <v xml:space="preserve">   </v>
      </c>
      <c r="O175" s="236">
        <f>VLOOKUP(Requisitos[[#This Row],[Rastreabilidade
RS - CU]],H:I,2,FALSE)</f>
        <v>0</v>
      </c>
      <c r="P175" s="188"/>
      <c r="Q175" s="188"/>
      <c r="R175" s="185"/>
      <c r="S175" s="148"/>
      <c r="T175" s="148"/>
      <c r="U175" s="17"/>
      <c r="V175" s="155"/>
    </row>
    <row r="176" spans="1:22" ht="15" customHeight="1" x14ac:dyDescent="0.25">
      <c r="A176" s="130"/>
      <c r="B176" s="132"/>
      <c r="C176" s="212"/>
      <c r="D176" s="170"/>
      <c r="E176" s="215" t="s">
        <v>118</v>
      </c>
      <c r="F176" s="215"/>
      <c r="G176" s="164" t="s">
        <v>500</v>
      </c>
      <c r="H176" s="193">
        <f>Requisitos[[#This Row],[Codigo CU]]</f>
        <v>0</v>
      </c>
      <c r="I176" s="229"/>
      <c r="J176" s="230"/>
      <c r="K176" s="204"/>
      <c r="L176" s="193"/>
      <c r="M176" s="20"/>
      <c r="N176" s="20" t="str">
        <f>CONCATENATE(Requisitos[[#This Row],[Codigo CU]],"   ",Requisitos[[#This Row],[Casos De Uso ]])</f>
        <v xml:space="preserve">   </v>
      </c>
      <c r="O176" s="236">
        <f>VLOOKUP(Requisitos[[#This Row],[Rastreabilidade
RS - CU]],H:I,2,FALSE)</f>
        <v>0</v>
      </c>
      <c r="P176" s="188"/>
      <c r="Q176" s="188"/>
      <c r="R176" s="185"/>
      <c r="S176" s="148"/>
      <c r="T176" s="148"/>
      <c r="U176" s="17"/>
      <c r="V176" s="155"/>
    </row>
    <row r="177" spans="1:22" ht="21" customHeight="1" x14ac:dyDescent="0.25">
      <c r="A177" s="130"/>
      <c r="B177" s="132"/>
      <c r="C177" s="212"/>
      <c r="D177" s="170"/>
      <c r="E177" s="215" t="s">
        <v>118</v>
      </c>
      <c r="F177" s="215"/>
      <c r="G177" s="164" t="s">
        <v>501</v>
      </c>
      <c r="H177" s="193">
        <f>Requisitos[[#This Row],[Codigo CU]]</f>
        <v>0</v>
      </c>
      <c r="I177" s="229"/>
      <c r="J177" s="230"/>
      <c r="K177" s="204"/>
      <c r="L177" s="193"/>
      <c r="M177" s="20"/>
      <c r="N177" s="20" t="str">
        <f>CONCATENATE(Requisitos[[#This Row],[Codigo CU]],"   ",Requisitos[[#This Row],[Casos De Uso ]])</f>
        <v xml:space="preserve">   </v>
      </c>
      <c r="O177" s="236">
        <f>VLOOKUP(Requisitos[[#This Row],[Rastreabilidade
RS - CU]],H:I,2,FALSE)</f>
        <v>0</v>
      </c>
      <c r="P177" s="188"/>
      <c r="Q177" s="188"/>
      <c r="R177" s="185"/>
      <c r="S177" s="148"/>
      <c r="T177" s="148"/>
      <c r="U177" s="17"/>
      <c r="V177" s="155"/>
    </row>
    <row r="178" spans="1:22" ht="21" customHeight="1" x14ac:dyDescent="0.25">
      <c r="A178" s="130"/>
      <c r="B178" s="132"/>
      <c r="C178" s="212"/>
      <c r="D178" s="170"/>
      <c r="E178" s="215" t="s">
        <v>118</v>
      </c>
      <c r="F178" s="215"/>
      <c r="G178" s="164" t="s">
        <v>502</v>
      </c>
      <c r="H178" s="193">
        <f>Requisitos[[#This Row],[Codigo CU]]</f>
        <v>0</v>
      </c>
      <c r="I178" s="229"/>
      <c r="J178" s="230"/>
      <c r="K178" s="204"/>
      <c r="L178" s="193"/>
      <c r="M178" s="20"/>
      <c r="N178" s="20" t="str">
        <f>CONCATENATE(Requisitos[[#This Row],[Codigo CU]],"   ",Requisitos[[#This Row],[Casos De Uso ]])</f>
        <v xml:space="preserve">   </v>
      </c>
      <c r="O178" s="236">
        <f>VLOOKUP(Requisitos[[#This Row],[Rastreabilidade
RS - CU]],H:I,2,FALSE)</f>
        <v>0</v>
      </c>
      <c r="P178" s="188"/>
      <c r="Q178" s="188"/>
      <c r="R178" s="185"/>
      <c r="S178" s="148"/>
      <c r="T178" s="148"/>
      <c r="U178" s="17"/>
      <c r="V178" s="155"/>
    </row>
    <row r="179" spans="1:22" ht="21" customHeight="1" x14ac:dyDescent="0.25">
      <c r="A179" s="130"/>
      <c r="B179" s="132"/>
      <c r="C179" s="212"/>
      <c r="D179" s="170"/>
      <c r="E179" s="215" t="s">
        <v>118</v>
      </c>
      <c r="F179" s="215"/>
      <c r="G179" s="164" t="s">
        <v>503</v>
      </c>
      <c r="H179" s="193">
        <f>Requisitos[[#This Row],[Codigo CU]]</f>
        <v>0</v>
      </c>
      <c r="I179" s="229"/>
      <c r="J179" s="230"/>
      <c r="K179" s="204"/>
      <c r="L179" s="193"/>
      <c r="M179" s="20"/>
      <c r="N179" s="20" t="str">
        <f>CONCATENATE(Requisitos[[#This Row],[Codigo CU]],"   ",Requisitos[[#This Row],[Casos De Uso ]])</f>
        <v xml:space="preserve">   </v>
      </c>
      <c r="O179" s="236">
        <f>VLOOKUP(Requisitos[[#This Row],[Rastreabilidade
RS - CU]],H:I,2,FALSE)</f>
        <v>0</v>
      </c>
      <c r="P179" s="188"/>
      <c r="Q179" s="188"/>
      <c r="R179" s="185"/>
      <c r="S179" s="148"/>
      <c r="T179" s="148"/>
      <c r="U179" s="17"/>
      <c r="V179" s="155"/>
    </row>
    <row r="180" spans="1:22" ht="21" customHeight="1" x14ac:dyDescent="0.25">
      <c r="A180" s="130"/>
      <c r="B180" s="132"/>
      <c r="C180" s="212"/>
      <c r="D180" s="170"/>
      <c r="E180" s="215" t="s">
        <v>118</v>
      </c>
      <c r="F180" s="215"/>
      <c r="G180" s="164" t="s">
        <v>504</v>
      </c>
      <c r="H180" s="193">
        <f>Requisitos[[#This Row],[Codigo CU]]</f>
        <v>0</v>
      </c>
      <c r="I180" s="229"/>
      <c r="J180" s="230"/>
      <c r="K180" s="204"/>
      <c r="L180" s="193"/>
      <c r="M180" s="20"/>
      <c r="N180" s="20" t="str">
        <f>CONCATENATE(Requisitos[[#This Row],[Codigo CU]],"   ",Requisitos[[#This Row],[Casos De Uso ]])</f>
        <v xml:space="preserve">   </v>
      </c>
      <c r="O180" s="236">
        <f>VLOOKUP(Requisitos[[#This Row],[Rastreabilidade
RS - CU]],H:I,2,FALSE)</f>
        <v>0</v>
      </c>
      <c r="P180" s="188"/>
      <c r="Q180" s="188"/>
      <c r="R180" s="185"/>
      <c r="S180" s="148"/>
      <c r="T180" s="148"/>
      <c r="U180" s="17"/>
      <c r="V180" s="155"/>
    </row>
    <row r="181" spans="1:22" ht="21" customHeight="1" x14ac:dyDescent="0.25">
      <c r="A181" s="130"/>
      <c r="B181" s="132"/>
      <c r="C181" s="212"/>
      <c r="D181" s="170"/>
      <c r="E181" s="224"/>
      <c r="F181" s="215"/>
      <c r="G181" s="164"/>
      <c r="H181" s="193">
        <f>Requisitos[[#This Row],[Codigo CU]]</f>
        <v>0</v>
      </c>
      <c r="I181" s="229"/>
      <c r="J181" s="230"/>
      <c r="K181" s="204"/>
      <c r="L181" s="193"/>
      <c r="M181" s="20"/>
      <c r="N181" s="20" t="str">
        <f>CONCATENATE(Requisitos[[#This Row],[Codigo CU]],"   ",Requisitos[[#This Row],[Casos De Uso ]])</f>
        <v xml:space="preserve">   </v>
      </c>
      <c r="O181" s="236">
        <f>VLOOKUP(Requisitos[[#This Row],[Rastreabilidade
RS - CU]],H:I,2,FALSE)</f>
        <v>0</v>
      </c>
      <c r="P181" s="188"/>
      <c r="Q181" s="188"/>
      <c r="R181" s="185"/>
      <c r="S181" s="148"/>
      <c r="T181" s="148"/>
      <c r="U181" s="17"/>
      <c r="V181" s="155"/>
    </row>
    <row r="182" spans="1:22" ht="21" customHeight="1" x14ac:dyDescent="0.25">
      <c r="A182" s="130"/>
      <c r="B182" s="132"/>
      <c r="C182" s="212"/>
      <c r="D182" s="170"/>
      <c r="E182" s="215"/>
      <c r="F182" s="215"/>
      <c r="G182" s="164"/>
      <c r="H182" s="193">
        <f>Requisitos[[#This Row],[Codigo CU]]</f>
        <v>0</v>
      </c>
      <c r="I182" s="229"/>
      <c r="J182" s="230"/>
      <c r="K182" s="204"/>
      <c r="L182" s="193"/>
      <c r="M182" s="20"/>
      <c r="N182" s="20" t="str">
        <f>CONCATENATE(Requisitos[[#This Row],[Codigo CU]],"   ",Requisitos[[#This Row],[Casos De Uso ]])</f>
        <v xml:space="preserve">   </v>
      </c>
      <c r="O182" s="236">
        <f>VLOOKUP(Requisitos[[#This Row],[Rastreabilidade
RS - CU]],H:I,2,FALSE)</f>
        <v>0</v>
      </c>
      <c r="P182" s="188"/>
      <c r="Q182" s="188"/>
      <c r="R182" s="185"/>
      <c r="S182" s="148"/>
      <c r="T182" s="148"/>
      <c r="U182" s="17"/>
      <c r="V182" s="155"/>
    </row>
    <row r="183" spans="1:22" ht="21" customHeight="1" x14ac:dyDescent="0.25">
      <c r="A183" s="130"/>
      <c r="B183" s="132"/>
      <c r="C183" s="212"/>
      <c r="D183" s="170"/>
      <c r="E183" s="215"/>
      <c r="F183" s="215"/>
      <c r="G183" s="164"/>
      <c r="H183" s="193">
        <f>Requisitos[[#This Row],[Codigo CU]]</f>
        <v>0</v>
      </c>
      <c r="I183" s="229"/>
      <c r="J183" s="230"/>
      <c r="K183" s="204"/>
      <c r="L183" s="193"/>
      <c r="M183" s="20"/>
      <c r="N183" s="20" t="str">
        <f>CONCATENATE(Requisitos[[#This Row],[Codigo CU]],"   ",Requisitos[[#This Row],[Casos De Uso ]])</f>
        <v xml:space="preserve">   </v>
      </c>
      <c r="O183" s="236">
        <f>VLOOKUP(Requisitos[[#This Row],[Rastreabilidade
RS - CU]],H:I,2,FALSE)</f>
        <v>0</v>
      </c>
      <c r="P183" s="188"/>
      <c r="Q183" s="188"/>
      <c r="R183" s="185"/>
      <c r="S183" s="148"/>
      <c r="T183" s="148"/>
      <c r="U183" s="17"/>
      <c r="V183" s="155"/>
    </row>
    <row r="184" spans="1:22" ht="21" customHeight="1" x14ac:dyDescent="0.25">
      <c r="A184" s="130"/>
      <c r="B184" s="132"/>
      <c r="C184" s="212"/>
      <c r="D184" s="170"/>
      <c r="E184" s="215"/>
      <c r="F184" s="215"/>
      <c r="G184" s="164"/>
      <c r="H184" s="193">
        <f>Requisitos[[#This Row],[Codigo CU]]</f>
        <v>0</v>
      </c>
      <c r="I184" s="229"/>
      <c r="J184" s="230"/>
      <c r="K184" s="204"/>
      <c r="L184" s="193"/>
      <c r="M184" s="20"/>
      <c r="N184" s="20" t="str">
        <f>CONCATENATE(Requisitos[[#This Row],[Codigo CU]],"   ",Requisitos[[#This Row],[Casos De Uso ]])</f>
        <v xml:space="preserve">   </v>
      </c>
      <c r="O184" s="236">
        <f>VLOOKUP(Requisitos[[#This Row],[Rastreabilidade
RS - CU]],H:I,2,FALSE)</f>
        <v>0</v>
      </c>
      <c r="P184" s="188"/>
      <c r="Q184" s="188"/>
      <c r="R184" s="185"/>
      <c r="S184" s="148"/>
      <c r="T184" s="148"/>
      <c r="U184" s="17"/>
      <c r="V184" s="155"/>
    </row>
    <row r="185" spans="1:22" ht="21" customHeight="1" x14ac:dyDescent="0.25">
      <c r="A185" s="130"/>
      <c r="B185" s="132"/>
      <c r="C185" s="218"/>
      <c r="D185" s="170"/>
      <c r="E185" s="215"/>
      <c r="F185" s="215"/>
      <c r="G185" s="164"/>
      <c r="H185" s="193">
        <f>Requisitos[[#This Row],[Codigo CU]]</f>
        <v>0</v>
      </c>
      <c r="I185" s="229"/>
      <c r="J185" s="230"/>
      <c r="K185" s="204"/>
      <c r="L185" s="193"/>
      <c r="M185" s="20"/>
      <c r="N185" s="20" t="str">
        <f>CONCATENATE(Requisitos[[#This Row],[Codigo CU]],"   ",Requisitos[[#This Row],[Casos De Uso ]])</f>
        <v xml:space="preserve">   </v>
      </c>
      <c r="O185" s="236">
        <f>VLOOKUP(Requisitos[[#This Row],[Rastreabilidade
RS - CU]],H:I,2,FALSE)</f>
        <v>0</v>
      </c>
      <c r="P185" s="188"/>
      <c r="Q185" s="188"/>
      <c r="R185" s="185"/>
      <c r="S185" s="148"/>
      <c r="T185" s="148"/>
      <c r="U185" s="17"/>
      <c r="V185" s="155"/>
    </row>
    <row r="186" spans="1:22" ht="21" customHeight="1" x14ac:dyDescent="0.25">
      <c r="A186" s="130"/>
      <c r="B186" s="132"/>
      <c r="C186" s="218"/>
      <c r="D186" s="170"/>
      <c r="E186" s="215"/>
      <c r="F186" s="215"/>
      <c r="G186" s="164"/>
      <c r="H186" s="193">
        <f>Requisitos[[#This Row],[Codigo CU]]</f>
        <v>0</v>
      </c>
      <c r="I186" s="229"/>
      <c r="J186" s="230"/>
      <c r="K186" s="204"/>
      <c r="L186" s="193"/>
      <c r="M186" s="20"/>
      <c r="N186" s="20" t="str">
        <f>CONCATENATE(Requisitos[[#This Row],[Codigo CU]],"   ",Requisitos[[#This Row],[Casos De Uso ]])</f>
        <v xml:space="preserve">   </v>
      </c>
      <c r="O186" s="236">
        <f>VLOOKUP(Requisitos[[#This Row],[Rastreabilidade
RS - CU]],H:I,2,FALSE)</f>
        <v>0</v>
      </c>
      <c r="P186" s="188"/>
      <c r="Q186" s="188"/>
      <c r="R186" s="185"/>
      <c r="S186" s="148"/>
      <c r="T186" s="148"/>
      <c r="U186" s="17"/>
      <c r="V186" s="155"/>
    </row>
    <row r="187" spans="1:22" ht="21" customHeight="1" x14ac:dyDescent="0.25">
      <c r="A187" s="130"/>
      <c r="B187" s="132"/>
      <c r="C187" s="218"/>
      <c r="D187" s="170"/>
      <c r="E187" s="215"/>
      <c r="F187" s="215"/>
      <c r="G187" s="164"/>
      <c r="H187" s="193">
        <f>Requisitos[[#This Row],[Codigo CU]]</f>
        <v>0</v>
      </c>
      <c r="I187" s="229"/>
      <c r="J187" s="230"/>
      <c r="K187" s="204"/>
      <c r="L187" s="193"/>
      <c r="M187" s="20"/>
      <c r="N187" s="20" t="str">
        <f>CONCATENATE(Requisitos[[#This Row],[Codigo CU]],"   ",Requisitos[[#This Row],[Casos De Uso ]])</f>
        <v xml:space="preserve">   </v>
      </c>
      <c r="O187" s="236">
        <f>VLOOKUP(Requisitos[[#This Row],[Rastreabilidade
RS - CU]],H:I,2,FALSE)</f>
        <v>0</v>
      </c>
      <c r="P187" s="188"/>
      <c r="Q187" s="188"/>
      <c r="R187" s="185"/>
      <c r="S187" s="148"/>
      <c r="T187" s="148"/>
      <c r="U187" s="17"/>
      <c r="V187" s="155"/>
    </row>
    <row r="188" spans="1:22" ht="15" customHeight="1" x14ac:dyDescent="0.25">
      <c r="A188" s="130"/>
      <c r="B188" s="132"/>
      <c r="C188" s="218"/>
      <c r="D188" s="170"/>
      <c r="E188" s="215"/>
      <c r="F188" s="215"/>
      <c r="G188" s="164"/>
      <c r="H188" s="193">
        <f>Requisitos[[#This Row],[Codigo CU]]</f>
        <v>0</v>
      </c>
      <c r="I188" s="229"/>
      <c r="J188" s="230"/>
      <c r="K188" s="204"/>
      <c r="L188" s="193"/>
      <c r="M188" s="20"/>
      <c r="N188" s="20" t="str">
        <f>CONCATENATE(Requisitos[[#This Row],[Codigo CU]],"   ",Requisitos[[#This Row],[Casos De Uso ]])</f>
        <v xml:space="preserve">   </v>
      </c>
      <c r="O188" s="236">
        <f>VLOOKUP(Requisitos[[#This Row],[Rastreabilidade
RS - CU]],H:I,2,FALSE)</f>
        <v>0</v>
      </c>
      <c r="P188" s="188"/>
      <c r="Q188" s="188"/>
      <c r="R188" s="185"/>
      <c r="S188" s="148"/>
      <c r="T188" s="148"/>
      <c r="U188" s="17"/>
      <c r="V188" s="155"/>
    </row>
    <row r="189" spans="1:22" ht="15" customHeight="1" x14ac:dyDescent="0.25">
      <c r="A189" s="130"/>
      <c r="B189" s="132"/>
      <c r="C189" s="218"/>
      <c r="D189" s="170"/>
      <c r="E189" s="215"/>
      <c r="F189" s="215"/>
      <c r="G189" s="164"/>
      <c r="H189" s="193">
        <f>Requisitos[[#This Row],[Codigo CU]]</f>
        <v>0</v>
      </c>
      <c r="I189" s="229"/>
      <c r="J189" s="230"/>
      <c r="K189" s="204"/>
      <c r="L189" s="193"/>
      <c r="M189" s="20"/>
      <c r="N189" s="20" t="str">
        <f>CONCATENATE(Requisitos[[#This Row],[Codigo CU]],"   ",Requisitos[[#This Row],[Casos De Uso ]])</f>
        <v xml:space="preserve">   </v>
      </c>
      <c r="O189" s="236">
        <f>VLOOKUP(Requisitos[[#This Row],[Rastreabilidade
RS - CU]],H:I,2,FALSE)</f>
        <v>0</v>
      </c>
      <c r="P189" s="188"/>
      <c r="Q189" s="188"/>
      <c r="R189" s="185"/>
      <c r="S189" s="148"/>
      <c r="T189" s="148"/>
      <c r="U189" s="17"/>
      <c r="V189" s="155"/>
    </row>
    <row r="190" spans="1:22" ht="15" customHeight="1" x14ac:dyDescent="0.25">
      <c r="A190" s="130"/>
      <c r="B190" s="132"/>
      <c r="C190" s="218"/>
      <c r="D190" s="170"/>
      <c r="E190" s="215"/>
      <c r="F190" s="215"/>
      <c r="G190" s="164"/>
      <c r="H190" s="193">
        <f>Requisitos[[#This Row],[Codigo CU]]</f>
        <v>0</v>
      </c>
      <c r="I190" s="229"/>
      <c r="J190" s="230"/>
      <c r="K190" s="204"/>
      <c r="L190" s="193"/>
      <c r="M190" s="20"/>
      <c r="N190" s="20" t="str">
        <f>CONCATENATE(Requisitos[[#This Row],[Codigo CU]],"   ",Requisitos[[#This Row],[Casos De Uso ]])</f>
        <v xml:space="preserve">   </v>
      </c>
      <c r="O190" s="236">
        <f>VLOOKUP(Requisitos[[#This Row],[Rastreabilidade
RS - CU]],H:I,2,FALSE)</f>
        <v>0</v>
      </c>
      <c r="P190" s="188"/>
      <c r="Q190" s="188"/>
      <c r="R190" s="185"/>
      <c r="S190" s="148"/>
      <c r="T190" s="148"/>
      <c r="U190" s="17"/>
      <c r="V190" s="155"/>
    </row>
    <row r="191" spans="1:22" ht="15" customHeight="1" x14ac:dyDescent="0.25">
      <c r="A191" s="130"/>
      <c r="B191" s="132"/>
      <c r="C191" s="218"/>
      <c r="D191" s="170"/>
      <c r="E191" s="215"/>
      <c r="F191" s="215"/>
      <c r="G191" s="164"/>
      <c r="H191" s="193">
        <f>Requisitos[[#This Row],[Codigo CU]]</f>
        <v>0</v>
      </c>
      <c r="I191" s="229"/>
      <c r="J191" s="230"/>
      <c r="K191" s="204"/>
      <c r="L191" s="193"/>
      <c r="M191" s="20"/>
      <c r="N191" s="20" t="str">
        <f>CONCATENATE(Requisitos[[#This Row],[Codigo CU]],"   ",Requisitos[[#This Row],[Casos De Uso ]])</f>
        <v xml:space="preserve">   </v>
      </c>
      <c r="O191" s="236">
        <f>VLOOKUP(Requisitos[[#This Row],[Rastreabilidade
RS - CU]],H:I,2,FALSE)</f>
        <v>0</v>
      </c>
      <c r="P191" s="188"/>
      <c r="Q191" s="188"/>
      <c r="R191" s="185"/>
      <c r="S191" s="148"/>
      <c r="T191" s="148"/>
      <c r="U191" s="17"/>
      <c r="V191" s="155"/>
    </row>
    <row r="192" spans="1:22" ht="15" customHeight="1" x14ac:dyDescent="0.25">
      <c r="A192" s="130"/>
      <c r="B192" s="132"/>
      <c r="C192" s="218"/>
      <c r="D192" s="170"/>
      <c r="E192" s="215"/>
      <c r="F192" s="215"/>
      <c r="G192" s="164"/>
      <c r="H192" s="193">
        <f>Requisitos[[#This Row],[Codigo CU]]</f>
        <v>0</v>
      </c>
      <c r="I192" s="229"/>
      <c r="J192" s="230"/>
      <c r="K192" s="204"/>
      <c r="L192" s="193"/>
      <c r="M192" s="20"/>
      <c r="N192" s="20" t="str">
        <f>CONCATENATE(Requisitos[[#This Row],[Codigo CU]],"   ",Requisitos[[#This Row],[Casos De Uso ]])</f>
        <v xml:space="preserve">   </v>
      </c>
      <c r="O192" s="236">
        <f>VLOOKUP(Requisitos[[#This Row],[Rastreabilidade
RS - CU]],H:I,2,FALSE)</f>
        <v>0</v>
      </c>
      <c r="P192" s="188"/>
      <c r="Q192" s="188"/>
      <c r="R192" s="185"/>
      <c r="S192" s="148"/>
      <c r="T192" s="148"/>
      <c r="U192" s="17"/>
      <c r="V192" s="155"/>
    </row>
    <row r="193" spans="1:22" ht="15" customHeight="1" x14ac:dyDescent="0.25">
      <c r="A193" s="130"/>
      <c r="B193" s="132"/>
      <c r="C193" s="218"/>
      <c r="D193" s="170"/>
      <c r="E193" s="215"/>
      <c r="F193" s="215"/>
      <c r="G193" s="164"/>
      <c r="H193" s="193">
        <f>Requisitos[[#This Row],[Codigo CU]]</f>
        <v>0</v>
      </c>
      <c r="I193" s="229"/>
      <c r="J193" s="230"/>
      <c r="K193" s="204"/>
      <c r="L193" s="193"/>
      <c r="M193" s="20"/>
      <c r="N193" s="20" t="str">
        <f>CONCATENATE(Requisitos[[#This Row],[Codigo CU]],"   ",Requisitos[[#This Row],[Casos De Uso ]])</f>
        <v xml:space="preserve">   </v>
      </c>
      <c r="O193" s="236">
        <f>VLOOKUP(Requisitos[[#This Row],[Rastreabilidade
RS - CU]],H:I,2,FALSE)</f>
        <v>0</v>
      </c>
      <c r="P193" s="188"/>
      <c r="Q193" s="188"/>
      <c r="R193" s="185"/>
      <c r="S193" s="148"/>
      <c r="T193" s="148"/>
      <c r="U193" s="17"/>
      <c r="V193" s="155"/>
    </row>
    <row r="194" spans="1:22" ht="15" customHeight="1" x14ac:dyDescent="0.25">
      <c r="A194" s="130"/>
      <c r="B194" s="132"/>
      <c r="C194" s="218"/>
      <c r="D194" s="170"/>
      <c r="E194" s="215"/>
      <c r="F194" s="215"/>
      <c r="G194" s="164"/>
      <c r="H194" s="193">
        <f>Requisitos[[#This Row],[Codigo CU]]</f>
        <v>0</v>
      </c>
      <c r="I194" s="229"/>
      <c r="J194" s="230"/>
      <c r="K194" s="204"/>
      <c r="L194" s="193"/>
      <c r="M194" s="20"/>
      <c r="N194" s="20" t="str">
        <f>CONCATENATE(Requisitos[[#This Row],[Codigo CU]],"   ",Requisitos[[#This Row],[Casos De Uso ]])</f>
        <v xml:space="preserve">   </v>
      </c>
      <c r="O194" s="236">
        <f>VLOOKUP(Requisitos[[#This Row],[Rastreabilidade
RS - CU]],H:I,2,FALSE)</f>
        <v>0</v>
      </c>
      <c r="P194" s="188"/>
      <c r="Q194" s="188"/>
      <c r="R194" s="185"/>
      <c r="S194" s="148"/>
      <c r="T194" s="148"/>
      <c r="U194" s="17"/>
      <c r="V194" s="155"/>
    </row>
    <row r="195" spans="1:22" ht="15" customHeight="1" x14ac:dyDescent="0.25">
      <c r="A195" s="130"/>
      <c r="B195" s="132"/>
      <c r="C195" s="218"/>
      <c r="D195" s="170"/>
      <c r="E195" s="215"/>
      <c r="F195" s="215"/>
      <c r="G195" s="164"/>
      <c r="H195" s="193">
        <f>Requisitos[[#This Row],[Codigo CU]]</f>
        <v>0</v>
      </c>
      <c r="I195" s="229"/>
      <c r="J195" s="230"/>
      <c r="K195" s="204"/>
      <c r="L195" s="193"/>
      <c r="M195" s="20"/>
      <c r="N195" s="20" t="str">
        <f>CONCATENATE(Requisitos[[#This Row],[Codigo CU]],"   ",Requisitos[[#This Row],[Casos De Uso ]])</f>
        <v xml:space="preserve">   </v>
      </c>
      <c r="O195" s="236">
        <f>VLOOKUP(Requisitos[[#This Row],[Rastreabilidade
RS - CU]],H:I,2,FALSE)</f>
        <v>0</v>
      </c>
      <c r="P195" s="188"/>
      <c r="Q195" s="188"/>
      <c r="R195" s="185"/>
      <c r="S195" s="148"/>
      <c r="T195" s="148"/>
      <c r="U195" s="17"/>
      <c r="V195" s="155"/>
    </row>
    <row r="196" spans="1:22" ht="15" customHeight="1" x14ac:dyDescent="0.25">
      <c r="A196" s="130"/>
      <c r="B196" s="132"/>
      <c r="C196" s="218"/>
      <c r="D196" s="170"/>
      <c r="E196" s="215"/>
      <c r="F196" s="215"/>
      <c r="G196" s="164"/>
      <c r="H196" s="193">
        <f>Requisitos[[#This Row],[Codigo CU]]</f>
        <v>0</v>
      </c>
      <c r="I196" s="229"/>
      <c r="J196" s="230"/>
      <c r="K196" s="204"/>
      <c r="L196" s="193"/>
      <c r="M196" s="20"/>
      <c r="N196" s="20" t="str">
        <f>CONCATENATE(Requisitos[[#This Row],[Codigo CU]],"   ",Requisitos[[#This Row],[Casos De Uso ]])</f>
        <v xml:space="preserve">   </v>
      </c>
      <c r="O196" s="236">
        <f>VLOOKUP(Requisitos[[#This Row],[Rastreabilidade
RS - CU]],H:I,2,FALSE)</f>
        <v>0</v>
      </c>
      <c r="P196" s="188"/>
      <c r="Q196" s="188"/>
      <c r="R196" s="185"/>
      <c r="S196" s="148"/>
      <c r="T196" s="148"/>
      <c r="U196" s="17"/>
      <c r="V196" s="155"/>
    </row>
    <row r="197" spans="1:22" ht="15" customHeight="1" x14ac:dyDescent="0.25">
      <c r="A197" s="130"/>
      <c r="B197" s="132"/>
      <c r="C197" s="218"/>
      <c r="D197" s="170"/>
      <c r="E197" s="215"/>
      <c r="F197" s="215"/>
      <c r="G197" s="164"/>
      <c r="H197" s="193">
        <f>Requisitos[[#This Row],[Codigo CU]]</f>
        <v>0</v>
      </c>
      <c r="I197" s="229"/>
      <c r="J197" s="230"/>
      <c r="K197" s="204"/>
      <c r="L197" s="193"/>
      <c r="M197" s="20"/>
      <c r="N197" s="20" t="str">
        <f>CONCATENATE(Requisitos[[#This Row],[Codigo CU]],"   ",Requisitos[[#This Row],[Casos De Uso ]])</f>
        <v xml:space="preserve">   </v>
      </c>
      <c r="O197" s="236">
        <f>VLOOKUP(Requisitos[[#This Row],[Rastreabilidade
RS - CU]],H:I,2,FALSE)</f>
        <v>0</v>
      </c>
      <c r="P197" s="188"/>
      <c r="Q197" s="188"/>
      <c r="R197" s="185"/>
      <c r="S197" s="148"/>
      <c r="T197" s="148"/>
      <c r="U197" s="17"/>
      <c r="V197" s="155"/>
    </row>
    <row r="198" spans="1:22" ht="15" customHeight="1" x14ac:dyDescent="0.25">
      <c r="A198" s="130"/>
      <c r="B198" s="132"/>
      <c r="C198" s="218"/>
      <c r="D198" s="170"/>
      <c r="E198" s="215"/>
      <c r="F198" s="215"/>
      <c r="G198" s="164"/>
      <c r="H198" s="193">
        <f>Requisitos[[#This Row],[Codigo CU]]</f>
        <v>0</v>
      </c>
      <c r="I198" s="229"/>
      <c r="J198" s="230"/>
      <c r="K198" s="204"/>
      <c r="L198" s="193"/>
      <c r="M198" s="20"/>
      <c r="N198" s="20" t="str">
        <f>CONCATENATE(Requisitos[[#This Row],[Codigo CU]],"   ",Requisitos[[#This Row],[Casos De Uso ]])</f>
        <v xml:space="preserve">   </v>
      </c>
      <c r="O198" s="236">
        <f>VLOOKUP(Requisitos[[#This Row],[Rastreabilidade
RS - CU]],H:I,2,FALSE)</f>
        <v>0</v>
      </c>
      <c r="P198" s="188"/>
      <c r="Q198" s="188"/>
      <c r="R198" s="185"/>
      <c r="S198" s="148"/>
      <c r="T198" s="148"/>
      <c r="U198" s="17"/>
      <c r="V198" s="155"/>
    </row>
    <row r="199" spans="1:22" ht="15" customHeight="1" x14ac:dyDescent="0.25">
      <c r="A199" s="130"/>
      <c r="B199" s="132"/>
      <c r="C199" s="218"/>
      <c r="D199" s="170"/>
      <c r="E199" s="215"/>
      <c r="F199" s="215"/>
      <c r="G199" s="164"/>
      <c r="H199" s="193">
        <f>Requisitos[[#This Row],[Codigo CU]]</f>
        <v>0</v>
      </c>
      <c r="I199" s="229"/>
      <c r="J199" s="230"/>
      <c r="K199" s="204"/>
      <c r="L199" s="193"/>
      <c r="M199" s="20"/>
      <c r="N199" s="20" t="str">
        <f>CONCATENATE(Requisitos[[#This Row],[Codigo CU]],"   ",Requisitos[[#This Row],[Casos De Uso ]])</f>
        <v xml:space="preserve">   </v>
      </c>
      <c r="O199" s="236">
        <f>VLOOKUP(Requisitos[[#This Row],[Rastreabilidade
RS - CU]],H:I,2,FALSE)</f>
        <v>0</v>
      </c>
      <c r="P199" s="188"/>
      <c r="Q199" s="188"/>
      <c r="R199" s="185"/>
      <c r="S199" s="148"/>
      <c r="T199" s="148"/>
      <c r="U199" s="17"/>
      <c r="V199" s="155"/>
    </row>
    <row r="200" spans="1:22" ht="15" customHeight="1" x14ac:dyDescent="0.25">
      <c r="A200" s="130"/>
      <c r="B200" s="132"/>
      <c r="C200" s="218"/>
      <c r="D200" s="170"/>
      <c r="E200" s="215"/>
      <c r="F200" s="215"/>
      <c r="G200" s="164"/>
      <c r="H200" s="193">
        <f>Requisitos[[#This Row],[Codigo CU]]</f>
        <v>0</v>
      </c>
      <c r="I200" s="229"/>
      <c r="J200" s="230"/>
      <c r="K200" s="204"/>
      <c r="L200" s="193"/>
      <c r="M200" s="20"/>
      <c r="N200" s="20" t="str">
        <f>CONCATENATE(Requisitos[[#This Row],[Codigo CU]],"   ",Requisitos[[#This Row],[Casos De Uso ]])</f>
        <v xml:space="preserve">   </v>
      </c>
      <c r="O200" s="236">
        <f>VLOOKUP(Requisitos[[#This Row],[Rastreabilidade
RS - CU]],H:I,2,FALSE)</f>
        <v>0</v>
      </c>
      <c r="P200" s="188"/>
      <c r="Q200" s="188"/>
      <c r="R200" s="185"/>
      <c r="S200" s="148"/>
      <c r="T200" s="148"/>
      <c r="U200" s="17"/>
      <c r="V200" s="155"/>
    </row>
    <row r="201" spans="1:22" ht="15" customHeight="1" x14ac:dyDescent="0.25">
      <c r="A201" s="130"/>
      <c r="B201" s="132"/>
      <c r="C201" s="218"/>
      <c r="D201" s="170"/>
      <c r="E201" s="215"/>
      <c r="F201" s="215"/>
      <c r="G201" s="164"/>
      <c r="H201" s="193">
        <f>Requisitos[[#This Row],[Codigo CU]]</f>
        <v>0</v>
      </c>
      <c r="I201" s="229"/>
      <c r="J201" s="230"/>
      <c r="K201" s="204"/>
      <c r="L201" s="193"/>
      <c r="M201" s="20"/>
      <c r="N201" s="20" t="str">
        <f>CONCATENATE(Requisitos[[#This Row],[Codigo CU]],"   ",Requisitos[[#This Row],[Casos De Uso ]])</f>
        <v xml:space="preserve">   </v>
      </c>
      <c r="O201" s="236">
        <f>VLOOKUP(Requisitos[[#This Row],[Rastreabilidade
RS - CU]],H:I,2,FALSE)</f>
        <v>0</v>
      </c>
      <c r="P201" s="188"/>
      <c r="Q201" s="188"/>
      <c r="R201" s="185"/>
      <c r="S201" s="148"/>
      <c r="T201" s="148"/>
      <c r="U201" s="17"/>
      <c r="V201" s="155"/>
    </row>
    <row r="202" spans="1:22" ht="15" customHeight="1" x14ac:dyDescent="0.25">
      <c r="A202" s="130"/>
      <c r="B202" s="132"/>
      <c r="C202" s="218"/>
      <c r="D202" s="170"/>
      <c r="E202" s="215"/>
      <c r="F202" s="215"/>
      <c r="G202" s="164"/>
      <c r="H202" s="193">
        <f>Requisitos[[#This Row],[Codigo CU]]</f>
        <v>0</v>
      </c>
      <c r="I202" s="229"/>
      <c r="J202" s="230"/>
      <c r="K202" s="204"/>
      <c r="L202" s="193"/>
      <c r="M202" s="20"/>
      <c r="N202" s="20" t="str">
        <f>CONCATENATE(Requisitos[[#This Row],[Codigo CU]],"   ",Requisitos[[#This Row],[Casos De Uso ]])</f>
        <v xml:space="preserve">   </v>
      </c>
      <c r="O202" s="236">
        <f>VLOOKUP(Requisitos[[#This Row],[Rastreabilidade
RS - CU]],H:I,2,FALSE)</f>
        <v>0</v>
      </c>
      <c r="P202" s="188"/>
      <c r="Q202" s="188"/>
      <c r="R202" s="185"/>
      <c r="S202" s="148"/>
      <c r="T202" s="148"/>
      <c r="U202" s="17"/>
      <c r="V202" s="155"/>
    </row>
    <row r="203" spans="1:22" ht="15" customHeight="1" x14ac:dyDescent="0.25">
      <c r="A203" s="130"/>
      <c r="B203" s="132"/>
      <c r="C203" s="218"/>
      <c r="D203" s="170"/>
      <c r="E203" s="215"/>
      <c r="F203" s="215"/>
      <c r="G203" s="164"/>
      <c r="H203" s="193">
        <f>Requisitos[[#This Row],[Codigo CU]]</f>
        <v>0</v>
      </c>
      <c r="I203" s="229"/>
      <c r="J203" s="230"/>
      <c r="K203" s="204"/>
      <c r="L203" s="193"/>
      <c r="M203" s="20"/>
      <c r="N203" s="20" t="str">
        <f>CONCATENATE(Requisitos[[#This Row],[Codigo CU]],"   ",Requisitos[[#This Row],[Casos De Uso ]])</f>
        <v xml:space="preserve">   </v>
      </c>
      <c r="O203" s="236">
        <f>VLOOKUP(Requisitos[[#This Row],[Rastreabilidade
RS - CU]],H:I,2,FALSE)</f>
        <v>0</v>
      </c>
      <c r="P203" s="188"/>
      <c r="Q203" s="188"/>
      <c r="R203" s="185"/>
      <c r="S203" s="148"/>
      <c r="T203" s="148"/>
      <c r="U203" s="17"/>
      <c r="V203" s="155"/>
    </row>
    <row r="204" spans="1:22" ht="15" customHeight="1" x14ac:dyDescent="0.25">
      <c r="A204" s="130"/>
      <c r="B204" s="132"/>
      <c r="C204" s="218"/>
      <c r="D204" s="170"/>
      <c r="E204" s="215"/>
      <c r="F204" s="215"/>
      <c r="G204" s="164"/>
      <c r="H204" s="193">
        <f>Requisitos[[#This Row],[Codigo CU]]</f>
        <v>0</v>
      </c>
      <c r="I204" s="229"/>
      <c r="J204" s="230"/>
      <c r="K204" s="204"/>
      <c r="L204" s="193"/>
      <c r="M204" s="20"/>
      <c r="N204" s="20" t="str">
        <f>CONCATENATE(Requisitos[[#This Row],[Codigo CU]],"   ",Requisitos[[#This Row],[Casos De Uso ]])</f>
        <v xml:space="preserve">   </v>
      </c>
      <c r="O204" s="236">
        <f>VLOOKUP(Requisitos[[#This Row],[Rastreabilidade
RS - CU]],H:I,2,FALSE)</f>
        <v>0</v>
      </c>
      <c r="P204" s="188"/>
      <c r="Q204" s="188"/>
      <c r="R204" s="185"/>
      <c r="S204" s="148"/>
      <c r="T204" s="148"/>
      <c r="U204" s="17"/>
      <c r="V204" s="155"/>
    </row>
    <row r="205" spans="1:22" x14ac:dyDescent="0.25">
      <c r="A205" s="130"/>
      <c r="B205" s="132"/>
      <c r="C205" s="218"/>
      <c r="D205" s="170"/>
      <c r="E205" s="215"/>
      <c r="F205" s="215"/>
      <c r="G205" s="164"/>
      <c r="H205" s="193">
        <f>Requisitos[[#This Row],[Codigo CU]]</f>
        <v>0</v>
      </c>
      <c r="I205" s="229"/>
      <c r="J205" s="230"/>
      <c r="K205" s="204"/>
      <c r="L205" s="193"/>
      <c r="M205" s="20"/>
      <c r="N205" s="20" t="str">
        <f>CONCATENATE(Requisitos[[#This Row],[Codigo CU]],"   ",Requisitos[[#This Row],[Casos De Uso ]])</f>
        <v xml:space="preserve">   </v>
      </c>
      <c r="O205" s="236">
        <f>VLOOKUP(Requisitos[[#This Row],[Rastreabilidade
RS - CU]],H:I,2,FALSE)</f>
        <v>0</v>
      </c>
      <c r="P205" s="188"/>
      <c r="Q205" s="188"/>
      <c r="R205" s="185"/>
      <c r="S205" s="148"/>
      <c r="T205" s="148"/>
      <c r="U205" s="17"/>
      <c r="V205" s="155"/>
    </row>
    <row r="206" spans="1:22" x14ac:dyDescent="0.25">
      <c r="A206" s="130"/>
      <c r="B206" s="132"/>
      <c r="C206" s="218"/>
      <c r="D206" s="170"/>
      <c r="E206" s="215"/>
      <c r="F206" s="215"/>
      <c r="G206" s="164"/>
      <c r="H206" s="193">
        <f>Requisitos[[#This Row],[Codigo CU]]</f>
        <v>0</v>
      </c>
      <c r="I206" s="229"/>
      <c r="J206" s="230"/>
      <c r="K206" s="204"/>
      <c r="L206" s="193"/>
      <c r="M206" s="20"/>
      <c r="N206" s="20" t="str">
        <f>CONCATENATE(Requisitos[[#This Row],[Codigo CU]],"   ",Requisitos[[#This Row],[Casos De Uso ]])</f>
        <v xml:space="preserve">   </v>
      </c>
      <c r="O206" s="236">
        <f>VLOOKUP(Requisitos[[#This Row],[Rastreabilidade
RS - CU]],H:I,2,FALSE)</f>
        <v>0</v>
      </c>
      <c r="P206" s="188"/>
      <c r="Q206" s="188"/>
      <c r="R206" s="185"/>
      <c r="S206" s="148"/>
      <c r="T206" s="148"/>
      <c r="U206" s="17"/>
      <c r="V206" s="155"/>
    </row>
    <row r="207" spans="1:22" x14ac:dyDescent="0.25">
      <c r="A207" s="130"/>
      <c r="B207" s="132"/>
      <c r="C207" s="218"/>
      <c r="D207" s="170"/>
      <c r="E207" s="215"/>
      <c r="F207" s="215"/>
      <c r="G207" s="164"/>
      <c r="H207" s="193">
        <f>Requisitos[[#This Row],[Codigo CU]]</f>
        <v>0</v>
      </c>
      <c r="I207" s="229"/>
      <c r="J207" s="230"/>
      <c r="K207" s="204"/>
      <c r="L207" s="193"/>
      <c r="M207" s="20"/>
      <c r="N207" s="20" t="str">
        <f>CONCATENATE(Requisitos[[#This Row],[Codigo CU]],"   ",Requisitos[[#This Row],[Casos De Uso ]])</f>
        <v xml:space="preserve">   </v>
      </c>
      <c r="O207" s="236">
        <f>VLOOKUP(Requisitos[[#This Row],[Rastreabilidade
RS - CU]],H:I,2,FALSE)</f>
        <v>0</v>
      </c>
      <c r="P207" s="188"/>
      <c r="Q207" s="188"/>
      <c r="R207" s="185"/>
      <c r="S207" s="148"/>
      <c r="T207" s="148"/>
      <c r="U207" s="17"/>
      <c r="V207" s="155"/>
    </row>
    <row r="208" spans="1:22" ht="15" customHeight="1" x14ac:dyDescent="0.25">
      <c r="A208" s="130"/>
      <c r="B208" s="132"/>
      <c r="C208" s="218"/>
      <c r="D208" s="170"/>
      <c r="E208" s="215"/>
      <c r="F208" s="215"/>
      <c r="G208" s="164"/>
      <c r="H208" s="193">
        <f>Requisitos[[#This Row],[Codigo CU]]</f>
        <v>0</v>
      </c>
      <c r="I208" s="229"/>
      <c r="J208" s="230"/>
      <c r="K208" s="204"/>
      <c r="L208" s="193"/>
      <c r="M208" s="20"/>
      <c r="N208" s="20" t="str">
        <f>CONCATENATE(Requisitos[[#This Row],[Codigo CU]],"   ",Requisitos[[#This Row],[Casos De Uso ]])</f>
        <v xml:space="preserve">   </v>
      </c>
      <c r="O208" s="236">
        <f>VLOOKUP(Requisitos[[#This Row],[Rastreabilidade
RS - CU]],H:I,2,FALSE)</f>
        <v>0</v>
      </c>
      <c r="P208" s="188"/>
      <c r="Q208" s="188"/>
      <c r="R208" s="185"/>
      <c r="S208" s="148"/>
      <c r="T208" s="148"/>
      <c r="U208" s="17"/>
      <c r="V208" s="155"/>
    </row>
    <row r="209" spans="1:22" ht="21" customHeight="1" x14ac:dyDescent="0.25">
      <c r="A209" s="130"/>
      <c r="B209" s="132"/>
      <c r="C209" s="218"/>
      <c r="D209" s="170"/>
      <c r="E209" s="215"/>
      <c r="F209" s="215"/>
      <c r="G209" s="164"/>
      <c r="H209" s="193">
        <f>Requisitos[[#This Row],[Codigo CU]]</f>
        <v>0</v>
      </c>
      <c r="I209" s="229"/>
      <c r="J209" s="230"/>
      <c r="K209" s="204"/>
      <c r="L209" s="193"/>
      <c r="M209" s="20"/>
      <c r="N209" s="20" t="str">
        <f>CONCATENATE(Requisitos[[#This Row],[Codigo CU]],"   ",Requisitos[[#This Row],[Casos De Uso ]])</f>
        <v xml:space="preserve">   </v>
      </c>
      <c r="O209" s="236">
        <f>VLOOKUP(Requisitos[[#This Row],[Rastreabilidade
RS - CU]],H:I,2,FALSE)</f>
        <v>0</v>
      </c>
      <c r="P209" s="188"/>
      <c r="Q209" s="188"/>
      <c r="R209" s="185"/>
      <c r="S209" s="148"/>
      <c r="T209" s="148"/>
      <c r="U209" s="17"/>
      <c r="V209" s="155"/>
    </row>
    <row r="210" spans="1:22" ht="21" customHeight="1" x14ac:dyDescent="0.25">
      <c r="A210" s="130"/>
      <c r="B210" s="132"/>
      <c r="C210" s="218"/>
      <c r="D210" s="170"/>
      <c r="E210" s="215"/>
      <c r="F210" s="215"/>
      <c r="G210" s="164"/>
      <c r="H210" s="193">
        <f>Requisitos[[#This Row],[Codigo CU]]</f>
        <v>0</v>
      </c>
      <c r="I210" s="229"/>
      <c r="J210" s="230"/>
      <c r="K210" s="204"/>
      <c r="L210" s="193"/>
      <c r="M210" s="20"/>
      <c r="N210" s="20" t="str">
        <f>CONCATENATE(Requisitos[[#This Row],[Codigo CU]],"   ",Requisitos[[#This Row],[Casos De Uso ]])</f>
        <v xml:space="preserve">   </v>
      </c>
      <c r="O210" s="236">
        <f>VLOOKUP(Requisitos[[#This Row],[Rastreabilidade
RS - CU]],H:I,2,FALSE)</f>
        <v>0</v>
      </c>
      <c r="P210" s="188"/>
      <c r="Q210" s="188"/>
      <c r="R210" s="185"/>
      <c r="S210" s="148"/>
      <c r="T210" s="148"/>
      <c r="U210" s="17"/>
      <c r="V210" s="155"/>
    </row>
    <row r="211" spans="1:22" ht="21" customHeight="1" x14ac:dyDescent="0.25">
      <c r="A211" s="130"/>
      <c r="B211" s="132"/>
      <c r="C211" s="218"/>
      <c r="D211" s="170"/>
      <c r="E211" s="215"/>
      <c r="F211" s="215"/>
      <c r="G211" s="164"/>
      <c r="H211" s="193">
        <f>Requisitos[[#This Row],[Codigo CU]]</f>
        <v>0</v>
      </c>
      <c r="I211" s="229"/>
      <c r="J211" s="230"/>
      <c r="K211" s="204"/>
      <c r="L211" s="193"/>
      <c r="M211" s="20"/>
      <c r="N211" s="20" t="str">
        <f>CONCATENATE(Requisitos[[#This Row],[Codigo CU]],"   ",Requisitos[[#This Row],[Casos De Uso ]])</f>
        <v xml:space="preserve">   </v>
      </c>
      <c r="O211" s="236">
        <f>VLOOKUP(Requisitos[[#This Row],[Rastreabilidade
RS - CU]],H:I,2,FALSE)</f>
        <v>0</v>
      </c>
      <c r="P211" s="188"/>
      <c r="Q211" s="188"/>
      <c r="R211" s="185"/>
      <c r="S211" s="148"/>
      <c r="T211" s="148"/>
      <c r="U211" s="17"/>
      <c r="V211" s="155"/>
    </row>
    <row r="212" spans="1:22" ht="15" customHeight="1" x14ac:dyDescent="0.25">
      <c r="A212" s="130"/>
      <c r="B212" s="132"/>
      <c r="C212" s="218"/>
      <c r="D212" s="170"/>
      <c r="E212" s="215"/>
      <c r="F212" s="215"/>
      <c r="G212" s="164"/>
      <c r="H212" s="193">
        <f>Requisitos[[#This Row],[Codigo CU]]</f>
        <v>0</v>
      </c>
      <c r="I212" s="229"/>
      <c r="J212" s="230"/>
      <c r="K212" s="204"/>
      <c r="L212" s="193"/>
      <c r="M212" s="20"/>
      <c r="N212" s="20" t="str">
        <f>CONCATENATE(Requisitos[[#This Row],[Codigo CU]],"   ",Requisitos[[#This Row],[Casos De Uso ]])</f>
        <v xml:space="preserve">   </v>
      </c>
      <c r="O212" s="236">
        <f>VLOOKUP(Requisitos[[#This Row],[Rastreabilidade
RS - CU]],H:I,2,FALSE)</f>
        <v>0</v>
      </c>
      <c r="P212" s="188"/>
      <c r="Q212" s="188"/>
      <c r="R212" s="185"/>
      <c r="S212" s="148"/>
      <c r="T212" s="148"/>
      <c r="U212" s="17"/>
      <c r="V212" s="155"/>
    </row>
    <row r="213" spans="1:22" ht="15" customHeight="1" x14ac:dyDescent="0.25">
      <c r="A213" s="130"/>
      <c r="B213" s="132"/>
      <c r="C213" s="218"/>
      <c r="D213" s="170"/>
      <c r="E213" s="215"/>
      <c r="F213" s="215"/>
      <c r="G213" s="164"/>
      <c r="H213" s="193">
        <f>Requisitos[[#This Row],[Codigo CU]]</f>
        <v>0</v>
      </c>
      <c r="I213" s="229"/>
      <c r="J213" s="230"/>
      <c r="K213" s="204"/>
      <c r="L213" s="193"/>
      <c r="M213" s="20"/>
      <c r="N213" s="20" t="str">
        <f>CONCATENATE(Requisitos[[#This Row],[Codigo CU]],"   ",Requisitos[[#This Row],[Casos De Uso ]])</f>
        <v xml:space="preserve">   </v>
      </c>
      <c r="O213" s="236">
        <f>VLOOKUP(Requisitos[[#This Row],[Rastreabilidade
RS - CU]],H:I,2,FALSE)</f>
        <v>0</v>
      </c>
      <c r="P213" s="188"/>
      <c r="Q213" s="188"/>
      <c r="R213" s="185"/>
      <c r="S213" s="148"/>
      <c r="T213" s="148"/>
      <c r="U213" s="17"/>
      <c r="V213" s="155"/>
    </row>
    <row r="214" spans="1:22" ht="15" customHeight="1" x14ac:dyDescent="0.25">
      <c r="A214" s="130"/>
      <c r="B214" s="132"/>
      <c r="C214" s="218"/>
      <c r="D214" s="170"/>
      <c r="E214" s="215"/>
      <c r="F214" s="215"/>
      <c r="G214" s="164"/>
      <c r="H214" s="193">
        <f>Requisitos[[#This Row],[Codigo CU]]</f>
        <v>0</v>
      </c>
      <c r="I214" s="229"/>
      <c r="J214" s="230"/>
      <c r="K214" s="204"/>
      <c r="L214" s="193"/>
      <c r="M214" s="20"/>
      <c r="N214" s="20" t="str">
        <f>CONCATENATE(Requisitos[[#This Row],[Codigo CU]],"   ",Requisitos[[#This Row],[Casos De Uso ]])</f>
        <v xml:space="preserve">   </v>
      </c>
      <c r="O214" s="236">
        <f>VLOOKUP(Requisitos[[#This Row],[Rastreabilidade
RS - CU]],H:I,2,FALSE)</f>
        <v>0</v>
      </c>
      <c r="P214" s="188"/>
      <c r="Q214" s="188"/>
      <c r="R214" s="185"/>
      <c r="S214" s="148"/>
      <c r="T214" s="148"/>
      <c r="U214" s="17"/>
      <c r="V214" s="155"/>
    </row>
    <row r="215" spans="1:22" ht="15" customHeight="1" x14ac:dyDescent="0.25">
      <c r="A215" s="130"/>
      <c r="B215" s="132"/>
      <c r="C215" s="212"/>
      <c r="D215" s="170"/>
      <c r="E215" s="215"/>
      <c r="F215" s="215"/>
      <c r="G215" s="164"/>
      <c r="H215" s="193">
        <f>Requisitos[[#This Row],[Codigo CU]]</f>
        <v>0</v>
      </c>
      <c r="I215" s="229"/>
      <c r="J215" s="230"/>
      <c r="K215" s="204"/>
      <c r="L215" s="193"/>
      <c r="M215" s="20"/>
      <c r="N215" s="20" t="str">
        <f>CONCATENATE(Requisitos[[#This Row],[Codigo CU]],"   ",Requisitos[[#This Row],[Casos De Uso ]])</f>
        <v xml:space="preserve">   </v>
      </c>
      <c r="O215" s="236">
        <f>VLOOKUP(Requisitos[[#This Row],[Rastreabilidade
RS - CU]],H:I,2,FALSE)</f>
        <v>0</v>
      </c>
      <c r="P215" s="188"/>
      <c r="Q215" s="188"/>
      <c r="R215" s="185"/>
      <c r="S215" s="148"/>
      <c r="T215" s="148"/>
      <c r="U215" s="17"/>
      <c r="V215" s="155"/>
    </row>
    <row r="216" spans="1:22" ht="15" customHeight="1" x14ac:dyDescent="0.25">
      <c r="A216" s="130"/>
      <c r="B216" s="132"/>
      <c r="C216" s="218"/>
      <c r="D216" s="170"/>
      <c r="E216" s="215"/>
      <c r="F216" s="215"/>
      <c r="G216" s="164"/>
      <c r="H216" s="193">
        <f>Requisitos[[#This Row],[Codigo CU]]</f>
        <v>0</v>
      </c>
      <c r="I216" s="229"/>
      <c r="J216" s="230"/>
      <c r="K216" s="204"/>
      <c r="L216" s="193"/>
      <c r="M216" s="20"/>
      <c r="N216" s="20" t="str">
        <f>CONCATENATE(Requisitos[[#This Row],[Codigo CU]],"   ",Requisitos[[#This Row],[Casos De Uso ]])</f>
        <v xml:space="preserve">   </v>
      </c>
      <c r="O216" s="236">
        <f>VLOOKUP(Requisitos[[#This Row],[Rastreabilidade
RS - CU]],H:I,2,FALSE)</f>
        <v>0</v>
      </c>
      <c r="P216" s="188"/>
      <c r="Q216" s="188"/>
      <c r="R216" s="185"/>
      <c r="S216" s="148"/>
      <c r="T216" s="148"/>
      <c r="U216" s="17"/>
      <c r="V216" s="155"/>
    </row>
    <row r="217" spans="1:22" ht="15" customHeight="1" x14ac:dyDescent="0.25">
      <c r="A217" s="130"/>
      <c r="B217" s="132"/>
      <c r="C217" s="218"/>
      <c r="D217" s="170"/>
      <c r="E217" s="215"/>
      <c r="F217" s="215"/>
      <c r="G217" s="164"/>
      <c r="H217" s="193">
        <f>Requisitos[[#This Row],[Codigo CU]]</f>
        <v>0</v>
      </c>
      <c r="I217" s="229"/>
      <c r="J217" s="230"/>
      <c r="K217" s="204"/>
      <c r="L217" s="193"/>
      <c r="M217" s="20"/>
      <c r="N217" s="20" t="str">
        <f>CONCATENATE(Requisitos[[#This Row],[Codigo CU]],"   ",Requisitos[[#This Row],[Casos De Uso ]])</f>
        <v xml:space="preserve">   </v>
      </c>
      <c r="O217" s="236">
        <f>VLOOKUP(Requisitos[[#This Row],[Rastreabilidade
RS - CU]],H:I,2,FALSE)</f>
        <v>0</v>
      </c>
      <c r="P217" s="188"/>
      <c r="Q217" s="188"/>
      <c r="R217" s="185"/>
      <c r="S217" s="148"/>
      <c r="T217" s="148"/>
      <c r="U217" s="17"/>
      <c r="V217" s="155"/>
    </row>
    <row r="218" spans="1:22" ht="15" customHeight="1" x14ac:dyDescent="0.25">
      <c r="A218" s="130"/>
      <c r="B218" s="132"/>
      <c r="C218" s="218"/>
      <c r="D218" s="170"/>
      <c r="E218" s="215"/>
      <c r="F218" s="215"/>
      <c r="G218" s="164"/>
      <c r="H218" s="193">
        <f>Requisitos[[#This Row],[Codigo CU]]</f>
        <v>0</v>
      </c>
      <c r="I218" s="229"/>
      <c r="J218" s="230"/>
      <c r="K218" s="204"/>
      <c r="L218" s="193"/>
      <c r="M218" s="20"/>
      <c r="N218" s="20" t="str">
        <f>CONCATENATE(Requisitos[[#This Row],[Codigo CU]],"   ",Requisitos[[#This Row],[Casos De Uso ]])</f>
        <v xml:space="preserve">   </v>
      </c>
      <c r="O218" s="236">
        <f>VLOOKUP(Requisitos[[#This Row],[Rastreabilidade
RS - CU]],H:I,2,FALSE)</f>
        <v>0</v>
      </c>
      <c r="P218" s="188"/>
      <c r="Q218" s="188"/>
      <c r="R218" s="185"/>
      <c r="S218" s="148"/>
      <c r="T218" s="148"/>
      <c r="U218" s="17"/>
      <c r="V218" s="155"/>
    </row>
    <row r="219" spans="1:22" ht="15" customHeight="1" x14ac:dyDescent="0.25">
      <c r="A219" s="130"/>
      <c r="B219" s="132"/>
      <c r="C219" s="218"/>
      <c r="D219" s="170"/>
      <c r="E219" s="215"/>
      <c r="F219" s="215"/>
      <c r="G219" s="164"/>
      <c r="H219" s="193">
        <f>Requisitos[[#This Row],[Codigo CU]]</f>
        <v>0</v>
      </c>
      <c r="I219" s="229"/>
      <c r="J219" s="230"/>
      <c r="K219" s="204"/>
      <c r="L219" s="193"/>
      <c r="M219" s="20"/>
      <c r="N219" s="20" t="str">
        <f>CONCATENATE(Requisitos[[#This Row],[Codigo CU]],"   ",Requisitos[[#This Row],[Casos De Uso ]])</f>
        <v xml:space="preserve">   </v>
      </c>
      <c r="O219" s="236">
        <f>VLOOKUP(Requisitos[[#This Row],[Rastreabilidade
RS - CU]],H:I,2,FALSE)</f>
        <v>0</v>
      </c>
      <c r="P219" s="188"/>
      <c r="Q219" s="188"/>
      <c r="R219" s="185"/>
      <c r="S219" s="148"/>
      <c r="T219" s="148"/>
      <c r="U219" s="17"/>
      <c r="V219" s="155"/>
    </row>
    <row r="220" spans="1:22" ht="21" customHeight="1" x14ac:dyDescent="0.25">
      <c r="A220" s="130"/>
      <c r="B220" s="132"/>
      <c r="C220" s="212"/>
      <c r="D220" s="170"/>
      <c r="E220" s="215"/>
      <c r="F220" s="215"/>
      <c r="G220" s="164"/>
      <c r="H220" s="193">
        <f>Requisitos[[#This Row],[Codigo CU]]</f>
        <v>0</v>
      </c>
      <c r="I220" s="229"/>
      <c r="J220" s="230"/>
      <c r="K220" s="204"/>
      <c r="L220" s="193"/>
      <c r="M220" s="20"/>
      <c r="N220" s="20" t="str">
        <f>CONCATENATE(Requisitos[[#This Row],[Codigo CU]],"   ",Requisitos[[#This Row],[Casos De Uso ]])</f>
        <v xml:space="preserve">   </v>
      </c>
      <c r="O220" s="236">
        <f>VLOOKUP(Requisitos[[#This Row],[Rastreabilidade
RS - CU]],H:I,2,FALSE)</f>
        <v>0</v>
      </c>
      <c r="P220" s="188"/>
      <c r="Q220" s="188"/>
      <c r="R220" s="185"/>
      <c r="S220" s="148"/>
      <c r="T220" s="148"/>
      <c r="U220" s="17"/>
      <c r="V220" s="155"/>
    </row>
    <row r="221" spans="1:22" ht="21" customHeight="1" x14ac:dyDescent="0.25">
      <c r="A221" s="130"/>
      <c r="B221" s="132"/>
      <c r="C221" s="218"/>
      <c r="D221" s="170"/>
      <c r="E221" s="215"/>
      <c r="F221" s="215"/>
      <c r="G221" s="164"/>
      <c r="H221" s="193">
        <f>Requisitos[[#This Row],[Codigo CU]]</f>
        <v>0</v>
      </c>
      <c r="I221" s="229"/>
      <c r="J221" s="230"/>
      <c r="K221" s="204"/>
      <c r="L221" s="193"/>
      <c r="M221" s="20"/>
      <c r="N221" s="20" t="str">
        <f>CONCATENATE(Requisitos[[#This Row],[Codigo CU]],"   ",Requisitos[[#This Row],[Casos De Uso ]])</f>
        <v xml:space="preserve">   </v>
      </c>
      <c r="O221" s="236">
        <f>VLOOKUP(Requisitos[[#This Row],[Rastreabilidade
RS - CU]],H:I,2,FALSE)</f>
        <v>0</v>
      </c>
      <c r="P221" s="188"/>
      <c r="Q221" s="188"/>
      <c r="R221" s="185"/>
      <c r="S221" s="148"/>
      <c r="T221" s="148"/>
      <c r="U221" s="17"/>
      <c r="V221" s="155"/>
    </row>
    <row r="222" spans="1:22" ht="21" customHeight="1" x14ac:dyDescent="0.25">
      <c r="A222" s="130"/>
      <c r="B222" s="132"/>
      <c r="C222" s="218"/>
      <c r="D222" s="170"/>
      <c r="E222" s="215"/>
      <c r="F222" s="215"/>
      <c r="G222" s="164"/>
      <c r="H222" s="193">
        <f>Requisitos[[#This Row],[Codigo CU]]</f>
        <v>0</v>
      </c>
      <c r="I222" s="229"/>
      <c r="J222" s="230"/>
      <c r="K222" s="204"/>
      <c r="L222" s="193"/>
      <c r="M222" s="20"/>
      <c r="N222" s="20" t="str">
        <f>CONCATENATE(Requisitos[[#This Row],[Codigo CU]],"   ",Requisitos[[#This Row],[Casos De Uso ]])</f>
        <v xml:space="preserve">   </v>
      </c>
      <c r="O222" s="236">
        <f>VLOOKUP(Requisitos[[#This Row],[Rastreabilidade
RS - CU]],H:I,2,FALSE)</f>
        <v>0</v>
      </c>
      <c r="P222" s="188"/>
      <c r="Q222" s="188"/>
      <c r="R222" s="185"/>
      <c r="S222" s="148"/>
      <c r="T222" s="148"/>
      <c r="U222" s="17"/>
      <c r="V222" s="155"/>
    </row>
    <row r="223" spans="1:22" ht="21" customHeight="1" x14ac:dyDescent="0.25">
      <c r="A223" s="130"/>
      <c r="B223" s="132"/>
      <c r="C223" s="218"/>
      <c r="D223" s="170"/>
      <c r="E223" s="215"/>
      <c r="F223" s="215"/>
      <c r="G223" s="164"/>
      <c r="H223" s="193">
        <f>Requisitos[[#This Row],[Codigo CU]]</f>
        <v>0</v>
      </c>
      <c r="I223" s="229"/>
      <c r="J223" s="230"/>
      <c r="K223" s="204"/>
      <c r="L223" s="193"/>
      <c r="M223" s="20"/>
      <c r="N223" s="20" t="str">
        <f>CONCATENATE(Requisitos[[#This Row],[Codigo CU]],"   ",Requisitos[[#This Row],[Casos De Uso ]])</f>
        <v xml:space="preserve">   </v>
      </c>
      <c r="O223" s="236">
        <f>VLOOKUP(Requisitos[[#This Row],[Rastreabilidade
RS - CU]],H:I,2,FALSE)</f>
        <v>0</v>
      </c>
      <c r="P223" s="188"/>
      <c r="Q223" s="188"/>
      <c r="R223" s="185"/>
      <c r="S223" s="148"/>
      <c r="T223" s="148"/>
      <c r="U223" s="17"/>
      <c r="V223" s="155"/>
    </row>
    <row r="224" spans="1:22" x14ac:dyDescent="0.25">
      <c r="A224" s="130"/>
      <c r="B224" s="132"/>
      <c r="C224" s="218"/>
      <c r="D224" s="170"/>
      <c r="E224" s="215"/>
      <c r="F224" s="215"/>
      <c r="G224" s="164"/>
      <c r="H224" s="193">
        <f>Requisitos[[#This Row],[Codigo CU]]</f>
        <v>0</v>
      </c>
      <c r="I224" s="229"/>
      <c r="J224" s="230"/>
      <c r="K224" s="204"/>
      <c r="L224" s="193"/>
      <c r="M224" s="20"/>
      <c r="N224" s="20" t="str">
        <f>CONCATENATE(Requisitos[[#This Row],[Codigo CU]],"   ",Requisitos[[#This Row],[Casos De Uso ]])</f>
        <v xml:space="preserve">   </v>
      </c>
      <c r="O224" s="236">
        <f>VLOOKUP(Requisitos[[#This Row],[Rastreabilidade
RS - CU]],H:I,2,FALSE)</f>
        <v>0</v>
      </c>
      <c r="P224" s="188"/>
      <c r="Q224" s="188"/>
      <c r="R224" s="185"/>
      <c r="S224" s="148"/>
      <c r="T224" s="148"/>
      <c r="U224" s="17"/>
      <c r="V224" s="155"/>
    </row>
    <row r="225" spans="1:22" x14ac:dyDescent="0.25">
      <c r="A225" s="130"/>
      <c r="B225" s="132"/>
      <c r="C225" s="212"/>
      <c r="D225" s="170"/>
      <c r="E225" s="215"/>
      <c r="F225" s="215"/>
      <c r="G225" s="164"/>
      <c r="H225" s="193">
        <f>Requisitos[[#This Row],[Codigo CU]]</f>
        <v>0</v>
      </c>
      <c r="I225" s="229"/>
      <c r="J225" s="230"/>
      <c r="K225" s="204"/>
      <c r="L225" s="193"/>
      <c r="M225" s="20"/>
      <c r="N225" s="20" t="str">
        <f>CONCATENATE(Requisitos[[#This Row],[Codigo CU]],"   ",Requisitos[[#This Row],[Casos De Uso ]])</f>
        <v xml:space="preserve">   </v>
      </c>
      <c r="O225" s="236">
        <f>VLOOKUP(Requisitos[[#This Row],[Rastreabilidade
RS - CU]],H:I,2,FALSE)</f>
        <v>0</v>
      </c>
      <c r="P225" s="188"/>
      <c r="Q225" s="188"/>
      <c r="R225" s="185"/>
      <c r="S225" s="148"/>
      <c r="T225" s="148"/>
      <c r="U225" s="17"/>
      <c r="V225" s="155"/>
    </row>
    <row r="226" spans="1:22" x14ac:dyDescent="0.25">
      <c r="A226" s="130"/>
      <c r="B226" s="132"/>
      <c r="C226" s="212"/>
      <c r="D226" s="170"/>
      <c r="E226" s="215"/>
      <c r="F226" s="215"/>
      <c r="G226" s="164"/>
      <c r="H226" s="193">
        <f>Requisitos[[#This Row],[Codigo CU]]</f>
        <v>0</v>
      </c>
      <c r="I226" s="229"/>
      <c r="J226" s="230"/>
      <c r="K226" s="204"/>
      <c r="L226" s="193"/>
      <c r="M226" s="20"/>
      <c r="N226" s="20" t="str">
        <f>CONCATENATE(Requisitos[[#This Row],[Codigo CU]],"   ",Requisitos[[#This Row],[Casos De Uso ]])</f>
        <v xml:space="preserve">   </v>
      </c>
      <c r="O226" s="236">
        <f>VLOOKUP(Requisitos[[#This Row],[Rastreabilidade
RS - CU]],H:I,2,FALSE)</f>
        <v>0</v>
      </c>
      <c r="P226" s="188"/>
      <c r="Q226" s="188"/>
      <c r="R226" s="185"/>
      <c r="S226" s="148"/>
      <c r="T226" s="148"/>
      <c r="U226" s="17"/>
      <c r="V226" s="155"/>
    </row>
    <row r="227" spans="1:22" x14ac:dyDescent="0.25">
      <c r="A227" s="130"/>
      <c r="B227" s="132"/>
      <c r="C227" s="212"/>
      <c r="D227" s="170"/>
      <c r="E227" s="215"/>
      <c r="F227" s="215"/>
      <c r="G227" s="164"/>
      <c r="H227" s="193">
        <f>Requisitos[[#This Row],[Codigo CU]]</f>
        <v>0</v>
      </c>
      <c r="I227" s="229"/>
      <c r="J227" s="230"/>
      <c r="K227" s="204"/>
      <c r="L227" s="193"/>
      <c r="M227" s="20"/>
      <c r="N227" s="20" t="str">
        <f>CONCATENATE(Requisitos[[#This Row],[Codigo CU]],"   ",Requisitos[[#This Row],[Casos De Uso ]])</f>
        <v xml:space="preserve">   </v>
      </c>
      <c r="O227" s="236">
        <f>VLOOKUP(Requisitos[[#This Row],[Rastreabilidade
RS - CU]],H:I,2,FALSE)</f>
        <v>0</v>
      </c>
      <c r="P227" s="188"/>
      <c r="Q227" s="188"/>
      <c r="R227" s="185"/>
      <c r="S227" s="148"/>
      <c r="T227" s="148"/>
      <c r="U227" s="17"/>
      <c r="V227" s="155"/>
    </row>
    <row r="228" spans="1:22" x14ac:dyDescent="0.25">
      <c r="A228" s="130"/>
      <c r="B228" s="132"/>
      <c r="C228" s="212"/>
      <c r="D228" s="170"/>
      <c r="E228" s="215"/>
      <c r="F228" s="215"/>
      <c r="G228" s="164"/>
      <c r="H228" s="193">
        <f>Requisitos[[#This Row],[Codigo CU]]</f>
        <v>0</v>
      </c>
      <c r="I228" s="229"/>
      <c r="J228" s="230"/>
      <c r="K228" s="204"/>
      <c r="L228" s="193"/>
      <c r="M228" s="20"/>
      <c r="N228" s="20" t="str">
        <f>CONCATENATE(Requisitos[[#This Row],[Codigo CU]],"   ",Requisitos[[#This Row],[Casos De Uso ]])</f>
        <v xml:space="preserve">   </v>
      </c>
      <c r="O228" s="236">
        <f>VLOOKUP(Requisitos[[#This Row],[Rastreabilidade
RS - CU]],H:I,2,FALSE)</f>
        <v>0</v>
      </c>
      <c r="P228" s="188"/>
      <c r="Q228" s="188"/>
      <c r="R228" s="185"/>
      <c r="S228" s="148"/>
      <c r="T228" s="148"/>
      <c r="U228" s="17"/>
      <c r="V228" s="155"/>
    </row>
    <row r="229" spans="1:22" ht="15" customHeight="1" x14ac:dyDescent="0.25">
      <c r="A229" s="130"/>
      <c r="B229" s="132"/>
      <c r="C229" s="212"/>
      <c r="D229" s="170"/>
      <c r="E229" s="215"/>
      <c r="F229" s="215"/>
      <c r="G229" s="164"/>
      <c r="H229" s="193">
        <f>Requisitos[[#This Row],[Codigo CU]]</f>
        <v>0</v>
      </c>
      <c r="I229" s="229"/>
      <c r="J229" s="230"/>
      <c r="K229" s="204"/>
      <c r="L229" s="193"/>
      <c r="M229" s="20"/>
      <c r="N229" s="20" t="str">
        <f>CONCATENATE(Requisitos[[#This Row],[Codigo CU]],"   ",Requisitos[[#This Row],[Casos De Uso ]])</f>
        <v xml:space="preserve">   </v>
      </c>
      <c r="O229" s="236">
        <f>VLOOKUP(Requisitos[[#This Row],[Rastreabilidade
RS - CU]],H:I,2,FALSE)</f>
        <v>0</v>
      </c>
      <c r="P229" s="188"/>
      <c r="Q229" s="188"/>
      <c r="R229" s="185"/>
      <c r="S229" s="148"/>
      <c r="T229" s="148"/>
      <c r="U229" s="17"/>
      <c r="V229" s="155"/>
    </row>
    <row r="230" spans="1:22" ht="21" customHeight="1" x14ac:dyDescent="0.25">
      <c r="A230" s="130"/>
      <c r="B230" s="132"/>
      <c r="C230" s="212"/>
      <c r="D230" s="170"/>
      <c r="E230" s="215"/>
      <c r="F230" s="215"/>
      <c r="G230" s="164"/>
      <c r="H230" s="193">
        <f>Requisitos[[#This Row],[Codigo CU]]</f>
        <v>0</v>
      </c>
      <c r="I230" s="229"/>
      <c r="J230" s="230"/>
      <c r="K230" s="204"/>
      <c r="L230" s="193"/>
      <c r="M230" s="20"/>
      <c r="N230" s="20" t="str">
        <f>CONCATENATE(Requisitos[[#This Row],[Codigo CU]],"   ",Requisitos[[#This Row],[Casos De Uso ]])</f>
        <v xml:space="preserve">   </v>
      </c>
      <c r="O230" s="236">
        <f>VLOOKUP(Requisitos[[#This Row],[Rastreabilidade
RS - CU]],H:I,2,FALSE)</f>
        <v>0</v>
      </c>
      <c r="P230" s="188"/>
      <c r="Q230" s="188"/>
      <c r="R230" s="185"/>
      <c r="S230" s="148"/>
      <c r="T230" s="148"/>
      <c r="U230" s="17"/>
      <c r="V230" s="155"/>
    </row>
    <row r="231" spans="1:22" ht="21" customHeight="1" x14ac:dyDescent="0.25">
      <c r="A231" s="130"/>
      <c r="B231" s="132"/>
      <c r="C231" s="218"/>
      <c r="D231" s="170"/>
      <c r="E231" s="215"/>
      <c r="F231" s="215"/>
      <c r="G231" s="164"/>
      <c r="H231" s="193">
        <f>Requisitos[[#This Row],[Codigo CU]]</f>
        <v>0</v>
      </c>
      <c r="I231" s="229"/>
      <c r="J231" s="230"/>
      <c r="K231" s="204"/>
      <c r="L231" s="193"/>
      <c r="M231" s="20"/>
      <c r="N231" s="20" t="str">
        <f>CONCATENATE(Requisitos[[#This Row],[Codigo CU]],"   ",Requisitos[[#This Row],[Casos De Uso ]])</f>
        <v xml:space="preserve">   </v>
      </c>
      <c r="O231" s="236">
        <f>VLOOKUP(Requisitos[[#This Row],[Rastreabilidade
RS - CU]],H:I,2,FALSE)</f>
        <v>0</v>
      </c>
      <c r="P231" s="188"/>
      <c r="Q231" s="188"/>
      <c r="R231" s="185"/>
      <c r="S231" s="148"/>
      <c r="T231" s="148"/>
      <c r="U231" s="17"/>
      <c r="V231" s="155"/>
    </row>
    <row r="232" spans="1:22" ht="21" customHeight="1" x14ac:dyDescent="0.25">
      <c r="A232" s="130"/>
      <c r="B232" s="132"/>
      <c r="C232" s="218"/>
      <c r="D232" s="170"/>
      <c r="E232" s="215"/>
      <c r="F232" s="215"/>
      <c r="G232" s="164"/>
      <c r="H232" s="193">
        <f>Requisitos[[#This Row],[Codigo CU]]</f>
        <v>0</v>
      </c>
      <c r="I232" s="229"/>
      <c r="J232" s="230"/>
      <c r="K232" s="204"/>
      <c r="L232" s="193"/>
      <c r="M232" s="20"/>
      <c r="N232" s="20" t="str">
        <f>CONCATENATE(Requisitos[[#This Row],[Codigo CU]],"   ",Requisitos[[#This Row],[Casos De Uso ]])</f>
        <v xml:space="preserve">   </v>
      </c>
      <c r="O232" s="236">
        <f>VLOOKUP(Requisitos[[#This Row],[Rastreabilidade
RS - CU]],H:I,2,FALSE)</f>
        <v>0</v>
      </c>
      <c r="P232" s="188"/>
      <c r="Q232" s="188"/>
      <c r="R232" s="185"/>
      <c r="S232" s="148"/>
      <c r="T232" s="148"/>
      <c r="U232" s="17"/>
      <c r="V232" s="155"/>
    </row>
    <row r="233" spans="1:22" ht="21" customHeight="1" x14ac:dyDescent="0.25">
      <c r="A233" s="130"/>
      <c r="B233" s="132"/>
      <c r="C233" s="218"/>
      <c r="D233" s="170"/>
      <c r="E233" s="215"/>
      <c r="F233" s="215"/>
      <c r="G233" s="164"/>
      <c r="H233" s="193">
        <f>Requisitos[[#This Row],[Codigo CU]]</f>
        <v>0</v>
      </c>
      <c r="I233" s="229"/>
      <c r="J233" s="230"/>
      <c r="K233" s="204"/>
      <c r="L233" s="193"/>
      <c r="M233" s="20"/>
      <c r="N233" s="20" t="str">
        <f>CONCATENATE(Requisitos[[#This Row],[Codigo CU]],"   ",Requisitos[[#This Row],[Casos De Uso ]])</f>
        <v xml:space="preserve">   </v>
      </c>
      <c r="O233" s="236">
        <f>VLOOKUP(Requisitos[[#This Row],[Rastreabilidade
RS - CU]],H:I,2,FALSE)</f>
        <v>0</v>
      </c>
      <c r="P233" s="188"/>
      <c r="Q233" s="188"/>
      <c r="R233" s="185"/>
      <c r="S233" s="148"/>
      <c r="T233" s="148"/>
      <c r="U233" s="17"/>
      <c r="V233" s="155"/>
    </row>
    <row r="234" spans="1:22" ht="21" customHeight="1" x14ac:dyDescent="0.25">
      <c r="A234" s="130"/>
      <c r="B234" s="132"/>
      <c r="C234" s="218"/>
      <c r="D234" s="170"/>
      <c r="E234" s="215"/>
      <c r="F234" s="215"/>
      <c r="G234" s="164"/>
      <c r="H234" s="193">
        <f>Requisitos[[#This Row],[Codigo CU]]</f>
        <v>0</v>
      </c>
      <c r="I234" s="229"/>
      <c r="J234" s="230"/>
      <c r="K234" s="204"/>
      <c r="L234" s="193"/>
      <c r="M234" s="20"/>
      <c r="N234" s="20" t="str">
        <f>CONCATENATE(Requisitos[[#This Row],[Codigo CU]],"   ",Requisitos[[#This Row],[Casos De Uso ]])</f>
        <v xml:space="preserve">   </v>
      </c>
      <c r="O234" s="236">
        <f>VLOOKUP(Requisitos[[#This Row],[Rastreabilidade
RS - CU]],H:I,2,FALSE)</f>
        <v>0</v>
      </c>
      <c r="P234" s="188"/>
      <c r="Q234" s="188"/>
      <c r="R234" s="185"/>
      <c r="S234" s="148"/>
      <c r="T234" s="148"/>
      <c r="U234" s="17"/>
      <c r="V234" s="155"/>
    </row>
    <row r="235" spans="1:22" x14ac:dyDescent="0.25">
      <c r="A235" s="130"/>
      <c r="B235" s="132"/>
      <c r="C235" s="218"/>
      <c r="D235" s="170"/>
      <c r="E235" s="215"/>
      <c r="F235" s="215"/>
      <c r="G235" s="164"/>
      <c r="H235" s="193">
        <f>Requisitos[[#This Row],[Codigo CU]]</f>
        <v>0</v>
      </c>
      <c r="I235" s="229"/>
      <c r="J235" s="230"/>
      <c r="K235" s="204"/>
      <c r="L235" s="193"/>
      <c r="M235" s="20"/>
      <c r="N235" s="20" t="str">
        <f>CONCATENATE(Requisitos[[#This Row],[Codigo CU]],"   ",Requisitos[[#This Row],[Casos De Uso ]])</f>
        <v xml:space="preserve">   </v>
      </c>
      <c r="O235" s="236">
        <f>VLOOKUP(Requisitos[[#This Row],[Rastreabilidade
RS - CU]],H:I,2,FALSE)</f>
        <v>0</v>
      </c>
      <c r="P235" s="188"/>
      <c r="Q235" s="188"/>
      <c r="R235" s="185"/>
      <c r="S235" s="148"/>
      <c r="T235" s="148"/>
      <c r="U235" s="17"/>
      <c r="V235" s="155"/>
    </row>
    <row r="236" spans="1:22" x14ac:dyDescent="0.25">
      <c r="A236" s="130"/>
      <c r="B236" s="132"/>
      <c r="C236" s="218"/>
      <c r="D236" s="170"/>
      <c r="E236" s="215"/>
      <c r="F236" s="215"/>
      <c r="G236" s="164"/>
      <c r="H236" s="193">
        <f>Requisitos[[#This Row],[Codigo CU]]</f>
        <v>0</v>
      </c>
      <c r="I236" s="229"/>
      <c r="J236" s="230"/>
      <c r="K236" s="204"/>
      <c r="L236" s="193"/>
      <c r="M236" s="20"/>
      <c r="N236" s="20" t="str">
        <f>CONCATENATE(Requisitos[[#This Row],[Codigo CU]],"   ",Requisitos[[#This Row],[Casos De Uso ]])</f>
        <v xml:space="preserve">   </v>
      </c>
      <c r="O236" s="236">
        <f>VLOOKUP(Requisitos[[#This Row],[Rastreabilidade
RS - CU]],H:I,2,FALSE)</f>
        <v>0</v>
      </c>
      <c r="P236" s="188"/>
      <c r="Q236" s="188"/>
      <c r="R236" s="185"/>
      <c r="S236" s="148"/>
      <c r="T236" s="148"/>
      <c r="U236" s="17"/>
      <c r="V236" s="155"/>
    </row>
    <row r="237" spans="1:22" x14ac:dyDescent="0.25">
      <c r="A237" s="130"/>
      <c r="B237" s="132"/>
      <c r="C237" s="218"/>
      <c r="D237" s="170"/>
      <c r="E237" s="215"/>
      <c r="F237" s="215"/>
      <c r="G237" s="164"/>
      <c r="H237" s="193">
        <f>Requisitos[[#This Row],[Codigo CU]]</f>
        <v>0</v>
      </c>
      <c r="I237" s="229"/>
      <c r="J237" s="230"/>
      <c r="K237" s="204"/>
      <c r="L237" s="193"/>
      <c r="M237" s="20"/>
      <c r="N237" s="20" t="str">
        <f>CONCATENATE(Requisitos[[#This Row],[Codigo CU]],"   ",Requisitos[[#This Row],[Casos De Uso ]])</f>
        <v xml:space="preserve">   </v>
      </c>
      <c r="O237" s="236">
        <f>VLOOKUP(Requisitos[[#This Row],[Rastreabilidade
RS - CU]],H:I,2,FALSE)</f>
        <v>0</v>
      </c>
      <c r="P237" s="188"/>
      <c r="Q237" s="188"/>
      <c r="R237" s="185"/>
      <c r="S237" s="148"/>
      <c r="T237" s="148"/>
      <c r="U237" s="17"/>
      <c r="V237" s="155"/>
    </row>
    <row r="238" spans="1:22" x14ac:dyDescent="0.25">
      <c r="A238" s="130"/>
      <c r="B238" s="132"/>
      <c r="C238" s="218"/>
      <c r="D238" s="170"/>
      <c r="E238" s="215"/>
      <c r="F238" s="215"/>
      <c r="G238" s="164"/>
      <c r="H238" s="193">
        <f>Requisitos[[#This Row],[Codigo CU]]</f>
        <v>0</v>
      </c>
      <c r="I238" s="229"/>
      <c r="J238" s="230"/>
      <c r="K238" s="204"/>
      <c r="L238" s="193"/>
      <c r="M238" s="20"/>
      <c r="N238" s="20" t="str">
        <f>CONCATENATE(Requisitos[[#This Row],[Codigo CU]],"   ",Requisitos[[#This Row],[Casos De Uso ]])</f>
        <v xml:space="preserve">   </v>
      </c>
      <c r="O238" s="236">
        <f>VLOOKUP(Requisitos[[#This Row],[Rastreabilidade
RS - CU]],H:I,2,FALSE)</f>
        <v>0</v>
      </c>
      <c r="P238" s="188"/>
      <c r="Q238" s="188"/>
      <c r="R238" s="185"/>
      <c r="S238" s="148"/>
      <c r="T238" s="148"/>
      <c r="U238" s="17"/>
      <c r="V238" s="155"/>
    </row>
    <row r="239" spans="1:22" x14ac:dyDescent="0.25">
      <c r="A239" s="130"/>
      <c r="B239" s="132"/>
      <c r="C239" s="218"/>
      <c r="D239" s="170"/>
      <c r="E239" s="215"/>
      <c r="F239" s="215"/>
      <c r="G239" s="164"/>
      <c r="H239" s="193">
        <f>Requisitos[[#This Row],[Codigo CU]]</f>
        <v>0</v>
      </c>
      <c r="I239" s="229"/>
      <c r="J239" s="230"/>
      <c r="K239" s="204"/>
      <c r="L239" s="193"/>
      <c r="M239" s="20"/>
      <c r="N239" s="20" t="str">
        <f>CONCATENATE(Requisitos[[#This Row],[Codigo CU]],"   ",Requisitos[[#This Row],[Casos De Uso ]])</f>
        <v xml:space="preserve">   </v>
      </c>
      <c r="O239" s="236">
        <f>VLOOKUP(Requisitos[[#This Row],[Rastreabilidade
RS - CU]],H:I,2,FALSE)</f>
        <v>0</v>
      </c>
      <c r="P239" s="188"/>
      <c r="Q239" s="188"/>
      <c r="R239" s="185"/>
      <c r="S239" s="148"/>
      <c r="T239" s="148"/>
      <c r="U239" s="17"/>
      <c r="V239" s="155"/>
    </row>
    <row r="240" spans="1:22" x14ac:dyDescent="0.25">
      <c r="A240" s="130"/>
      <c r="B240" s="132"/>
      <c r="C240" s="218"/>
      <c r="D240" s="170"/>
      <c r="E240" s="215"/>
      <c r="F240" s="215"/>
      <c r="G240" s="164"/>
      <c r="H240" s="193">
        <f>Requisitos[[#This Row],[Codigo CU]]</f>
        <v>0</v>
      </c>
      <c r="I240" s="229"/>
      <c r="J240" s="230"/>
      <c r="K240" s="204"/>
      <c r="L240" s="193"/>
      <c r="M240" s="20"/>
      <c r="N240" s="20" t="str">
        <f>CONCATENATE(Requisitos[[#This Row],[Codigo CU]],"   ",Requisitos[[#This Row],[Casos De Uso ]])</f>
        <v xml:space="preserve">   </v>
      </c>
      <c r="O240" s="236">
        <f>VLOOKUP(Requisitos[[#This Row],[Rastreabilidade
RS - CU]],H:I,2,FALSE)</f>
        <v>0</v>
      </c>
      <c r="P240" s="188"/>
      <c r="Q240" s="188"/>
      <c r="R240" s="185"/>
      <c r="S240" s="148"/>
      <c r="T240" s="148"/>
      <c r="U240" s="17"/>
      <c r="V240" s="155"/>
    </row>
    <row r="241" spans="1:22" x14ac:dyDescent="0.25">
      <c r="A241" s="130"/>
      <c r="B241" s="132"/>
      <c r="C241" s="218"/>
      <c r="D241" s="170"/>
      <c r="E241" s="215"/>
      <c r="F241" s="215"/>
      <c r="G241" s="164"/>
      <c r="H241" s="193">
        <f>Requisitos[[#This Row],[Codigo CU]]</f>
        <v>0</v>
      </c>
      <c r="I241" s="229"/>
      <c r="J241" s="230"/>
      <c r="K241" s="204"/>
      <c r="L241" s="193"/>
      <c r="M241" s="20"/>
      <c r="N241" s="20" t="str">
        <f>CONCATENATE(Requisitos[[#This Row],[Codigo CU]],"   ",Requisitos[[#This Row],[Casos De Uso ]])</f>
        <v xml:space="preserve">   </v>
      </c>
      <c r="O241" s="236">
        <f>VLOOKUP(Requisitos[[#This Row],[Rastreabilidade
RS - CU]],H:I,2,FALSE)</f>
        <v>0</v>
      </c>
      <c r="P241" s="188"/>
      <c r="Q241" s="188"/>
      <c r="R241" s="185"/>
      <c r="S241" s="148"/>
      <c r="T241" s="148"/>
      <c r="U241" s="17"/>
      <c r="V241" s="155"/>
    </row>
    <row r="242" spans="1:22" x14ac:dyDescent="0.25">
      <c r="A242" s="130"/>
      <c r="B242" s="132"/>
      <c r="C242" s="218"/>
      <c r="D242" s="170"/>
      <c r="E242" s="215"/>
      <c r="F242" s="215"/>
      <c r="G242" s="164"/>
      <c r="H242" s="193">
        <f>Requisitos[[#This Row],[Codigo CU]]</f>
        <v>0</v>
      </c>
      <c r="I242" s="229"/>
      <c r="J242" s="230"/>
      <c r="K242" s="204"/>
      <c r="L242" s="193"/>
      <c r="M242" s="20"/>
      <c r="N242" s="20" t="str">
        <f>CONCATENATE(Requisitos[[#This Row],[Codigo CU]],"   ",Requisitos[[#This Row],[Casos De Uso ]])</f>
        <v xml:space="preserve">   </v>
      </c>
      <c r="O242" s="236">
        <f>VLOOKUP(Requisitos[[#This Row],[Rastreabilidade
RS - CU]],H:I,2,FALSE)</f>
        <v>0</v>
      </c>
      <c r="P242" s="188"/>
      <c r="Q242" s="188"/>
      <c r="R242" s="185"/>
      <c r="S242" s="148"/>
      <c r="T242" s="148"/>
      <c r="U242" s="17"/>
      <c r="V242" s="155"/>
    </row>
    <row r="243" spans="1:22" x14ac:dyDescent="0.25">
      <c r="A243" s="130"/>
      <c r="B243" s="132"/>
      <c r="C243" s="218"/>
      <c r="D243" s="170"/>
      <c r="E243" s="215"/>
      <c r="F243" s="215"/>
      <c r="G243" s="164"/>
      <c r="H243" s="193">
        <f>Requisitos[[#This Row],[Codigo CU]]</f>
        <v>0</v>
      </c>
      <c r="I243" s="229"/>
      <c r="J243" s="230"/>
      <c r="K243" s="204"/>
      <c r="L243" s="193"/>
      <c r="M243" s="20"/>
      <c r="N243" s="20" t="str">
        <f>CONCATENATE(Requisitos[[#This Row],[Codigo CU]],"   ",Requisitos[[#This Row],[Casos De Uso ]])</f>
        <v xml:space="preserve">   </v>
      </c>
      <c r="O243" s="236">
        <f>VLOOKUP(Requisitos[[#This Row],[Rastreabilidade
RS - CU]],H:I,2,FALSE)</f>
        <v>0</v>
      </c>
      <c r="P243" s="188"/>
      <c r="Q243" s="188"/>
      <c r="R243" s="185"/>
      <c r="S243" s="148"/>
      <c r="T243" s="148"/>
      <c r="U243" s="17"/>
      <c r="V243" s="155"/>
    </row>
    <row r="244" spans="1:22" x14ac:dyDescent="0.25">
      <c r="A244" s="130"/>
      <c r="B244" s="132"/>
      <c r="C244" s="218"/>
      <c r="D244" s="170"/>
      <c r="E244" s="215"/>
      <c r="F244" s="215"/>
      <c r="G244" s="164"/>
      <c r="H244" s="193">
        <f>Requisitos[[#This Row],[Codigo CU]]</f>
        <v>0</v>
      </c>
      <c r="I244" s="229"/>
      <c r="J244" s="230"/>
      <c r="K244" s="204"/>
      <c r="L244" s="193"/>
      <c r="M244" s="20"/>
      <c r="N244" s="20" t="str">
        <f>CONCATENATE(Requisitos[[#This Row],[Codigo CU]],"   ",Requisitos[[#This Row],[Casos De Uso ]])</f>
        <v xml:space="preserve">   </v>
      </c>
      <c r="O244" s="236">
        <f>VLOOKUP(Requisitos[[#This Row],[Rastreabilidade
RS - CU]],H:I,2,FALSE)</f>
        <v>0</v>
      </c>
      <c r="P244" s="188"/>
      <c r="Q244" s="188"/>
      <c r="R244" s="185"/>
      <c r="S244" s="148"/>
      <c r="T244" s="148"/>
      <c r="U244" s="17"/>
      <c r="V244" s="155"/>
    </row>
    <row r="245" spans="1:22" x14ac:dyDescent="0.25">
      <c r="A245" s="130"/>
      <c r="B245" s="132"/>
      <c r="C245" s="218"/>
      <c r="D245" s="170"/>
      <c r="E245" s="215"/>
      <c r="F245" s="215"/>
      <c r="G245" s="164"/>
      <c r="H245" s="193">
        <f>Requisitos[[#This Row],[Codigo CU]]</f>
        <v>0</v>
      </c>
      <c r="I245" s="229"/>
      <c r="J245" s="230"/>
      <c r="K245" s="204"/>
      <c r="L245" s="193"/>
      <c r="M245" s="20"/>
      <c r="N245" s="20" t="str">
        <f>CONCATENATE(Requisitos[[#This Row],[Codigo CU]],"   ",Requisitos[[#This Row],[Casos De Uso ]])</f>
        <v xml:space="preserve">   </v>
      </c>
      <c r="O245" s="236">
        <f>VLOOKUP(Requisitos[[#This Row],[Rastreabilidade
RS - CU]],H:I,2,FALSE)</f>
        <v>0</v>
      </c>
      <c r="P245" s="188"/>
      <c r="Q245" s="188"/>
      <c r="R245" s="185"/>
      <c r="S245" s="148"/>
      <c r="T245" s="148"/>
      <c r="U245" s="17"/>
      <c r="V245" s="155"/>
    </row>
    <row r="246" spans="1:22" ht="15" customHeight="1" x14ac:dyDescent="0.25">
      <c r="A246" s="130"/>
      <c r="B246" s="132"/>
      <c r="C246" s="218"/>
      <c r="D246" s="170"/>
      <c r="E246" s="215"/>
      <c r="F246" s="215"/>
      <c r="G246" s="164"/>
      <c r="H246" s="193">
        <f>Requisitos[[#This Row],[Codigo CU]]</f>
        <v>0</v>
      </c>
      <c r="I246" s="229"/>
      <c r="J246" s="230"/>
      <c r="K246" s="204"/>
      <c r="L246" s="193"/>
      <c r="M246" s="20"/>
      <c r="N246" s="20" t="str">
        <f>CONCATENATE(Requisitos[[#This Row],[Codigo CU]],"   ",Requisitos[[#This Row],[Casos De Uso ]])</f>
        <v xml:space="preserve">   </v>
      </c>
      <c r="O246" s="236">
        <f>VLOOKUP(Requisitos[[#This Row],[Rastreabilidade
RS - CU]],H:I,2,FALSE)</f>
        <v>0</v>
      </c>
      <c r="P246" s="188"/>
      <c r="Q246" s="188"/>
      <c r="R246" s="185"/>
      <c r="S246" s="148"/>
      <c r="T246" s="148"/>
      <c r="U246" s="17"/>
      <c r="V246" s="155"/>
    </row>
    <row r="247" spans="1:22" ht="15" customHeight="1" x14ac:dyDescent="0.25">
      <c r="A247" s="130"/>
      <c r="B247" s="132"/>
      <c r="C247" s="218"/>
      <c r="D247" s="170"/>
      <c r="E247" s="215"/>
      <c r="F247" s="215"/>
      <c r="G247" s="164"/>
      <c r="H247" s="193">
        <f>Requisitos[[#This Row],[Codigo CU]]</f>
        <v>0</v>
      </c>
      <c r="I247" s="229"/>
      <c r="J247" s="230"/>
      <c r="K247" s="204"/>
      <c r="L247" s="193"/>
      <c r="M247" s="20"/>
      <c r="N247" s="20" t="str">
        <f>CONCATENATE(Requisitos[[#This Row],[Codigo CU]],"   ",Requisitos[[#This Row],[Casos De Uso ]])</f>
        <v xml:space="preserve">   </v>
      </c>
      <c r="O247" s="236">
        <f>VLOOKUP(Requisitos[[#This Row],[Rastreabilidade
RS - CU]],H:I,2,FALSE)</f>
        <v>0</v>
      </c>
      <c r="P247" s="188"/>
      <c r="Q247" s="188"/>
      <c r="R247" s="185"/>
      <c r="S247" s="148"/>
      <c r="T247" s="148"/>
      <c r="U247" s="17"/>
      <c r="V247" s="155"/>
    </row>
    <row r="248" spans="1:22" ht="15" customHeight="1" x14ac:dyDescent="0.25">
      <c r="A248" s="130"/>
      <c r="B248" s="132"/>
      <c r="C248" s="218"/>
      <c r="D248" s="170"/>
      <c r="E248" s="215"/>
      <c r="F248" s="215"/>
      <c r="G248" s="164"/>
      <c r="H248" s="193">
        <f>Requisitos[[#This Row],[Codigo CU]]</f>
        <v>0</v>
      </c>
      <c r="I248" s="229"/>
      <c r="J248" s="230"/>
      <c r="K248" s="204"/>
      <c r="L248" s="193"/>
      <c r="M248" s="20"/>
      <c r="N248" s="20" t="str">
        <f>CONCATENATE(Requisitos[[#This Row],[Codigo CU]],"   ",Requisitos[[#This Row],[Casos De Uso ]])</f>
        <v xml:space="preserve">   </v>
      </c>
      <c r="O248" s="236">
        <f>VLOOKUP(Requisitos[[#This Row],[Rastreabilidade
RS - CU]],H:I,2,FALSE)</f>
        <v>0</v>
      </c>
      <c r="P248" s="188"/>
      <c r="Q248" s="188"/>
      <c r="R248" s="185"/>
      <c r="S248" s="148"/>
      <c r="T248" s="148"/>
      <c r="U248" s="17"/>
      <c r="V248" s="155"/>
    </row>
    <row r="249" spans="1:22" ht="15" customHeight="1" x14ac:dyDescent="0.25">
      <c r="A249" s="130"/>
      <c r="B249" s="132"/>
      <c r="C249" s="218"/>
      <c r="D249" s="170"/>
      <c r="E249" s="215"/>
      <c r="F249" s="215"/>
      <c r="G249" s="164"/>
      <c r="H249" s="193">
        <f>Requisitos[[#This Row],[Codigo CU]]</f>
        <v>0</v>
      </c>
      <c r="I249" s="229"/>
      <c r="J249" s="230"/>
      <c r="K249" s="204"/>
      <c r="L249" s="193"/>
      <c r="M249" s="20"/>
      <c r="N249" s="20" t="str">
        <f>CONCATENATE(Requisitos[[#This Row],[Codigo CU]],"   ",Requisitos[[#This Row],[Casos De Uso ]])</f>
        <v xml:space="preserve">   </v>
      </c>
      <c r="O249" s="236">
        <f>VLOOKUP(Requisitos[[#This Row],[Rastreabilidade
RS - CU]],H:I,2,FALSE)</f>
        <v>0</v>
      </c>
      <c r="P249" s="188"/>
      <c r="Q249" s="188"/>
      <c r="R249" s="185"/>
      <c r="S249" s="148"/>
      <c r="T249" s="148"/>
      <c r="U249" s="17"/>
      <c r="V249" s="155"/>
    </row>
    <row r="250" spans="1:22" ht="15" customHeight="1" x14ac:dyDescent="0.25">
      <c r="A250" s="130"/>
      <c r="B250" s="132"/>
      <c r="C250" s="218"/>
      <c r="D250" s="170"/>
      <c r="E250" s="215"/>
      <c r="F250" s="215"/>
      <c r="G250" s="164"/>
      <c r="H250" s="193">
        <f>Requisitos[[#This Row],[Codigo CU]]</f>
        <v>0</v>
      </c>
      <c r="I250" s="229"/>
      <c r="J250" s="230"/>
      <c r="K250" s="204"/>
      <c r="L250" s="193"/>
      <c r="M250" s="20"/>
      <c r="N250" s="20" t="str">
        <f>CONCATENATE(Requisitos[[#This Row],[Codigo CU]],"   ",Requisitos[[#This Row],[Casos De Uso ]])</f>
        <v xml:space="preserve">   </v>
      </c>
      <c r="O250" s="236">
        <f>VLOOKUP(Requisitos[[#This Row],[Rastreabilidade
RS - CU]],H:I,2,FALSE)</f>
        <v>0</v>
      </c>
      <c r="P250" s="188"/>
      <c r="Q250" s="188"/>
      <c r="R250" s="185"/>
      <c r="S250" s="148"/>
      <c r="T250" s="148"/>
      <c r="U250" s="17"/>
      <c r="V250" s="155"/>
    </row>
    <row r="251" spans="1:22" ht="15" customHeight="1" x14ac:dyDescent="0.25">
      <c r="A251" s="130"/>
      <c r="B251" s="132"/>
      <c r="C251" s="218"/>
      <c r="D251" s="170"/>
      <c r="E251" s="215"/>
      <c r="F251" s="215"/>
      <c r="G251" s="164"/>
      <c r="H251" s="193">
        <f>Requisitos[[#This Row],[Codigo CU]]</f>
        <v>0</v>
      </c>
      <c r="I251" s="229"/>
      <c r="J251" s="230"/>
      <c r="K251" s="204"/>
      <c r="L251" s="193"/>
      <c r="M251" s="20"/>
      <c r="N251" s="20" t="str">
        <f>CONCATENATE(Requisitos[[#This Row],[Codigo CU]],"   ",Requisitos[[#This Row],[Casos De Uso ]])</f>
        <v xml:space="preserve">   </v>
      </c>
      <c r="O251" s="236">
        <f>VLOOKUP(Requisitos[[#This Row],[Rastreabilidade
RS - CU]],H:I,2,FALSE)</f>
        <v>0</v>
      </c>
      <c r="P251" s="188"/>
      <c r="Q251" s="188"/>
      <c r="R251" s="185"/>
      <c r="S251" s="148"/>
      <c r="T251" s="148"/>
      <c r="U251" s="17"/>
      <c r="V251" s="155"/>
    </row>
    <row r="252" spans="1:22" ht="15" customHeight="1" x14ac:dyDescent="0.25">
      <c r="A252" s="130"/>
      <c r="B252" s="132"/>
      <c r="C252" s="218"/>
      <c r="D252" s="170"/>
      <c r="E252" s="215"/>
      <c r="F252" s="215"/>
      <c r="G252" s="164"/>
      <c r="H252" s="193">
        <f>Requisitos[[#This Row],[Codigo CU]]</f>
        <v>0</v>
      </c>
      <c r="I252" s="229"/>
      <c r="J252" s="230"/>
      <c r="K252" s="204"/>
      <c r="L252" s="193"/>
      <c r="M252" s="20"/>
      <c r="N252" s="20" t="str">
        <f>CONCATENATE(Requisitos[[#This Row],[Codigo CU]],"   ",Requisitos[[#This Row],[Casos De Uso ]])</f>
        <v xml:space="preserve">   </v>
      </c>
      <c r="O252" s="236">
        <f>VLOOKUP(Requisitos[[#This Row],[Rastreabilidade
RS - CU]],H:I,2,FALSE)</f>
        <v>0</v>
      </c>
      <c r="P252" s="188"/>
      <c r="Q252" s="188"/>
      <c r="R252" s="185"/>
      <c r="S252" s="148"/>
      <c r="T252" s="148"/>
      <c r="U252" s="17"/>
      <c r="V252" s="155"/>
    </row>
    <row r="253" spans="1:22" x14ac:dyDescent="0.25">
      <c r="A253" s="130"/>
      <c r="B253" s="132"/>
      <c r="C253" s="218"/>
      <c r="D253" s="170"/>
      <c r="E253" s="215"/>
      <c r="F253" s="215"/>
      <c r="G253" s="164"/>
      <c r="H253" s="193">
        <f>Requisitos[[#This Row],[Codigo CU]]</f>
        <v>0</v>
      </c>
      <c r="I253" s="229"/>
      <c r="J253" s="230"/>
      <c r="K253" s="204"/>
      <c r="L253" s="193"/>
      <c r="M253" s="20"/>
      <c r="N253" s="20" t="str">
        <f>CONCATENATE(Requisitos[[#This Row],[Codigo CU]],"   ",Requisitos[[#This Row],[Casos De Uso ]])</f>
        <v xml:space="preserve">   </v>
      </c>
      <c r="O253" s="236">
        <f>VLOOKUP(Requisitos[[#This Row],[Rastreabilidade
RS - CU]],H:I,2,FALSE)</f>
        <v>0</v>
      </c>
      <c r="P253" s="188"/>
      <c r="Q253" s="188"/>
      <c r="R253" s="185"/>
      <c r="S253" s="148"/>
      <c r="T253" s="148"/>
      <c r="U253" s="17"/>
      <c r="V253" s="155"/>
    </row>
    <row r="254" spans="1:22" x14ac:dyDescent="0.25">
      <c r="A254" s="130"/>
      <c r="B254" s="132"/>
      <c r="C254" s="218"/>
      <c r="D254" s="170"/>
      <c r="E254" s="215"/>
      <c r="F254" s="215"/>
      <c r="G254" s="164"/>
      <c r="H254" s="193">
        <f>Requisitos[[#This Row],[Codigo CU]]</f>
        <v>0</v>
      </c>
      <c r="I254" s="229"/>
      <c r="J254" s="230"/>
      <c r="K254" s="204"/>
      <c r="L254" s="193"/>
      <c r="M254" s="20"/>
      <c r="N254" s="20" t="str">
        <f>CONCATENATE(Requisitos[[#This Row],[Codigo CU]],"   ",Requisitos[[#This Row],[Casos De Uso ]])</f>
        <v xml:space="preserve">   </v>
      </c>
      <c r="O254" s="236">
        <f>VLOOKUP(Requisitos[[#This Row],[Rastreabilidade
RS - CU]],H:I,2,FALSE)</f>
        <v>0</v>
      </c>
      <c r="P254" s="188"/>
      <c r="Q254" s="188"/>
      <c r="R254" s="185"/>
      <c r="S254" s="148"/>
      <c r="T254" s="148"/>
      <c r="U254" s="17"/>
      <c r="V254" s="155"/>
    </row>
    <row r="255" spans="1:22" x14ac:dyDescent="0.25">
      <c r="A255" s="130"/>
      <c r="B255" s="132"/>
      <c r="C255" s="218"/>
      <c r="D255" s="170"/>
      <c r="E255" s="215"/>
      <c r="F255" s="215"/>
      <c r="G255" s="164"/>
      <c r="H255" s="193">
        <f>Requisitos[[#This Row],[Codigo CU]]</f>
        <v>0</v>
      </c>
      <c r="I255" s="229"/>
      <c r="J255" s="230"/>
      <c r="K255" s="204"/>
      <c r="L255" s="193"/>
      <c r="M255" s="20"/>
      <c r="N255" s="20" t="str">
        <f>CONCATENATE(Requisitos[[#This Row],[Codigo CU]],"   ",Requisitos[[#This Row],[Casos De Uso ]])</f>
        <v xml:space="preserve">   </v>
      </c>
      <c r="O255" s="236">
        <f>VLOOKUP(Requisitos[[#This Row],[Rastreabilidade
RS - CU]],H:I,2,FALSE)</f>
        <v>0</v>
      </c>
      <c r="P255" s="188"/>
      <c r="Q255" s="188"/>
      <c r="R255" s="185"/>
      <c r="S255" s="148"/>
      <c r="T255" s="148"/>
      <c r="U255" s="17"/>
      <c r="V255" s="155"/>
    </row>
    <row r="256" spans="1:22" x14ac:dyDescent="0.25">
      <c r="A256" s="130"/>
      <c r="B256" s="132"/>
      <c r="C256" s="218"/>
      <c r="D256" s="170"/>
      <c r="E256" s="215"/>
      <c r="F256" s="215"/>
      <c r="G256" s="164"/>
      <c r="H256" s="193">
        <f>Requisitos[[#This Row],[Codigo CU]]</f>
        <v>0</v>
      </c>
      <c r="I256" s="229"/>
      <c r="J256" s="230"/>
      <c r="K256" s="204"/>
      <c r="L256" s="193"/>
      <c r="M256" s="20"/>
      <c r="N256" s="20" t="str">
        <f>CONCATENATE(Requisitos[[#This Row],[Codigo CU]],"   ",Requisitos[[#This Row],[Casos De Uso ]])</f>
        <v xml:space="preserve">   </v>
      </c>
      <c r="O256" s="236">
        <f>VLOOKUP(Requisitos[[#This Row],[Rastreabilidade
RS - CU]],H:I,2,FALSE)</f>
        <v>0</v>
      </c>
      <c r="P256" s="188"/>
      <c r="Q256" s="188"/>
      <c r="R256" s="185"/>
      <c r="S256" s="148"/>
      <c r="T256" s="148"/>
      <c r="U256" s="17"/>
      <c r="V256" s="155"/>
    </row>
    <row r="257" spans="1:22" x14ac:dyDescent="0.25">
      <c r="A257" s="130"/>
      <c r="B257" s="132"/>
      <c r="C257" s="218"/>
      <c r="D257" s="170"/>
      <c r="E257" s="215"/>
      <c r="F257" s="215"/>
      <c r="G257" s="164"/>
      <c r="H257" s="193">
        <f>Requisitos[[#This Row],[Codigo CU]]</f>
        <v>0</v>
      </c>
      <c r="I257" s="229"/>
      <c r="J257" s="230"/>
      <c r="K257" s="204"/>
      <c r="L257" s="193"/>
      <c r="M257" s="20"/>
      <c r="N257" s="20" t="str">
        <f>CONCATENATE(Requisitos[[#This Row],[Codigo CU]],"   ",Requisitos[[#This Row],[Casos De Uso ]])</f>
        <v xml:space="preserve">   </v>
      </c>
      <c r="O257" s="236">
        <f>VLOOKUP(Requisitos[[#This Row],[Rastreabilidade
RS - CU]],H:I,2,FALSE)</f>
        <v>0</v>
      </c>
      <c r="P257" s="188"/>
      <c r="Q257" s="188"/>
      <c r="R257" s="185"/>
      <c r="S257" s="148"/>
      <c r="T257" s="148"/>
      <c r="U257" s="17"/>
      <c r="V257" s="155"/>
    </row>
    <row r="258" spans="1:22" x14ac:dyDescent="0.25">
      <c r="A258" s="130"/>
      <c r="B258" s="132"/>
      <c r="C258" s="218"/>
      <c r="D258" s="170"/>
      <c r="E258" s="215"/>
      <c r="F258" s="215"/>
      <c r="G258" s="164"/>
      <c r="H258" s="193">
        <f>Requisitos[[#This Row],[Codigo CU]]</f>
        <v>0</v>
      </c>
      <c r="I258" s="229"/>
      <c r="J258" s="230"/>
      <c r="K258" s="204"/>
      <c r="L258" s="193"/>
      <c r="M258" s="20"/>
      <c r="N258" s="20" t="str">
        <f>CONCATENATE(Requisitos[[#This Row],[Codigo CU]],"   ",Requisitos[[#This Row],[Casos De Uso ]])</f>
        <v xml:space="preserve">   </v>
      </c>
      <c r="O258" s="236">
        <f>VLOOKUP(Requisitos[[#This Row],[Rastreabilidade
RS - CU]],H:I,2,FALSE)</f>
        <v>0</v>
      </c>
      <c r="P258" s="188"/>
      <c r="Q258" s="188"/>
      <c r="R258" s="185"/>
      <c r="S258" s="148"/>
      <c r="T258" s="148"/>
      <c r="U258" s="17"/>
      <c r="V258" s="155"/>
    </row>
    <row r="259" spans="1:22" x14ac:dyDescent="0.25">
      <c r="A259" s="130"/>
      <c r="B259" s="132"/>
      <c r="C259" s="218"/>
      <c r="D259" s="170"/>
      <c r="E259" s="215"/>
      <c r="F259" s="215"/>
      <c r="G259" s="164"/>
      <c r="H259" s="193">
        <f>Requisitos[[#This Row],[Codigo CU]]</f>
        <v>0</v>
      </c>
      <c r="I259" s="229"/>
      <c r="J259" s="230"/>
      <c r="K259" s="204"/>
      <c r="L259" s="193"/>
      <c r="M259" s="20"/>
      <c r="N259" s="20" t="str">
        <f>CONCATENATE(Requisitos[[#This Row],[Codigo CU]],"   ",Requisitos[[#This Row],[Casos De Uso ]])</f>
        <v xml:space="preserve">   </v>
      </c>
      <c r="O259" s="236">
        <f>VLOOKUP(Requisitos[[#This Row],[Rastreabilidade
RS - CU]],H:I,2,FALSE)</f>
        <v>0</v>
      </c>
      <c r="P259" s="188"/>
      <c r="Q259" s="188"/>
      <c r="R259" s="185"/>
      <c r="S259" s="148"/>
      <c r="T259" s="148"/>
      <c r="U259" s="17"/>
      <c r="V259" s="155"/>
    </row>
    <row r="260" spans="1:22" x14ac:dyDescent="0.25">
      <c r="A260" s="130"/>
      <c r="B260" s="132"/>
      <c r="C260" s="218"/>
      <c r="D260" s="170"/>
      <c r="E260" s="215"/>
      <c r="F260" s="215"/>
      <c r="G260" s="164"/>
      <c r="H260" s="193">
        <f>Requisitos[[#This Row],[Codigo CU]]</f>
        <v>0</v>
      </c>
      <c r="I260" s="229"/>
      <c r="J260" s="230"/>
      <c r="K260" s="204"/>
      <c r="L260" s="193"/>
      <c r="M260" s="20"/>
      <c r="N260" s="20" t="str">
        <f>CONCATENATE(Requisitos[[#This Row],[Codigo CU]],"   ",Requisitos[[#This Row],[Casos De Uso ]])</f>
        <v xml:space="preserve">   </v>
      </c>
      <c r="O260" s="236">
        <f>VLOOKUP(Requisitos[[#This Row],[Rastreabilidade
RS - CU]],H:I,2,FALSE)</f>
        <v>0</v>
      </c>
      <c r="P260" s="188"/>
      <c r="Q260" s="188"/>
      <c r="R260" s="185"/>
      <c r="S260" s="148"/>
      <c r="T260" s="148"/>
      <c r="U260" s="17"/>
      <c r="V260" s="155"/>
    </row>
    <row r="261" spans="1:22" x14ac:dyDescent="0.25">
      <c r="A261" s="130"/>
      <c r="B261" s="132"/>
      <c r="C261" s="218"/>
      <c r="D261" s="170"/>
      <c r="E261" s="215"/>
      <c r="F261" s="215"/>
      <c r="G261" s="164"/>
      <c r="H261" s="193">
        <f>Requisitos[[#This Row],[Codigo CU]]</f>
        <v>0</v>
      </c>
      <c r="I261" s="229"/>
      <c r="J261" s="230"/>
      <c r="K261" s="204"/>
      <c r="L261" s="193"/>
      <c r="M261" s="20"/>
      <c r="N261" s="20" t="str">
        <f>CONCATENATE(Requisitos[[#This Row],[Codigo CU]],"   ",Requisitos[[#This Row],[Casos De Uso ]])</f>
        <v xml:space="preserve">   </v>
      </c>
      <c r="O261" s="236">
        <f>VLOOKUP(Requisitos[[#This Row],[Rastreabilidade
RS - CU]],H:I,2,FALSE)</f>
        <v>0</v>
      </c>
      <c r="P261" s="188"/>
      <c r="Q261" s="188"/>
      <c r="R261" s="185"/>
      <c r="S261" s="148"/>
      <c r="T261" s="148"/>
      <c r="U261" s="17"/>
      <c r="V261" s="155"/>
    </row>
    <row r="262" spans="1:22" ht="15" customHeight="1" x14ac:dyDescent="0.25">
      <c r="A262" s="130"/>
      <c r="B262" s="132"/>
      <c r="C262" s="218"/>
      <c r="D262" s="170"/>
      <c r="E262" s="215"/>
      <c r="F262" s="215"/>
      <c r="G262" s="164"/>
      <c r="H262" s="193">
        <f>Requisitos[[#This Row],[Codigo CU]]</f>
        <v>0</v>
      </c>
      <c r="I262" s="229"/>
      <c r="J262" s="230"/>
      <c r="K262" s="204"/>
      <c r="L262" s="193"/>
      <c r="M262" s="20"/>
      <c r="N262" s="20" t="str">
        <f>CONCATENATE(Requisitos[[#This Row],[Codigo CU]],"   ",Requisitos[[#This Row],[Casos De Uso ]])</f>
        <v xml:space="preserve">   </v>
      </c>
      <c r="O262" s="236">
        <f>VLOOKUP(Requisitos[[#This Row],[Rastreabilidade
RS - CU]],H:I,2,FALSE)</f>
        <v>0</v>
      </c>
      <c r="P262" s="188"/>
      <c r="Q262" s="188"/>
      <c r="R262" s="185"/>
      <c r="S262" s="148"/>
      <c r="T262" s="148"/>
      <c r="U262" s="17"/>
      <c r="V262" s="155"/>
    </row>
    <row r="263" spans="1:22" ht="15" customHeight="1" x14ac:dyDescent="0.25">
      <c r="A263" s="130"/>
      <c r="B263" s="132"/>
      <c r="C263" s="218"/>
      <c r="D263" s="170"/>
      <c r="E263" s="215"/>
      <c r="F263" s="215"/>
      <c r="G263" s="164"/>
      <c r="H263" s="193">
        <f>Requisitos[[#This Row],[Codigo CU]]</f>
        <v>0</v>
      </c>
      <c r="I263" s="229"/>
      <c r="J263" s="230"/>
      <c r="K263" s="204"/>
      <c r="L263" s="193"/>
      <c r="M263" s="20"/>
      <c r="N263" s="20" t="str">
        <f>CONCATENATE(Requisitos[[#This Row],[Codigo CU]],"   ",Requisitos[[#This Row],[Casos De Uso ]])</f>
        <v xml:space="preserve">   </v>
      </c>
      <c r="O263" s="236">
        <f>VLOOKUP(Requisitos[[#This Row],[Rastreabilidade
RS - CU]],H:I,2,FALSE)</f>
        <v>0</v>
      </c>
      <c r="P263" s="188"/>
      <c r="Q263" s="188"/>
      <c r="R263" s="185"/>
      <c r="S263" s="148"/>
      <c r="T263" s="148"/>
      <c r="U263" s="17"/>
      <c r="V263" s="155"/>
    </row>
    <row r="264" spans="1:22" ht="15" customHeight="1" x14ac:dyDescent="0.25">
      <c r="A264" s="130"/>
      <c r="B264" s="132"/>
      <c r="C264" s="218"/>
      <c r="D264" s="170"/>
      <c r="E264" s="215"/>
      <c r="F264" s="215"/>
      <c r="G264" s="164"/>
      <c r="H264" s="193">
        <f>Requisitos[[#This Row],[Codigo CU]]</f>
        <v>0</v>
      </c>
      <c r="I264" s="229"/>
      <c r="J264" s="230"/>
      <c r="K264" s="204"/>
      <c r="L264" s="193"/>
      <c r="M264" s="20"/>
      <c r="N264" s="20" t="str">
        <f>CONCATENATE(Requisitos[[#This Row],[Codigo CU]],"   ",Requisitos[[#This Row],[Casos De Uso ]])</f>
        <v xml:space="preserve">   </v>
      </c>
      <c r="O264" s="236">
        <f>VLOOKUP(Requisitos[[#This Row],[Rastreabilidade
RS - CU]],H:I,2,FALSE)</f>
        <v>0</v>
      </c>
      <c r="P264" s="188"/>
      <c r="Q264" s="188"/>
      <c r="R264" s="185"/>
      <c r="S264" s="148"/>
      <c r="T264" s="148"/>
      <c r="U264" s="17"/>
      <c r="V264" s="155"/>
    </row>
    <row r="265" spans="1:22" ht="15" customHeight="1" x14ac:dyDescent="0.25">
      <c r="A265" s="130"/>
      <c r="B265" s="132"/>
      <c r="C265" s="218"/>
      <c r="D265" s="170"/>
      <c r="E265" s="215"/>
      <c r="F265" s="215"/>
      <c r="G265" s="164"/>
      <c r="H265" s="193">
        <f>Requisitos[[#This Row],[Codigo CU]]</f>
        <v>0</v>
      </c>
      <c r="I265" s="229"/>
      <c r="J265" s="230"/>
      <c r="K265" s="204"/>
      <c r="L265" s="193"/>
      <c r="M265" s="20"/>
      <c r="N265" s="20" t="str">
        <f>CONCATENATE(Requisitos[[#This Row],[Codigo CU]],"   ",Requisitos[[#This Row],[Casos De Uso ]])</f>
        <v xml:space="preserve">   </v>
      </c>
      <c r="O265" s="236">
        <f>VLOOKUP(Requisitos[[#This Row],[Rastreabilidade
RS - CU]],H:I,2,FALSE)</f>
        <v>0</v>
      </c>
      <c r="P265" s="188"/>
      <c r="Q265" s="188"/>
      <c r="R265" s="185"/>
      <c r="S265" s="148"/>
      <c r="T265" s="148"/>
      <c r="U265" s="17"/>
      <c r="V265" s="155"/>
    </row>
    <row r="266" spans="1:22" ht="15" customHeight="1" x14ac:dyDescent="0.25">
      <c r="A266" s="130"/>
      <c r="B266" s="132"/>
      <c r="C266" s="218"/>
      <c r="D266" s="170"/>
      <c r="E266" s="215"/>
      <c r="F266" s="215"/>
      <c r="G266" s="164"/>
      <c r="H266" s="193">
        <f>Requisitos[[#This Row],[Codigo CU]]</f>
        <v>0</v>
      </c>
      <c r="I266" s="229"/>
      <c r="J266" s="230"/>
      <c r="K266" s="204"/>
      <c r="L266" s="193"/>
      <c r="M266" s="20"/>
      <c r="N266" s="20" t="str">
        <f>CONCATENATE(Requisitos[[#This Row],[Codigo CU]],"   ",Requisitos[[#This Row],[Casos De Uso ]])</f>
        <v xml:space="preserve">   </v>
      </c>
      <c r="O266" s="236">
        <f>VLOOKUP(Requisitos[[#This Row],[Rastreabilidade
RS - CU]],H:I,2,FALSE)</f>
        <v>0</v>
      </c>
      <c r="P266" s="188"/>
      <c r="Q266" s="188"/>
      <c r="R266" s="185"/>
      <c r="S266" s="148"/>
      <c r="T266" s="148"/>
      <c r="U266" s="17"/>
      <c r="V266" s="155"/>
    </row>
    <row r="267" spans="1:22" ht="15" customHeight="1" x14ac:dyDescent="0.25">
      <c r="A267" s="130"/>
      <c r="B267" s="132"/>
      <c r="C267" s="218"/>
      <c r="D267" s="170"/>
      <c r="E267" s="215"/>
      <c r="F267" s="215"/>
      <c r="G267" s="164"/>
      <c r="H267" s="193">
        <f>Requisitos[[#This Row],[Codigo CU]]</f>
        <v>0</v>
      </c>
      <c r="I267" s="229"/>
      <c r="J267" s="230"/>
      <c r="K267" s="204"/>
      <c r="L267" s="193"/>
      <c r="M267" s="20"/>
      <c r="N267" s="20" t="str">
        <f>CONCATENATE(Requisitos[[#This Row],[Codigo CU]],"   ",Requisitos[[#This Row],[Casos De Uso ]])</f>
        <v xml:space="preserve">   </v>
      </c>
      <c r="O267" s="236">
        <f>VLOOKUP(Requisitos[[#This Row],[Rastreabilidade
RS - CU]],H:I,2,FALSE)</f>
        <v>0</v>
      </c>
      <c r="P267" s="188"/>
      <c r="Q267" s="188"/>
      <c r="R267" s="185"/>
      <c r="S267" s="148"/>
      <c r="T267" s="148"/>
      <c r="U267" s="17"/>
      <c r="V267" s="155"/>
    </row>
    <row r="268" spans="1:22" x14ac:dyDescent="0.25">
      <c r="A268" s="130"/>
      <c r="B268" s="132"/>
      <c r="C268" s="218"/>
      <c r="D268" s="170"/>
      <c r="E268" s="215"/>
      <c r="F268" s="215"/>
      <c r="G268" s="164"/>
      <c r="H268" s="193">
        <f>Requisitos[[#This Row],[Codigo CU]]</f>
        <v>0</v>
      </c>
      <c r="I268" s="229"/>
      <c r="J268" s="230"/>
      <c r="K268" s="204"/>
      <c r="L268" s="193"/>
      <c r="M268" s="20"/>
      <c r="N268" s="20" t="str">
        <f>CONCATENATE(Requisitos[[#This Row],[Codigo CU]],"   ",Requisitos[[#This Row],[Casos De Uso ]])</f>
        <v xml:space="preserve">   </v>
      </c>
      <c r="O268" s="236">
        <f>VLOOKUP(Requisitos[[#This Row],[Rastreabilidade
RS - CU]],H:I,2,FALSE)</f>
        <v>0</v>
      </c>
      <c r="P268" s="188"/>
      <c r="Q268" s="188"/>
      <c r="R268" s="185"/>
      <c r="S268" s="148"/>
      <c r="T268" s="148"/>
      <c r="U268" s="17"/>
      <c r="V268" s="155"/>
    </row>
    <row r="269" spans="1:22" x14ac:dyDescent="0.25">
      <c r="A269" s="130"/>
      <c r="B269" s="132"/>
      <c r="C269" s="218"/>
      <c r="D269" s="170"/>
      <c r="E269" s="215"/>
      <c r="F269" s="215"/>
      <c r="G269" s="164"/>
      <c r="H269" s="193">
        <f>Requisitos[[#This Row],[Codigo CU]]</f>
        <v>0</v>
      </c>
      <c r="I269" s="229"/>
      <c r="J269" s="230"/>
      <c r="K269" s="204"/>
      <c r="L269" s="193"/>
      <c r="M269" s="20"/>
      <c r="N269" s="20" t="str">
        <f>CONCATENATE(Requisitos[[#This Row],[Codigo CU]],"   ",Requisitos[[#This Row],[Casos De Uso ]])</f>
        <v xml:space="preserve">   </v>
      </c>
      <c r="O269" s="236">
        <f>VLOOKUP(Requisitos[[#This Row],[Rastreabilidade
RS - CU]],H:I,2,FALSE)</f>
        <v>0</v>
      </c>
      <c r="P269" s="188"/>
      <c r="Q269" s="188"/>
      <c r="R269" s="185"/>
      <c r="S269" s="148"/>
      <c r="T269" s="148"/>
      <c r="U269" s="17"/>
      <c r="V269" s="155"/>
    </row>
    <row r="270" spans="1:22" x14ac:dyDescent="0.25">
      <c r="A270" s="130"/>
      <c r="B270" s="132"/>
      <c r="C270" s="218"/>
      <c r="D270" s="170"/>
      <c r="E270" s="215"/>
      <c r="F270" s="215"/>
      <c r="G270" s="164"/>
      <c r="H270" s="193">
        <f>Requisitos[[#This Row],[Codigo CU]]</f>
        <v>0</v>
      </c>
      <c r="I270" s="229"/>
      <c r="J270" s="230"/>
      <c r="K270" s="204"/>
      <c r="L270" s="193"/>
      <c r="M270" s="20"/>
      <c r="N270" s="20" t="str">
        <f>CONCATENATE(Requisitos[[#This Row],[Codigo CU]],"   ",Requisitos[[#This Row],[Casos De Uso ]])</f>
        <v xml:space="preserve">   </v>
      </c>
      <c r="O270" s="236">
        <f>VLOOKUP(Requisitos[[#This Row],[Rastreabilidade
RS - CU]],H:I,2,FALSE)</f>
        <v>0</v>
      </c>
      <c r="P270" s="188"/>
      <c r="Q270" s="188"/>
      <c r="R270" s="185"/>
      <c r="S270" s="148"/>
      <c r="T270" s="148"/>
      <c r="U270" s="17"/>
      <c r="V270" s="155"/>
    </row>
    <row r="271" spans="1:22" x14ac:dyDescent="0.25">
      <c r="A271" s="130"/>
      <c r="B271" s="132"/>
      <c r="C271" s="218"/>
      <c r="D271" s="170"/>
      <c r="E271" s="215"/>
      <c r="F271" s="215"/>
      <c r="G271" s="164"/>
      <c r="H271" s="193">
        <f>Requisitos[[#This Row],[Codigo CU]]</f>
        <v>0</v>
      </c>
      <c r="I271" s="229"/>
      <c r="J271" s="230"/>
      <c r="K271" s="204"/>
      <c r="L271" s="193"/>
      <c r="M271" s="20"/>
      <c r="N271" s="20" t="str">
        <f>CONCATENATE(Requisitos[[#This Row],[Codigo CU]],"   ",Requisitos[[#This Row],[Casos De Uso ]])</f>
        <v xml:space="preserve">   </v>
      </c>
      <c r="O271" s="236">
        <f>VLOOKUP(Requisitos[[#This Row],[Rastreabilidade
RS - CU]],H:I,2,FALSE)</f>
        <v>0</v>
      </c>
      <c r="P271" s="188"/>
      <c r="Q271" s="188"/>
      <c r="R271" s="185"/>
      <c r="S271" s="148"/>
      <c r="T271" s="148"/>
      <c r="U271" s="17"/>
      <c r="V271" s="155"/>
    </row>
    <row r="272" spans="1:22" x14ac:dyDescent="0.25">
      <c r="A272" s="130"/>
      <c r="B272" s="132"/>
      <c r="C272" s="218"/>
      <c r="D272" s="170"/>
      <c r="E272" s="215"/>
      <c r="F272" s="215"/>
      <c r="G272" s="164"/>
      <c r="H272" s="193">
        <f>Requisitos[[#This Row],[Codigo CU]]</f>
        <v>0</v>
      </c>
      <c r="I272" s="229"/>
      <c r="J272" s="230"/>
      <c r="K272" s="204"/>
      <c r="L272" s="193"/>
      <c r="M272" s="20"/>
      <c r="N272" s="20" t="str">
        <f>CONCATENATE(Requisitos[[#This Row],[Codigo CU]],"   ",Requisitos[[#This Row],[Casos De Uso ]])</f>
        <v xml:space="preserve">   </v>
      </c>
      <c r="O272" s="236">
        <f>VLOOKUP(Requisitos[[#This Row],[Rastreabilidade
RS - CU]],H:I,2,FALSE)</f>
        <v>0</v>
      </c>
      <c r="P272" s="188"/>
      <c r="Q272" s="188"/>
      <c r="R272" s="185"/>
      <c r="S272" s="148"/>
      <c r="T272" s="148"/>
      <c r="U272" s="17"/>
      <c r="V272" s="155"/>
    </row>
    <row r="273" spans="1:22" x14ac:dyDescent="0.25">
      <c r="A273" s="130"/>
      <c r="B273" s="132"/>
      <c r="C273" s="218"/>
      <c r="D273" s="170"/>
      <c r="E273" s="215"/>
      <c r="F273" s="215"/>
      <c r="G273" s="164"/>
      <c r="H273" s="193">
        <f>Requisitos[[#This Row],[Codigo CU]]</f>
        <v>0</v>
      </c>
      <c r="I273" s="229"/>
      <c r="J273" s="230"/>
      <c r="K273" s="204"/>
      <c r="L273" s="193"/>
      <c r="M273" s="20"/>
      <c r="N273" s="20" t="str">
        <f>CONCATENATE(Requisitos[[#This Row],[Codigo CU]],"   ",Requisitos[[#This Row],[Casos De Uso ]])</f>
        <v xml:space="preserve">   </v>
      </c>
      <c r="O273" s="236">
        <f>VLOOKUP(Requisitos[[#This Row],[Rastreabilidade
RS - CU]],H:I,2,FALSE)</f>
        <v>0</v>
      </c>
      <c r="P273" s="188"/>
      <c r="Q273" s="188"/>
      <c r="R273" s="185"/>
      <c r="S273" s="148"/>
      <c r="T273" s="148"/>
      <c r="U273" s="17"/>
      <c r="V273" s="155"/>
    </row>
    <row r="274" spans="1:22" x14ac:dyDescent="0.25">
      <c r="A274" s="130"/>
      <c r="B274" s="132"/>
      <c r="C274" s="218"/>
      <c r="D274" s="170"/>
      <c r="E274" s="215"/>
      <c r="F274" s="215"/>
      <c r="G274" s="164"/>
      <c r="H274" s="193">
        <f>Requisitos[[#This Row],[Codigo CU]]</f>
        <v>0</v>
      </c>
      <c r="I274" s="229"/>
      <c r="J274" s="230"/>
      <c r="K274" s="204"/>
      <c r="L274" s="193"/>
      <c r="M274" s="20"/>
      <c r="N274" s="20" t="str">
        <f>CONCATENATE(Requisitos[[#This Row],[Codigo CU]],"   ",Requisitos[[#This Row],[Casos De Uso ]])</f>
        <v xml:space="preserve">   </v>
      </c>
      <c r="O274" s="236">
        <f>VLOOKUP(Requisitos[[#This Row],[Rastreabilidade
RS - CU]],H:I,2,FALSE)</f>
        <v>0</v>
      </c>
      <c r="P274" s="188"/>
      <c r="Q274" s="188"/>
      <c r="R274" s="185"/>
      <c r="S274" s="148"/>
      <c r="T274" s="148"/>
      <c r="U274" s="17"/>
      <c r="V274" s="155"/>
    </row>
    <row r="275" spans="1:22" x14ac:dyDescent="0.25">
      <c r="A275" s="130"/>
      <c r="B275" s="132"/>
      <c r="C275" s="218"/>
      <c r="D275" s="170"/>
      <c r="E275" s="215"/>
      <c r="F275" s="215"/>
      <c r="G275" s="164"/>
      <c r="H275" s="193">
        <f>Requisitos[[#This Row],[Codigo CU]]</f>
        <v>0</v>
      </c>
      <c r="I275" s="229"/>
      <c r="J275" s="230"/>
      <c r="K275" s="204"/>
      <c r="L275" s="193"/>
      <c r="M275" s="20"/>
      <c r="N275" s="20" t="str">
        <f>CONCATENATE(Requisitos[[#This Row],[Codigo CU]],"   ",Requisitos[[#This Row],[Casos De Uso ]])</f>
        <v xml:space="preserve">   </v>
      </c>
      <c r="O275" s="236">
        <f>VLOOKUP(Requisitos[[#This Row],[Rastreabilidade
RS - CU]],H:I,2,FALSE)</f>
        <v>0</v>
      </c>
      <c r="P275" s="188"/>
      <c r="Q275" s="188"/>
      <c r="R275" s="185"/>
      <c r="S275" s="148"/>
      <c r="T275" s="148"/>
      <c r="U275" s="17"/>
      <c r="V275" s="155"/>
    </row>
    <row r="276" spans="1:22" x14ac:dyDescent="0.25">
      <c r="A276" s="130"/>
      <c r="B276" s="132"/>
      <c r="C276" s="218"/>
      <c r="D276" s="170"/>
      <c r="E276" s="215"/>
      <c r="F276" s="215"/>
      <c r="G276" s="164"/>
      <c r="H276" s="193">
        <f>Requisitos[[#This Row],[Codigo CU]]</f>
        <v>0</v>
      </c>
      <c r="I276" s="229"/>
      <c r="J276" s="230"/>
      <c r="K276" s="204"/>
      <c r="L276" s="193"/>
      <c r="M276" s="20"/>
      <c r="N276" s="20" t="str">
        <f>CONCATENATE(Requisitos[[#This Row],[Codigo CU]],"   ",Requisitos[[#This Row],[Casos De Uso ]])</f>
        <v xml:space="preserve">   </v>
      </c>
      <c r="O276" s="236">
        <f>VLOOKUP(Requisitos[[#This Row],[Rastreabilidade
RS - CU]],H:I,2,FALSE)</f>
        <v>0</v>
      </c>
      <c r="P276" s="188"/>
      <c r="Q276" s="188"/>
      <c r="R276" s="185"/>
      <c r="S276" s="148"/>
      <c r="T276" s="148"/>
      <c r="U276" s="17"/>
      <c r="V276" s="155"/>
    </row>
    <row r="277" spans="1:22" x14ac:dyDescent="0.25">
      <c r="A277" s="130"/>
      <c r="B277" s="132"/>
      <c r="C277" s="218"/>
      <c r="D277" s="170"/>
      <c r="E277" s="215"/>
      <c r="F277" s="215"/>
      <c r="G277" s="164"/>
      <c r="H277" s="193">
        <f>Requisitos[[#This Row],[Codigo CU]]</f>
        <v>0</v>
      </c>
      <c r="I277" s="229"/>
      <c r="J277" s="230"/>
      <c r="K277" s="204"/>
      <c r="L277" s="193"/>
      <c r="M277" s="20"/>
      <c r="N277" s="20" t="str">
        <f>CONCATENATE(Requisitos[[#This Row],[Codigo CU]],"   ",Requisitos[[#This Row],[Casos De Uso ]])</f>
        <v xml:space="preserve">   </v>
      </c>
      <c r="O277" s="236">
        <f>VLOOKUP(Requisitos[[#This Row],[Rastreabilidade
RS - CU]],H:I,2,FALSE)</f>
        <v>0</v>
      </c>
      <c r="P277" s="188"/>
      <c r="Q277" s="188"/>
      <c r="R277" s="185"/>
      <c r="S277" s="148"/>
      <c r="T277" s="148"/>
      <c r="U277" s="17"/>
      <c r="V277" s="155"/>
    </row>
    <row r="278" spans="1:22" x14ac:dyDescent="0.25">
      <c r="A278" s="130"/>
      <c r="B278" s="132"/>
      <c r="C278" s="218"/>
      <c r="D278" s="170"/>
      <c r="E278" s="215"/>
      <c r="F278" s="215"/>
      <c r="G278" s="164"/>
      <c r="H278" s="193">
        <f>Requisitos[[#This Row],[Codigo CU]]</f>
        <v>0</v>
      </c>
      <c r="I278" s="229"/>
      <c r="J278" s="230"/>
      <c r="K278" s="204"/>
      <c r="L278" s="193"/>
      <c r="M278" s="20"/>
      <c r="N278" s="20" t="str">
        <f>CONCATENATE(Requisitos[[#This Row],[Codigo CU]],"   ",Requisitos[[#This Row],[Casos De Uso ]])</f>
        <v xml:space="preserve">   </v>
      </c>
      <c r="O278" s="236">
        <f>VLOOKUP(Requisitos[[#This Row],[Rastreabilidade
RS - CU]],H:I,2,FALSE)</f>
        <v>0</v>
      </c>
      <c r="P278" s="188"/>
      <c r="Q278" s="188"/>
      <c r="R278" s="185"/>
      <c r="S278" s="148"/>
      <c r="T278" s="148"/>
      <c r="U278" s="17"/>
      <c r="V278" s="155"/>
    </row>
    <row r="279" spans="1:22" x14ac:dyDescent="0.25">
      <c r="A279" s="130"/>
      <c r="B279" s="132"/>
      <c r="C279" s="218"/>
      <c r="D279" s="170"/>
      <c r="E279" s="215"/>
      <c r="F279" s="215"/>
      <c r="G279" s="164"/>
      <c r="H279" s="193">
        <f>Requisitos[[#This Row],[Codigo CU]]</f>
        <v>0</v>
      </c>
      <c r="I279" s="229"/>
      <c r="J279" s="230"/>
      <c r="K279" s="204"/>
      <c r="L279" s="193"/>
      <c r="M279" s="20"/>
      <c r="N279" s="20" t="str">
        <f>CONCATENATE(Requisitos[[#This Row],[Codigo CU]],"   ",Requisitos[[#This Row],[Casos De Uso ]])</f>
        <v xml:space="preserve">   </v>
      </c>
      <c r="O279" s="236">
        <f>VLOOKUP(Requisitos[[#This Row],[Rastreabilidade
RS - CU]],H:I,2,FALSE)</f>
        <v>0</v>
      </c>
      <c r="P279" s="188"/>
      <c r="Q279" s="188"/>
      <c r="R279" s="185"/>
      <c r="S279" s="148"/>
      <c r="T279" s="148"/>
      <c r="U279" s="17"/>
      <c r="V279" s="155"/>
    </row>
    <row r="280" spans="1:22" x14ac:dyDescent="0.25">
      <c r="A280" s="130"/>
      <c r="B280" s="132"/>
      <c r="C280" s="218"/>
      <c r="D280" s="170"/>
      <c r="E280" s="215"/>
      <c r="F280" s="215"/>
      <c r="G280" s="164"/>
      <c r="H280" s="193">
        <f>Requisitos[[#This Row],[Codigo CU]]</f>
        <v>0</v>
      </c>
      <c r="I280" s="229"/>
      <c r="J280" s="230"/>
      <c r="K280" s="204"/>
      <c r="L280" s="193"/>
      <c r="M280" s="20"/>
      <c r="N280" s="20" t="str">
        <f>CONCATENATE(Requisitos[[#This Row],[Codigo CU]],"   ",Requisitos[[#This Row],[Casos De Uso ]])</f>
        <v xml:space="preserve">   </v>
      </c>
      <c r="O280" s="236">
        <f>VLOOKUP(Requisitos[[#This Row],[Rastreabilidade
RS - CU]],H:I,2,FALSE)</f>
        <v>0</v>
      </c>
      <c r="P280" s="188"/>
      <c r="Q280" s="188"/>
      <c r="R280" s="185"/>
      <c r="S280" s="148"/>
      <c r="T280" s="148"/>
      <c r="U280" s="17"/>
      <c r="V280" s="155"/>
    </row>
    <row r="281" spans="1:22" x14ac:dyDescent="0.25">
      <c r="A281" s="130"/>
      <c r="B281" s="132"/>
      <c r="C281" s="218"/>
      <c r="D281" s="170"/>
      <c r="E281" s="215"/>
      <c r="F281" s="215"/>
      <c r="G281" s="164"/>
      <c r="H281" s="193">
        <f>Requisitos[[#This Row],[Codigo CU]]</f>
        <v>0</v>
      </c>
      <c r="I281" s="229"/>
      <c r="J281" s="230"/>
      <c r="K281" s="204"/>
      <c r="L281" s="193"/>
      <c r="M281" s="20"/>
      <c r="N281" s="20" t="str">
        <f>CONCATENATE(Requisitos[[#This Row],[Codigo CU]],"   ",Requisitos[[#This Row],[Casos De Uso ]])</f>
        <v xml:space="preserve">   </v>
      </c>
      <c r="O281" s="236">
        <f>VLOOKUP(Requisitos[[#This Row],[Rastreabilidade
RS - CU]],H:I,2,FALSE)</f>
        <v>0</v>
      </c>
      <c r="P281" s="188"/>
      <c r="Q281" s="188"/>
      <c r="R281" s="185"/>
      <c r="S281" s="148"/>
      <c r="T281" s="148"/>
      <c r="U281" s="17"/>
      <c r="V281" s="155"/>
    </row>
    <row r="282" spans="1:22" x14ac:dyDescent="0.25">
      <c r="A282" s="130"/>
      <c r="B282" s="132"/>
      <c r="C282" s="218"/>
      <c r="D282" s="170"/>
      <c r="E282" s="215"/>
      <c r="F282" s="215"/>
      <c r="G282" s="164"/>
      <c r="H282" s="193">
        <f>Requisitos[[#This Row],[Codigo CU]]</f>
        <v>0</v>
      </c>
      <c r="I282" s="229"/>
      <c r="J282" s="230"/>
      <c r="K282" s="204"/>
      <c r="L282" s="193"/>
      <c r="M282" s="20"/>
      <c r="N282" s="20" t="str">
        <f>CONCATENATE(Requisitos[[#This Row],[Codigo CU]],"   ",Requisitos[[#This Row],[Casos De Uso ]])</f>
        <v xml:space="preserve">   </v>
      </c>
      <c r="O282" s="236">
        <f>VLOOKUP(Requisitos[[#This Row],[Rastreabilidade
RS - CU]],H:I,2,FALSE)</f>
        <v>0</v>
      </c>
      <c r="P282" s="188"/>
      <c r="Q282" s="188"/>
      <c r="R282" s="185"/>
      <c r="S282" s="148"/>
      <c r="T282" s="148"/>
      <c r="U282" s="17"/>
      <c r="V282" s="155"/>
    </row>
    <row r="283" spans="1:22" x14ac:dyDescent="0.25">
      <c r="A283" s="130"/>
      <c r="B283" s="132"/>
      <c r="C283" s="218"/>
      <c r="D283" s="170"/>
      <c r="E283" s="215"/>
      <c r="F283" s="215"/>
      <c r="G283" s="164"/>
      <c r="H283" s="193">
        <f>Requisitos[[#This Row],[Codigo CU]]</f>
        <v>0</v>
      </c>
      <c r="I283" s="229"/>
      <c r="J283" s="230"/>
      <c r="K283" s="204"/>
      <c r="L283" s="193"/>
      <c r="M283" s="20"/>
      <c r="N283" s="20" t="str">
        <f>CONCATENATE(Requisitos[[#This Row],[Codigo CU]],"   ",Requisitos[[#This Row],[Casos De Uso ]])</f>
        <v xml:space="preserve">   </v>
      </c>
      <c r="O283" s="236">
        <f>VLOOKUP(Requisitos[[#This Row],[Rastreabilidade
RS - CU]],H:I,2,FALSE)</f>
        <v>0</v>
      </c>
      <c r="P283" s="188"/>
      <c r="Q283" s="188"/>
      <c r="R283" s="185"/>
      <c r="S283" s="148"/>
      <c r="T283" s="148"/>
      <c r="U283" s="17"/>
      <c r="V283" s="155"/>
    </row>
    <row r="284" spans="1:22" x14ac:dyDescent="0.25">
      <c r="A284" s="130"/>
      <c r="B284" s="132"/>
      <c r="C284" s="218"/>
      <c r="D284" s="170"/>
      <c r="E284" s="215"/>
      <c r="F284" s="215"/>
      <c r="G284" s="164"/>
      <c r="H284" s="193">
        <f>Requisitos[[#This Row],[Codigo CU]]</f>
        <v>0</v>
      </c>
      <c r="I284" s="229"/>
      <c r="J284" s="230"/>
      <c r="K284" s="204"/>
      <c r="L284" s="193"/>
      <c r="M284" s="20"/>
      <c r="N284" s="20" t="str">
        <f>CONCATENATE(Requisitos[[#This Row],[Codigo CU]],"   ",Requisitos[[#This Row],[Casos De Uso ]])</f>
        <v xml:space="preserve">   </v>
      </c>
      <c r="O284" s="236">
        <f>VLOOKUP(Requisitos[[#This Row],[Rastreabilidade
RS - CU]],H:I,2,FALSE)</f>
        <v>0</v>
      </c>
      <c r="P284" s="188"/>
      <c r="Q284" s="188"/>
      <c r="R284" s="185"/>
      <c r="S284" s="148"/>
      <c r="T284" s="148"/>
      <c r="U284" s="17"/>
      <c r="V284" s="155"/>
    </row>
    <row r="285" spans="1:22" x14ac:dyDescent="0.25">
      <c r="A285" s="130"/>
      <c r="B285" s="132"/>
      <c r="C285" s="218"/>
      <c r="D285" s="170"/>
      <c r="E285" s="215"/>
      <c r="F285" s="215"/>
      <c r="G285" s="164"/>
      <c r="H285" s="193">
        <f>Requisitos[[#This Row],[Codigo CU]]</f>
        <v>0</v>
      </c>
      <c r="I285" s="229"/>
      <c r="J285" s="230"/>
      <c r="K285" s="204"/>
      <c r="L285" s="193"/>
      <c r="M285" s="20"/>
      <c r="N285" s="20" t="str">
        <f>CONCATENATE(Requisitos[[#This Row],[Codigo CU]],"   ",Requisitos[[#This Row],[Casos De Uso ]])</f>
        <v xml:space="preserve">   </v>
      </c>
      <c r="O285" s="236">
        <f>VLOOKUP(Requisitos[[#This Row],[Rastreabilidade
RS - CU]],H:I,2,FALSE)</f>
        <v>0</v>
      </c>
      <c r="P285" s="188"/>
      <c r="Q285" s="188"/>
      <c r="R285" s="185"/>
      <c r="S285" s="148"/>
      <c r="T285" s="148"/>
      <c r="U285" s="17"/>
      <c r="V285" s="155"/>
    </row>
    <row r="286" spans="1:22" x14ac:dyDescent="0.25">
      <c r="A286" s="130"/>
      <c r="B286" s="132"/>
      <c r="C286" s="218"/>
      <c r="D286" s="170"/>
      <c r="E286" s="215"/>
      <c r="F286" s="215"/>
      <c r="G286" s="164"/>
      <c r="H286" s="193">
        <f>Requisitos[[#This Row],[Codigo CU]]</f>
        <v>0</v>
      </c>
      <c r="I286" s="229"/>
      <c r="J286" s="230"/>
      <c r="K286" s="204"/>
      <c r="L286" s="193"/>
      <c r="M286" s="20"/>
      <c r="N286" s="20" t="str">
        <f>CONCATENATE(Requisitos[[#This Row],[Codigo CU]],"   ",Requisitos[[#This Row],[Casos De Uso ]])</f>
        <v xml:space="preserve">   </v>
      </c>
      <c r="O286" s="236">
        <f>VLOOKUP(Requisitos[[#This Row],[Rastreabilidade
RS - CU]],H:I,2,FALSE)</f>
        <v>0</v>
      </c>
      <c r="P286" s="188"/>
      <c r="Q286" s="188"/>
      <c r="R286" s="185"/>
      <c r="S286" s="148"/>
      <c r="T286" s="148"/>
      <c r="U286" s="17"/>
      <c r="V286" s="155"/>
    </row>
    <row r="287" spans="1:22" x14ac:dyDescent="0.25">
      <c r="A287" s="130"/>
      <c r="B287" s="132"/>
      <c r="C287" s="218"/>
      <c r="D287" s="170"/>
      <c r="E287" s="215"/>
      <c r="F287" s="215"/>
      <c r="G287" s="164"/>
      <c r="H287" s="193">
        <f>Requisitos[[#This Row],[Codigo CU]]</f>
        <v>0</v>
      </c>
      <c r="I287" s="229"/>
      <c r="J287" s="230"/>
      <c r="K287" s="204"/>
      <c r="L287" s="193"/>
      <c r="M287" s="20"/>
      <c r="N287" s="20" t="str">
        <f>CONCATENATE(Requisitos[[#This Row],[Codigo CU]],"   ",Requisitos[[#This Row],[Casos De Uso ]])</f>
        <v xml:space="preserve">   </v>
      </c>
      <c r="O287" s="236">
        <f>VLOOKUP(Requisitos[[#This Row],[Rastreabilidade
RS - CU]],H:I,2,FALSE)</f>
        <v>0</v>
      </c>
      <c r="P287" s="188"/>
      <c r="Q287" s="188"/>
      <c r="R287" s="185"/>
      <c r="S287" s="148"/>
      <c r="T287" s="148"/>
      <c r="U287" s="17"/>
      <c r="V287" s="155"/>
    </row>
    <row r="288" spans="1:22" x14ac:dyDescent="0.25">
      <c r="A288" s="130"/>
      <c r="B288" s="132"/>
      <c r="C288" s="218"/>
      <c r="D288" s="170"/>
      <c r="E288" s="215"/>
      <c r="F288" s="215"/>
      <c r="G288" s="164"/>
      <c r="H288" s="193">
        <f>Requisitos[[#This Row],[Codigo CU]]</f>
        <v>0</v>
      </c>
      <c r="I288" s="229"/>
      <c r="J288" s="230"/>
      <c r="K288" s="204"/>
      <c r="L288" s="193"/>
      <c r="M288" s="20"/>
      <c r="N288" s="20" t="str">
        <f>CONCATENATE(Requisitos[[#This Row],[Codigo CU]],"   ",Requisitos[[#This Row],[Casos De Uso ]])</f>
        <v xml:space="preserve">   </v>
      </c>
      <c r="O288" s="236">
        <f>VLOOKUP(Requisitos[[#This Row],[Rastreabilidade
RS - CU]],H:I,2,FALSE)</f>
        <v>0</v>
      </c>
      <c r="P288" s="188"/>
      <c r="Q288" s="188"/>
      <c r="R288" s="185"/>
      <c r="S288" s="148"/>
      <c r="T288" s="148"/>
      <c r="U288" s="17"/>
      <c r="V288" s="155"/>
    </row>
    <row r="289" spans="1:22" x14ac:dyDescent="0.25">
      <c r="A289" s="130"/>
      <c r="B289" s="132"/>
      <c r="C289" s="218"/>
      <c r="D289" s="170"/>
      <c r="E289" s="215"/>
      <c r="F289" s="215"/>
      <c r="G289" s="164"/>
      <c r="H289" s="193">
        <f>Requisitos[[#This Row],[Codigo CU]]</f>
        <v>0</v>
      </c>
      <c r="I289" s="229"/>
      <c r="J289" s="230"/>
      <c r="K289" s="204"/>
      <c r="L289" s="193"/>
      <c r="M289" s="20"/>
      <c r="N289" s="20" t="str">
        <f>CONCATENATE(Requisitos[[#This Row],[Codigo CU]],"   ",Requisitos[[#This Row],[Casos De Uso ]])</f>
        <v xml:space="preserve">   </v>
      </c>
      <c r="O289" s="236">
        <f>VLOOKUP(Requisitos[[#This Row],[Rastreabilidade
RS - CU]],H:I,2,FALSE)</f>
        <v>0</v>
      </c>
      <c r="P289" s="188"/>
      <c r="Q289" s="188"/>
      <c r="R289" s="185"/>
      <c r="S289" s="148"/>
      <c r="T289" s="148"/>
      <c r="U289" s="17"/>
      <c r="V289" s="155"/>
    </row>
    <row r="290" spans="1:22" x14ac:dyDescent="0.25">
      <c r="A290" s="130"/>
      <c r="B290" s="132"/>
      <c r="C290" s="218"/>
      <c r="D290" s="170"/>
      <c r="E290" s="215"/>
      <c r="F290" s="215"/>
      <c r="G290" s="164"/>
      <c r="H290" s="193">
        <f>Requisitos[[#This Row],[Codigo CU]]</f>
        <v>0</v>
      </c>
      <c r="I290" s="229"/>
      <c r="J290" s="230"/>
      <c r="K290" s="204"/>
      <c r="L290" s="193"/>
      <c r="M290" s="20"/>
      <c r="N290" s="20" t="str">
        <f>CONCATENATE(Requisitos[[#This Row],[Codigo CU]],"   ",Requisitos[[#This Row],[Casos De Uso ]])</f>
        <v xml:space="preserve">   </v>
      </c>
      <c r="O290" s="236">
        <f>VLOOKUP(Requisitos[[#This Row],[Rastreabilidade
RS - CU]],H:I,2,FALSE)</f>
        <v>0</v>
      </c>
      <c r="P290" s="188"/>
      <c r="Q290" s="188"/>
      <c r="R290" s="185"/>
      <c r="S290" s="148"/>
      <c r="T290" s="148"/>
      <c r="U290" s="17"/>
      <c r="V290" s="155"/>
    </row>
    <row r="291" spans="1:22" x14ac:dyDescent="0.25">
      <c r="A291" s="130"/>
      <c r="B291" s="132"/>
      <c r="C291" s="218"/>
      <c r="D291" s="170"/>
      <c r="E291" s="215"/>
      <c r="F291" s="215"/>
      <c r="G291" s="164"/>
      <c r="H291" s="193">
        <f>Requisitos[[#This Row],[Codigo CU]]</f>
        <v>0</v>
      </c>
      <c r="I291" s="229"/>
      <c r="J291" s="230"/>
      <c r="K291" s="204"/>
      <c r="L291" s="193"/>
      <c r="M291" s="20"/>
      <c r="N291" s="20" t="str">
        <f>CONCATENATE(Requisitos[[#This Row],[Codigo CU]],"   ",Requisitos[[#This Row],[Casos De Uso ]])</f>
        <v xml:space="preserve">   </v>
      </c>
      <c r="O291" s="236">
        <f>VLOOKUP(Requisitos[[#This Row],[Rastreabilidade
RS - CU]],H:I,2,FALSE)</f>
        <v>0</v>
      </c>
      <c r="P291" s="188"/>
      <c r="Q291" s="188"/>
      <c r="R291" s="185"/>
      <c r="S291" s="148"/>
      <c r="T291" s="148"/>
      <c r="U291" s="17"/>
      <c r="V291" s="155"/>
    </row>
    <row r="292" spans="1:22" x14ac:dyDescent="0.25">
      <c r="A292" s="130"/>
      <c r="B292" s="132"/>
      <c r="C292" s="218"/>
      <c r="D292" s="170"/>
      <c r="E292" s="215"/>
      <c r="F292" s="215"/>
      <c r="G292" s="164"/>
      <c r="H292" s="193">
        <f>Requisitos[[#This Row],[Codigo CU]]</f>
        <v>0</v>
      </c>
      <c r="I292" s="229"/>
      <c r="J292" s="230"/>
      <c r="K292" s="204"/>
      <c r="L292" s="193"/>
      <c r="M292" s="20"/>
      <c r="N292" s="20" t="str">
        <f>CONCATENATE(Requisitos[[#This Row],[Codigo CU]],"   ",Requisitos[[#This Row],[Casos De Uso ]])</f>
        <v xml:space="preserve">   </v>
      </c>
      <c r="O292" s="236">
        <f>VLOOKUP(Requisitos[[#This Row],[Rastreabilidade
RS - CU]],H:I,2,FALSE)</f>
        <v>0</v>
      </c>
      <c r="P292" s="188"/>
      <c r="Q292" s="188"/>
      <c r="R292" s="185"/>
      <c r="S292" s="148"/>
      <c r="T292" s="148"/>
      <c r="U292" s="17"/>
      <c r="V292" s="155"/>
    </row>
    <row r="293" spans="1:22" x14ac:dyDescent="0.25">
      <c r="A293" s="130"/>
      <c r="B293" s="132"/>
      <c r="C293" s="218"/>
      <c r="D293" s="170"/>
      <c r="E293" s="215"/>
      <c r="F293" s="215"/>
      <c r="G293" s="164"/>
      <c r="H293" s="193">
        <f>Requisitos[[#This Row],[Codigo CU]]</f>
        <v>0</v>
      </c>
      <c r="I293" s="229"/>
      <c r="J293" s="230"/>
      <c r="K293" s="204"/>
      <c r="L293" s="193"/>
      <c r="M293" s="20"/>
      <c r="N293" s="20" t="str">
        <f>CONCATENATE(Requisitos[[#This Row],[Codigo CU]],"   ",Requisitos[[#This Row],[Casos De Uso ]])</f>
        <v xml:space="preserve">   </v>
      </c>
      <c r="O293" s="236">
        <f>VLOOKUP(Requisitos[[#This Row],[Rastreabilidade
RS - CU]],H:I,2,FALSE)</f>
        <v>0</v>
      </c>
      <c r="P293" s="188"/>
      <c r="Q293" s="188"/>
      <c r="R293" s="185"/>
      <c r="S293" s="148"/>
      <c r="T293" s="148"/>
      <c r="U293" s="17"/>
      <c r="V293" s="155"/>
    </row>
    <row r="294" spans="1:22" x14ac:dyDescent="0.25">
      <c r="A294" s="130"/>
      <c r="B294" s="132"/>
      <c r="C294" s="218"/>
      <c r="D294" s="170"/>
      <c r="E294" s="215"/>
      <c r="F294" s="215"/>
      <c r="G294" s="164"/>
      <c r="H294" s="193">
        <f>Requisitos[[#This Row],[Codigo CU]]</f>
        <v>0</v>
      </c>
      <c r="I294" s="229"/>
      <c r="J294" s="230"/>
      <c r="K294" s="204"/>
      <c r="L294" s="193"/>
      <c r="M294" s="20"/>
      <c r="N294" s="20" t="str">
        <f>CONCATENATE(Requisitos[[#This Row],[Codigo CU]],"   ",Requisitos[[#This Row],[Casos De Uso ]])</f>
        <v xml:space="preserve">   </v>
      </c>
      <c r="O294" s="236">
        <f>VLOOKUP(Requisitos[[#This Row],[Rastreabilidade
RS - CU]],H:I,2,FALSE)</f>
        <v>0</v>
      </c>
      <c r="P294" s="188"/>
      <c r="Q294" s="188"/>
      <c r="R294" s="185"/>
      <c r="S294" s="148"/>
      <c r="T294" s="148"/>
      <c r="U294" s="17"/>
      <c r="V294" s="155"/>
    </row>
    <row r="295" spans="1:22" x14ac:dyDescent="0.25">
      <c r="A295" s="130"/>
      <c r="B295" s="132"/>
      <c r="C295" s="218"/>
      <c r="D295" s="170"/>
      <c r="E295" s="215"/>
      <c r="F295" s="215"/>
      <c r="G295" s="164"/>
      <c r="H295" s="193">
        <f>Requisitos[[#This Row],[Codigo CU]]</f>
        <v>0</v>
      </c>
      <c r="I295" s="229"/>
      <c r="J295" s="230"/>
      <c r="K295" s="204"/>
      <c r="L295" s="193"/>
      <c r="M295" s="20"/>
      <c r="N295" s="20" t="str">
        <f>CONCATENATE(Requisitos[[#This Row],[Codigo CU]],"   ",Requisitos[[#This Row],[Casos De Uso ]])</f>
        <v xml:space="preserve">   </v>
      </c>
      <c r="O295" s="236">
        <f>VLOOKUP(Requisitos[[#This Row],[Rastreabilidade
RS - CU]],H:I,2,FALSE)</f>
        <v>0</v>
      </c>
      <c r="P295" s="188"/>
      <c r="Q295" s="188"/>
      <c r="R295" s="185"/>
      <c r="S295" s="148"/>
      <c r="T295" s="148"/>
      <c r="U295" s="17"/>
      <c r="V295" s="155"/>
    </row>
    <row r="296" spans="1:22" x14ac:dyDescent="0.25">
      <c r="A296" s="130"/>
      <c r="B296" s="132"/>
      <c r="C296" s="218"/>
      <c r="D296" s="170"/>
      <c r="E296" s="215"/>
      <c r="F296" s="215"/>
      <c r="G296" s="164"/>
      <c r="H296" s="193">
        <f>Requisitos[[#This Row],[Codigo CU]]</f>
        <v>0</v>
      </c>
      <c r="I296" s="229"/>
      <c r="J296" s="230"/>
      <c r="K296" s="204"/>
      <c r="L296" s="193"/>
      <c r="M296" s="20"/>
      <c r="N296" s="20" t="str">
        <f>CONCATENATE(Requisitos[[#This Row],[Codigo CU]],"   ",Requisitos[[#This Row],[Casos De Uso ]])</f>
        <v xml:space="preserve">   </v>
      </c>
      <c r="O296" s="236">
        <f>VLOOKUP(Requisitos[[#This Row],[Rastreabilidade
RS - CU]],H:I,2,FALSE)</f>
        <v>0</v>
      </c>
      <c r="P296" s="188"/>
      <c r="Q296" s="188"/>
      <c r="R296" s="185"/>
      <c r="S296" s="148"/>
      <c r="T296" s="148"/>
      <c r="U296" s="17"/>
      <c r="V296" s="155"/>
    </row>
    <row r="297" spans="1:22" x14ac:dyDescent="0.25">
      <c r="A297" s="130"/>
      <c r="B297" s="132"/>
      <c r="C297" s="218"/>
      <c r="D297" s="170"/>
      <c r="E297" s="215"/>
      <c r="F297" s="215"/>
      <c r="G297" s="164"/>
      <c r="H297" s="193">
        <f>Requisitos[[#This Row],[Codigo CU]]</f>
        <v>0</v>
      </c>
      <c r="I297" s="229"/>
      <c r="J297" s="230"/>
      <c r="K297" s="204"/>
      <c r="L297" s="193"/>
      <c r="M297" s="20"/>
      <c r="N297" s="20" t="str">
        <f>CONCATENATE(Requisitos[[#This Row],[Codigo CU]],"   ",Requisitos[[#This Row],[Casos De Uso ]])</f>
        <v xml:space="preserve">   </v>
      </c>
      <c r="O297" s="236">
        <f>VLOOKUP(Requisitos[[#This Row],[Rastreabilidade
RS - CU]],H:I,2,FALSE)</f>
        <v>0</v>
      </c>
      <c r="P297" s="188"/>
      <c r="Q297" s="188"/>
      <c r="R297" s="185"/>
      <c r="S297" s="148"/>
      <c r="T297" s="148"/>
      <c r="U297" s="17"/>
      <c r="V297" s="155"/>
    </row>
    <row r="298" spans="1:22" x14ac:dyDescent="0.25">
      <c r="A298" s="130"/>
      <c r="B298" s="132"/>
      <c r="C298" s="218"/>
      <c r="D298" s="170"/>
      <c r="E298" s="215"/>
      <c r="F298" s="215"/>
      <c r="G298" s="164"/>
      <c r="H298" s="193">
        <f>Requisitos[[#This Row],[Codigo CU]]</f>
        <v>0</v>
      </c>
      <c r="I298" s="229"/>
      <c r="J298" s="230"/>
      <c r="K298" s="204"/>
      <c r="L298" s="193"/>
      <c r="M298" s="20"/>
      <c r="N298" s="20" t="str">
        <f>CONCATENATE(Requisitos[[#This Row],[Codigo CU]],"   ",Requisitos[[#This Row],[Casos De Uso ]])</f>
        <v xml:space="preserve">   </v>
      </c>
      <c r="O298" s="236">
        <f>VLOOKUP(Requisitos[[#This Row],[Rastreabilidade
RS - CU]],H:I,2,FALSE)</f>
        <v>0</v>
      </c>
      <c r="P298" s="188"/>
      <c r="Q298" s="188"/>
      <c r="R298" s="185"/>
      <c r="S298" s="148"/>
      <c r="T298" s="148"/>
      <c r="U298" s="17"/>
      <c r="V298" s="155"/>
    </row>
    <row r="299" spans="1:22" x14ac:dyDescent="0.25">
      <c r="A299" s="130"/>
      <c r="B299" s="132"/>
      <c r="C299" s="218"/>
      <c r="D299" s="170"/>
      <c r="E299" s="215"/>
      <c r="F299" s="215"/>
      <c r="G299" s="164"/>
      <c r="H299" s="193">
        <f>Requisitos[[#This Row],[Codigo CU]]</f>
        <v>0</v>
      </c>
      <c r="I299" s="229"/>
      <c r="J299" s="230"/>
      <c r="K299" s="204"/>
      <c r="L299" s="193"/>
      <c r="M299" s="20"/>
      <c r="N299" s="20" t="str">
        <f>CONCATENATE(Requisitos[[#This Row],[Codigo CU]],"   ",Requisitos[[#This Row],[Casos De Uso ]])</f>
        <v xml:space="preserve">   </v>
      </c>
      <c r="O299" s="236">
        <f>VLOOKUP(Requisitos[[#This Row],[Rastreabilidade
RS - CU]],H:I,2,FALSE)</f>
        <v>0</v>
      </c>
      <c r="P299" s="188"/>
      <c r="Q299" s="188"/>
      <c r="R299" s="185"/>
      <c r="S299" s="148"/>
      <c r="T299" s="148"/>
      <c r="U299" s="17"/>
      <c r="V299" s="155"/>
    </row>
    <row r="300" spans="1:22" x14ac:dyDescent="0.25">
      <c r="A300" s="130"/>
      <c r="B300" s="132"/>
      <c r="C300" s="218"/>
      <c r="D300" s="170"/>
      <c r="E300" s="215"/>
      <c r="F300" s="215"/>
      <c r="G300" s="164"/>
      <c r="H300" s="193">
        <f>Requisitos[[#This Row],[Codigo CU]]</f>
        <v>0</v>
      </c>
      <c r="I300" s="229"/>
      <c r="J300" s="230"/>
      <c r="K300" s="204"/>
      <c r="L300" s="193"/>
      <c r="M300" s="20"/>
      <c r="N300" s="20" t="str">
        <f>CONCATENATE(Requisitos[[#This Row],[Codigo CU]],"   ",Requisitos[[#This Row],[Casos De Uso ]])</f>
        <v xml:space="preserve">   </v>
      </c>
      <c r="O300" s="236">
        <f>VLOOKUP(Requisitos[[#This Row],[Rastreabilidade
RS - CU]],H:I,2,FALSE)</f>
        <v>0</v>
      </c>
      <c r="P300" s="188"/>
      <c r="Q300" s="188"/>
      <c r="R300" s="185"/>
      <c r="S300" s="148"/>
      <c r="T300" s="148"/>
      <c r="U300" s="17"/>
      <c r="V300" s="155"/>
    </row>
    <row r="301" spans="1:22" x14ac:dyDescent="0.25">
      <c r="A301" s="130"/>
      <c r="B301" s="132"/>
      <c r="C301" s="218"/>
      <c r="D301" s="170"/>
      <c r="E301" s="215"/>
      <c r="F301" s="215"/>
      <c r="G301" s="164"/>
      <c r="H301" s="193">
        <f>Requisitos[[#This Row],[Codigo CU]]</f>
        <v>0</v>
      </c>
      <c r="I301" s="229"/>
      <c r="J301" s="230"/>
      <c r="K301" s="204"/>
      <c r="L301" s="193"/>
      <c r="M301" s="20"/>
      <c r="N301" s="20" t="str">
        <f>CONCATENATE(Requisitos[[#This Row],[Codigo CU]],"   ",Requisitos[[#This Row],[Casos De Uso ]])</f>
        <v xml:space="preserve">   </v>
      </c>
      <c r="O301" s="236">
        <f>VLOOKUP(Requisitos[[#This Row],[Rastreabilidade
RS - CU]],H:I,2,FALSE)</f>
        <v>0</v>
      </c>
      <c r="P301" s="188"/>
      <c r="Q301" s="188"/>
      <c r="R301" s="185"/>
      <c r="S301" s="148"/>
      <c r="T301" s="148"/>
      <c r="U301" s="17"/>
      <c r="V301" s="155"/>
    </row>
    <row r="302" spans="1:22" x14ac:dyDescent="0.25">
      <c r="A302" s="130"/>
      <c r="B302" s="132"/>
      <c r="C302" s="218"/>
      <c r="D302" s="170"/>
      <c r="E302" s="215"/>
      <c r="F302" s="215"/>
      <c r="G302" s="164"/>
      <c r="H302" s="193">
        <f>Requisitos[[#This Row],[Codigo CU]]</f>
        <v>0</v>
      </c>
      <c r="I302" s="229"/>
      <c r="J302" s="230"/>
      <c r="K302" s="204"/>
      <c r="L302" s="193"/>
      <c r="M302" s="20"/>
      <c r="N302" s="20" t="str">
        <f>CONCATENATE(Requisitos[[#This Row],[Codigo CU]],"   ",Requisitos[[#This Row],[Casos De Uso ]])</f>
        <v xml:space="preserve">   </v>
      </c>
      <c r="O302" s="236">
        <f>VLOOKUP(Requisitos[[#This Row],[Rastreabilidade
RS - CU]],H:I,2,FALSE)</f>
        <v>0</v>
      </c>
      <c r="P302" s="188"/>
      <c r="Q302" s="188"/>
      <c r="R302" s="185"/>
      <c r="S302" s="148"/>
      <c r="T302" s="148"/>
      <c r="U302" s="17"/>
      <c r="V302" s="155"/>
    </row>
    <row r="303" spans="1:22" x14ac:dyDescent="0.25">
      <c r="A303" s="130"/>
      <c r="B303" s="132"/>
      <c r="C303" s="218"/>
      <c r="D303" s="170"/>
      <c r="E303" s="215"/>
      <c r="F303" s="215"/>
      <c r="G303" s="164"/>
      <c r="H303" s="193">
        <f>Requisitos[[#This Row],[Codigo CU]]</f>
        <v>0</v>
      </c>
      <c r="I303" s="229"/>
      <c r="J303" s="230"/>
      <c r="K303" s="204"/>
      <c r="L303" s="193"/>
      <c r="M303" s="20"/>
      <c r="N303" s="20" t="str">
        <f>CONCATENATE(Requisitos[[#This Row],[Codigo CU]],"   ",Requisitos[[#This Row],[Casos De Uso ]])</f>
        <v xml:space="preserve">   </v>
      </c>
      <c r="O303" s="236">
        <f>VLOOKUP(Requisitos[[#This Row],[Rastreabilidade
RS - CU]],H:I,2,FALSE)</f>
        <v>0</v>
      </c>
      <c r="P303" s="188"/>
      <c r="Q303" s="188"/>
      <c r="R303" s="185"/>
      <c r="S303" s="148"/>
      <c r="T303" s="148"/>
      <c r="U303" s="17"/>
      <c r="V303" s="155"/>
    </row>
    <row r="304" spans="1:22" x14ac:dyDescent="0.25">
      <c r="A304" s="130"/>
      <c r="B304" s="132"/>
      <c r="C304" s="218"/>
      <c r="D304" s="170"/>
      <c r="E304" s="215"/>
      <c r="F304" s="215"/>
      <c r="G304" s="164"/>
      <c r="H304" s="193">
        <f>Requisitos[[#This Row],[Codigo CU]]</f>
        <v>0</v>
      </c>
      <c r="I304" s="229"/>
      <c r="J304" s="230"/>
      <c r="K304" s="204"/>
      <c r="L304" s="193"/>
      <c r="M304" s="20"/>
      <c r="N304" s="20" t="str">
        <f>CONCATENATE(Requisitos[[#This Row],[Codigo CU]],"   ",Requisitos[[#This Row],[Casos De Uso ]])</f>
        <v xml:space="preserve">   </v>
      </c>
      <c r="O304" s="236">
        <f>VLOOKUP(Requisitos[[#This Row],[Rastreabilidade
RS - CU]],H:I,2,FALSE)</f>
        <v>0</v>
      </c>
      <c r="P304" s="188"/>
      <c r="Q304" s="188"/>
      <c r="R304" s="185"/>
      <c r="S304" s="148"/>
      <c r="T304" s="148"/>
      <c r="U304" s="17"/>
      <c r="V304" s="155"/>
    </row>
    <row r="305" spans="1:22" x14ac:dyDescent="0.25">
      <c r="A305" s="130"/>
      <c r="B305" s="132"/>
      <c r="C305" s="218"/>
      <c r="D305" s="170"/>
      <c r="E305" s="215"/>
      <c r="F305" s="215"/>
      <c r="G305" s="164"/>
      <c r="H305" s="193">
        <f>Requisitos[[#This Row],[Codigo CU]]</f>
        <v>0</v>
      </c>
      <c r="I305" s="229"/>
      <c r="J305" s="230"/>
      <c r="K305" s="204"/>
      <c r="L305" s="193"/>
      <c r="M305" s="20"/>
      <c r="N305" s="20" t="str">
        <f>CONCATENATE(Requisitos[[#This Row],[Codigo CU]],"   ",Requisitos[[#This Row],[Casos De Uso ]])</f>
        <v xml:space="preserve">   </v>
      </c>
      <c r="O305" s="236">
        <f>VLOOKUP(Requisitos[[#This Row],[Rastreabilidade
RS - CU]],H:I,2,FALSE)</f>
        <v>0</v>
      </c>
      <c r="P305" s="188"/>
      <c r="Q305" s="188"/>
      <c r="R305" s="185"/>
      <c r="S305" s="148"/>
      <c r="T305" s="148"/>
      <c r="U305" s="17"/>
      <c r="V305" s="155"/>
    </row>
    <row r="306" spans="1:22" x14ac:dyDescent="0.25">
      <c r="A306" s="130"/>
      <c r="B306" s="132"/>
      <c r="C306" s="218"/>
      <c r="D306" s="170"/>
      <c r="E306" s="215"/>
      <c r="F306" s="215"/>
      <c r="G306" s="164"/>
      <c r="H306" s="193">
        <f>Requisitos[[#This Row],[Codigo CU]]</f>
        <v>0</v>
      </c>
      <c r="I306" s="229"/>
      <c r="J306" s="230"/>
      <c r="K306" s="204"/>
      <c r="L306" s="193"/>
      <c r="M306" s="20"/>
      <c r="N306" s="20" t="str">
        <f>CONCATENATE(Requisitos[[#This Row],[Codigo CU]],"   ",Requisitos[[#This Row],[Casos De Uso ]])</f>
        <v xml:space="preserve">   </v>
      </c>
      <c r="O306" s="236">
        <f>VLOOKUP(Requisitos[[#This Row],[Rastreabilidade
RS - CU]],H:I,2,FALSE)</f>
        <v>0</v>
      </c>
      <c r="P306" s="188"/>
      <c r="Q306" s="188"/>
      <c r="R306" s="185"/>
      <c r="S306" s="148"/>
      <c r="T306" s="148"/>
      <c r="U306" s="17"/>
      <c r="V306" s="155"/>
    </row>
    <row r="307" spans="1:22" x14ac:dyDescent="0.25">
      <c r="A307" s="130"/>
      <c r="B307" s="132"/>
      <c r="C307" s="218"/>
      <c r="D307" s="170"/>
      <c r="E307" s="215"/>
      <c r="F307" s="215"/>
      <c r="G307" s="164"/>
      <c r="H307" s="193">
        <f>Requisitos[[#This Row],[Codigo CU]]</f>
        <v>0</v>
      </c>
      <c r="I307" s="229"/>
      <c r="J307" s="230"/>
      <c r="K307" s="204"/>
      <c r="L307" s="193"/>
      <c r="M307" s="20"/>
      <c r="N307" s="20" t="str">
        <f>CONCATENATE(Requisitos[[#This Row],[Codigo CU]],"   ",Requisitos[[#This Row],[Casos De Uso ]])</f>
        <v xml:space="preserve">   </v>
      </c>
      <c r="O307" s="236">
        <f>VLOOKUP(Requisitos[[#This Row],[Rastreabilidade
RS - CU]],H:I,2,FALSE)</f>
        <v>0</v>
      </c>
      <c r="P307" s="188"/>
      <c r="Q307" s="188"/>
      <c r="R307" s="185"/>
      <c r="S307" s="148"/>
      <c r="T307" s="148"/>
      <c r="U307" s="17"/>
      <c r="V307" s="155"/>
    </row>
    <row r="308" spans="1:22" x14ac:dyDescent="0.25">
      <c r="A308" s="130"/>
      <c r="B308" s="132"/>
      <c r="C308" s="218"/>
      <c r="D308" s="170"/>
      <c r="E308" s="215"/>
      <c r="F308" s="215"/>
      <c r="G308" s="164"/>
      <c r="H308" s="193">
        <f>Requisitos[[#This Row],[Codigo CU]]</f>
        <v>0</v>
      </c>
      <c r="I308" s="229"/>
      <c r="J308" s="230"/>
      <c r="K308" s="204"/>
      <c r="L308" s="193"/>
      <c r="M308" s="20"/>
      <c r="N308" s="20" t="str">
        <f>CONCATENATE(Requisitos[[#This Row],[Codigo CU]],"   ",Requisitos[[#This Row],[Casos De Uso ]])</f>
        <v xml:space="preserve">   </v>
      </c>
      <c r="O308" s="236">
        <f>VLOOKUP(Requisitos[[#This Row],[Rastreabilidade
RS - CU]],H:I,2,FALSE)</f>
        <v>0</v>
      </c>
      <c r="P308" s="188"/>
      <c r="Q308" s="188"/>
      <c r="R308" s="185"/>
      <c r="S308" s="148"/>
      <c r="T308" s="148"/>
      <c r="U308" s="17"/>
      <c r="V308" s="155"/>
    </row>
    <row r="309" spans="1:22" x14ac:dyDescent="0.25">
      <c r="A309" s="130"/>
      <c r="B309" s="132"/>
      <c r="C309" s="218"/>
      <c r="D309" s="170"/>
      <c r="E309" s="215"/>
      <c r="F309" s="215"/>
      <c r="G309" s="164"/>
      <c r="H309" s="193">
        <f>Requisitos[[#This Row],[Codigo CU]]</f>
        <v>0</v>
      </c>
      <c r="I309" s="229"/>
      <c r="J309" s="230"/>
      <c r="K309" s="204"/>
      <c r="L309" s="193"/>
      <c r="M309" s="20"/>
      <c r="N309" s="20" t="str">
        <f>CONCATENATE(Requisitos[[#This Row],[Codigo CU]],"   ",Requisitos[[#This Row],[Casos De Uso ]])</f>
        <v xml:space="preserve">   </v>
      </c>
      <c r="O309" s="236">
        <f>VLOOKUP(Requisitos[[#This Row],[Rastreabilidade
RS - CU]],H:I,2,FALSE)</f>
        <v>0</v>
      </c>
      <c r="P309" s="188"/>
      <c r="Q309" s="188"/>
      <c r="R309" s="185"/>
      <c r="S309" s="148"/>
      <c r="T309" s="148"/>
      <c r="U309" s="17"/>
      <c r="V309" s="155"/>
    </row>
    <row r="310" spans="1:22" x14ac:dyDescent="0.25">
      <c r="A310" s="130"/>
      <c r="B310" s="132"/>
      <c r="C310" s="218"/>
      <c r="D310" s="170"/>
      <c r="E310" s="215"/>
      <c r="F310" s="215"/>
      <c r="G310" s="164"/>
      <c r="H310" s="193">
        <f>Requisitos[[#This Row],[Codigo CU]]</f>
        <v>0</v>
      </c>
      <c r="I310" s="229"/>
      <c r="J310" s="230"/>
      <c r="K310" s="204"/>
      <c r="L310" s="193"/>
      <c r="M310" s="20"/>
      <c r="N310" s="20" t="str">
        <f>CONCATENATE(Requisitos[[#This Row],[Codigo CU]],"   ",Requisitos[[#This Row],[Casos De Uso ]])</f>
        <v xml:space="preserve">   </v>
      </c>
      <c r="O310" s="236">
        <f>VLOOKUP(Requisitos[[#This Row],[Rastreabilidade
RS - CU]],H:I,2,FALSE)</f>
        <v>0</v>
      </c>
      <c r="P310" s="188"/>
      <c r="Q310" s="188"/>
      <c r="R310" s="185"/>
      <c r="S310" s="148"/>
      <c r="T310" s="148"/>
      <c r="U310" s="17"/>
      <c r="V310" s="155"/>
    </row>
    <row r="311" spans="1:22" x14ac:dyDescent="0.35">
      <c r="A311" s="130"/>
      <c r="B311" s="132"/>
      <c r="C311" s="218"/>
      <c r="D311" s="170"/>
      <c r="E311" s="215"/>
      <c r="F311" s="215"/>
      <c r="G311" s="164"/>
      <c r="H311" s="193">
        <f>Requisitos[[#This Row],[Codigo CU]]</f>
        <v>0</v>
      </c>
      <c r="I311" s="229"/>
      <c r="J311" s="229"/>
      <c r="K311" s="205"/>
      <c r="L311" s="194"/>
      <c r="M311" s="20"/>
      <c r="N311" s="20" t="str">
        <f>CONCATENATE(Requisitos[[#This Row],[Codigo CU]],"   ",Requisitos[[#This Row],[Casos De Uso ]])</f>
        <v xml:space="preserve">   </v>
      </c>
      <c r="O311" s="236">
        <f>VLOOKUP(Requisitos[[#This Row],[Rastreabilidade
RS - CU]],H:I,2,FALSE)</f>
        <v>0</v>
      </c>
      <c r="P311" s="188"/>
      <c r="Q311" s="188"/>
      <c r="R311" s="185"/>
      <c r="S311" s="148"/>
      <c r="T311" s="148"/>
      <c r="U311" s="17"/>
      <c r="V311" s="155"/>
    </row>
    <row r="312" spans="1:22" x14ac:dyDescent="0.35">
      <c r="A312" s="130"/>
      <c r="B312" s="132"/>
      <c r="C312" s="218"/>
      <c r="D312" s="170"/>
      <c r="E312" s="215"/>
      <c r="F312" s="215"/>
      <c r="G312" s="164"/>
      <c r="H312" s="193">
        <f>Requisitos[[#This Row],[Codigo CU]]</f>
        <v>0</v>
      </c>
      <c r="I312" s="229"/>
      <c r="J312" s="229"/>
      <c r="K312" s="205"/>
      <c r="L312" s="194"/>
      <c r="M312" s="20"/>
      <c r="N312" s="20" t="str">
        <f>CONCATENATE(Requisitos[[#This Row],[Codigo CU]],"   ",Requisitos[[#This Row],[Casos De Uso ]])</f>
        <v xml:space="preserve">   </v>
      </c>
      <c r="O312" s="236">
        <f>VLOOKUP(Requisitos[[#This Row],[Rastreabilidade
RS - CU]],H:I,2,FALSE)</f>
        <v>0</v>
      </c>
      <c r="P312" s="188"/>
      <c r="Q312" s="188"/>
      <c r="R312" s="185"/>
      <c r="S312" s="148"/>
      <c r="T312" s="148"/>
      <c r="U312" s="17"/>
      <c r="V312" s="155"/>
    </row>
    <row r="313" spans="1:22" x14ac:dyDescent="0.35">
      <c r="A313" s="130"/>
      <c r="B313" s="132"/>
      <c r="C313" s="218"/>
      <c r="D313" s="170"/>
      <c r="E313" s="215"/>
      <c r="F313" s="215"/>
      <c r="G313" s="164"/>
      <c r="H313" s="193">
        <f>Requisitos[[#This Row],[Codigo CU]]</f>
        <v>0</v>
      </c>
      <c r="I313" s="229"/>
      <c r="J313" s="229"/>
      <c r="K313" s="205"/>
      <c r="L313" s="194"/>
      <c r="M313" s="20"/>
      <c r="N313" s="20" t="str">
        <f>CONCATENATE(Requisitos[[#This Row],[Codigo CU]],"   ",Requisitos[[#This Row],[Casos De Uso ]])</f>
        <v xml:space="preserve">   </v>
      </c>
      <c r="O313" s="236">
        <f>VLOOKUP(Requisitos[[#This Row],[Rastreabilidade
RS - CU]],H:I,2,FALSE)</f>
        <v>0</v>
      </c>
      <c r="P313" s="188"/>
      <c r="Q313" s="188"/>
      <c r="R313" s="185"/>
      <c r="S313" s="148"/>
      <c r="T313" s="148"/>
      <c r="U313" s="17"/>
      <c r="V313" s="155"/>
    </row>
    <row r="314" spans="1:22" x14ac:dyDescent="0.35">
      <c r="A314" s="130"/>
      <c r="B314" s="132"/>
      <c r="C314" s="218"/>
      <c r="D314" s="170"/>
      <c r="E314" s="215"/>
      <c r="F314" s="215"/>
      <c r="G314" s="164"/>
      <c r="H314" s="193">
        <f>Requisitos[[#This Row],[Codigo CU]]</f>
        <v>0</v>
      </c>
      <c r="I314" s="229"/>
      <c r="J314" s="229"/>
      <c r="K314" s="205"/>
      <c r="L314" s="194"/>
      <c r="M314" s="20"/>
      <c r="N314" s="20" t="str">
        <f>CONCATENATE(Requisitos[[#This Row],[Codigo CU]],"   ",Requisitos[[#This Row],[Casos De Uso ]])</f>
        <v xml:space="preserve">   </v>
      </c>
      <c r="O314" s="236">
        <f>VLOOKUP(Requisitos[[#This Row],[Rastreabilidade
RS - CU]],H:I,2,FALSE)</f>
        <v>0</v>
      </c>
      <c r="P314" s="188"/>
      <c r="Q314" s="188"/>
      <c r="R314" s="185"/>
      <c r="S314" s="148"/>
      <c r="T314" s="148"/>
      <c r="U314" s="17"/>
      <c r="V314" s="155"/>
    </row>
    <row r="315" spans="1:22" x14ac:dyDescent="0.35">
      <c r="A315" s="130"/>
      <c r="B315" s="132"/>
      <c r="C315" s="218"/>
      <c r="D315" s="170"/>
      <c r="E315" s="215"/>
      <c r="F315" s="215"/>
      <c r="G315" s="164"/>
      <c r="H315" s="193">
        <f>Requisitos[[#This Row],[Codigo CU]]</f>
        <v>0</v>
      </c>
      <c r="I315" s="229"/>
      <c r="J315" s="229"/>
      <c r="K315" s="205"/>
      <c r="L315" s="194"/>
      <c r="M315" s="20"/>
      <c r="N315" s="20" t="str">
        <f>CONCATENATE(Requisitos[[#This Row],[Codigo CU]],"   ",Requisitos[[#This Row],[Casos De Uso ]])</f>
        <v xml:space="preserve">   </v>
      </c>
      <c r="O315" s="236">
        <f>VLOOKUP(Requisitos[[#This Row],[Rastreabilidade
RS - CU]],H:I,2,FALSE)</f>
        <v>0</v>
      </c>
      <c r="P315" s="188"/>
      <c r="Q315" s="188"/>
      <c r="R315" s="185"/>
      <c r="S315" s="148"/>
      <c r="T315" s="148"/>
      <c r="U315" s="17"/>
      <c r="V315" s="155"/>
    </row>
    <row r="316" spans="1:22" x14ac:dyDescent="0.35">
      <c r="A316" s="130"/>
      <c r="B316" s="132"/>
      <c r="C316" s="218"/>
      <c r="D316" s="170"/>
      <c r="E316" s="215"/>
      <c r="F316" s="215"/>
      <c r="G316" s="164"/>
      <c r="H316" s="193">
        <f>Requisitos[[#This Row],[Codigo CU]]</f>
        <v>0</v>
      </c>
      <c r="I316" s="229"/>
      <c r="J316" s="229"/>
      <c r="K316" s="205"/>
      <c r="L316" s="194"/>
      <c r="M316" s="20"/>
      <c r="N316" s="20" t="str">
        <f>CONCATENATE(Requisitos[[#This Row],[Codigo CU]],"   ",Requisitos[[#This Row],[Casos De Uso ]])</f>
        <v xml:space="preserve">   </v>
      </c>
      <c r="O316" s="236">
        <f>VLOOKUP(Requisitos[[#This Row],[Rastreabilidade
RS - CU]],H:I,2,FALSE)</f>
        <v>0</v>
      </c>
      <c r="P316" s="188"/>
      <c r="Q316" s="188"/>
      <c r="R316" s="185"/>
      <c r="S316" s="148"/>
      <c r="T316" s="148"/>
      <c r="U316" s="17"/>
      <c r="V316" s="155"/>
    </row>
    <row r="317" spans="1:22" x14ac:dyDescent="0.35">
      <c r="A317" s="130"/>
      <c r="B317" s="132"/>
      <c r="C317" s="218"/>
      <c r="D317" s="170"/>
      <c r="E317" s="215"/>
      <c r="F317" s="215"/>
      <c r="G317" s="164"/>
      <c r="H317" s="193">
        <f>Requisitos[[#This Row],[Codigo CU]]</f>
        <v>0</v>
      </c>
      <c r="I317" s="229"/>
      <c r="J317" s="229"/>
      <c r="K317" s="205"/>
      <c r="L317" s="194"/>
      <c r="M317" s="20"/>
      <c r="N317" s="20" t="str">
        <f>CONCATENATE(Requisitos[[#This Row],[Codigo CU]],"   ",Requisitos[[#This Row],[Casos De Uso ]])</f>
        <v xml:space="preserve">   </v>
      </c>
      <c r="O317" s="236">
        <f>VLOOKUP(Requisitos[[#This Row],[Rastreabilidade
RS - CU]],H:I,2,FALSE)</f>
        <v>0</v>
      </c>
      <c r="P317" s="188"/>
      <c r="Q317" s="188"/>
      <c r="R317" s="185"/>
      <c r="S317" s="148"/>
      <c r="T317" s="148"/>
      <c r="U317" s="17"/>
      <c r="V317" s="155"/>
    </row>
    <row r="318" spans="1:22" x14ac:dyDescent="0.35">
      <c r="A318" s="130"/>
      <c r="B318" s="132"/>
      <c r="C318" s="218"/>
      <c r="D318" s="170"/>
      <c r="E318" s="215"/>
      <c r="F318" s="215"/>
      <c r="G318" s="164"/>
      <c r="H318" s="193">
        <f>Requisitos[[#This Row],[Codigo CU]]</f>
        <v>0</v>
      </c>
      <c r="I318" s="229"/>
      <c r="J318" s="229"/>
      <c r="K318" s="205"/>
      <c r="L318" s="194"/>
      <c r="M318" s="20"/>
      <c r="N318" s="20" t="str">
        <f>CONCATENATE(Requisitos[[#This Row],[Codigo CU]],"   ",Requisitos[[#This Row],[Casos De Uso ]])</f>
        <v xml:space="preserve">   </v>
      </c>
      <c r="O318" s="236">
        <f>VLOOKUP(Requisitos[[#This Row],[Rastreabilidade
RS - CU]],H:I,2,FALSE)</f>
        <v>0</v>
      </c>
      <c r="P318" s="188"/>
      <c r="Q318" s="188"/>
      <c r="R318" s="185"/>
      <c r="S318" s="148"/>
      <c r="T318" s="148"/>
      <c r="U318" s="17"/>
      <c r="V318" s="155"/>
    </row>
    <row r="319" spans="1:22" x14ac:dyDescent="0.35">
      <c r="A319" s="130"/>
      <c r="B319" s="132"/>
      <c r="C319" s="218"/>
      <c r="D319" s="170"/>
      <c r="E319" s="215"/>
      <c r="F319" s="215"/>
      <c r="G319" s="164"/>
      <c r="H319" s="193">
        <f>Requisitos[[#This Row],[Codigo CU]]</f>
        <v>0</v>
      </c>
      <c r="I319" s="229"/>
      <c r="J319" s="229"/>
      <c r="K319" s="205"/>
      <c r="L319" s="194"/>
      <c r="M319" s="20"/>
      <c r="N319" s="20" t="str">
        <f>CONCATENATE(Requisitos[[#This Row],[Codigo CU]],"   ",Requisitos[[#This Row],[Casos De Uso ]])</f>
        <v xml:space="preserve">   </v>
      </c>
      <c r="O319" s="236">
        <f>VLOOKUP(Requisitos[[#This Row],[Rastreabilidade
RS - CU]],H:I,2,FALSE)</f>
        <v>0</v>
      </c>
      <c r="P319" s="188"/>
      <c r="Q319" s="188"/>
      <c r="R319" s="185"/>
      <c r="S319" s="148"/>
      <c r="T319" s="148"/>
      <c r="U319" s="17"/>
      <c r="V319" s="155"/>
    </row>
    <row r="320" spans="1:22" x14ac:dyDescent="0.35">
      <c r="A320" s="130"/>
      <c r="B320" s="132"/>
      <c r="C320" s="218"/>
      <c r="D320" s="170"/>
      <c r="E320" s="215"/>
      <c r="F320" s="215"/>
      <c r="G320" s="164"/>
      <c r="H320" s="193">
        <f>Requisitos[[#This Row],[Codigo CU]]</f>
        <v>0</v>
      </c>
      <c r="I320" s="229"/>
      <c r="J320" s="229"/>
      <c r="K320" s="205"/>
      <c r="L320" s="194"/>
      <c r="M320" s="20"/>
      <c r="N320" s="20" t="str">
        <f>CONCATENATE(Requisitos[[#This Row],[Codigo CU]],"   ",Requisitos[[#This Row],[Casos De Uso ]])</f>
        <v xml:space="preserve">   </v>
      </c>
      <c r="O320" s="236">
        <f>VLOOKUP(Requisitos[[#This Row],[Rastreabilidade
RS - CU]],H:I,2,FALSE)</f>
        <v>0</v>
      </c>
      <c r="P320" s="188"/>
      <c r="Q320" s="188"/>
      <c r="R320" s="185"/>
      <c r="S320" s="148"/>
      <c r="T320" s="148"/>
      <c r="U320" s="17"/>
      <c r="V320" s="155"/>
    </row>
    <row r="321" spans="1:22" x14ac:dyDescent="0.35">
      <c r="A321" s="130"/>
      <c r="B321" s="132"/>
      <c r="C321" s="218"/>
      <c r="D321" s="170"/>
      <c r="E321" s="215"/>
      <c r="F321" s="215"/>
      <c r="G321" s="164"/>
      <c r="H321" s="193">
        <f>Requisitos[[#This Row],[Codigo CU]]</f>
        <v>0</v>
      </c>
      <c r="I321" s="229"/>
      <c r="J321" s="229"/>
      <c r="K321" s="205"/>
      <c r="L321" s="194"/>
      <c r="M321" s="20"/>
      <c r="N321" s="20" t="str">
        <f>CONCATENATE(Requisitos[[#This Row],[Codigo CU]],"   ",Requisitos[[#This Row],[Casos De Uso ]])</f>
        <v xml:space="preserve">   </v>
      </c>
      <c r="O321" s="236">
        <f>VLOOKUP(Requisitos[[#This Row],[Rastreabilidade
RS - CU]],H:I,2,FALSE)</f>
        <v>0</v>
      </c>
      <c r="P321" s="188"/>
      <c r="Q321" s="188"/>
      <c r="R321" s="185"/>
      <c r="S321" s="148"/>
      <c r="T321" s="148"/>
      <c r="U321" s="17"/>
      <c r="V321" s="155"/>
    </row>
    <row r="322" spans="1:22" x14ac:dyDescent="0.35">
      <c r="A322" s="130"/>
      <c r="B322" s="132"/>
      <c r="C322" s="218"/>
      <c r="D322" s="170"/>
      <c r="E322" s="215"/>
      <c r="F322" s="215"/>
      <c r="G322" s="164"/>
      <c r="H322" s="193">
        <f>Requisitos[[#This Row],[Codigo CU]]</f>
        <v>0</v>
      </c>
      <c r="I322" s="229"/>
      <c r="J322" s="229"/>
      <c r="K322" s="205"/>
      <c r="L322" s="194"/>
      <c r="M322" s="20"/>
      <c r="N322" s="20" t="str">
        <f>CONCATENATE(Requisitos[[#This Row],[Codigo CU]],"   ",Requisitos[[#This Row],[Casos De Uso ]])</f>
        <v xml:space="preserve">   </v>
      </c>
      <c r="O322" s="236">
        <f>VLOOKUP(Requisitos[[#This Row],[Rastreabilidade
RS - CU]],H:I,2,FALSE)</f>
        <v>0</v>
      </c>
      <c r="P322" s="188"/>
      <c r="Q322" s="188"/>
      <c r="R322" s="185"/>
      <c r="S322" s="148"/>
      <c r="T322" s="148"/>
      <c r="U322" s="17"/>
      <c r="V322" s="155"/>
    </row>
    <row r="323" spans="1:22" x14ac:dyDescent="0.35">
      <c r="A323" s="130"/>
      <c r="B323" s="132"/>
      <c r="C323" s="218"/>
      <c r="D323" s="170"/>
      <c r="E323" s="215"/>
      <c r="F323" s="215"/>
      <c r="G323" s="164"/>
      <c r="H323" s="193">
        <f>Requisitos[[#This Row],[Codigo CU]]</f>
        <v>0</v>
      </c>
      <c r="I323" s="229"/>
      <c r="J323" s="229"/>
      <c r="K323" s="205"/>
      <c r="L323" s="194"/>
      <c r="M323" s="20"/>
      <c r="N323" s="20" t="str">
        <f>CONCATENATE(Requisitos[[#This Row],[Codigo CU]],"   ",Requisitos[[#This Row],[Casos De Uso ]])</f>
        <v xml:space="preserve">   </v>
      </c>
      <c r="O323" s="236">
        <f>VLOOKUP(Requisitos[[#This Row],[Rastreabilidade
RS - CU]],H:I,2,FALSE)</f>
        <v>0</v>
      </c>
      <c r="P323" s="188"/>
      <c r="Q323" s="188"/>
      <c r="R323" s="185"/>
      <c r="S323" s="148"/>
      <c r="T323" s="148"/>
      <c r="U323" s="17"/>
      <c r="V323" s="155"/>
    </row>
    <row r="324" spans="1:22" x14ac:dyDescent="0.35">
      <c r="A324" s="130"/>
      <c r="B324" s="132"/>
      <c r="C324" s="218"/>
      <c r="D324" s="170"/>
      <c r="E324" s="215"/>
      <c r="F324" s="215"/>
      <c r="G324" s="164"/>
      <c r="H324" s="193">
        <f>Requisitos[[#This Row],[Codigo CU]]</f>
        <v>0</v>
      </c>
      <c r="I324" s="229"/>
      <c r="J324" s="229"/>
      <c r="K324" s="205"/>
      <c r="L324" s="194"/>
      <c r="M324" s="20"/>
      <c r="N324" s="20" t="str">
        <f>CONCATENATE(Requisitos[[#This Row],[Codigo CU]],"   ",Requisitos[[#This Row],[Casos De Uso ]])</f>
        <v xml:space="preserve">   </v>
      </c>
      <c r="O324" s="236">
        <f>VLOOKUP(Requisitos[[#This Row],[Rastreabilidade
RS - CU]],H:I,2,FALSE)</f>
        <v>0</v>
      </c>
      <c r="P324" s="188"/>
      <c r="Q324" s="188"/>
      <c r="R324" s="185"/>
      <c r="S324" s="148"/>
      <c r="T324" s="148"/>
      <c r="U324" s="17"/>
      <c r="V324" s="155"/>
    </row>
    <row r="325" spans="1:22" x14ac:dyDescent="0.35">
      <c r="A325" s="130"/>
      <c r="B325" s="132"/>
      <c r="C325" s="218"/>
      <c r="D325" s="170"/>
      <c r="E325" s="215"/>
      <c r="F325" s="215"/>
      <c r="G325" s="164"/>
      <c r="H325" s="193">
        <f>Requisitos[[#This Row],[Codigo CU]]</f>
        <v>0</v>
      </c>
      <c r="I325" s="229"/>
      <c r="J325" s="229"/>
      <c r="K325" s="205"/>
      <c r="L325" s="194"/>
      <c r="M325" s="20"/>
      <c r="N325" s="20" t="str">
        <f>CONCATENATE(Requisitos[[#This Row],[Codigo CU]],"   ",Requisitos[[#This Row],[Casos De Uso ]])</f>
        <v xml:space="preserve">   </v>
      </c>
      <c r="O325" s="236">
        <f>VLOOKUP(Requisitos[[#This Row],[Rastreabilidade
RS - CU]],H:I,2,FALSE)</f>
        <v>0</v>
      </c>
      <c r="P325" s="188"/>
      <c r="Q325" s="188"/>
      <c r="R325" s="185"/>
      <c r="S325" s="148"/>
      <c r="T325" s="148"/>
      <c r="U325" s="17"/>
      <c r="V325" s="155"/>
    </row>
    <row r="326" spans="1:22" x14ac:dyDescent="0.35">
      <c r="A326" s="130"/>
      <c r="B326" s="132"/>
      <c r="C326" s="218"/>
      <c r="D326" s="170"/>
      <c r="E326" s="215"/>
      <c r="F326" s="215"/>
      <c r="G326" s="164"/>
      <c r="H326" s="193">
        <f>Requisitos[[#This Row],[Codigo CU]]</f>
        <v>0</v>
      </c>
      <c r="I326" s="229"/>
      <c r="J326" s="229"/>
      <c r="K326" s="205"/>
      <c r="L326" s="194"/>
      <c r="M326" s="20"/>
      <c r="N326" s="20" t="str">
        <f>CONCATENATE(Requisitos[[#This Row],[Codigo CU]],"   ",Requisitos[[#This Row],[Casos De Uso ]])</f>
        <v xml:space="preserve">   </v>
      </c>
      <c r="O326" s="236">
        <f>VLOOKUP(Requisitos[[#This Row],[Rastreabilidade
RS - CU]],H:I,2,FALSE)</f>
        <v>0</v>
      </c>
      <c r="P326" s="188"/>
      <c r="Q326" s="188"/>
      <c r="R326" s="185"/>
      <c r="S326" s="148"/>
      <c r="T326" s="148"/>
      <c r="U326" s="17"/>
      <c r="V326" s="155"/>
    </row>
    <row r="327" spans="1:22" x14ac:dyDescent="0.35">
      <c r="A327" s="130"/>
      <c r="B327" s="132"/>
      <c r="C327" s="218"/>
      <c r="D327" s="170"/>
      <c r="E327" s="215"/>
      <c r="F327" s="215"/>
      <c r="G327" s="164"/>
      <c r="H327" s="193">
        <f>Requisitos[[#This Row],[Codigo CU]]</f>
        <v>0</v>
      </c>
      <c r="I327" s="229"/>
      <c r="J327" s="229"/>
      <c r="K327" s="205"/>
      <c r="L327" s="194"/>
      <c r="M327" s="20"/>
      <c r="N327" s="20" t="str">
        <f>CONCATENATE(Requisitos[[#This Row],[Codigo CU]],"   ",Requisitos[[#This Row],[Casos De Uso ]])</f>
        <v xml:space="preserve">   </v>
      </c>
      <c r="O327" s="236">
        <f>VLOOKUP(Requisitos[[#This Row],[Rastreabilidade
RS - CU]],H:I,2,FALSE)</f>
        <v>0</v>
      </c>
      <c r="P327" s="188"/>
      <c r="Q327" s="188"/>
      <c r="R327" s="185"/>
      <c r="S327" s="148"/>
      <c r="T327" s="148"/>
      <c r="U327" s="17"/>
      <c r="V327" s="155"/>
    </row>
    <row r="328" spans="1:22" x14ac:dyDescent="0.35">
      <c r="A328" s="130"/>
      <c r="B328" s="132"/>
      <c r="C328" s="218"/>
      <c r="D328" s="170"/>
      <c r="E328" s="215"/>
      <c r="F328" s="215"/>
      <c r="G328" s="164"/>
      <c r="H328" s="193">
        <f>Requisitos[[#This Row],[Codigo CU]]</f>
        <v>0</v>
      </c>
      <c r="I328" s="229"/>
      <c r="J328" s="229"/>
      <c r="K328" s="205"/>
      <c r="L328" s="194"/>
      <c r="M328" s="20"/>
      <c r="N328" s="20" t="str">
        <f>CONCATENATE(Requisitos[[#This Row],[Codigo CU]],"   ",Requisitos[[#This Row],[Casos De Uso ]])</f>
        <v xml:space="preserve">   </v>
      </c>
      <c r="O328" s="236">
        <f>VLOOKUP(Requisitos[[#This Row],[Rastreabilidade
RS - CU]],H:I,2,FALSE)</f>
        <v>0</v>
      </c>
      <c r="P328" s="188"/>
      <c r="Q328" s="188"/>
      <c r="R328" s="185"/>
      <c r="S328" s="148"/>
      <c r="T328" s="148"/>
      <c r="U328" s="17"/>
      <c r="V328" s="155"/>
    </row>
    <row r="329" spans="1:22" x14ac:dyDescent="0.35">
      <c r="A329" s="130"/>
      <c r="B329" s="132"/>
      <c r="C329" s="218"/>
      <c r="D329" s="170"/>
      <c r="E329" s="215"/>
      <c r="F329" s="215"/>
      <c r="G329" s="164"/>
      <c r="H329" s="193">
        <f>Requisitos[[#This Row],[Codigo CU]]</f>
        <v>0</v>
      </c>
      <c r="I329" s="229"/>
      <c r="J329" s="229"/>
      <c r="K329" s="205"/>
      <c r="L329" s="194"/>
      <c r="M329" s="20"/>
      <c r="N329" s="20" t="str">
        <f>CONCATENATE(Requisitos[[#This Row],[Codigo CU]],"   ",Requisitos[[#This Row],[Casos De Uso ]])</f>
        <v xml:space="preserve">   </v>
      </c>
      <c r="O329" s="236">
        <f>VLOOKUP(Requisitos[[#This Row],[Rastreabilidade
RS - CU]],H:I,2,FALSE)</f>
        <v>0</v>
      </c>
      <c r="P329" s="188"/>
      <c r="Q329" s="188"/>
      <c r="R329" s="185"/>
      <c r="S329" s="148"/>
      <c r="T329" s="148"/>
      <c r="U329" s="17"/>
      <c r="V329" s="155"/>
    </row>
    <row r="330" spans="1:22" x14ac:dyDescent="0.35">
      <c r="A330" s="130"/>
      <c r="B330" s="132"/>
      <c r="C330" s="218"/>
      <c r="D330" s="170"/>
      <c r="E330" s="215"/>
      <c r="F330" s="215"/>
      <c r="G330" s="164"/>
      <c r="H330" s="193">
        <f>Requisitos[[#This Row],[Codigo CU]]</f>
        <v>0</v>
      </c>
      <c r="I330" s="229"/>
      <c r="J330" s="229"/>
      <c r="K330" s="205"/>
      <c r="L330" s="194"/>
      <c r="M330" s="20"/>
      <c r="N330" s="20" t="str">
        <f>CONCATENATE(Requisitos[[#This Row],[Codigo CU]],"   ",Requisitos[[#This Row],[Casos De Uso ]])</f>
        <v xml:space="preserve">   </v>
      </c>
      <c r="O330" s="236">
        <f>VLOOKUP(Requisitos[[#This Row],[Rastreabilidade
RS - CU]],H:I,2,FALSE)</f>
        <v>0</v>
      </c>
      <c r="P330" s="188"/>
      <c r="Q330" s="188"/>
      <c r="R330" s="185"/>
      <c r="S330" s="148"/>
      <c r="T330" s="148"/>
      <c r="U330" s="17"/>
      <c r="V330" s="155"/>
    </row>
    <row r="331" spans="1:22" x14ac:dyDescent="0.35">
      <c r="A331" s="130"/>
      <c r="B331" s="132"/>
      <c r="C331" s="218"/>
      <c r="D331" s="170"/>
      <c r="E331" s="215"/>
      <c r="F331" s="215"/>
      <c r="G331" s="164"/>
      <c r="H331" s="193">
        <f>Requisitos[[#This Row],[Codigo CU]]</f>
        <v>0</v>
      </c>
      <c r="I331" s="229"/>
      <c r="J331" s="229"/>
      <c r="K331" s="205"/>
      <c r="L331" s="194"/>
      <c r="M331" s="20"/>
      <c r="N331" s="20" t="str">
        <f>CONCATENATE(Requisitos[[#This Row],[Codigo CU]],"   ",Requisitos[[#This Row],[Casos De Uso ]])</f>
        <v xml:space="preserve">   </v>
      </c>
      <c r="O331" s="236">
        <f>VLOOKUP(Requisitos[[#This Row],[Rastreabilidade
RS - CU]],H:I,2,FALSE)</f>
        <v>0</v>
      </c>
      <c r="P331" s="188"/>
      <c r="Q331" s="188"/>
      <c r="R331" s="185"/>
      <c r="S331" s="148"/>
      <c r="T331" s="148"/>
      <c r="U331" s="17"/>
      <c r="V331" s="155"/>
    </row>
    <row r="332" spans="1:22" x14ac:dyDescent="0.35">
      <c r="A332" s="130"/>
      <c r="B332" s="132"/>
      <c r="C332" s="218"/>
      <c r="D332" s="170"/>
      <c r="E332" s="215"/>
      <c r="F332" s="215"/>
      <c r="G332" s="164"/>
      <c r="H332" s="193">
        <f>Requisitos[[#This Row],[Codigo CU]]</f>
        <v>0</v>
      </c>
      <c r="I332" s="229"/>
      <c r="J332" s="229"/>
      <c r="K332" s="205"/>
      <c r="L332" s="194"/>
      <c r="M332" s="20"/>
      <c r="N332" s="20" t="str">
        <f>CONCATENATE(Requisitos[[#This Row],[Codigo CU]],"   ",Requisitos[[#This Row],[Casos De Uso ]])</f>
        <v xml:space="preserve">   </v>
      </c>
      <c r="O332" s="236">
        <f>VLOOKUP(Requisitos[[#This Row],[Rastreabilidade
RS - CU]],H:I,2,FALSE)</f>
        <v>0</v>
      </c>
      <c r="P332" s="188"/>
      <c r="Q332" s="188"/>
      <c r="R332" s="185"/>
      <c r="S332" s="148"/>
      <c r="T332" s="148"/>
      <c r="U332" s="17"/>
      <c r="V332" s="155"/>
    </row>
    <row r="333" spans="1:22" x14ac:dyDescent="0.35">
      <c r="A333" s="130"/>
      <c r="B333" s="132"/>
      <c r="C333" s="218"/>
      <c r="D333" s="170"/>
      <c r="E333" s="215"/>
      <c r="F333" s="215"/>
      <c r="G333" s="164"/>
      <c r="H333" s="193">
        <f>Requisitos[[#This Row],[Codigo CU]]</f>
        <v>0</v>
      </c>
      <c r="I333" s="229"/>
      <c r="J333" s="229"/>
      <c r="K333" s="205"/>
      <c r="L333" s="194"/>
      <c r="M333" s="20"/>
      <c r="N333" s="20" t="str">
        <f>CONCATENATE(Requisitos[[#This Row],[Codigo CU]],"   ",Requisitos[[#This Row],[Casos De Uso ]])</f>
        <v xml:space="preserve">   </v>
      </c>
      <c r="O333" s="236">
        <f>VLOOKUP(Requisitos[[#This Row],[Rastreabilidade
RS - CU]],H:I,2,FALSE)</f>
        <v>0</v>
      </c>
      <c r="P333" s="188"/>
      <c r="Q333" s="188"/>
      <c r="R333" s="185"/>
      <c r="S333" s="148"/>
      <c r="T333" s="148"/>
      <c r="U333" s="17"/>
      <c r="V333" s="155"/>
    </row>
    <row r="334" spans="1:22" x14ac:dyDescent="0.35">
      <c r="A334" s="130"/>
      <c r="B334" s="132"/>
      <c r="C334" s="218"/>
      <c r="D334" s="170"/>
      <c r="E334" s="215"/>
      <c r="F334" s="215"/>
      <c r="G334" s="164"/>
      <c r="H334" s="193">
        <f>Requisitos[[#This Row],[Codigo CU]]</f>
        <v>0</v>
      </c>
      <c r="I334" s="229"/>
      <c r="J334" s="229"/>
      <c r="K334" s="205"/>
      <c r="L334" s="194"/>
      <c r="M334" s="20"/>
      <c r="N334" s="20" t="str">
        <f>CONCATENATE(Requisitos[[#This Row],[Codigo CU]],"   ",Requisitos[[#This Row],[Casos De Uso ]])</f>
        <v xml:space="preserve">   </v>
      </c>
      <c r="O334" s="236">
        <f>VLOOKUP(Requisitos[[#This Row],[Rastreabilidade
RS - CU]],H:I,2,FALSE)</f>
        <v>0</v>
      </c>
      <c r="P334" s="188"/>
      <c r="Q334" s="188"/>
      <c r="R334" s="185"/>
      <c r="S334" s="148"/>
      <c r="T334" s="148"/>
      <c r="U334" s="17"/>
      <c r="V334" s="155"/>
    </row>
    <row r="335" spans="1:22" x14ac:dyDescent="0.35">
      <c r="A335" s="130"/>
      <c r="B335" s="132"/>
      <c r="C335" s="218"/>
      <c r="D335" s="170"/>
      <c r="E335" s="215"/>
      <c r="F335" s="215"/>
      <c r="G335" s="164"/>
      <c r="H335" s="193">
        <f>Requisitos[[#This Row],[Codigo CU]]</f>
        <v>0</v>
      </c>
      <c r="I335" s="229"/>
      <c r="J335" s="229"/>
      <c r="K335" s="205"/>
      <c r="L335" s="194"/>
      <c r="M335" s="20"/>
      <c r="N335" s="20" t="str">
        <f>CONCATENATE(Requisitos[[#This Row],[Codigo CU]],"   ",Requisitos[[#This Row],[Casos De Uso ]])</f>
        <v xml:space="preserve">   </v>
      </c>
      <c r="O335" s="236">
        <f>VLOOKUP(Requisitos[[#This Row],[Rastreabilidade
RS - CU]],H:I,2,FALSE)</f>
        <v>0</v>
      </c>
      <c r="P335" s="188"/>
      <c r="Q335" s="188"/>
      <c r="R335" s="185"/>
      <c r="S335" s="148"/>
      <c r="T335" s="148"/>
      <c r="U335" s="17"/>
      <c r="V335" s="155"/>
    </row>
    <row r="336" spans="1:22" x14ac:dyDescent="0.35">
      <c r="A336" s="130"/>
      <c r="B336" s="132"/>
      <c r="C336" s="218"/>
      <c r="D336" s="170"/>
      <c r="E336" s="215"/>
      <c r="F336" s="215"/>
      <c r="G336" s="164"/>
      <c r="H336" s="193">
        <f>Requisitos[[#This Row],[Codigo CU]]</f>
        <v>0</v>
      </c>
      <c r="I336" s="229"/>
      <c r="J336" s="229"/>
      <c r="K336" s="205"/>
      <c r="L336" s="194"/>
      <c r="M336" s="20"/>
      <c r="N336" s="20" t="str">
        <f>CONCATENATE(Requisitos[[#This Row],[Codigo CU]],"   ",Requisitos[[#This Row],[Casos De Uso ]])</f>
        <v xml:space="preserve">   </v>
      </c>
      <c r="O336" s="236">
        <f>VLOOKUP(Requisitos[[#This Row],[Rastreabilidade
RS - CU]],H:I,2,FALSE)</f>
        <v>0</v>
      </c>
      <c r="P336" s="188"/>
      <c r="Q336" s="188"/>
      <c r="R336" s="185"/>
      <c r="S336" s="148"/>
      <c r="T336" s="148"/>
      <c r="U336" s="17"/>
      <c r="V336" s="155"/>
    </row>
    <row r="337" spans="1:22" x14ac:dyDescent="0.35">
      <c r="A337" s="130"/>
      <c r="B337" s="132"/>
      <c r="C337" s="218"/>
      <c r="D337" s="170"/>
      <c r="E337" s="215"/>
      <c r="F337" s="215"/>
      <c r="G337" s="164"/>
      <c r="H337" s="193">
        <f>Requisitos[[#This Row],[Codigo CU]]</f>
        <v>0</v>
      </c>
      <c r="I337" s="229"/>
      <c r="J337" s="229"/>
      <c r="K337" s="205"/>
      <c r="L337" s="194"/>
      <c r="M337" s="20"/>
      <c r="N337" s="20" t="str">
        <f>CONCATENATE(Requisitos[[#This Row],[Codigo CU]],"   ",Requisitos[[#This Row],[Casos De Uso ]])</f>
        <v xml:space="preserve">   </v>
      </c>
      <c r="O337" s="236">
        <f>VLOOKUP(Requisitos[[#This Row],[Rastreabilidade
RS - CU]],H:I,2,FALSE)</f>
        <v>0</v>
      </c>
      <c r="P337" s="188"/>
      <c r="Q337" s="188"/>
      <c r="R337" s="185"/>
      <c r="S337" s="148"/>
      <c r="T337" s="148"/>
      <c r="U337" s="17"/>
      <c r="V337" s="155"/>
    </row>
    <row r="338" spans="1:22" x14ac:dyDescent="0.35">
      <c r="A338" s="130"/>
      <c r="B338" s="132"/>
      <c r="C338" s="218"/>
      <c r="D338" s="170"/>
      <c r="E338" s="215"/>
      <c r="F338" s="215"/>
      <c r="G338" s="164"/>
      <c r="H338" s="193">
        <f>Requisitos[[#This Row],[Codigo CU]]</f>
        <v>0</v>
      </c>
      <c r="I338" s="229"/>
      <c r="J338" s="229"/>
      <c r="K338" s="205"/>
      <c r="L338" s="194"/>
      <c r="M338" s="20"/>
      <c r="N338" s="20" t="str">
        <f>CONCATENATE(Requisitos[[#This Row],[Codigo CU]],"   ",Requisitos[[#This Row],[Casos De Uso ]])</f>
        <v xml:space="preserve">   </v>
      </c>
      <c r="O338" s="236">
        <f>VLOOKUP(Requisitos[[#This Row],[Rastreabilidade
RS - CU]],H:I,2,FALSE)</f>
        <v>0</v>
      </c>
      <c r="P338" s="188"/>
      <c r="Q338" s="188"/>
      <c r="R338" s="185"/>
      <c r="S338" s="148"/>
      <c r="T338" s="148"/>
      <c r="U338" s="17"/>
      <c r="V338" s="155"/>
    </row>
    <row r="339" spans="1:22" x14ac:dyDescent="0.35">
      <c r="A339" s="130"/>
      <c r="B339" s="132"/>
      <c r="C339" s="218"/>
      <c r="D339" s="170"/>
      <c r="E339" s="215"/>
      <c r="F339" s="215"/>
      <c r="G339" s="164"/>
      <c r="H339" s="193">
        <f>Requisitos[[#This Row],[Codigo CU]]</f>
        <v>0</v>
      </c>
      <c r="I339" s="229"/>
      <c r="J339" s="229"/>
      <c r="K339" s="205"/>
      <c r="L339" s="194"/>
      <c r="M339" s="20"/>
      <c r="N339" s="20" t="str">
        <f>CONCATENATE(Requisitos[[#This Row],[Codigo CU]],"   ",Requisitos[[#This Row],[Casos De Uso ]])</f>
        <v xml:space="preserve">   </v>
      </c>
      <c r="O339" s="236">
        <f>VLOOKUP(Requisitos[[#This Row],[Rastreabilidade
RS - CU]],H:I,2,FALSE)</f>
        <v>0</v>
      </c>
      <c r="P339" s="188"/>
      <c r="Q339" s="188"/>
      <c r="R339" s="185"/>
      <c r="S339" s="148"/>
      <c r="T339" s="148"/>
      <c r="U339" s="17"/>
      <c r="V339" s="155"/>
    </row>
    <row r="340" spans="1:22" x14ac:dyDescent="0.35">
      <c r="A340" s="130"/>
      <c r="B340" s="132"/>
      <c r="C340" s="218"/>
      <c r="D340" s="170"/>
      <c r="E340" s="215"/>
      <c r="F340" s="215"/>
      <c r="G340" s="164"/>
      <c r="H340" s="193">
        <f>Requisitos[[#This Row],[Codigo CU]]</f>
        <v>0</v>
      </c>
      <c r="I340" s="229"/>
      <c r="J340" s="229"/>
      <c r="K340" s="205"/>
      <c r="L340" s="194"/>
      <c r="M340" s="20"/>
      <c r="N340" s="20" t="str">
        <f>CONCATENATE(Requisitos[[#This Row],[Codigo CU]],"   ",Requisitos[[#This Row],[Casos De Uso ]])</f>
        <v xml:space="preserve">   </v>
      </c>
      <c r="O340" s="236">
        <f>VLOOKUP(Requisitos[[#This Row],[Rastreabilidade
RS - CU]],H:I,2,FALSE)</f>
        <v>0</v>
      </c>
      <c r="P340" s="188"/>
      <c r="Q340" s="188"/>
      <c r="R340" s="185"/>
      <c r="S340" s="148"/>
      <c r="T340" s="148"/>
      <c r="U340" s="17"/>
      <c r="V340" s="155"/>
    </row>
    <row r="341" spans="1:22" x14ac:dyDescent="0.35">
      <c r="A341" s="130"/>
      <c r="B341" s="132"/>
      <c r="C341" s="218"/>
      <c r="D341" s="170"/>
      <c r="E341" s="215"/>
      <c r="F341" s="215"/>
      <c r="G341" s="164"/>
      <c r="H341" s="193">
        <f>Requisitos[[#This Row],[Codigo CU]]</f>
        <v>0</v>
      </c>
      <c r="I341" s="229"/>
      <c r="J341" s="229"/>
      <c r="K341" s="205"/>
      <c r="L341" s="194"/>
      <c r="M341" s="20"/>
      <c r="N341" s="20" t="str">
        <f>CONCATENATE(Requisitos[[#This Row],[Codigo CU]],"   ",Requisitos[[#This Row],[Casos De Uso ]])</f>
        <v xml:space="preserve">   </v>
      </c>
      <c r="O341" s="236">
        <f>VLOOKUP(Requisitos[[#This Row],[Rastreabilidade
RS - CU]],H:I,2,FALSE)</f>
        <v>0</v>
      </c>
      <c r="P341" s="188"/>
      <c r="Q341" s="188"/>
      <c r="R341" s="185"/>
      <c r="S341" s="148"/>
      <c r="T341" s="148"/>
      <c r="U341" s="17"/>
      <c r="V341" s="155"/>
    </row>
    <row r="342" spans="1:22" x14ac:dyDescent="0.35">
      <c r="A342" s="130"/>
      <c r="B342" s="132"/>
      <c r="C342" s="218"/>
      <c r="D342" s="170"/>
      <c r="E342" s="215"/>
      <c r="F342" s="215"/>
      <c r="G342" s="164"/>
      <c r="H342" s="193">
        <f>Requisitos[[#This Row],[Codigo CU]]</f>
        <v>0</v>
      </c>
      <c r="I342" s="229"/>
      <c r="J342" s="229"/>
      <c r="K342" s="205"/>
      <c r="L342" s="194"/>
      <c r="M342" s="20"/>
      <c r="N342" s="20" t="str">
        <f>CONCATENATE(Requisitos[[#This Row],[Codigo CU]],"   ",Requisitos[[#This Row],[Casos De Uso ]])</f>
        <v xml:space="preserve">   </v>
      </c>
      <c r="O342" s="236">
        <f>VLOOKUP(Requisitos[[#This Row],[Rastreabilidade
RS - CU]],H:I,2,FALSE)</f>
        <v>0</v>
      </c>
      <c r="P342" s="188"/>
      <c r="Q342" s="188"/>
      <c r="R342" s="185"/>
      <c r="S342" s="148"/>
      <c r="T342" s="148"/>
      <c r="U342" s="17"/>
      <c r="V342" s="155"/>
    </row>
    <row r="343" spans="1:22" x14ac:dyDescent="0.35">
      <c r="A343" s="130"/>
      <c r="B343" s="132"/>
      <c r="C343" s="218"/>
      <c r="D343" s="170"/>
      <c r="E343" s="215"/>
      <c r="F343" s="215"/>
      <c r="G343" s="164"/>
      <c r="H343" s="193">
        <f>Requisitos[[#This Row],[Codigo CU]]</f>
        <v>0</v>
      </c>
      <c r="I343" s="229"/>
      <c r="J343" s="229"/>
      <c r="K343" s="205"/>
      <c r="L343" s="194"/>
      <c r="M343" s="20"/>
      <c r="N343" s="20" t="str">
        <f>CONCATENATE(Requisitos[[#This Row],[Codigo CU]],"   ",Requisitos[[#This Row],[Casos De Uso ]])</f>
        <v xml:space="preserve">   </v>
      </c>
      <c r="O343" s="236">
        <f>VLOOKUP(Requisitos[[#This Row],[Rastreabilidade
RS - CU]],H:I,2,FALSE)</f>
        <v>0</v>
      </c>
      <c r="P343" s="188"/>
      <c r="Q343" s="188"/>
      <c r="R343" s="185"/>
      <c r="S343" s="148"/>
      <c r="T343" s="148"/>
      <c r="U343" s="17"/>
      <c r="V343" s="155"/>
    </row>
    <row r="344" spans="1:22" x14ac:dyDescent="0.35">
      <c r="A344" s="130"/>
      <c r="B344" s="132"/>
      <c r="C344" s="218"/>
      <c r="D344" s="170"/>
      <c r="E344" s="215"/>
      <c r="F344" s="215"/>
      <c r="G344" s="164"/>
      <c r="H344" s="193">
        <f>Requisitos[[#This Row],[Codigo CU]]</f>
        <v>0</v>
      </c>
      <c r="I344" s="229"/>
      <c r="J344" s="229"/>
      <c r="K344" s="205"/>
      <c r="L344" s="194"/>
      <c r="M344" s="20"/>
      <c r="N344" s="20" t="str">
        <f>CONCATENATE(Requisitos[[#This Row],[Codigo CU]],"   ",Requisitos[[#This Row],[Casos De Uso ]])</f>
        <v xml:space="preserve">   </v>
      </c>
      <c r="O344" s="236">
        <f>VLOOKUP(Requisitos[[#This Row],[Rastreabilidade
RS - CU]],H:I,2,FALSE)</f>
        <v>0</v>
      </c>
      <c r="P344" s="188"/>
      <c r="Q344" s="188"/>
      <c r="R344" s="185"/>
      <c r="S344" s="148"/>
      <c r="T344" s="148"/>
      <c r="U344" s="17"/>
      <c r="V344" s="155"/>
    </row>
    <row r="345" spans="1:22" x14ac:dyDescent="0.35">
      <c r="A345" s="133"/>
      <c r="B345" s="134"/>
      <c r="C345" s="219"/>
      <c r="D345" s="171"/>
      <c r="E345" s="225"/>
      <c r="F345" s="225"/>
      <c r="G345" s="168"/>
      <c r="H345" s="193">
        <f>Requisitos[[#This Row],[Codigo CU]]</f>
        <v>0</v>
      </c>
      <c r="I345" s="231"/>
      <c r="J345" s="231"/>
      <c r="K345" s="206"/>
      <c r="L345" s="195"/>
      <c r="M345" s="196"/>
      <c r="N345" s="196" t="str">
        <f>CONCATENATE(Requisitos[[#This Row],[Codigo CU]],"   ",Requisitos[[#This Row],[Casos De Uso ]])</f>
        <v xml:space="preserve">   </v>
      </c>
      <c r="O345" s="237">
        <f>VLOOKUP(Requisitos[[#This Row],[Rastreabilidade
RS - CU]],H:I,2,FALSE)</f>
        <v>0</v>
      </c>
      <c r="P345" s="189"/>
      <c r="Q345" s="189"/>
      <c r="R345" s="200"/>
      <c r="S345" s="150"/>
      <c r="T345" s="150"/>
      <c r="U345" s="156"/>
      <c r="V345" s="157"/>
    </row>
    <row r="346" spans="1:22" x14ac:dyDescent="0.35">
      <c r="A346" s="133"/>
      <c r="B346" s="134"/>
      <c r="C346" s="220"/>
      <c r="D346" s="202"/>
      <c r="E346" s="226" t="str">
        <f>C6</f>
        <v>CA-005</v>
      </c>
      <c r="F346" s="225"/>
      <c r="G346" s="168"/>
      <c r="H346" s="193">
        <f>Requisitos[[#This Row],[Codigo CU]]</f>
        <v>0</v>
      </c>
      <c r="I346" s="231"/>
      <c r="J346" s="231"/>
      <c r="K346" s="206"/>
      <c r="L346" s="195"/>
      <c r="M346" s="196"/>
      <c r="N346" s="196" t="str">
        <f>CONCATENATE(Requisitos[[#This Row],[Codigo CU]],"   ",Requisitos[[#This Row],[Casos De Uso ]])</f>
        <v xml:space="preserve">   </v>
      </c>
      <c r="O346" s="237">
        <f>VLOOKUP(Requisitos[[#This Row],[Rastreabilidade
RS - CU]],H:I,2,FALSE)</f>
        <v>0</v>
      </c>
      <c r="P346" s="189"/>
      <c r="Q346" s="189"/>
      <c r="R346" s="200"/>
      <c r="S346" s="150"/>
      <c r="T346" s="150"/>
      <c r="U346" s="156"/>
      <c r="V346" s="157"/>
    </row>
  </sheetData>
  <dataConsolidate/>
  <hyperlinks>
    <hyperlink ref="D2" location="Geral!A1" display="Geral"/>
    <hyperlink ref="D1" location="Ferramentas!A1" display="Ferramentas "/>
    <hyperlink ref="G123" r:id="rId1"/>
  </hyperlinks>
  <pageMargins left="0.511811024" right="0.511811024" top="0.78740157499999996" bottom="0.78740157499999996" header="0.31496062000000002" footer="0.31496062000000002"/>
  <pageSetup paperSize="9" orientation="portrait" r:id="rId2"/>
  <ignoredErrors>
    <ignoredError sqref="J16" formula="1"/>
  </ignoredErrors>
  <drawing r:id="rId3"/>
  <legacyDrawing r:id="rId4"/>
  <tableParts count="1">
    <tablePart r:id="rId5"/>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9"/>
  <dimension ref="A1:D3"/>
  <sheetViews>
    <sheetView workbookViewId="0">
      <selection activeCell="C22" sqref="C22"/>
    </sheetView>
  </sheetViews>
  <sheetFormatPr defaultRowHeight="15" x14ac:dyDescent="0.25"/>
  <cols>
    <col min="1" max="1" width="27.85546875" bestFit="1" customWidth="1"/>
    <col min="2" max="2" width="32.28515625" bestFit="1" customWidth="1"/>
    <col min="3" max="3" width="20.5703125" bestFit="1" customWidth="1"/>
    <col min="4" max="4" width="31.42578125" bestFit="1" customWidth="1"/>
  </cols>
  <sheetData>
    <row r="1" spans="1:4" x14ac:dyDescent="0.25">
      <c r="A1" t="s">
        <v>909</v>
      </c>
    </row>
    <row r="3" spans="1:4" x14ac:dyDescent="0.25">
      <c r="A3" t="s">
        <v>910</v>
      </c>
      <c r="B3" t="s">
        <v>911</v>
      </c>
      <c r="C3" t="s">
        <v>912</v>
      </c>
      <c r="D3" t="s">
        <v>913</v>
      </c>
    </row>
  </sheetData>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showGridLines="0" workbookViewId="0">
      <selection sqref="A1:O3"/>
    </sheetView>
  </sheetViews>
  <sheetFormatPr defaultRowHeight="15" x14ac:dyDescent="0.25"/>
  <sheetData>
    <row r="1" spans="1:15" x14ac:dyDescent="0.25">
      <c r="A1" s="471" t="s">
        <v>1096</v>
      </c>
      <c r="B1" s="471"/>
      <c r="C1" s="471"/>
      <c r="D1" s="471"/>
      <c r="E1" s="471"/>
      <c r="F1" s="471"/>
      <c r="G1" s="471"/>
      <c r="H1" s="471"/>
      <c r="I1" s="471"/>
      <c r="J1" s="471"/>
      <c r="K1" s="471"/>
      <c r="L1" s="471"/>
      <c r="M1" s="471"/>
      <c r="N1" s="471"/>
      <c r="O1" s="471"/>
    </row>
    <row r="2" spans="1:15" x14ac:dyDescent="0.25">
      <c r="A2" s="471"/>
      <c r="B2" s="471"/>
      <c r="C2" s="471"/>
      <c r="D2" s="471"/>
      <c r="E2" s="471"/>
      <c r="F2" s="471"/>
      <c r="G2" s="471"/>
      <c r="H2" s="471"/>
      <c r="I2" s="471"/>
      <c r="J2" s="471"/>
      <c r="K2" s="471"/>
      <c r="L2" s="471"/>
      <c r="M2" s="471"/>
      <c r="N2" s="471"/>
      <c r="O2" s="471"/>
    </row>
    <row r="3" spans="1:15" x14ac:dyDescent="0.25">
      <c r="A3" s="471"/>
      <c r="B3" s="471"/>
      <c r="C3" s="471"/>
      <c r="D3" s="471"/>
      <c r="E3" s="471"/>
      <c r="F3" s="471"/>
      <c r="G3" s="471"/>
      <c r="H3" s="471"/>
      <c r="I3" s="471"/>
      <c r="J3" s="471"/>
      <c r="K3" s="471"/>
      <c r="L3" s="471"/>
      <c r="M3" s="471"/>
      <c r="N3" s="471"/>
      <c r="O3" s="471"/>
    </row>
    <row r="5" spans="1:15" ht="15.75" thickBot="1" x14ac:dyDescent="0.3"/>
    <row r="6" spans="1:15" x14ac:dyDescent="0.25">
      <c r="A6" s="452" t="s">
        <v>804</v>
      </c>
      <c r="B6" s="453"/>
      <c r="C6" s="453"/>
      <c r="D6" s="453"/>
      <c r="E6" s="453"/>
      <c r="F6" s="453"/>
      <c r="G6" s="453"/>
      <c r="H6" s="453"/>
      <c r="I6" s="453"/>
      <c r="J6" s="453"/>
      <c r="K6" s="453"/>
      <c r="L6" s="453"/>
      <c r="M6" s="453"/>
      <c r="N6" s="453"/>
      <c r="O6" s="454"/>
    </row>
    <row r="7" spans="1:15" ht="15.75" thickBot="1" x14ac:dyDescent="0.3">
      <c r="A7" s="455"/>
      <c r="B7" s="456"/>
      <c r="C7" s="456"/>
      <c r="D7" s="456"/>
      <c r="E7" s="456"/>
      <c r="F7" s="456"/>
      <c r="G7" s="456"/>
      <c r="H7" s="456"/>
      <c r="I7" s="456"/>
      <c r="J7" s="456"/>
      <c r="K7" s="456"/>
      <c r="L7" s="456"/>
      <c r="M7" s="456"/>
      <c r="N7" s="456"/>
      <c r="O7" s="457"/>
    </row>
    <row r="8" spans="1:15" ht="15.75" thickBot="1" x14ac:dyDescent="0.3"/>
    <row r="9" spans="1:15" x14ac:dyDescent="0.25">
      <c r="A9" s="462" t="s">
        <v>1097</v>
      </c>
      <c r="B9" s="463"/>
      <c r="C9" s="463"/>
      <c r="D9" s="463"/>
      <c r="E9" s="463"/>
      <c r="F9" s="463"/>
      <c r="G9" s="463"/>
      <c r="H9" s="463"/>
      <c r="I9" s="463"/>
      <c r="J9" s="463"/>
      <c r="K9" s="463"/>
      <c r="L9" s="463"/>
      <c r="M9" s="463"/>
      <c r="N9" s="463"/>
      <c r="O9" s="464"/>
    </row>
    <row r="10" spans="1:15" x14ac:dyDescent="0.25">
      <c r="A10" s="465"/>
      <c r="B10" s="466"/>
      <c r="C10" s="466"/>
      <c r="D10" s="466"/>
      <c r="E10" s="466"/>
      <c r="F10" s="466"/>
      <c r="G10" s="466"/>
      <c r="H10" s="466"/>
      <c r="I10" s="466"/>
      <c r="J10" s="466"/>
      <c r="K10" s="466"/>
      <c r="L10" s="466"/>
      <c r="M10" s="466"/>
      <c r="N10" s="466"/>
      <c r="O10" s="467"/>
    </row>
    <row r="11" spans="1:15" x14ac:dyDescent="0.25">
      <c r="A11" s="465"/>
      <c r="B11" s="466"/>
      <c r="C11" s="466"/>
      <c r="D11" s="466"/>
      <c r="E11" s="466"/>
      <c r="F11" s="466"/>
      <c r="G11" s="466"/>
      <c r="H11" s="466"/>
      <c r="I11" s="466"/>
      <c r="J11" s="466"/>
      <c r="K11" s="466"/>
      <c r="L11" s="466"/>
      <c r="M11" s="466"/>
      <c r="N11" s="466"/>
      <c r="O11" s="467"/>
    </row>
    <row r="12" spans="1:15" x14ac:dyDescent="0.25">
      <c r="A12" s="465"/>
      <c r="B12" s="466"/>
      <c r="C12" s="466"/>
      <c r="D12" s="466"/>
      <c r="E12" s="466"/>
      <c r="F12" s="466"/>
      <c r="G12" s="466"/>
      <c r="H12" s="466"/>
      <c r="I12" s="466"/>
      <c r="J12" s="466"/>
      <c r="K12" s="466"/>
      <c r="L12" s="466"/>
      <c r="M12" s="466"/>
      <c r="N12" s="466"/>
      <c r="O12" s="467"/>
    </row>
    <row r="13" spans="1:15" x14ac:dyDescent="0.25">
      <c r="A13" s="465"/>
      <c r="B13" s="466"/>
      <c r="C13" s="466"/>
      <c r="D13" s="466"/>
      <c r="E13" s="466"/>
      <c r="F13" s="466"/>
      <c r="G13" s="466"/>
      <c r="H13" s="466"/>
      <c r="I13" s="466"/>
      <c r="J13" s="466"/>
      <c r="K13" s="466"/>
      <c r="L13" s="466"/>
      <c r="M13" s="466"/>
      <c r="N13" s="466"/>
      <c r="O13" s="467"/>
    </row>
    <row r="14" spans="1:15" x14ac:dyDescent="0.25">
      <c r="A14" s="465"/>
      <c r="B14" s="466"/>
      <c r="C14" s="466"/>
      <c r="D14" s="466"/>
      <c r="E14" s="466"/>
      <c r="F14" s="466"/>
      <c r="G14" s="466"/>
      <c r="H14" s="466"/>
      <c r="I14" s="466"/>
      <c r="J14" s="466"/>
      <c r="K14" s="466"/>
      <c r="L14" s="466"/>
      <c r="M14" s="466"/>
      <c r="N14" s="466"/>
      <c r="O14" s="467"/>
    </row>
    <row r="15" spans="1:15" x14ac:dyDescent="0.25">
      <c r="A15" s="465"/>
      <c r="B15" s="466"/>
      <c r="C15" s="466"/>
      <c r="D15" s="466"/>
      <c r="E15" s="466"/>
      <c r="F15" s="466"/>
      <c r="G15" s="466"/>
      <c r="H15" s="466"/>
      <c r="I15" s="466"/>
      <c r="J15" s="466"/>
      <c r="K15" s="466"/>
      <c r="L15" s="466"/>
      <c r="M15" s="466"/>
      <c r="N15" s="466"/>
      <c r="O15" s="467"/>
    </row>
    <row r="16" spans="1:15" x14ac:dyDescent="0.25">
      <c r="A16" s="465"/>
      <c r="B16" s="466"/>
      <c r="C16" s="466"/>
      <c r="D16" s="466"/>
      <c r="E16" s="466"/>
      <c r="F16" s="466"/>
      <c r="G16" s="466"/>
      <c r="H16" s="466"/>
      <c r="I16" s="466"/>
      <c r="J16" s="466"/>
      <c r="K16" s="466"/>
      <c r="L16" s="466"/>
      <c r="M16" s="466"/>
      <c r="N16" s="466"/>
      <c r="O16" s="467"/>
    </row>
    <row r="17" spans="1:15" x14ac:dyDescent="0.25">
      <c r="A17" s="465"/>
      <c r="B17" s="466"/>
      <c r="C17" s="466"/>
      <c r="D17" s="466"/>
      <c r="E17" s="466"/>
      <c r="F17" s="466"/>
      <c r="G17" s="466"/>
      <c r="H17" s="466"/>
      <c r="I17" s="466"/>
      <c r="J17" s="466"/>
      <c r="K17" s="466"/>
      <c r="L17" s="466"/>
      <c r="M17" s="466"/>
      <c r="N17" s="466"/>
      <c r="O17" s="467"/>
    </row>
    <row r="18" spans="1:15" x14ac:dyDescent="0.25">
      <c r="A18" s="465"/>
      <c r="B18" s="466"/>
      <c r="C18" s="466"/>
      <c r="D18" s="466"/>
      <c r="E18" s="466"/>
      <c r="F18" s="466"/>
      <c r="G18" s="466"/>
      <c r="H18" s="466"/>
      <c r="I18" s="466"/>
      <c r="J18" s="466"/>
      <c r="K18" s="466"/>
      <c r="L18" s="466"/>
      <c r="M18" s="466"/>
      <c r="N18" s="466"/>
      <c r="O18" s="467"/>
    </row>
    <row r="19" spans="1:15" x14ac:dyDescent="0.25">
      <c r="A19" s="465"/>
      <c r="B19" s="466"/>
      <c r="C19" s="466"/>
      <c r="D19" s="466"/>
      <c r="E19" s="466"/>
      <c r="F19" s="466"/>
      <c r="G19" s="466"/>
      <c r="H19" s="466"/>
      <c r="I19" s="466"/>
      <c r="J19" s="466"/>
      <c r="K19" s="466"/>
      <c r="L19" s="466"/>
      <c r="M19" s="466"/>
      <c r="N19" s="466"/>
      <c r="O19" s="467"/>
    </row>
    <row r="20" spans="1:15" x14ac:dyDescent="0.25">
      <c r="A20" s="465"/>
      <c r="B20" s="466"/>
      <c r="C20" s="466"/>
      <c r="D20" s="466"/>
      <c r="E20" s="466"/>
      <c r="F20" s="466"/>
      <c r="G20" s="466"/>
      <c r="H20" s="466"/>
      <c r="I20" s="466"/>
      <c r="J20" s="466"/>
      <c r="K20" s="466"/>
      <c r="L20" s="466"/>
      <c r="M20" s="466"/>
      <c r="N20" s="466"/>
      <c r="O20" s="467"/>
    </row>
    <row r="21" spans="1:15" x14ac:dyDescent="0.25">
      <c r="A21" s="465"/>
      <c r="B21" s="466"/>
      <c r="C21" s="466"/>
      <c r="D21" s="466"/>
      <c r="E21" s="466"/>
      <c r="F21" s="466"/>
      <c r="G21" s="466"/>
      <c r="H21" s="466"/>
      <c r="I21" s="466"/>
      <c r="J21" s="466"/>
      <c r="K21" s="466"/>
      <c r="L21" s="466"/>
      <c r="M21" s="466"/>
      <c r="N21" s="466"/>
      <c r="O21" s="467"/>
    </row>
    <row r="22" spans="1:15" ht="15.75" thickBot="1" x14ac:dyDescent="0.3">
      <c r="A22" s="468"/>
      <c r="B22" s="469"/>
      <c r="C22" s="469"/>
      <c r="D22" s="469"/>
      <c r="E22" s="469"/>
      <c r="F22" s="469"/>
      <c r="G22" s="469"/>
      <c r="H22" s="469"/>
      <c r="I22" s="469"/>
      <c r="J22" s="469"/>
      <c r="K22" s="469"/>
      <c r="L22" s="469"/>
      <c r="M22" s="469"/>
      <c r="N22" s="469"/>
      <c r="O22" s="470"/>
    </row>
    <row r="24" spans="1:15" ht="15.75" thickBot="1" x14ac:dyDescent="0.3"/>
    <row r="25" spans="1:15" x14ac:dyDescent="0.25">
      <c r="A25" s="452" t="s">
        <v>1075</v>
      </c>
      <c r="B25" s="453"/>
      <c r="C25" s="453"/>
      <c r="D25" s="453"/>
      <c r="E25" s="453"/>
      <c r="F25" s="453"/>
      <c r="G25" s="453"/>
      <c r="H25" s="453"/>
      <c r="I25" s="453"/>
      <c r="J25" s="453"/>
      <c r="K25" s="453"/>
      <c r="L25" s="453"/>
      <c r="M25" s="453"/>
      <c r="N25" s="453"/>
      <c r="O25" s="454"/>
    </row>
    <row r="26" spans="1:15" ht="15.75" thickBot="1" x14ac:dyDescent="0.3">
      <c r="A26" s="455"/>
      <c r="B26" s="456"/>
      <c r="C26" s="456"/>
      <c r="D26" s="456"/>
      <c r="E26" s="456"/>
      <c r="F26" s="456"/>
      <c r="G26" s="456"/>
      <c r="H26" s="456"/>
      <c r="I26" s="456"/>
      <c r="J26" s="456"/>
      <c r="K26" s="456"/>
      <c r="L26" s="456"/>
      <c r="M26" s="456"/>
      <c r="N26" s="456"/>
      <c r="O26" s="457"/>
    </row>
    <row r="27" spans="1:15" ht="15.75" thickBot="1" x14ac:dyDescent="0.3"/>
    <row r="28" spans="1:15" ht="15.75" thickBot="1" x14ac:dyDescent="0.3">
      <c r="E28" s="458" t="s">
        <v>1099</v>
      </c>
      <c r="F28" s="459"/>
      <c r="G28" s="459"/>
      <c r="H28" s="459"/>
      <c r="I28" s="459"/>
      <c r="J28" s="459"/>
      <c r="K28" s="460"/>
    </row>
    <row r="29" spans="1:15" ht="15.75" thickBot="1" x14ac:dyDescent="0.3">
      <c r="E29" s="458" t="s">
        <v>1100</v>
      </c>
      <c r="F29" s="459"/>
      <c r="G29" s="459"/>
      <c r="H29" s="459"/>
      <c r="I29" s="459"/>
      <c r="J29" s="459"/>
      <c r="K29" s="460"/>
    </row>
    <row r="30" spans="1:15" ht="15.75" thickBot="1" x14ac:dyDescent="0.3">
      <c r="E30" s="458" t="s">
        <v>1101</v>
      </c>
      <c r="F30" s="459"/>
      <c r="G30" s="459"/>
      <c r="H30" s="459"/>
      <c r="I30" s="459"/>
      <c r="J30" s="459"/>
      <c r="K30" s="460"/>
    </row>
    <row r="31" spans="1:15" ht="15.75" thickBot="1" x14ac:dyDescent="0.3">
      <c r="E31" s="458"/>
      <c r="F31" s="459"/>
      <c r="G31" s="459"/>
      <c r="H31" s="459"/>
      <c r="I31" s="459"/>
      <c r="J31" s="459"/>
      <c r="K31" s="460"/>
    </row>
    <row r="32" spans="1:15" ht="15.75" thickBot="1" x14ac:dyDescent="0.3">
      <c r="E32" s="458"/>
      <c r="F32" s="459"/>
      <c r="G32" s="459"/>
      <c r="H32" s="459"/>
      <c r="I32" s="459"/>
      <c r="J32" s="459"/>
      <c r="K32" s="460"/>
    </row>
    <row r="33" spans="1:15" ht="15.75" thickBot="1" x14ac:dyDescent="0.3">
      <c r="E33" s="458"/>
      <c r="F33" s="459"/>
      <c r="G33" s="459"/>
      <c r="H33" s="459"/>
      <c r="I33" s="459"/>
      <c r="J33" s="459"/>
      <c r="K33" s="460"/>
    </row>
    <row r="34" spans="1:15" ht="15.75" thickBot="1" x14ac:dyDescent="0.3">
      <c r="E34" s="458"/>
      <c r="F34" s="459"/>
      <c r="G34" s="459"/>
      <c r="H34" s="459"/>
      <c r="I34" s="459"/>
      <c r="J34" s="459"/>
      <c r="K34" s="460"/>
    </row>
    <row r="35" spans="1:15" ht="15.75" thickBot="1" x14ac:dyDescent="0.3">
      <c r="E35" s="458"/>
      <c r="F35" s="459"/>
      <c r="G35" s="459"/>
      <c r="H35" s="459"/>
      <c r="I35" s="459"/>
      <c r="J35" s="459"/>
      <c r="K35" s="460"/>
    </row>
    <row r="37" spans="1:15" ht="15.75" thickBot="1" x14ac:dyDescent="0.3"/>
    <row r="38" spans="1:15" x14ac:dyDescent="0.25">
      <c r="A38" s="452" t="s">
        <v>1074</v>
      </c>
      <c r="B38" s="453"/>
      <c r="C38" s="453"/>
      <c r="D38" s="453"/>
      <c r="E38" s="453"/>
      <c r="F38" s="453"/>
      <c r="G38" s="453"/>
      <c r="H38" s="453"/>
      <c r="I38" s="453"/>
      <c r="J38" s="453"/>
      <c r="K38" s="453"/>
      <c r="L38" s="453"/>
      <c r="M38" s="453"/>
      <c r="N38" s="453"/>
      <c r="O38" s="454"/>
    </row>
    <row r="39" spans="1:15" ht="15.75" thickBot="1" x14ac:dyDescent="0.3">
      <c r="A39" s="455"/>
      <c r="B39" s="456"/>
      <c r="C39" s="456"/>
      <c r="D39" s="456"/>
      <c r="E39" s="456"/>
      <c r="F39" s="456"/>
      <c r="G39" s="456"/>
      <c r="H39" s="456"/>
      <c r="I39" s="456"/>
      <c r="J39" s="456"/>
      <c r="K39" s="456"/>
      <c r="L39" s="456"/>
      <c r="M39" s="456"/>
      <c r="N39" s="456"/>
      <c r="O39" s="457"/>
    </row>
    <row r="42" spans="1:15" x14ac:dyDescent="0.25">
      <c r="A42" s="179" t="s">
        <v>1094</v>
      </c>
      <c r="B42" s="179" t="s">
        <v>1094</v>
      </c>
      <c r="C42" t="s">
        <v>1095</v>
      </c>
    </row>
    <row r="49" spans="1:15" ht="15.75" thickBot="1" x14ac:dyDescent="0.3"/>
    <row r="50" spans="1:15" x14ac:dyDescent="0.25">
      <c r="A50" s="452" t="s">
        <v>908</v>
      </c>
      <c r="B50" s="453"/>
      <c r="C50" s="453"/>
      <c r="D50" s="453"/>
      <c r="E50" s="453"/>
      <c r="F50" s="453"/>
      <c r="G50" s="453"/>
      <c r="H50" s="453"/>
      <c r="I50" s="453"/>
      <c r="J50" s="453"/>
      <c r="K50" s="453"/>
      <c r="L50" s="453"/>
      <c r="M50" s="453"/>
      <c r="N50" s="453"/>
      <c r="O50" s="454"/>
    </row>
    <row r="51" spans="1:15" ht="15.75" thickBot="1" x14ac:dyDescent="0.3">
      <c r="A51" s="455"/>
      <c r="B51" s="456"/>
      <c r="C51" s="456"/>
      <c r="D51" s="456"/>
      <c r="E51" s="456"/>
      <c r="F51" s="456"/>
      <c r="G51" s="456"/>
      <c r="H51" s="456"/>
      <c r="I51" s="456"/>
      <c r="J51" s="456"/>
      <c r="K51" s="456"/>
      <c r="L51" s="456"/>
      <c r="M51" s="456"/>
      <c r="N51" s="456"/>
      <c r="O51" s="457"/>
    </row>
    <row r="54" spans="1:15" x14ac:dyDescent="0.25">
      <c r="C54" s="251" t="s">
        <v>530</v>
      </c>
      <c r="D54" s="59" t="s">
        <v>528</v>
      </c>
      <c r="E54" s="60" t="s">
        <v>483</v>
      </c>
      <c r="F54" s="60" t="s">
        <v>529</v>
      </c>
      <c r="G54" s="60" t="s">
        <v>488</v>
      </c>
      <c r="H54" s="60" t="s">
        <v>196</v>
      </c>
      <c r="I54" s="60" t="s">
        <v>536</v>
      </c>
      <c r="J54" s="60" t="s">
        <v>481</v>
      </c>
      <c r="K54" s="60"/>
      <c r="L54" s="61" t="s">
        <v>526</v>
      </c>
      <c r="M54" s="11" t="s">
        <v>527</v>
      </c>
    </row>
    <row r="55" spans="1:15" x14ac:dyDescent="0.25">
      <c r="C55" s="252"/>
      <c r="D55" s="248" t="s">
        <v>525</v>
      </c>
      <c r="E55" s="249"/>
      <c r="F55" s="249"/>
      <c r="G55" s="249"/>
      <c r="H55" s="249"/>
      <c r="I55" s="249"/>
      <c r="J55" s="249"/>
      <c r="K55" s="249"/>
      <c r="L55" s="250"/>
      <c r="M55" s="11"/>
    </row>
    <row r="56" spans="1:15" x14ac:dyDescent="0.25">
      <c r="C56" s="62" t="s">
        <v>537</v>
      </c>
      <c r="D56" s="63" t="s">
        <v>1076</v>
      </c>
      <c r="E56" s="63" t="s">
        <v>539</v>
      </c>
      <c r="F56" s="63" t="s">
        <v>540</v>
      </c>
      <c r="G56" s="63"/>
      <c r="H56" s="63"/>
      <c r="I56" s="63"/>
      <c r="J56" s="63"/>
      <c r="K56" s="63"/>
      <c r="L56" s="63"/>
      <c r="M56" s="66"/>
    </row>
    <row r="57" spans="1:15" ht="15.75" thickBot="1" x14ac:dyDescent="0.3">
      <c r="C57" s="67" t="s">
        <v>532</v>
      </c>
      <c r="D57" s="68"/>
      <c r="E57" s="68"/>
      <c r="F57" s="68"/>
      <c r="G57" s="65"/>
      <c r="H57" s="68"/>
      <c r="I57" s="68"/>
      <c r="J57" s="68"/>
      <c r="K57" s="68"/>
      <c r="L57" s="68"/>
      <c r="M57" s="69"/>
    </row>
    <row r="58" spans="1:15" x14ac:dyDescent="0.25">
      <c r="C58" s="53"/>
      <c r="D58" s="54"/>
      <c r="E58" s="54"/>
      <c r="F58" s="54"/>
      <c r="G58" s="253" t="s">
        <v>535</v>
      </c>
      <c r="H58" s="54" t="s">
        <v>533</v>
      </c>
      <c r="I58" s="54"/>
      <c r="J58" s="54"/>
      <c r="K58" s="54"/>
      <c r="L58" s="54"/>
      <c r="M58" s="52"/>
    </row>
    <row r="59" spans="1:15" ht="15.75" thickBot="1" x14ac:dyDescent="0.3">
      <c r="C59" s="53"/>
      <c r="D59" s="54"/>
      <c r="E59" s="54"/>
      <c r="F59" s="54"/>
      <c r="G59" s="254"/>
      <c r="H59" s="54" t="s">
        <v>534</v>
      </c>
      <c r="I59" s="54"/>
      <c r="J59" s="54"/>
      <c r="K59" s="54"/>
      <c r="L59" s="54"/>
      <c r="M59" s="55"/>
    </row>
    <row r="60" spans="1:15" x14ac:dyDescent="0.25">
      <c r="C60" s="53"/>
      <c r="D60" s="54"/>
      <c r="E60" s="54"/>
      <c r="F60" s="54"/>
      <c r="G60" s="50"/>
      <c r="H60" s="54"/>
      <c r="I60" s="54"/>
      <c r="J60" s="54"/>
      <c r="K60" s="54"/>
      <c r="L60" s="54"/>
      <c r="M60" s="55"/>
    </row>
    <row r="61" spans="1:15" x14ac:dyDescent="0.25">
      <c r="C61" s="53"/>
      <c r="D61" s="54"/>
      <c r="E61" s="54"/>
      <c r="F61" s="54"/>
      <c r="G61" s="11"/>
      <c r="H61" s="54"/>
      <c r="I61" s="54"/>
      <c r="J61" s="54"/>
      <c r="K61" s="54"/>
      <c r="L61" s="54"/>
      <c r="M61" s="55"/>
    </row>
    <row r="62" spans="1:15" x14ac:dyDescent="0.25">
      <c r="C62" s="53"/>
      <c r="D62" s="54"/>
      <c r="E62" s="54"/>
      <c r="F62" s="54"/>
      <c r="G62" s="11"/>
      <c r="H62" s="54"/>
      <c r="I62" s="54"/>
      <c r="J62" s="54"/>
      <c r="K62" s="54"/>
      <c r="L62" s="54"/>
      <c r="M62" s="55"/>
    </row>
    <row r="63" spans="1:15" x14ac:dyDescent="0.25">
      <c r="C63" s="53"/>
      <c r="D63" s="54"/>
      <c r="E63" s="54"/>
      <c r="F63" s="54"/>
      <c r="G63" s="11"/>
      <c r="H63" s="54"/>
      <c r="I63" s="54"/>
      <c r="J63" s="54"/>
      <c r="K63" s="54"/>
      <c r="L63" s="54"/>
      <c r="M63" s="55"/>
    </row>
    <row r="64" spans="1:15" x14ac:dyDescent="0.25">
      <c r="C64" s="53"/>
      <c r="D64" s="54"/>
      <c r="E64" s="54"/>
      <c r="F64" s="54"/>
      <c r="G64" s="11"/>
      <c r="H64" s="54"/>
      <c r="I64" s="54"/>
      <c r="J64" s="54"/>
      <c r="K64" s="54"/>
      <c r="L64" s="54"/>
      <c r="M64" s="55"/>
    </row>
    <row r="65" spans="3:13" x14ac:dyDescent="0.25">
      <c r="C65" s="53"/>
      <c r="D65" s="54"/>
      <c r="E65" s="54"/>
      <c r="F65" s="54"/>
      <c r="G65" s="11"/>
      <c r="H65" s="54"/>
      <c r="I65" s="54"/>
      <c r="J65" s="54"/>
      <c r="K65" s="54"/>
      <c r="L65" s="54"/>
      <c r="M65" s="55"/>
    </row>
    <row r="66" spans="3:13" x14ac:dyDescent="0.25">
      <c r="C66" s="53"/>
      <c r="D66" s="54"/>
      <c r="E66" s="54"/>
      <c r="F66" s="54"/>
      <c r="G66" s="11"/>
      <c r="H66" s="54"/>
      <c r="I66" s="54"/>
      <c r="J66" s="54"/>
      <c r="K66" s="54"/>
      <c r="L66" s="54"/>
      <c r="M66" s="55"/>
    </row>
    <row r="67" spans="3:13" x14ac:dyDescent="0.25">
      <c r="C67" s="53"/>
      <c r="D67" s="54"/>
      <c r="E67" s="54"/>
      <c r="F67" s="54"/>
      <c r="G67" s="11"/>
      <c r="H67" s="54"/>
      <c r="I67" s="54"/>
      <c r="J67" s="54"/>
      <c r="K67" s="54"/>
      <c r="L67" s="54"/>
      <c r="M67" s="55"/>
    </row>
    <row r="68" spans="3:13" x14ac:dyDescent="0.25">
      <c r="C68" s="53"/>
      <c r="D68" s="54"/>
      <c r="E68" s="54"/>
      <c r="F68" s="54"/>
      <c r="G68" s="11"/>
      <c r="H68" s="54"/>
      <c r="I68" s="54"/>
      <c r="J68" s="54"/>
      <c r="K68" s="54"/>
      <c r="L68" s="54"/>
      <c r="M68" s="55"/>
    </row>
    <row r="69" spans="3:13" x14ac:dyDescent="0.25">
      <c r="C69" s="53"/>
      <c r="D69" s="54"/>
      <c r="E69" s="54"/>
      <c r="F69" s="54"/>
      <c r="G69" s="11"/>
      <c r="H69" s="54"/>
      <c r="I69" s="54"/>
      <c r="J69" s="54"/>
      <c r="K69" s="54"/>
      <c r="L69" s="54"/>
      <c r="M69" s="55"/>
    </row>
    <row r="70" spans="3:13" x14ac:dyDescent="0.25">
      <c r="C70" s="53"/>
      <c r="D70" s="54"/>
      <c r="E70" s="54"/>
      <c r="F70" s="54"/>
      <c r="G70" s="11"/>
      <c r="H70" s="54"/>
      <c r="I70" s="54"/>
      <c r="J70" s="54"/>
      <c r="K70" s="54"/>
      <c r="L70" s="54"/>
      <c r="M70" s="55"/>
    </row>
    <row r="71" spans="3:13" x14ac:dyDescent="0.25">
      <c r="C71" s="53"/>
      <c r="D71" s="54"/>
      <c r="E71" s="54"/>
      <c r="F71" s="54"/>
      <c r="G71" s="11"/>
      <c r="H71" s="54"/>
      <c r="I71" s="54"/>
      <c r="J71" s="54"/>
      <c r="K71" s="54"/>
      <c r="L71" s="54"/>
      <c r="M71" s="55"/>
    </row>
    <row r="72" spans="3:13" x14ac:dyDescent="0.25">
      <c r="C72" s="59"/>
      <c r="D72" s="60"/>
      <c r="E72" s="60"/>
      <c r="F72" s="60"/>
      <c r="G72" s="61"/>
      <c r="H72" s="60"/>
      <c r="I72" s="60"/>
      <c r="J72" s="60"/>
      <c r="K72" s="60"/>
      <c r="L72" s="60"/>
      <c r="M72" s="61"/>
    </row>
  </sheetData>
  <mergeCells count="14">
    <mergeCell ref="A38:O39"/>
    <mergeCell ref="A50:O51"/>
    <mergeCell ref="E30:K30"/>
    <mergeCell ref="E31:K31"/>
    <mergeCell ref="E32:K32"/>
    <mergeCell ref="E33:K33"/>
    <mergeCell ref="E34:K34"/>
    <mergeCell ref="E35:K35"/>
    <mergeCell ref="E29:K29"/>
    <mergeCell ref="A1:O3"/>
    <mergeCell ref="A6:O7"/>
    <mergeCell ref="A9:O22"/>
    <mergeCell ref="A25:O26"/>
    <mergeCell ref="E28:K28"/>
  </mergeCells>
  <pageMargins left="0.511811024" right="0.511811024" top="0.78740157499999996" bottom="0.78740157499999996" header="0.31496062000000002" footer="0.31496062000000002"/>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showGridLines="0" topLeftCell="A49" workbookViewId="0">
      <selection activeCell="G58" sqref="G58"/>
    </sheetView>
  </sheetViews>
  <sheetFormatPr defaultRowHeight="15" x14ac:dyDescent="0.25"/>
  <sheetData>
    <row r="1" spans="1:15" x14ac:dyDescent="0.25">
      <c r="A1" s="461" t="s">
        <v>2</v>
      </c>
      <c r="B1" s="461"/>
      <c r="C1" s="461"/>
      <c r="D1" s="461"/>
      <c r="E1" s="461"/>
      <c r="F1" s="461"/>
      <c r="G1" s="461"/>
      <c r="H1" s="461"/>
      <c r="I1" s="461"/>
      <c r="J1" s="461"/>
      <c r="K1" s="461"/>
      <c r="L1" s="461"/>
      <c r="M1" s="461"/>
      <c r="N1" s="461"/>
      <c r="O1" s="461"/>
    </row>
    <row r="2" spans="1:15" x14ac:dyDescent="0.25">
      <c r="A2" s="461"/>
      <c r="B2" s="461"/>
      <c r="C2" s="461"/>
      <c r="D2" s="461"/>
      <c r="E2" s="461"/>
      <c r="F2" s="461"/>
      <c r="G2" s="461"/>
      <c r="H2" s="461"/>
      <c r="I2" s="461"/>
      <c r="J2" s="461"/>
      <c r="K2" s="461"/>
      <c r="L2" s="461"/>
      <c r="M2" s="461"/>
      <c r="N2" s="461"/>
      <c r="O2" s="461"/>
    </row>
    <row r="3" spans="1:15" x14ac:dyDescent="0.25">
      <c r="A3" s="461"/>
      <c r="B3" s="461"/>
      <c r="C3" s="461"/>
      <c r="D3" s="461"/>
      <c r="E3" s="461"/>
      <c r="F3" s="461"/>
      <c r="G3" s="461"/>
      <c r="H3" s="461"/>
      <c r="I3" s="461"/>
      <c r="J3" s="461"/>
      <c r="K3" s="461"/>
      <c r="L3" s="461"/>
      <c r="M3" s="461"/>
      <c r="N3" s="461"/>
      <c r="O3" s="461"/>
    </row>
    <row r="5" spans="1:15" ht="15.75" thickBot="1" x14ac:dyDescent="0.3"/>
    <row r="6" spans="1:15" x14ac:dyDescent="0.25">
      <c r="A6" s="452" t="s">
        <v>804</v>
      </c>
      <c r="B6" s="453"/>
      <c r="C6" s="453"/>
      <c r="D6" s="453"/>
      <c r="E6" s="453"/>
      <c r="F6" s="453"/>
      <c r="G6" s="453"/>
      <c r="H6" s="453"/>
      <c r="I6" s="453"/>
      <c r="J6" s="453"/>
      <c r="K6" s="453"/>
      <c r="L6" s="453"/>
      <c r="M6" s="453"/>
      <c r="N6" s="453"/>
      <c r="O6" s="454"/>
    </row>
    <row r="7" spans="1:15" ht="15.75" thickBot="1" x14ac:dyDescent="0.3">
      <c r="A7" s="455"/>
      <c r="B7" s="456"/>
      <c r="C7" s="456"/>
      <c r="D7" s="456"/>
      <c r="E7" s="456"/>
      <c r="F7" s="456"/>
      <c r="G7" s="456"/>
      <c r="H7" s="456"/>
      <c r="I7" s="456"/>
      <c r="J7" s="456"/>
      <c r="K7" s="456"/>
      <c r="L7" s="456"/>
      <c r="M7" s="456"/>
      <c r="N7" s="456"/>
      <c r="O7" s="457"/>
    </row>
    <row r="8" spans="1:15" ht="15.75" thickBot="1" x14ac:dyDescent="0.3"/>
    <row r="9" spans="1:15" x14ac:dyDescent="0.25">
      <c r="A9" s="462" t="s">
        <v>1102</v>
      </c>
      <c r="B9" s="463"/>
      <c r="C9" s="463"/>
      <c r="D9" s="463"/>
      <c r="E9" s="463"/>
      <c r="F9" s="463"/>
      <c r="G9" s="463"/>
      <c r="H9" s="463"/>
      <c r="I9" s="463"/>
      <c r="J9" s="463"/>
      <c r="K9" s="463"/>
      <c r="L9" s="463"/>
      <c r="M9" s="463"/>
      <c r="N9" s="463"/>
      <c r="O9" s="464"/>
    </row>
    <row r="10" spans="1:15" x14ac:dyDescent="0.25">
      <c r="A10" s="465"/>
      <c r="B10" s="466"/>
      <c r="C10" s="466"/>
      <c r="D10" s="466"/>
      <c r="E10" s="466"/>
      <c r="F10" s="466"/>
      <c r="G10" s="466"/>
      <c r="H10" s="466"/>
      <c r="I10" s="466"/>
      <c r="J10" s="466"/>
      <c r="K10" s="466"/>
      <c r="L10" s="466"/>
      <c r="M10" s="466"/>
      <c r="N10" s="466"/>
      <c r="O10" s="467"/>
    </row>
    <row r="11" spans="1:15" x14ac:dyDescent="0.25">
      <c r="A11" s="465"/>
      <c r="B11" s="466"/>
      <c r="C11" s="466"/>
      <c r="D11" s="466"/>
      <c r="E11" s="466"/>
      <c r="F11" s="466"/>
      <c r="G11" s="466"/>
      <c r="H11" s="466"/>
      <c r="I11" s="466"/>
      <c r="J11" s="466"/>
      <c r="K11" s="466"/>
      <c r="L11" s="466"/>
      <c r="M11" s="466"/>
      <c r="N11" s="466"/>
      <c r="O11" s="467"/>
    </row>
    <row r="12" spans="1:15" x14ac:dyDescent="0.25">
      <c r="A12" s="465"/>
      <c r="B12" s="466"/>
      <c r="C12" s="466"/>
      <c r="D12" s="466"/>
      <c r="E12" s="466"/>
      <c r="F12" s="466"/>
      <c r="G12" s="466"/>
      <c r="H12" s="466"/>
      <c r="I12" s="466"/>
      <c r="J12" s="466"/>
      <c r="K12" s="466"/>
      <c r="L12" s="466"/>
      <c r="M12" s="466"/>
      <c r="N12" s="466"/>
      <c r="O12" s="467"/>
    </row>
    <row r="13" spans="1:15" x14ac:dyDescent="0.25">
      <c r="A13" s="465"/>
      <c r="B13" s="466"/>
      <c r="C13" s="466"/>
      <c r="D13" s="466"/>
      <c r="E13" s="466"/>
      <c r="F13" s="466"/>
      <c r="G13" s="466"/>
      <c r="H13" s="466"/>
      <c r="I13" s="466"/>
      <c r="J13" s="466"/>
      <c r="K13" s="466"/>
      <c r="L13" s="466"/>
      <c r="M13" s="466"/>
      <c r="N13" s="466"/>
      <c r="O13" s="467"/>
    </row>
    <row r="14" spans="1:15" x14ac:dyDescent="0.25">
      <c r="A14" s="465"/>
      <c r="B14" s="466"/>
      <c r="C14" s="466"/>
      <c r="D14" s="466"/>
      <c r="E14" s="466"/>
      <c r="F14" s="466"/>
      <c r="G14" s="466"/>
      <c r="H14" s="466"/>
      <c r="I14" s="466"/>
      <c r="J14" s="466"/>
      <c r="K14" s="466"/>
      <c r="L14" s="466"/>
      <c r="M14" s="466"/>
      <c r="N14" s="466"/>
      <c r="O14" s="467"/>
    </row>
    <row r="15" spans="1:15" x14ac:dyDescent="0.25">
      <c r="A15" s="465"/>
      <c r="B15" s="466"/>
      <c r="C15" s="466"/>
      <c r="D15" s="466"/>
      <c r="E15" s="466"/>
      <c r="F15" s="466"/>
      <c r="G15" s="466"/>
      <c r="H15" s="466"/>
      <c r="I15" s="466"/>
      <c r="J15" s="466"/>
      <c r="K15" s="466"/>
      <c r="L15" s="466"/>
      <c r="M15" s="466"/>
      <c r="N15" s="466"/>
      <c r="O15" s="467"/>
    </row>
    <row r="16" spans="1:15" x14ac:dyDescent="0.25">
      <c r="A16" s="465"/>
      <c r="B16" s="466"/>
      <c r="C16" s="466"/>
      <c r="D16" s="466"/>
      <c r="E16" s="466"/>
      <c r="F16" s="466"/>
      <c r="G16" s="466"/>
      <c r="H16" s="466"/>
      <c r="I16" s="466"/>
      <c r="J16" s="466"/>
      <c r="K16" s="466"/>
      <c r="L16" s="466"/>
      <c r="M16" s="466"/>
      <c r="N16" s="466"/>
      <c r="O16" s="467"/>
    </row>
    <row r="17" spans="1:15" x14ac:dyDescent="0.25">
      <c r="A17" s="465"/>
      <c r="B17" s="466"/>
      <c r="C17" s="466"/>
      <c r="D17" s="466"/>
      <c r="E17" s="466"/>
      <c r="F17" s="466"/>
      <c r="G17" s="466"/>
      <c r="H17" s="466"/>
      <c r="I17" s="466"/>
      <c r="J17" s="466"/>
      <c r="K17" s="466"/>
      <c r="L17" s="466"/>
      <c r="M17" s="466"/>
      <c r="N17" s="466"/>
      <c r="O17" s="467"/>
    </row>
    <row r="18" spans="1:15" x14ac:dyDescent="0.25">
      <c r="A18" s="465"/>
      <c r="B18" s="466"/>
      <c r="C18" s="466"/>
      <c r="D18" s="466"/>
      <c r="E18" s="466"/>
      <c r="F18" s="466"/>
      <c r="G18" s="466"/>
      <c r="H18" s="466"/>
      <c r="I18" s="466"/>
      <c r="J18" s="466"/>
      <c r="K18" s="466"/>
      <c r="L18" s="466"/>
      <c r="M18" s="466"/>
      <c r="N18" s="466"/>
      <c r="O18" s="467"/>
    </row>
    <row r="19" spans="1:15" x14ac:dyDescent="0.25">
      <c r="A19" s="465"/>
      <c r="B19" s="466"/>
      <c r="C19" s="466"/>
      <c r="D19" s="466"/>
      <c r="E19" s="466"/>
      <c r="F19" s="466"/>
      <c r="G19" s="466"/>
      <c r="H19" s="466"/>
      <c r="I19" s="466"/>
      <c r="J19" s="466"/>
      <c r="K19" s="466"/>
      <c r="L19" s="466"/>
      <c r="M19" s="466"/>
      <c r="N19" s="466"/>
      <c r="O19" s="467"/>
    </row>
    <row r="20" spans="1:15" x14ac:dyDescent="0.25">
      <c r="A20" s="465"/>
      <c r="B20" s="466"/>
      <c r="C20" s="466"/>
      <c r="D20" s="466"/>
      <c r="E20" s="466"/>
      <c r="F20" s="466"/>
      <c r="G20" s="466"/>
      <c r="H20" s="466"/>
      <c r="I20" s="466"/>
      <c r="J20" s="466"/>
      <c r="K20" s="466"/>
      <c r="L20" s="466"/>
      <c r="M20" s="466"/>
      <c r="N20" s="466"/>
      <c r="O20" s="467"/>
    </row>
    <row r="21" spans="1:15" x14ac:dyDescent="0.25">
      <c r="A21" s="465"/>
      <c r="B21" s="466"/>
      <c r="C21" s="466"/>
      <c r="D21" s="466"/>
      <c r="E21" s="466"/>
      <c r="F21" s="466"/>
      <c r="G21" s="466"/>
      <c r="H21" s="466"/>
      <c r="I21" s="466"/>
      <c r="J21" s="466"/>
      <c r="K21" s="466"/>
      <c r="L21" s="466"/>
      <c r="M21" s="466"/>
      <c r="N21" s="466"/>
      <c r="O21" s="467"/>
    </row>
    <row r="22" spans="1:15" ht="15.75" thickBot="1" x14ac:dyDescent="0.3">
      <c r="A22" s="468"/>
      <c r="B22" s="469"/>
      <c r="C22" s="469"/>
      <c r="D22" s="469"/>
      <c r="E22" s="469"/>
      <c r="F22" s="469"/>
      <c r="G22" s="469"/>
      <c r="H22" s="469"/>
      <c r="I22" s="469"/>
      <c r="J22" s="469"/>
      <c r="K22" s="469"/>
      <c r="L22" s="469"/>
      <c r="M22" s="469"/>
      <c r="N22" s="469"/>
      <c r="O22" s="470"/>
    </row>
    <row r="24" spans="1:15" ht="15.75" thickBot="1" x14ac:dyDescent="0.3"/>
    <row r="25" spans="1:15" x14ac:dyDescent="0.25">
      <c r="A25" s="452" t="s">
        <v>1075</v>
      </c>
      <c r="B25" s="453"/>
      <c r="C25" s="453"/>
      <c r="D25" s="453"/>
      <c r="E25" s="453"/>
      <c r="F25" s="453"/>
      <c r="G25" s="453"/>
      <c r="H25" s="453"/>
      <c r="I25" s="453"/>
      <c r="J25" s="453"/>
      <c r="K25" s="453"/>
      <c r="L25" s="453"/>
      <c r="M25" s="453"/>
      <c r="N25" s="453"/>
      <c r="O25" s="454"/>
    </row>
    <row r="26" spans="1:15" ht="15.75" thickBot="1" x14ac:dyDescent="0.3">
      <c r="A26" s="455"/>
      <c r="B26" s="456"/>
      <c r="C26" s="456"/>
      <c r="D26" s="456"/>
      <c r="E26" s="456"/>
      <c r="F26" s="456"/>
      <c r="G26" s="456"/>
      <c r="H26" s="456"/>
      <c r="I26" s="456"/>
      <c r="J26" s="456"/>
      <c r="K26" s="456"/>
      <c r="L26" s="456"/>
      <c r="M26" s="456"/>
      <c r="N26" s="456"/>
      <c r="O26" s="457"/>
    </row>
    <row r="27" spans="1:15" ht="15.75" thickBot="1" x14ac:dyDescent="0.3"/>
    <row r="28" spans="1:15" ht="15.75" thickBot="1" x14ac:dyDescent="0.3">
      <c r="E28" s="458" t="s">
        <v>1117</v>
      </c>
      <c r="F28" s="459"/>
      <c r="G28" s="459"/>
      <c r="H28" s="459"/>
      <c r="I28" s="459"/>
      <c r="J28" s="459"/>
      <c r="K28" s="460"/>
    </row>
    <row r="29" spans="1:15" ht="15.75" thickBot="1" x14ac:dyDescent="0.3">
      <c r="E29" s="458" t="s">
        <v>1118</v>
      </c>
      <c r="F29" s="459"/>
      <c r="G29" s="459"/>
      <c r="H29" s="459"/>
      <c r="I29" s="459"/>
      <c r="J29" s="459"/>
      <c r="K29" s="460"/>
    </row>
    <row r="30" spans="1:15" ht="15.75" thickBot="1" x14ac:dyDescent="0.3">
      <c r="E30" s="458" t="s">
        <v>1119</v>
      </c>
      <c r="F30" s="459"/>
      <c r="G30" s="459"/>
      <c r="H30" s="459"/>
      <c r="I30" s="459"/>
      <c r="J30" s="459"/>
      <c r="K30" s="460"/>
    </row>
    <row r="31" spans="1:15" ht="15.75" thickBot="1" x14ac:dyDescent="0.3">
      <c r="E31" s="458"/>
      <c r="F31" s="459"/>
      <c r="G31" s="459"/>
      <c r="H31" s="459"/>
      <c r="I31" s="459"/>
      <c r="J31" s="459"/>
      <c r="K31" s="460"/>
    </row>
    <row r="32" spans="1:15" ht="15.75" thickBot="1" x14ac:dyDescent="0.3">
      <c r="E32" s="458"/>
      <c r="F32" s="459"/>
      <c r="G32" s="459"/>
      <c r="H32" s="459"/>
      <c r="I32" s="459"/>
      <c r="J32" s="459"/>
      <c r="K32" s="460"/>
    </row>
    <row r="33" spans="1:15" ht="15.75" thickBot="1" x14ac:dyDescent="0.3">
      <c r="E33" s="458"/>
      <c r="F33" s="459"/>
      <c r="G33" s="459"/>
      <c r="H33" s="459"/>
      <c r="I33" s="459"/>
      <c r="J33" s="459"/>
      <c r="K33" s="460"/>
    </row>
    <row r="34" spans="1:15" ht="15.75" thickBot="1" x14ac:dyDescent="0.3">
      <c r="E34" s="458"/>
      <c r="F34" s="459"/>
      <c r="G34" s="459"/>
      <c r="H34" s="459"/>
      <c r="I34" s="459"/>
      <c r="J34" s="459"/>
      <c r="K34" s="460"/>
    </row>
    <row r="35" spans="1:15" ht="15.75" thickBot="1" x14ac:dyDescent="0.3">
      <c r="E35" s="458"/>
      <c r="F35" s="459"/>
      <c r="G35" s="459"/>
      <c r="H35" s="459"/>
      <c r="I35" s="459"/>
      <c r="J35" s="459"/>
      <c r="K35" s="460"/>
    </row>
    <row r="37" spans="1:15" ht="15.75" thickBot="1" x14ac:dyDescent="0.3"/>
    <row r="38" spans="1:15" x14ac:dyDescent="0.25">
      <c r="A38" s="452" t="s">
        <v>1074</v>
      </c>
      <c r="B38" s="453"/>
      <c r="C38" s="453"/>
      <c r="D38" s="453"/>
      <c r="E38" s="453"/>
      <c r="F38" s="453"/>
      <c r="G38" s="453"/>
      <c r="H38" s="453"/>
      <c r="I38" s="453"/>
      <c r="J38" s="453"/>
      <c r="K38" s="453"/>
      <c r="L38" s="453"/>
      <c r="M38" s="453"/>
      <c r="N38" s="453"/>
      <c r="O38" s="454"/>
    </row>
    <row r="39" spans="1:15" ht="15.75" thickBot="1" x14ac:dyDescent="0.3">
      <c r="A39" s="455"/>
      <c r="B39" s="456"/>
      <c r="C39" s="456"/>
      <c r="D39" s="456"/>
      <c r="E39" s="456"/>
      <c r="F39" s="456"/>
      <c r="G39" s="456"/>
      <c r="H39" s="456"/>
      <c r="I39" s="456"/>
      <c r="J39" s="456"/>
      <c r="K39" s="456"/>
      <c r="L39" s="456"/>
      <c r="M39" s="456"/>
      <c r="N39" s="456"/>
      <c r="O39" s="457"/>
    </row>
    <row r="42" spans="1:15" x14ac:dyDescent="0.25">
      <c r="A42" s="179" t="s">
        <v>1094</v>
      </c>
      <c r="B42" s="179" t="s">
        <v>1094</v>
      </c>
      <c r="C42" t="s">
        <v>1095</v>
      </c>
    </row>
    <row r="49" spans="1:15" ht="15.75" thickBot="1" x14ac:dyDescent="0.3"/>
    <row r="50" spans="1:15" x14ac:dyDescent="0.25">
      <c r="A50" s="452" t="s">
        <v>908</v>
      </c>
      <c r="B50" s="453"/>
      <c r="C50" s="453"/>
      <c r="D50" s="453"/>
      <c r="E50" s="453"/>
      <c r="F50" s="453"/>
      <c r="G50" s="453"/>
      <c r="H50" s="453"/>
      <c r="I50" s="453"/>
      <c r="J50" s="453"/>
      <c r="K50" s="453"/>
      <c r="L50" s="453"/>
      <c r="M50" s="453"/>
      <c r="N50" s="453"/>
      <c r="O50" s="454"/>
    </row>
    <row r="51" spans="1:15" ht="15.75" thickBot="1" x14ac:dyDescent="0.3">
      <c r="A51" s="455"/>
      <c r="B51" s="456"/>
      <c r="C51" s="456"/>
      <c r="D51" s="456"/>
      <c r="E51" s="456"/>
      <c r="F51" s="456"/>
      <c r="G51" s="456"/>
      <c r="H51" s="456"/>
      <c r="I51" s="456"/>
      <c r="J51" s="456"/>
      <c r="K51" s="456"/>
      <c r="L51" s="456"/>
      <c r="M51" s="456"/>
      <c r="N51" s="456"/>
      <c r="O51" s="457"/>
    </row>
    <row r="54" spans="1:15" x14ac:dyDescent="0.25">
      <c r="C54" s="251" t="s">
        <v>530</v>
      </c>
      <c r="D54" s="59" t="s">
        <v>528</v>
      </c>
      <c r="E54" s="60" t="s">
        <v>483</v>
      </c>
      <c r="F54" s="60" t="s">
        <v>529</v>
      </c>
      <c r="G54" s="60" t="s">
        <v>488</v>
      </c>
      <c r="H54" s="60" t="s">
        <v>196</v>
      </c>
      <c r="I54" s="60" t="s">
        <v>536</v>
      </c>
      <c r="J54" s="60" t="s">
        <v>481</v>
      </c>
      <c r="K54" s="60"/>
      <c r="L54" s="61" t="s">
        <v>526</v>
      </c>
      <c r="M54" s="11" t="s">
        <v>527</v>
      </c>
    </row>
    <row r="55" spans="1:15" x14ac:dyDescent="0.25">
      <c r="C55" s="252"/>
      <c r="D55" s="248" t="s">
        <v>525</v>
      </c>
      <c r="E55" s="249"/>
      <c r="F55" s="249"/>
      <c r="G55" s="249"/>
      <c r="H55" s="249"/>
      <c r="I55" s="249"/>
      <c r="J55" s="249"/>
      <c r="K55" s="249"/>
      <c r="L55" s="250"/>
      <c r="M55" s="11"/>
    </row>
    <row r="56" spans="1:15" x14ac:dyDescent="0.25">
      <c r="C56" s="62" t="s">
        <v>537</v>
      </c>
      <c r="D56" s="63" t="s">
        <v>1076</v>
      </c>
      <c r="E56" s="63" t="s">
        <v>539</v>
      </c>
      <c r="F56" s="63" t="s">
        <v>540</v>
      </c>
      <c r="G56" s="63"/>
      <c r="H56" s="63"/>
      <c r="I56" s="63"/>
      <c r="J56" s="63"/>
      <c r="K56" s="63"/>
      <c r="L56" s="63"/>
      <c r="M56" s="66"/>
    </row>
    <row r="57" spans="1:15" ht="15.75" thickBot="1" x14ac:dyDescent="0.3">
      <c r="C57" s="67" t="s">
        <v>532</v>
      </c>
      <c r="D57" s="68"/>
      <c r="E57" s="68"/>
      <c r="F57" s="68"/>
      <c r="G57" s="65"/>
      <c r="H57" s="68"/>
      <c r="I57" s="68"/>
      <c r="J57" s="68"/>
      <c r="K57" s="68"/>
      <c r="L57" s="68"/>
      <c r="M57" s="69"/>
    </row>
    <row r="58" spans="1:15" x14ac:dyDescent="0.25">
      <c r="C58" s="53"/>
      <c r="D58" s="54"/>
      <c r="E58" s="54"/>
      <c r="F58" s="54"/>
      <c r="G58" s="253" t="s">
        <v>535</v>
      </c>
      <c r="H58" s="54" t="s">
        <v>533</v>
      </c>
      <c r="I58" s="54"/>
      <c r="J58" s="54"/>
      <c r="K58" s="54"/>
      <c r="L58" s="54"/>
      <c r="M58" s="52"/>
    </row>
    <row r="59" spans="1:15" ht="15.75" thickBot="1" x14ac:dyDescent="0.3">
      <c r="C59" s="53"/>
      <c r="D59" s="54"/>
      <c r="E59" s="54"/>
      <c r="F59" s="54"/>
      <c r="G59" s="254"/>
      <c r="H59" s="54" t="s">
        <v>534</v>
      </c>
      <c r="I59" s="54"/>
      <c r="J59" s="54"/>
      <c r="K59" s="54"/>
      <c r="L59" s="54"/>
      <c r="M59" s="55"/>
    </row>
    <row r="60" spans="1:15" x14ac:dyDescent="0.25">
      <c r="C60" s="53"/>
      <c r="D60" s="54"/>
      <c r="E60" s="54"/>
      <c r="F60" s="54"/>
      <c r="G60" s="50"/>
      <c r="H60" s="54"/>
      <c r="I60" s="54"/>
      <c r="J60" s="54"/>
      <c r="K60" s="54"/>
      <c r="L60" s="54"/>
      <c r="M60" s="55"/>
    </row>
    <row r="61" spans="1:15" x14ac:dyDescent="0.25">
      <c r="C61" s="53"/>
      <c r="D61" s="54"/>
      <c r="E61" s="54"/>
      <c r="F61" s="54"/>
      <c r="G61" s="11"/>
      <c r="H61" s="54"/>
      <c r="I61" s="54"/>
      <c r="J61" s="54"/>
      <c r="K61" s="54"/>
      <c r="L61" s="54"/>
      <c r="M61" s="55"/>
    </row>
    <row r="62" spans="1:15" x14ac:dyDescent="0.25">
      <c r="C62" s="53"/>
      <c r="D62" s="54"/>
      <c r="E62" s="54"/>
      <c r="F62" s="54"/>
      <c r="G62" s="11"/>
      <c r="H62" s="54"/>
      <c r="I62" s="54"/>
      <c r="J62" s="54"/>
      <c r="K62" s="54"/>
      <c r="L62" s="54"/>
      <c r="M62" s="55"/>
    </row>
    <row r="63" spans="1:15" x14ac:dyDescent="0.25">
      <c r="C63" s="53"/>
      <c r="D63" s="54"/>
      <c r="E63" s="54"/>
      <c r="F63" s="54"/>
      <c r="G63" s="11"/>
      <c r="H63" s="54"/>
      <c r="I63" s="54"/>
      <c r="J63" s="54"/>
      <c r="K63" s="54"/>
      <c r="L63" s="54"/>
      <c r="M63" s="55"/>
    </row>
    <row r="64" spans="1:15" x14ac:dyDescent="0.25">
      <c r="C64" s="53"/>
      <c r="D64" s="54"/>
      <c r="E64" s="54"/>
      <c r="F64" s="54"/>
      <c r="G64" s="11"/>
      <c r="H64" s="54"/>
      <c r="I64" s="54"/>
      <c r="J64" s="54"/>
      <c r="K64" s="54"/>
      <c r="L64" s="54"/>
      <c r="M64" s="55"/>
    </row>
    <row r="65" spans="3:13" x14ac:dyDescent="0.25">
      <c r="C65" s="53"/>
      <c r="D65" s="54"/>
      <c r="E65" s="54"/>
      <c r="F65" s="54"/>
      <c r="G65" s="11"/>
      <c r="H65" s="54"/>
      <c r="I65" s="54"/>
      <c r="J65" s="54"/>
      <c r="K65" s="54"/>
      <c r="L65" s="54"/>
      <c r="M65" s="55"/>
    </row>
    <row r="66" spans="3:13" x14ac:dyDescent="0.25">
      <c r="C66" s="53"/>
      <c r="D66" s="54"/>
      <c r="E66" s="54"/>
      <c r="F66" s="54"/>
      <c r="G66" s="11"/>
      <c r="H66" s="54"/>
      <c r="I66" s="54"/>
      <c r="J66" s="54"/>
      <c r="K66" s="54"/>
      <c r="L66" s="54"/>
      <c r="M66" s="55"/>
    </row>
    <row r="67" spans="3:13" x14ac:dyDescent="0.25">
      <c r="C67" s="53"/>
      <c r="D67" s="54"/>
      <c r="E67" s="54"/>
      <c r="F67" s="54"/>
      <c r="G67" s="11"/>
      <c r="H67" s="54"/>
      <c r="I67" s="54"/>
      <c r="J67" s="54"/>
      <c r="K67" s="54"/>
      <c r="L67" s="54"/>
      <c r="M67" s="55"/>
    </row>
    <row r="68" spans="3:13" x14ac:dyDescent="0.25">
      <c r="C68" s="53"/>
      <c r="D68" s="54"/>
      <c r="E68" s="54"/>
      <c r="F68" s="54"/>
      <c r="G68" s="11"/>
      <c r="H68" s="54"/>
      <c r="I68" s="54"/>
      <c r="J68" s="54"/>
      <c r="K68" s="54"/>
      <c r="L68" s="54"/>
      <c r="M68" s="55"/>
    </row>
    <row r="69" spans="3:13" x14ac:dyDescent="0.25">
      <c r="C69" s="53"/>
      <c r="D69" s="54"/>
      <c r="E69" s="54"/>
      <c r="F69" s="54"/>
      <c r="G69" s="11"/>
      <c r="H69" s="54"/>
      <c r="I69" s="54"/>
      <c r="J69" s="54"/>
      <c r="K69" s="54"/>
      <c r="L69" s="54"/>
      <c r="M69" s="55"/>
    </row>
    <row r="70" spans="3:13" x14ac:dyDescent="0.25">
      <c r="C70" s="53"/>
      <c r="D70" s="54"/>
      <c r="E70" s="54"/>
      <c r="F70" s="54"/>
      <c r="G70" s="11"/>
      <c r="H70" s="54"/>
      <c r="I70" s="54"/>
      <c r="J70" s="54"/>
      <c r="K70" s="54"/>
      <c r="L70" s="54"/>
      <c r="M70" s="55"/>
    </row>
    <row r="71" spans="3:13" x14ac:dyDescent="0.25">
      <c r="C71" s="53"/>
      <c r="D71" s="54"/>
      <c r="E71" s="54"/>
      <c r="F71" s="54"/>
      <c r="G71" s="11"/>
      <c r="H71" s="54"/>
      <c r="I71" s="54"/>
      <c r="J71" s="54"/>
      <c r="K71" s="54"/>
      <c r="L71" s="54"/>
      <c r="M71" s="55"/>
    </row>
    <row r="72" spans="3:13" x14ac:dyDescent="0.25">
      <c r="C72" s="59"/>
      <c r="D72" s="60"/>
      <c r="E72" s="60"/>
      <c r="F72" s="60"/>
      <c r="G72" s="61"/>
      <c r="H72" s="60"/>
      <c r="I72" s="60"/>
      <c r="J72" s="60"/>
      <c r="K72" s="60"/>
      <c r="L72" s="60"/>
      <c r="M72" s="61"/>
    </row>
  </sheetData>
  <mergeCells count="14">
    <mergeCell ref="A38:O39"/>
    <mergeCell ref="A50:O51"/>
    <mergeCell ref="E30:K30"/>
    <mergeCell ref="E31:K31"/>
    <mergeCell ref="E32:K32"/>
    <mergeCell ref="E33:K33"/>
    <mergeCell ref="E34:K34"/>
    <mergeCell ref="E35:K35"/>
    <mergeCell ref="E29:K29"/>
    <mergeCell ref="A1:O3"/>
    <mergeCell ref="A6:O7"/>
    <mergeCell ref="A9:O22"/>
    <mergeCell ref="A25:O26"/>
    <mergeCell ref="E28:K28"/>
  </mergeCells>
  <pageMargins left="0.511811024" right="0.511811024" top="0.78740157499999996" bottom="0.78740157499999996" header="0.31496062000000002" footer="0.31496062000000002"/>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workbookViewId="0">
      <selection sqref="A1:O3"/>
    </sheetView>
  </sheetViews>
  <sheetFormatPr defaultRowHeight="15" x14ac:dyDescent="0.25"/>
  <sheetData>
    <row r="1" spans="1:15" x14ac:dyDescent="0.25">
      <c r="A1" s="461" t="s">
        <v>1248</v>
      </c>
      <c r="B1" s="461"/>
      <c r="C1" s="461"/>
      <c r="D1" s="461"/>
      <c r="E1" s="461"/>
      <c r="F1" s="461"/>
      <c r="G1" s="461"/>
      <c r="H1" s="461"/>
      <c r="I1" s="461"/>
      <c r="J1" s="461"/>
      <c r="K1" s="461"/>
      <c r="L1" s="461"/>
      <c r="M1" s="461"/>
      <c r="N1" s="461"/>
      <c r="O1" s="461"/>
    </row>
    <row r="2" spans="1:15" x14ac:dyDescent="0.25">
      <c r="A2" s="461"/>
      <c r="B2" s="461"/>
      <c r="C2" s="461"/>
      <c r="D2" s="461"/>
      <c r="E2" s="461"/>
      <c r="F2" s="461"/>
      <c r="G2" s="461"/>
      <c r="H2" s="461"/>
      <c r="I2" s="461"/>
      <c r="J2" s="461"/>
      <c r="K2" s="461"/>
      <c r="L2" s="461"/>
      <c r="M2" s="461"/>
      <c r="N2" s="461"/>
      <c r="O2" s="461"/>
    </row>
    <row r="3" spans="1:15" x14ac:dyDescent="0.25">
      <c r="A3" s="461"/>
      <c r="B3" s="461"/>
      <c r="C3" s="461"/>
      <c r="D3" s="461"/>
      <c r="E3" s="461"/>
      <c r="F3" s="461"/>
      <c r="G3" s="461"/>
      <c r="H3" s="461"/>
      <c r="I3" s="461"/>
      <c r="J3" s="461"/>
      <c r="K3" s="461"/>
      <c r="L3" s="461"/>
      <c r="M3" s="461"/>
      <c r="N3" s="461"/>
      <c r="O3" s="461"/>
    </row>
    <row r="5" spans="1:15" ht="15.75" thickBot="1" x14ac:dyDescent="0.3"/>
    <row r="6" spans="1:15" x14ac:dyDescent="0.25">
      <c r="A6" s="452" t="s">
        <v>804</v>
      </c>
      <c r="B6" s="453"/>
      <c r="C6" s="453"/>
      <c r="D6" s="453"/>
      <c r="E6" s="453"/>
      <c r="F6" s="453"/>
      <c r="G6" s="453"/>
      <c r="H6" s="453"/>
      <c r="I6" s="453"/>
      <c r="J6" s="453"/>
      <c r="K6" s="453"/>
      <c r="L6" s="453"/>
      <c r="M6" s="453"/>
      <c r="N6" s="453"/>
      <c r="O6" s="454"/>
    </row>
    <row r="7" spans="1:15" ht="15.75" thickBot="1" x14ac:dyDescent="0.3">
      <c r="A7" s="455"/>
      <c r="B7" s="456"/>
      <c r="C7" s="456"/>
      <c r="D7" s="456"/>
      <c r="E7" s="456"/>
      <c r="F7" s="456"/>
      <c r="G7" s="456"/>
      <c r="H7" s="456"/>
      <c r="I7" s="456"/>
      <c r="J7" s="456"/>
      <c r="K7" s="456"/>
      <c r="L7" s="456"/>
      <c r="M7" s="456"/>
      <c r="N7" s="456"/>
      <c r="O7" s="457"/>
    </row>
    <row r="8" spans="1:15" ht="15.75" thickBot="1" x14ac:dyDescent="0.3"/>
    <row r="9" spans="1:15" x14ac:dyDescent="0.25">
      <c r="A9" s="462" t="s">
        <v>1103</v>
      </c>
      <c r="B9" s="463"/>
      <c r="C9" s="463"/>
      <c r="D9" s="463"/>
      <c r="E9" s="463"/>
      <c r="F9" s="463"/>
      <c r="G9" s="463"/>
      <c r="H9" s="463"/>
      <c r="I9" s="463"/>
      <c r="J9" s="463"/>
      <c r="K9" s="463"/>
      <c r="L9" s="463"/>
      <c r="M9" s="463"/>
      <c r="N9" s="463"/>
      <c r="O9" s="464"/>
    </row>
    <row r="10" spans="1:15" x14ac:dyDescent="0.25">
      <c r="A10" s="465"/>
      <c r="B10" s="466"/>
      <c r="C10" s="466"/>
      <c r="D10" s="466"/>
      <c r="E10" s="466"/>
      <c r="F10" s="466"/>
      <c r="G10" s="466"/>
      <c r="H10" s="466"/>
      <c r="I10" s="466"/>
      <c r="J10" s="466"/>
      <c r="K10" s="466"/>
      <c r="L10" s="466"/>
      <c r="M10" s="466"/>
      <c r="N10" s="466"/>
      <c r="O10" s="467"/>
    </row>
    <row r="11" spans="1:15" x14ac:dyDescent="0.25">
      <c r="A11" s="465"/>
      <c r="B11" s="466"/>
      <c r="C11" s="466"/>
      <c r="D11" s="466"/>
      <c r="E11" s="466"/>
      <c r="F11" s="466"/>
      <c r="G11" s="466"/>
      <c r="H11" s="466"/>
      <c r="I11" s="466"/>
      <c r="J11" s="466"/>
      <c r="K11" s="466"/>
      <c r="L11" s="466"/>
      <c r="M11" s="466"/>
      <c r="N11" s="466"/>
      <c r="O11" s="467"/>
    </row>
    <row r="12" spans="1:15" x14ac:dyDescent="0.25">
      <c r="A12" s="465"/>
      <c r="B12" s="466"/>
      <c r="C12" s="466"/>
      <c r="D12" s="466"/>
      <c r="E12" s="466"/>
      <c r="F12" s="466"/>
      <c r="G12" s="466"/>
      <c r="H12" s="466"/>
      <c r="I12" s="466"/>
      <c r="J12" s="466"/>
      <c r="K12" s="466"/>
      <c r="L12" s="466"/>
      <c r="M12" s="466"/>
      <c r="N12" s="466"/>
      <c r="O12" s="467"/>
    </row>
    <row r="13" spans="1:15" x14ac:dyDescent="0.25">
      <c r="A13" s="465"/>
      <c r="B13" s="466"/>
      <c r="C13" s="466"/>
      <c r="D13" s="466"/>
      <c r="E13" s="466"/>
      <c r="F13" s="466"/>
      <c r="G13" s="466"/>
      <c r="H13" s="466"/>
      <c r="I13" s="466"/>
      <c r="J13" s="466"/>
      <c r="K13" s="466"/>
      <c r="L13" s="466"/>
      <c r="M13" s="466"/>
      <c r="N13" s="466"/>
      <c r="O13" s="467"/>
    </row>
    <row r="14" spans="1:15" x14ac:dyDescent="0.25">
      <c r="A14" s="465"/>
      <c r="B14" s="466"/>
      <c r="C14" s="466"/>
      <c r="D14" s="466"/>
      <c r="E14" s="466"/>
      <c r="F14" s="466"/>
      <c r="G14" s="466"/>
      <c r="H14" s="466"/>
      <c r="I14" s="466"/>
      <c r="J14" s="466"/>
      <c r="K14" s="466"/>
      <c r="L14" s="466"/>
      <c r="M14" s="466"/>
      <c r="N14" s="466"/>
      <c r="O14" s="467"/>
    </row>
    <row r="15" spans="1:15" x14ac:dyDescent="0.25">
      <c r="A15" s="465"/>
      <c r="B15" s="466"/>
      <c r="C15" s="466"/>
      <c r="D15" s="466"/>
      <c r="E15" s="466"/>
      <c r="F15" s="466"/>
      <c r="G15" s="466"/>
      <c r="H15" s="466"/>
      <c r="I15" s="466"/>
      <c r="J15" s="466"/>
      <c r="K15" s="466"/>
      <c r="L15" s="466"/>
      <c r="M15" s="466"/>
      <c r="N15" s="466"/>
      <c r="O15" s="467"/>
    </row>
    <row r="16" spans="1:15" x14ac:dyDescent="0.25">
      <c r="A16" s="465"/>
      <c r="B16" s="466"/>
      <c r="C16" s="466"/>
      <c r="D16" s="466"/>
      <c r="E16" s="466"/>
      <c r="F16" s="466"/>
      <c r="G16" s="466"/>
      <c r="H16" s="466"/>
      <c r="I16" s="466"/>
      <c r="J16" s="466"/>
      <c r="K16" s="466"/>
      <c r="L16" s="466"/>
      <c r="M16" s="466"/>
      <c r="N16" s="466"/>
      <c r="O16" s="467"/>
    </row>
    <row r="17" spans="1:15" x14ac:dyDescent="0.25">
      <c r="A17" s="465"/>
      <c r="B17" s="466"/>
      <c r="C17" s="466"/>
      <c r="D17" s="466"/>
      <c r="E17" s="466"/>
      <c r="F17" s="466"/>
      <c r="G17" s="466"/>
      <c r="H17" s="466"/>
      <c r="I17" s="466"/>
      <c r="J17" s="466"/>
      <c r="K17" s="466"/>
      <c r="L17" s="466"/>
      <c r="M17" s="466"/>
      <c r="N17" s="466"/>
      <c r="O17" s="467"/>
    </row>
    <row r="18" spans="1:15" x14ac:dyDescent="0.25">
      <c r="A18" s="465"/>
      <c r="B18" s="466"/>
      <c r="C18" s="466"/>
      <c r="D18" s="466"/>
      <c r="E18" s="466"/>
      <c r="F18" s="466"/>
      <c r="G18" s="466"/>
      <c r="H18" s="466"/>
      <c r="I18" s="466"/>
      <c r="J18" s="466"/>
      <c r="K18" s="466"/>
      <c r="L18" s="466"/>
      <c r="M18" s="466"/>
      <c r="N18" s="466"/>
      <c r="O18" s="467"/>
    </row>
    <row r="19" spans="1:15" x14ac:dyDescent="0.25">
      <c r="A19" s="465"/>
      <c r="B19" s="466"/>
      <c r="C19" s="466"/>
      <c r="D19" s="466"/>
      <c r="E19" s="466"/>
      <c r="F19" s="466"/>
      <c r="G19" s="466"/>
      <c r="H19" s="466"/>
      <c r="I19" s="466"/>
      <c r="J19" s="466"/>
      <c r="K19" s="466"/>
      <c r="L19" s="466"/>
      <c r="M19" s="466"/>
      <c r="N19" s="466"/>
      <c r="O19" s="467"/>
    </row>
    <row r="20" spans="1:15" x14ac:dyDescent="0.25">
      <c r="A20" s="465"/>
      <c r="B20" s="466"/>
      <c r="C20" s="466"/>
      <c r="D20" s="466"/>
      <c r="E20" s="466"/>
      <c r="F20" s="466"/>
      <c r="G20" s="466"/>
      <c r="H20" s="466"/>
      <c r="I20" s="466"/>
      <c r="J20" s="466"/>
      <c r="K20" s="466"/>
      <c r="L20" s="466"/>
      <c r="M20" s="466"/>
      <c r="N20" s="466"/>
      <c r="O20" s="467"/>
    </row>
    <row r="21" spans="1:15" x14ac:dyDescent="0.25">
      <c r="A21" s="465"/>
      <c r="B21" s="466"/>
      <c r="C21" s="466"/>
      <c r="D21" s="466"/>
      <c r="E21" s="466"/>
      <c r="F21" s="466"/>
      <c r="G21" s="466"/>
      <c r="H21" s="466"/>
      <c r="I21" s="466"/>
      <c r="J21" s="466"/>
      <c r="K21" s="466"/>
      <c r="L21" s="466"/>
      <c r="M21" s="466"/>
      <c r="N21" s="466"/>
      <c r="O21" s="467"/>
    </row>
    <row r="22" spans="1:15" ht="15.75" thickBot="1" x14ac:dyDescent="0.3">
      <c r="A22" s="468"/>
      <c r="B22" s="469"/>
      <c r="C22" s="469"/>
      <c r="D22" s="469"/>
      <c r="E22" s="469"/>
      <c r="F22" s="469"/>
      <c r="G22" s="469"/>
      <c r="H22" s="469"/>
      <c r="I22" s="469"/>
      <c r="J22" s="469"/>
      <c r="K22" s="469"/>
      <c r="L22" s="469"/>
      <c r="M22" s="469"/>
      <c r="N22" s="469"/>
      <c r="O22" s="470"/>
    </row>
    <row r="24" spans="1:15" ht="15.75" thickBot="1" x14ac:dyDescent="0.3"/>
    <row r="25" spans="1:15" x14ac:dyDescent="0.25">
      <c r="A25" s="452" t="s">
        <v>1075</v>
      </c>
      <c r="B25" s="453"/>
      <c r="C25" s="453"/>
      <c r="D25" s="453"/>
      <c r="E25" s="453"/>
      <c r="F25" s="453"/>
      <c r="G25" s="453"/>
      <c r="H25" s="453"/>
      <c r="I25" s="453"/>
      <c r="J25" s="453"/>
      <c r="K25" s="453"/>
      <c r="L25" s="453"/>
      <c r="M25" s="453"/>
      <c r="N25" s="453"/>
      <c r="O25" s="454"/>
    </row>
    <row r="26" spans="1:15" ht="15.75" thickBot="1" x14ac:dyDescent="0.3">
      <c r="A26" s="455"/>
      <c r="B26" s="456"/>
      <c r="C26" s="456"/>
      <c r="D26" s="456"/>
      <c r="E26" s="456"/>
      <c r="F26" s="456"/>
      <c r="G26" s="456"/>
      <c r="H26" s="456"/>
      <c r="I26" s="456"/>
      <c r="J26" s="456"/>
      <c r="K26" s="456"/>
      <c r="L26" s="456"/>
      <c r="M26" s="456"/>
      <c r="N26" s="456"/>
      <c r="O26" s="457"/>
    </row>
    <row r="27" spans="1:15" ht="15.75" thickBot="1" x14ac:dyDescent="0.3"/>
    <row r="28" spans="1:15" ht="15.75" thickBot="1" x14ac:dyDescent="0.3">
      <c r="E28" s="458" t="s">
        <v>1104</v>
      </c>
      <c r="F28" s="459"/>
      <c r="G28" s="459"/>
      <c r="H28" s="459"/>
      <c r="I28" s="459"/>
      <c r="J28" s="459"/>
      <c r="K28" s="460"/>
    </row>
    <row r="29" spans="1:15" ht="15.75" thickBot="1" x14ac:dyDescent="0.3">
      <c r="E29" s="458" t="s">
        <v>1105</v>
      </c>
      <c r="F29" s="459"/>
      <c r="G29" s="459"/>
      <c r="H29" s="459"/>
      <c r="I29" s="459"/>
      <c r="J29" s="459"/>
      <c r="K29" s="460"/>
    </row>
    <row r="30" spans="1:15" ht="15.75" thickBot="1" x14ac:dyDescent="0.3">
      <c r="E30" s="458" t="s">
        <v>1106</v>
      </c>
      <c r="F30" s="459"/>
      <c r="G30" s="459"/>
      <c r="H30" s="459"/>
      <c r="I30" s="459"/>
      <c r="J30" s="459"/>
      <c r="K30" s="460"/>
    </row>
    <row r="31" spans="1:15" ht="15.75" thickBot="1" x14ac:dyDescent="0.3">
      <c r="E31" s="458" t="s">
        <v>1107</v>
      </c>
      <c r="F31" s="459"/>
      <c r="G31" s="459"/>
      <c r="H31" s="459"/>
      <c r="I31" s="459"/>
      <c r="J31" s="459"/>
      <c r="K31" s="460"/>
    </row>
    <row r="32" spans="1:15" ht="15.75" thickBot="1" x14ac:dyDescent="0.3">
      <c r="E32" s="458" t="s">
        <v>1108</v>
      </c>
      <c r="F32" s="459"/>
      <c r="G32" s="459"/>
      <c r="H32" s="459"/>
      <c r="I32" s="459"/>
      <c r="J32" s="459"/>
      <c r="K32" s="460"/>
    </row>
    <row r="33" spans="1:15" ht="15.75" thickBot="1" x14ac:dyDescent="0.3">
      <c r="E33" s="458"/>
      <c r="F33" s="459"/>
      <c r="G33" s="459"/>
      <c r="H33" s="459"/>
      <c r="I33" s="459"/>
      <c r="J33" s="459"/>
      <c r="K33" s="460"/>
    </row>
    <row r="34" spans="1:15" ht="15.75" thickBot="1" x14ac:dyDescent="0.3">
      <c r="E34" s="458"/>
      <c r="F34" s="459"/>
      <c r="G34" s="459"/>
      <c r="H34" s="459"/>
      <c r="I34" s="459"/>
      <c r="J34" s="459"/>
      <c r="K34" s="460"/>
    </row>
    <row r="35" spans="1:15" ht="15.75" thickBot="1" x14ac:dyDescent="0.3">
      <c r="E35" s="458"/>
      <c r="F35" s="459"/>
      <c r="G35" s="459"/>
      <c r="H35" s="459"/>
      <c r="I35" s="459"/>
      <c r="J35" s="459"/>
      <c r="K35" s="460"/>
    </row>
    <row r="37" spans="1:15" ht="15.75" thickBot="1" x14ac:dyDescent="0.3"/>
    <row r="38" spans="1:15" x14ac:dyDescent="0.25">
      <c r="A38" s="452" t="s">
        <v>1074</v>
      </c>
      <c r="B38" s="453"/>
      <c r="C38" s="453"/>
      <c r="D38" s="453"/>
      <c r="E38" s="453"/>
      <c r="F38" s="453"/>
      <c r="G38" s="453"/>
      <c r="H38" s="453"/>
      <c r="I38" s="453"/>
      <c r="J38" s="453"/>
      <c r="K38" s="453"/>
      <c r="L38" s="453"/>
      <c r="M38" s="453"/>
      <c r="N38" s="453"/>
      <c r="O38" s="454"/>
    </row>
    <row r="39" spans="1:15" ht="15.75" thickBot="1" x14ac:dyDescent="0.3">
      <c r="A39" s="455"/>
      <c r="B39" s="456"/>
      <c r="C39" s="456"/>
      <c r="D39" s="456"/>
      <c r="E39" s="456"/>
      <c r="F39" s="456"/>
      <c r="G39" s="456"/>
      <c r="H39" s="456"/>
      <c r="I39" s="456"/>
      <c r="J39" s="456"/>
      <c r="K39" s="456"/>
      <c r="L39" s="456"/>
      <c r="M39" s="456"/>
      <c r="N39" s="456"/>
      <c r="O39" s="457"/>
    </row>
    <row r="42" spans="1:15" x14ac:dyDescent="0.25">
      <c r="A42" s="179" t="s">
        <v>1094</v>
      </c>
      <c r="B42" s="179" t="s">
        <v>1094</v>
      </c>
      <c r="C42" t="s">
        <v>1095</v>
      </c>
    </row>
    <row r="49" spans="1:17" ht="15.75" thickBot="1" x14ac:dyDescent="0.3"/>
    <row r="50" spans="1:17" x14ac:dyDescent="0.25">
      <c r="A50" s="452" t="s">
        <v>908</v>
      </c>
      <c r="B50" s="453"/>
      <c r="C50" s="453"/>
      <c r="D50" s="453"/>
      <c r="E50" s="453"/>
      <c r="F50" s="453"/>
      <c r="G50" s="453"/>
      <c r="H50" s="453"/>
      <c r="I50" s="453"/>
      <c r="J50" s="453"/>
      <c r="K50" s="453"/>
      <c r="L50" s="453"/>
      <c r="M50" s="453"/>
      <c r="N50" s="453"/>
      <c r="O50" s="454"/>
    </row>
    <row r="51" spans="1:17" ht="15.75" thickBot="1" x14ac:dyDescent="0.3">
      <c r="A51" s="455"/>
      <c r="B51" s="456"/>
      <c r="C51" s="456"/>
      <c r="D51" s="456"/>
      <c r="E51" s="456"/>
      <c r="F51" s="456"/>
      <c r="G51" s="456"/>
      <c r="H51" s="456"/>
      <c r="I51" s="456"/>
      <c r="J51" s="456"/>
      <c r="K51" s="456"/>
      <c r="L51" s="456"/>
      <c r="M51" s="456"/>
      <c r="N51" s="456"/>
      <c r="O51" s="457"/>
    </row>
    <row r="54" spans="1:17" x14ac:dyDescent="0.25">
      <c r="C54" s="251" t="s">
        <v>530</v>
      </c>
      <c r="D54" s="59" t="s">
        <v>528</v>
      </c>
      <c r="E54" s="60" t="s">
        <v>483</v>
      </c>
      <c r="F54" s="60" t="s">
        <v>529</v>
      </c>
      <c r="G54" s="60" t="s">
        <v>488</v>
      </c>
      <c r="H54" s="60" t="s">
        <v>196</v>
      </c>
      <c r="I54" s="60" t="s">
        <v>536</v>
      </c>
      <c r="J54" s="60" t="s">
        <v>481</v>
      </c>
      <c r="K54" s="60"/>
      <c r="L54" s="61" t="s">
        <v>526</v>
      </c>
      <c r="M54" s="11" t="s">
        <v>527</v>
      </c>
    </row>
    <row r="55" spans="1:17" x14ac:dyDescent="0.25">
      <c r="C55" s="252"/>
      <c r="D55" s="248" t="s">
        <v>525</v>
      </c>
      <c r="E55" s="249"/>
      <c r="F55" s="249"/>
      <c r="G55" s="249"/>
      <c r="H55" s="249"/>
      <c r="I55" s="249"/>
      <c r="J55" s="249"/>
      <c r="K55" s="249"/>
      <c r="L55" s="250"/>
      <c r="M55" s="11"/>
    </row>
    <row r="56" spans="1:17" x14ac:dyDescent="0.25">
      <c r="C56" s="62" t="s">
        <v>537</v>
      </c>
      <c r="D56" s="63" t="s">
        <v>1076</v>
      </c>
      <c r="E56" s="63" t="s">
        <v>539</v>
      </c>
      <c r="F56" s="63" t="s">
        <v>540</v>
      </c>
      <c r="G56" s="63"/>
      <c r="H56" s="63"/>
      <c r="I56" s="63"/>
      <c r="J56" s="63"/>
      <c r="K56" s="63"/>
      <c r="L56" s="63"/>
      <c r="M56" s="66"/>
    </row>
    <row r="57" spans="1:17" ht="15.75" thickBot="1" x14ac:dyDescent="0.3">
      <c r="C57" s="67" t="s">
        <v>532</v>
      </c>
      <c r="D57" s="68"/>
      <c r="E57" s="68"/>
      <c r="F57" s="65"/>
      <c r="G57" s="65"/>
      <c r="H57" s="65"/>
      <c r="I57" s="65"/>
      <c r="J57" s="68"/>
      <c r="K57" s="68"/>
      <c r="L57" s="68"/>
      <c r="M57" s="69"/>
    </row>
    <row r="58" spans="1:17" x14ac:dyDescent="0.25">
      <c r="C58" s="53"/>
      <c r="D58" s="54"/>
      <c r="E58" s="54"/>
      <c r="F58" s="262" t="s">
        <v>107</v>
      </c>
      <c r="G58" s="263"/>
      <c r="H58" s="264"/>
      <c r="I58" s="265"/>
      <c r="J58" s="54"/>
      <c r="K58" s="54"/>
      <c r="L58" s="54"/>
      <c r="M58" s="52"/>
    </row>
    <row r="59" spans="1:17" x14ac:dyDescent="0.25">
      <c r="C59" s="53"/>
      <c r="D59" s="54"/>
      <c r="E59" s="54"/>
      <c r="F59" s="266" t="s">
        <v>1109</v>
      </c>
      <c r="G59" s="261"/>
      <c r="H59" s="54"/>
      <c r="I59" s="267"/>
      <c r="J59" s="54"/>
      <c r="K59" s="54"/>
      <c r="L59" s="54"/>
      <c r="M59" s="55"/>
    </row>
    <row r="60" spans="1:17" x14ac:dyDescent="0.25">
      <c r="C60" s="53"/>
      <c r="D60" s="54"/>
      <c r="E60" s="54"/>
      <c r="F60" s="266" t="s">
        <v>1110</v>
      </c>
      <c r="G60" s="54"/>
      <c r="H60" s="54"/>
      <c r="I60" s="267"/>
      <c r="J60" s="54"/>
      <c r="K60" s="54" t="s">
        <v>1116</v>
      </c>
      <c r="L60" s="54"/>
      <c r="M60" s="55"/>
      <c r="Q60" t="s">
        <v>1095</v>
      </c>
    </row>
    <row r="61" spans="1:17" x14ac:dyDescent="0.25">
      <c r="C61" s="53"/>
      <c r="D61" s="54"/>
      <c r="E61" s="54"/>
      <c r="F61" s="271" t="s">
        <v>1112</v>
      </c>
      <c r="G61" s="54"/>
      <c r="H61" s="54"/>
      <c r="I61" s="267"/>
      <c r="J61" s="54"/>
      <c r="K61" s="54"/>
      <c r="L61" s="54"/>
      <c r="M61" s="55"/>
    </row>
    <row r="62" spans="1:17" x14ac:dyDescent="0.25">
      <c r="C62" s="53"/>
      <c r="D62" s="54"/>
      <c r="E62" s="54"/>
      <c r="F62" s="266" t="s">
        <v>66</v>
      </c>
      <c r="G62" s="54"/>
      <c r="H62" s="54"/>
      <c r="I62" s="267"/>
      <c r="J62" s="54"/>
      <c r="K62" s="54"/>
      <c r="L62" s="54"/>
      <c r="M62" s="55"/>
    </row>
    <row r="63" spans="1:17" x14ac:dyDescent="0.25">
      <c r="C63" s="53"/>
      <c r="D63" s="54"/>
      <c r="E63" s="54"/>
      <c r="F63" s="266" t="s">
        <v>1113</v>
      </c>
      <c r="G63" s="54"/>
      <c r="H63" s="54"/>
      <c r="I63" s="267"/>
      <c r="J63" s="54"/>
      <c r="K63" s="54"/>
      <c r="L63" s="54"/>
      <c r="M63" s="55"/>
    </row>
    <row r="64" spans="1:17" x14ac:dyDescent="0.25">
      <c r="C64" s="53"/>
      <c r="D64" s="54"/>
      <c r="E64" s="54"/>
      <c r="F64" s="266" t="s">
        <v>1111</v>
      </c>
      <c r="G64" s="54"/>
      <c r="H64" s="54"/>
      <c r="I64" s="267"/>
      <c r="J64" s="54"/>
      <c r="K64" s="54"/>
      <c r="L64" s="54"/>
      <c r="M64" s="55"/>
    </row>
    <row r="65" spans="3:13" x14ac:dyDescent="0.25">
      <c r="C65" s="53"/>
      <c r="D65" s="54"/>
      <c r="E65" s="54"/>
      <c r="F65" s="266" t="s">
        <v>1114</v>
      </c>
      <c r="G65" s="54"/>
      <c r="H65" s="54"/>
      <c r="I65" s="267"/>
      <c r="J65" s="54"/>
      <c r="K65" s="54"/>
      <c r="L65" s="54"/>
      <c r="M65" s="55"/>
    </row>
    <row r="66" spans="3:13" x14ac:dyDescent="0.25">
      <c r="C66" s="53"/>
      <c r="D66" s="54"/>
      <c r="E66" s="54"/>
      <c r="F66" s="266" t="s">
        <v>1115</v>
      </c>
      <c r="G66" s="54"/>
      <c r="H66" s="54"/>
      <c r="I66" s="267"/>
      <c r="J66" s="54"/>
      <c r="K66" s="54"/>
      <c r="L66" s="54"/>
      <c r="M66" s="55"/>
    </row>
    <row r="67" spans="3:13" x14ac:dyDescent="0.25">
      <c r="C67" s="53"/>
      <c r="D67" s="54"/>
      <c r="E67" s="54"/>
      <c r="F67" s="266"/>
      <c r="G67" s="54"/>
      <c r="H67" s="54"/>
      <c r="I67" s="267"/>
      <c r="J67" s="54"/>
      <c r="K67" s="54"/>
      <c r="L67" s="54"/>
      <c r="M67" s="55"/>
    </row>
    <row r="68" spans="3:13" x14ac:dyDescent="0.25">
      <c r="C68" s="53"/>
      <c r="D68" s="54"/>
      <c r="E68" s="54"/>
      <c r="F68" s="266"/>
      <c r="G68" s="54"/>
      <c r="H68" s="54"/>
      <c r="I68" s="267"/>
      <c r="J68" s="54"/>
      <c r="K68" s="54"/>
      <c r="L68" s="54"/>
      <c r="M68" s="55"/>
    </row>
    <row r="69" spans="3:13" x14ac:dyDescent="0.25">
      <c r="C69" s="53"/>
      <c r="D69" s="54"/>
      <c r="E69" s="54"/>
      <c r="F69" s="266"/>
      <c r="G69" s="54"/>
      <c r="H69" s="54"/>
      <c r="I69" s="267"/>
      <c r="J69" s="54"/>
      <c r="K69" s="54"/>
      <c r="L69" s="54"/>
      <c r="M69" s="55"/>
    </row>
    <row r="70" spans="3:13" x14ac:dyDescent="0.25">
      <c r="C70" s="53"/>
      <c r="D70" s="54"/>
      <c r="E70" s="54"/>
      <c r="F70" s="266"/>
      <c r="G70" s="54"/>
      <c r="H70" s="54"/>
      <c r="I70" s="267"/>
      <c r="J70" s="54"/>
      <c r="K70" s="54"/>
      <c r="L70" s="54"/>
      <c r="M70" s="55"/>
    </row>
    <row r="71" spans="3:13" ht="15.75" thickBot="1" x14ac:dyDescent="0.3">
      <c r="C71" s="53"/>
      <c r="D71" s="54"/>
      <c r="E71" s="54"/>
      <c r="F71" s="268"/>
      <c r="G71" s="269"/>
      <c r="H71" s="269"/>
      <c r="I71" s="270"/>
      <c r="J71" s="54"/>
      <c r="K71" s="54"/>
      <c r="L71" s="54"/>
      <c r="M71" s="55"/>
    </row>
    <row r="72" spans="3:13" x14ac:dyDescent="0.25">
      <c r="C72" s="59"/>
      <c r="D72" s="60"/>
      <c r="E72" s="60"/>
      <c r="F72" s="57"/>
      <c r="G72" s="58"/>
      <c r="H72" s="57"/>
      <c r="I72" s="57"/>
      <c r="J72" s="60"/>
      <c r="K72" s="60"/>
      <c r="L72" s="60"/>
      <c r="M72" s="61"/>
    </row>
  </sheetData>
  <mergeCells count="14">
    <mergeCell ref="A38:O39"/>
    <mergeCell ref="A50:O51"/>
    <mergeCell ref="E30:K30"/>
    <mergeCell ref="E31:K31"/>
    <mergeCell ref="E32:K32"/>
    <mergeCell ref="E33:K33"/>
    <mergeCell ref="E34:K34"/>
    <mergeCell ref="E35:K35"/>
    <mergeCell ref="E29:K29"/>
    <mergeCell ref="A1:O3"/>
    <mergeCell ref="A6:O7"/>
    <mergeCell ref="A9:O22"/>
    <mergeCell ref="A25:O26"/>
    <mergeCell ref="E28:K28"/>
  </mergeCells>
  <pageMargins left="0.511811024" right="0.511811024" top="0.78740157499999996" bottom="0.78740157499999996" header="0.31496062000000002" footer="0.31496062000000002"/>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4"/>
  <dimension ref="A1:C20"/>
  <sheetViews>
    <sheetView showGridLines="0" topLeftCell="A5" workbookViewId="0">
      <selection activeCell="B15" sqref="B15"/>
    </sheetView>
  </sheetViews>
  <sheetFormatPr defaultRowHeight="15" x14ac:dyDescent="0.25"/>
  <cols>
    <col min="2" max="2" width="43.7109375" customWidth="1"/>
    <col min="3" max="3" width="49.42578125" customWidth="1"/>
  </cols>
  <sheetData>
    <row r="1" spans="1:3" ht="26.25" customHeight="1" x14ac:dyDescent="0.25">
      <c r="B1" s="472" t="s">
        <v>1078</v>
      </c>
      <c r="C1" s="473"/>
    </row>
    <row r="2" spans="1:3" ht="26.25" customHeight="1" x14ac:dyDescent="0.25">
      <c r="B2" s="260"/>
      <c r="C2" s="260"/>
    </row>
    <row r="3" spans="1:3" x14ac:dyDescent="0.25">
      <c r="B3" s="259" t="s">
        <v>1146</v>
      </c>
      <c r="C3" s="259" t="s">
        <v>1147</v>
      </c>
    </row>
    <row r="4" spans="1:3" x14ac:dyDescent="0.25">
      <c r="B4" s="475" t="s">
        <v>638</v>
      </c>
      <c r="C4" s="475" t="s">
        <v>639</v>
      </c>
    </row>
    <row r="5" spans="1:3" x14ac:dyDescent="0.25">
      <c r="B5" s="475"/>
      <c r="C5" s="475"/>
    </row>
    <row r="6" spans="1:3" x14ac:dyDescent="0.25">
      <c r="A6" s="474" t="s">
        <v>1148</v>
      </c>
      <c r="B6" s="246" t="s">
        <v>1079</v>
      </c>
      <c r="C6" s="246" t="s">
        <v>1163</v>
      </c>
    </row>
    <row r="7" spans="1:3" x14ac:dyDescent="0.25">
      <c r="A7" s="474"/>
      <c r="B7" s="246" t="s">
        <v>1144</v>
      </c>
      <c r="C7" s="246"/>
    </row>
    <row r="8" spans="1:3" x14ac:dyDescent="0.25">
      <c r="A8" s="474"/>
      <c r="C8" s="246"/>
    </row>
    <row r="9" spans="1:3" x14ac:dyDescent="0.25">
      <c r="A9" s="474"/>
      <c r="B9" s="246"/>
      <c r="C9" s="246"/>
    </row>
    <row r="10" spans="1:3" x14ac:dyDescent="0.25">
      <c r="A10" s="474"/>
      <c r="B10" s="246"/>
      <c r="C10" s="246"/>
    </row>
    <row r="11" spans="1:3" x14ac:dyDescent="0.25">
      <c r="A11" s="474"/>
      <c r="B11" s="246"/>
      <c r="C11" s="246"/>
    </row>
    <row r="12" spans="1:3" x14ac:dyDescent="0.25">
      <c r="B12" s="476" t="s">
        <v>640</v>
      </c>
      <c r="C12" s="476" t="s">
        <v>1077</v>
      </c>
    </row>
    <row r="13" spans="1:3" x14ac:dyDescent="0.25">
      <c r="B13" s="477"/>
      <c r="C13" s="477"/>
    </row>
    <row r="14" spans="1:3" ht="45" x14ac:dyDescent="0.25">
      <c r="A14" s="474" t="s">
        <v>1149</v>
      </c>
      <c r="B14" s="245" t="s">
        <v>641</v>
      </c>
      <c r="C14" s="245" t="s">
        <v>1162</v>
      </c>
    </row>
    <row r="15" spans="1:3" ht="45" x14ac:dyDescent="0.25">
      <c r="A15" s="474"/>
      <c r="B15" s="245" t="s">
        <v>1145</v>
      </c>
      <c r="C15" s="245" t="s">
        <v>1143</v>
      </c>
    </row>
    <row r="16" spans="1:3" x14ac:dyDescent="0.25">
      <c r="A16" s="474"/>
      <c r="B16" s="246"/>
      <c r="C16" s="246" t="s">
        <v>642</v>
      </c>
    </row>
    <row r="17" spans="1:3" x14ac:dyDescent="0.25">
      <c r="A17" s="474"/>
      <c r="B17" s="246"/>
      <c r="C17" s="246"/>
    </row>
    <row r="18" spans="1:3" x14ac:dyDescent="0.25">
      <c r="A18" s="474"/>
      <c r="B18" s="246"/>
      <c r="C18" s="246"/>
    </row>
    <row r="19" spans="1:3" x14ac:dyDescent="0.25">
      <c r="B19" s="246"/>
      <c r="C19" s="246"/>
    </row>
    <row r="20" spans="1:3" x14ac:dyDescent="0.25">
      <c r="B20" s="246"/>
      <c r="C20" s="246"/>
    </row>
  </sheetData>
  <mergeCells count="7">
    <mergeCell ref="B1:C1"/>
    <mergeCell ref="A6:A11"/>
    <mergeCell ref="A14:A18"/>
    <mergeCell ref="B4:B5"/>
    <mergeCell ref="C4:C5"/>
    <mergeCell ref="B12:B13"/>
    <mergeCell ref="C12:C13"/>
  </mergeCells>
  <pageMargins left="0.511811024" right="0.511811024" top="0.78740157499999996" bottom="0.78740157499999996" header="0.31496062000000002" footer="0.31496062000000002"/>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showGridLines="0" topLeftCell="A57" workbookViewId="0">
      <selection sqref="A1:O102"/>
    </sheetView>
  </sheetViews>
  <sheetFormatPr defaultRowHeight="15" x14ac:dyDescent="0.25"/>
  <sheetData>
    <row r="1" spans="1:15" x14ac:dyDescent="0.25">
      <c r="A1" s="461" t="s">
        <v>131</v>
      </c>
      <c r="B1" s="461"/>
      <c r="C1" s="461"/>
      <c r="D1" s="461"/>
      <c r="E1" s="461"/>
      <c r="F1" s="461"/>
      <c r="G1" s="461"/>
      <c r="H1" s="461"/>
      <c r="I1" s="461"/>
      <c r="J1" s="461"/>
      <c r="K1" s="461"/>
      <c r="L1" s="461"/>
      <c r="M1" s="461"/>
      <c r="N1" s="461"/>
      <c r="O1" s="461"/>
    </row>
    <row r="2" spans="1:15" x14ac:dyDescent="0.25">
      <c r="A2" s="461"/>
      <c r="B2" s="461"/>
      <c r="C2" s="461"/>
      <c r="D2" s="461"/>
      <c r="E2" s="461"/>
      <c r="F2" s="461"/>
      <c r="G2" s="461"/>
      <c r="H2" s="461"/>
      <c r="I2" s="461"/>
      <c r="J2" s="461"/>
      <c r="K2" s="461"/>
      <c r="L2" s="461"/>
      <c r="M2" s="461"/>
      <c r="N2" s="461"/>
      <c r="O2" s="461"/>
    </row>
    <row r="3" spans="1:15" x14ac:dyDescent="0.25">
      <c r="A3" s="461"/>
      <c r="B3" s="461"/>
      <c r="C3" s="461"/>
      <c r="D3" s="461"/>
      <c r="E3" s="461"/>
      <c r="F3" s="461"/>
      <c r="G3" s="461"/>
      <c r="H3" s="461"/>
      <c r="I3" s="461"/>
      <c r="J3" s="461"/>
      <c r="K3" s="461"/>
      <c r="L3" s="461"/>
      <c r="M3" s="461"/>
      <c r="N3" s="461"/>
      <c r="O3" s="461"/>
    </row>
    <row r="5" spans="1:15" ht="15.75" thickBot="1" x14ac:dyDescent="0.3"/>
    <row r="6" spans="1:15" x14ac:dyDescent="0.25">
      <c r="A6" s="452" t="s">
        <v>804</v>
      </c>
      <c r="B6" s="453"/>
      <c r="C6" s="453"/>
      <c r="D6" s="453"/>
      <c r="E6" s="453"/>
      <c r="F6" s="453"/>
      <c r="G6" s="453"/>
      <c r="H6" s="453"/>
      <c r="I6" s="453"/>
      <c r="J6" s="453"/>
      <c r="K6" s="453"/>
      <c r="L6" s="453"/>
      <c r="M6" s="453"/>
      <c r="N6" s="453"/>
      <c r="O6" s="454"/>
    </row>
    <row r="7" spans="1:15" ht="15.75" thickBot="1" x14ac:dyDescent="0.3">
      <c r="A7" s="455"/>
      <c r="B7" s="456"/>
      <c r="C7" s="456"/>
      <c r="D7" s="456"/>
      <c r="E7" s="456"/>
      <c r="F7" s="456"/>
      <c r="G7" s="456"/>
      <c r="H7" s="456"/>
      <c r="I7" s="456"/>
      <c r="J7" s="456"/>
      <c r="K7" s="456"/>
      <c r="L7" s="456"/>
      <c r="M7" s="456"/>
      <c r="N7" s="456"/>
      <c r="O7" s="457"/>
    </row>
    <row r="8" spans="1:15" ht="15.75" thickBot="1" x14ac:dyDescent="0.3"/>
    <row r="9" spans="1:15" x14ac:dyDescent="0.25">
      <c r="A9" s="462" t="s">
        <v>1120</v>
      </c>
      <c r="B9" s="463"/>
      <c r="C9" s="463"/>
      <c r="D9" s="463"/>
      <c r="E9" s="463"/>
      <c r="F9" s="463"/>
      <c r="G9" s="463"/>
      <c r="H9" s="463"/>
      <c r="I9" s="463"/>
      <c r="J9" s="463"/>
      <c r="K9" s="463"/>
      <c r="L9" s="463"/>
      <c r="M9" s="463"/>
      <c r="N9" s="463"/>
      <c r="O9" s="464"/>
    </row>
    <row r="10" spans="1:15" x14ac:dyDescent="0.25">
      <c r="A10" s="465"/>
      <c r="B10" s="466"/>
      <c r="C10" s="466"/>
      <c r="D10" s="466"/>
      <c r="E10" s="466"/>
      <c r="F10" s="466"/>
      <c r="G10" s="466"/>
      <c r="H10" s="466"/>
      <c r="I10" s="466"/>
      <c r="J10" s="466"/>
      <c r="K10" s="466"/>
      <c r="L10" s="466"/>
      <c r="M10" s="466"/>
      <c r="N10" s="466"/>
      <c r="O10" s="467"/>
    </row>
    <row r="11" spans="1:15" x14ac:dyDescent="0.25">
      <c r="A11" s="465"/>
      <c r="B11" s="466"/>
      <c r="C11" s="466"/>
      <c r="D11" s="466"/>
      <c r="E11" s="466"/>
      <c r="F11" s="466"/>
      <c r="G11" s="466"/>
      <c r="H11" s="466"/>
      <c r="I11" s="466"/>
      <c r="J11" s="466"/>
      <c r="K11" s="466"/>
      <c r="L11" s="466"/>
      <c r="M11" s="466"/>
      <c r="N11" s="466"/>
      <c r="O11" s="467"/>
    </row>
    <row r="12" spans="1:15" x14ac:dyDescent="0.25">
      <c r="A12" s="465"/>
      <c r="B12" s="466"/>
      <c r="C12" s="466"/>
      <c r="D12" s="466"/>
      <c r="E12" s="466"/>
      <c r="F12" s="466"/>
      <c r="G12" s="466"/>
      <c r="H12" s="466"/>
      <c r="I12" s="466"/>
      <c r="J12" s="466"/>
      <c r="K12" s="466"/>
      <c r="L12" s="466"/>
      <c r="M12" s="466"/>
      <c r="N12" s="466"/>
      <c r="O12" s="467"/>
    </row>
    <row r="13" spans="1:15" x14ac:dyDescent="0.25">
      <c r="A13" s="465"/>
      <c r="B13" s="466"/>
      <c r="C13" s="466"/>
      <c r="D13" s="466"/>
      <c r="E13" s="466"/>
      <c r="F13" s="466"/>
      <c r="G13" s="466"/>
      <c r="H13" s="466"/>
      <c r="I13" s="466"/>
      <c r="J13" s="466"/>
      <c r="K13" s="466"/>
      <c r="L13" s="466"/>
      <c r="M13" s="466"/>
      <c r="N13" s="466"/>
      <c r="O13" s="467"/>
    </row>
    <row r="14" spans="1:15" x14ac:dyDescent="0.25">
      <c r="A14" s="465"/>
      <c r="B14" s="466"/>
      <c r="C14" s="466"/>
      <c r="D14" s="466"/>
      <c r="E14" s="466"/>
      <c r="F14" s="466"/>
      <c r="G14" s="466"/>
      <c r="H14" s="466"/>
      <c r="I14" s="466"/>
      <c r="J14" s="466"/>
      <c r="K14" s="466"/>
      <c r="L14" s="466"/>
      <c r="M14" s="466"/>
      <c r="N14" s="466"/>
      <c r="O14" s="467"/>
    </row>
    <row r="15" spans="1:15" x14ac:dyDescent="0.25">
      <c r="A15" s="465"/>
      <c r="B15" s="466"/>
      <c r="C15" s="466"/>
      <c r="D15" s="466"/>
      <c r="E15" s="466"/>
      <c r="F15" s="466"/>
      <c r="G15" s="466"/>
      <c r="H15" s="466"/>
      <c r="I15" s="466"/>
      <c r="J15" s="466"/>
      <c r="K15" s="466"/>
      <c r="L15" s="466"/>
      <c r="M15" s="466"/>
      <c r="N15" s="466"/>
      <c r="O15" s="467"/>
    </row>
    <row r="16" spans="1:15" x14ac:dyDescent="0.25">
      <c r="A16" s="465"/>
      <c r="B16" s="466"/>
      <c r="C16" s="466"/>
      <c r="D16" s="466"/>
      <c r="E16" s="466"/>
      <c r="F16" s="466"/>
      <c r="G16" s="466"/>
      <c r="H16" s="466"/>
      <c r="I16" s="466"/>
      <c r="J16" s="466"/>
      <c r="K16" s="466"/>
      <c r="L16" s="466"/>
      <c r="M16" s="466"/>
      <c r="N16" s="466"/>
      <c r="O16" s="467"/>
    </row>
    <row r="17" spans="1:15" x14ac:dyDescent="0.25">
      <c r="A17" s="465"/>
      <c r="B17" s="466"/>
      <c r="C17" s="466"/>
      <c r="D17" s="466"/>
      <c r="E17" s="466"/>
      <c r="F17" s="466"/>
      <c r="G17" s="466"/>
      <c r="H17" s="466"/>
      <c r="I17" s="466"/>
      <c r="J17" s="466"/>
      <c r="K17" s="466"/>
      <c r="L17" s="466"/>
      <c r="M17" s="466"/>
      <c r="N17" s="466"/>
      <c r="O17" s="467"/>
    </row>
    <row r="18" spans="1:15" x14ac:dyDescent="0.25">
      <c r="A18" s="465"/>
      <c r="B18" s="466"/>
      <c r="C18" s="466"/>
      <c r="D18" s="466"/>
      <c r="E18" s="466"/>
      <c r="F18" s="466"/>
      <c r="G18" s="466"/>
      <c r="H18" s="466"/>
      <c r="I18" s="466"/>
      <c r="J18" s="466"/>
      <c r="K18" s="466"/>
      <c r="L18" s="466"/>
      <c r="M18" s="466"/>
      <c r="N18" s="466"/>
      <c r="O18" s="467"/>
    </row>
    <row r="19" spans="1:15" x14ac:dyDescent="0.25">
      <c r="A19" s="465"/>
      <c r="B19" s="466"/>
      <c r="C19" s="466"/>
      <c r="D19" s="466"/>
      <c r="E19" s="466"/>
      <c r="F19" s="466"/>
      <c r="G19" s="466"/>
      <c r="H19" s="466"/>
      <c r="I19" s="466"/>
      <c r="J19" s="466"/>
      <c r="K19" s="466"/>
      <c r="L19" s="466"/>
      <c r="M19" s="466"/>
      <c r="N19" s="466"/>
      <c r="O19" s="467"/>
    </row>
    <row r="20" spans="1:15" x14ac:dyDescent="0.25">
      <c r="A20" s="465"/>
      <c r="B20" s="466"/>
      <c r="C20" s="466"/>
      <c r="D20" s="466"/>
      <c r="E20" s="466"/>
      <c r="F20" s="466"/>
      <c r="G20" s="466"/>
      <c r="H20" s="466"/>
      <c r="I20" s="466"/>
      <c r="J20" s="466"/>
      <c r="K20" s="466"/>
      <c r="L20" s="466"/>
      <c r="M20" s="466"/>
      <c r="N20" s="466"/>
      <c r="O20" s="467"/>
    </row>
    <row r="21" spans="1:15" x14ac:dyDescent="0.25">
      <c r="A21" s="465"/>
      <c r="B21" s="466"/>
      <c r="C21" s="466"/>
      <c r="D21" s="466"/>
      <c r="E21" s="466"/>
      <c r="F21" s="466"/>
      <c r="G21" s="466"/>
      <c r="H21" s="466"/>
      <c r="I21" s="466"/>
      <c r="J21" s="466"/>
      <c r="K21" s="466"/>
      <c r="L21" s="466"/>
      <c r="M21" s="466"/>
      <c r="N21" s="466"/>
      <c r="O21" s="467"/>
    </row>
    <row r="22" spans="1:15" ht="15.75" thickBot="1" x14ac:dyDescent="0.3">
      <c r="A22" s="468"/>
      <c r="B22" s="469"/>
      <c r="C22" s="469"/>
      <c r="D22" s="469"/>
      <c r="E22" s="469"/>
      <c r="F22" s="469"/>
      <c r="G22" s="469"/>
      <c r="H22" s="469"/>
      <c r="I22" s="469"/>
      <c r="J22" s="469"/>
      <c r="K22" s="469"/>
      <c r="L22" s="469"/>
      <c r="M22" s="469"/>
      <c r="N22" s="469"/>
      <c r="O22" s="470"/>
    </row>
    <row r="24" spans="1:15" ht="15.75" thickBot="1" x14ac:dyDescent="0.3"/>
    <row r="25" spans="1:15" x14ac:dyDescent="0.25">
      <c r="A25" s="452" t="s">
        <v>1075</v>
      </c>
      <c r="B25" s="453"/>
      <c r="C25" s="453"/>
      <c r="D25" s="453"/>
      <c r="E25" s="453"/>
      <c r="F25" s="453"/>
      <c r="G25" s="453"/>
      <c r="H25" s="453"/>
      <c r="I25" s="453"/>
      <c r="J25" s="453"/>
      <c r="K25" s="453"/>
      <c r="L25" s="453"/>
      <c r="M25" s="453"/>
      <c r="N25" s="453"/>
      <c r="O25" s="454"/>
    </row>
    <row r="26" spans="1:15" ht="15.75" thickBot="1" x14ac:dyDescent="0.3">
      <c r="A26" s="455"/>
      <c r="B26" s="456"/>
      <c r="C26" s="456"/>
      <c r="D26" s="456"/>
      <c r="E26" s="456"/>
      <c r="F26" s="456"/>
      <c r="G26" s="456"/>
      <c r="H26" s="456"/>
      <c r="I26" s="456"/>
      <c r="J26" s="456"/>
      <c r="K26" s="456"/>
      <c r="L26" s="456"/>
      <c r="M26" s="456"/>
      <c r="N26" s="456"/>
      <c r="O26" s="457"/>
    </row>
    <row r="27" spans="1:15" ht="15.75" thickBot="1" x14ac:dyDescent="0.3"/>
    <row r="28" spans="1:15" ht="15.75" thickBot="1" x14ac:dyDescent="0.3">
      <c r="E28" s="458"/>
      <c r="F28" s="459"/>
      <c r="G28" s="459"/>
      <c r="H28" s="459"/>
      <c r="I28" s="459"/>
      <c r="J28" s="459"/>
      <c r="K28" s="460"/>
    </row>
    <row r="29" spans="1:15" ht="15.75" thickBot="1" x14ac:dyDescent="0.3">
      <c r="E29" s="458"/>
      <c r="F29" s="459"/>
      <c r="G29" s="459"/>
      <c r="H29" s="459"/>
      <c r="I29" s="459"/>
      <c r="J29" s="459"/>
      <c r="K29" s="460"/>
    </row>
    <row r="30" spans="1:15" ht="15.75" thickBot="1" x14ac:dyDescent="0.3">
      <c r="E30" s="458"/>
      <c r="F30" s="459"/>
      <c r="G30" s="459"/>
      <c r="H30" s="459"/>
      <c r="I30" s="459"/>
      <c r="J30" s="459"/>
      <c r="K30" s="460"/>
    </row>
    <row r="31" spans="1:15" ht="15.75" thickBot="1" x14ac:dyDescent="0.3">
      <c r="E31" s="458"/>
      <c r="F31" s="459"/>
      <c r="G31" s="459"/>
      <c r="H31" s="459"/>
      <c r="I31" s="459"/>
      <c r="J31" s="459"/>
      <c r="K31" s="460"/>
    </row>
    <row r="32" spans="1:15" ht="15.75" thickBot="1" x14ac:dyDescent="0.3">
      <c r="E32" s="458"/>
      <c r="F32" s="459"/>
      <c r="G32" s="459"/>
      <c r="H32" s="459"/>
      <c r="I32" s="459"/>
      <c r="J32" s="459"/>
      <c r="K32" s="460"/>
    </row>
    <row r="33" spans="1:15" ht="15.75" thickBot="1" x14ac:dyDescent="0.3">
      <c r="E33" s="458"/>
      <c r="F33" s="459"/>
      <c r="G33" s="459"/>
      <c r="H33" s="459"/>
      <c r="I33" s="459"/>
      <c r="J33" s="459"/>
      <c r="K33" s="460"/>
    </row>
    <row r="34" spans="1:15" ht="15.75" thickBot="1" x14ac:dyDescent="0.3">
      <c r="E34" s="458"/>
      <c r="F34" s="459"/>
      <c r="G34" s="459"/>
      <c r="H34" s="459"/>
      <c r="I34" s="459"/>
      <c r="J34" s="459"/>
      <c r="K34" s="460"/>
    </row>
    <row r="35" spans="1:15" ht="15.75" thickBot="1" x14ac:dyDescent="0.3">
      <c r="E35" s="458"/>
      <c r="F35" s="459"/>
      <c r="G35" s="459"/>
      <c r="H35" s="459"/>
      <c r="I35" s="459"/>
      <c r="J35" s="459"/>
      <c r="K35" s="460"/>
    </row>
    <row r="37" spans="1:15" ht="15.75" thickBot="1" x14ac:dyDescent="0.3"/>
    <row r="38" spans="1:15" x14ac:dyDescent="0.25">
      <c r="A38" s="452" t="s">
        <v>1074</v>
      </c>
      <c r="B38" s="453"/>
      <c r="C38" s="453"/>
      <c r="D38" s="453"/>
      <c r="E38" s="453"/>
      <c r="F38" s="453"/>
      <c r="G38" s="453"/>
      <c r="H38" s="453"/>
      <c r="I38" s="453"/>
      <c r="J38" s="453"/>
      <c r="K38" s="453"/>
      <c r="L38" s="453"/>
      <c r="M38" s="453"/>
      <c r="N38" s="453"/>
      <c r="O38" s="454"/>
    </row>
    <row r="39" spans="1:15" ht="15.75" thickBot="1" x14ac:dyDescent="0.3">
      <c r="A39" s="455"/>
      <c r="B39" s="456"/>
      <c r="C39" s="456"/>
      <c r="D39" s="456"/>
      <c r="E39" s="456"/>
      <c r="F39" s="456"/>
      <c r="G39" s="456"/>
      <c r="H39" s="456"/>
      <c r="I39" s="456"/>
      <c r="J39" s="456"/>
      <c r="K39" s="456"/>
      <c r="L39" s="456"/>
      <c r="M39" s="456"/>
      <c r="N39" s="456"/>
      <c r="O39" s="457"/>
    </row>
    <row r="41" spans="1:15" x14ac:dyDescent="0.25">
      <c r="B41" t="s">
        <v>1121</v>
      </c>
      <c r="C41" t="s">
        <v>1122</v>
      </c>
    </row>
    <row r="42" spans="1:15" x14ac:dyDescent="0.25">
      <c r="A42" s="179" t="s">
        <v>1094</v>
      </c>
      <c r="B42" s="179" t="s">
        <v>1094</v>
      </c>
      <c r="C42" t="s">
        <v>1095</v>
      </c>
    </row>
    <row r="49" spans="1:15" ht="15.75" thickBot="1" x14ac:dyDescent="0.3"/>
    <row r="50" spans="1:15" x14ac:dyDescent="0.25">
      <c r="A50" s="452" t="s">
        <v>908</v>
      </c>
      <c r="B50" s="453"/>
      <c r="C50" s="453"/>
      <c r="D50" s="453"/>
      <c r="E50" s="453"/>
      <c r="F50" s="453"/>
      <c r="G50" s="453"/>
      <c r="H50" s="453"/>
      <c r="I50" s="453"/>
      <c r="J50" s="453"/>
      <c r="K50" s="453"/>
      <c r="L50" s="453"/>
      <c r="M50" s="453"/>
      <c r="N50" s="453"/>
      <c r="O50" s="454"/>
    </row>
    <row r="51" spans="1:15" ht="15.75" thickBot="1" x14ac:dyDescent="0.3">
      <c r="A51" s="455"/>
      <c r="B51" s="456"/>
      <c r="C51" s="456"/>
      <c r="D51" s="456"/>
      <c r="E51" s="456"/>
      <c r="F51" s="456"/>
      <c r="G51" s="456"/>
      <c r="H51" s="456"/>
      <c r="I51" s="456"/>
      <c r="J51" s="456"/>
      <c r="K51" s="456"/>
      <c r="L51" s="456"/>
      <c r="M51" s="456"/>
      <c r="N51" s="456"/>
      <c r="O51" s="457"/>
    </row>
  </sheetData>
  <mergeCells count="14">
    <mergeCell ref="A38:O39"/>
    <mergeCell ref="A50:O51"/>
    <mergeCell ref="E30:K30"/>
    <mergeCell ref="E31:K31"/>
    <mergeCell ref="E32:K32"/>
    <mergeCell ref="E33:K33"/>
    <mergeCell ref="E34:K34"/>
    <mergeCell ref="E35:K35"/>
    <mergeCell ref="E29:K29"/>
    <mergeCell ref="A1:O3"/>
    <mergeCell ref="A6:O7"/>
    <mergeCell ref="A9:O22"/>
    <mergeCell ref="A25:O26"/>
    <mergeCell ref="E28:K28"/>
  </mergeCells>
  <pageMargins left="0.511811024" right="0.511811024" top="0.78740157499999996" bottom="0.78740157499999996" header="0.31496062000000002" footer="0.31496062000000002"/>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9"/>
  <dimension ref="A6:AI92"/>
  <sheetViews>
    <sheetView showGridLines="0" zoomScale="70" zoomScaleNormal="70" workbookViewId="0">
      <selection activeCell="I7" sqref="I7"/>
    </sheetView>
  </sheetViews>
  <sheetFormatPr defaultRowHeight="15" x14ac:dyDescent="0.25"/>
  <cols>
    <col min="5" max="5" width="9.140625" bestFit="1" customWidth="1"/>
    <col min="14" max="14" width="18" bestFit="1" customWidth="1"/>
  </cols>
  <sheetData>
    <row r="6" spans="1:35" x14ac:dyDescent="0.25">
      <c r="A6" t="s">
        <v>202</v>
      </c>
      <c r="N6" s="480" t="s">
        <v>906</v>
      </c>
      <c r="O6" s="481"/>
      <c r="P6" s="481"/>
      <c r="Q6" s="481"/>
      <c r="R6" s="481"/>
      <c r="S6" s="481"/>
      <c r="T6" s="481"/>
      <c r="U6" s="482"/>
    </row>
    <row r="7" spans="1:35" x14ac:dyDescent="0.25">
      <c r="A7" s="486" t="s">
        <v>524</v>
      </c>
      <c r="B7" s="486"/>
      <c r="C7" s="486"/>
      <c r="D7" s="486"/>
      <c r="E7" s="486"/>
      <c r="N7" s="483"/>
      <c r="O7" s="484"/>
      <c r="P7" s="484"/>
      <c r="Q7" s="484"/>
      <c r="R7" s="484"/>
      <c r="S7" s="484"/>
      <c r="T7" s="484"/>
      <c r="U7" s="485"/>
    </row>
    <row r="8" spans="1:35" x14ac:dyDescent="0.25">
      <c r="A8" s="486"/>
      <c r="B8" s="486"/>
      <c r="C8" s="486"/>
      <c r="D8" s="486"/>
      <c r="E8" s="486"/>
    </row>
    <row r="9" spans="1:35" x14ac:dyDescent="0.25">
      <c r="N9" s="11" t="s">
        <v>218</v>
      </c>
      <c r="O9" s="413"/>
      <c r="P9" s="413"/>
      <c r="Q9" s="413"/>
      <c r="R9" s="413"/>
      <c r="S9" s="413"/>
      <c r="T9" s="413"/>
      <c r="U9" s="413"/>
      <c r="V9" s="413"/>
      <c r="W9" s="413"/>
      <c r="X9" s="413"/>
      <c r="Y9" s="413"/>
      <c r="Z9" s="413"/>
      <c r="AA9" s="413"/>
      <c r="AB9" s="413"/>
      <c r="AC9" s="413"/>
      <c r="AD9" s="413"/>
      <c r="AE9" s="413"/>
      <c r="AF9" s="413"/>
      <c r="AG9" s="413"/>
      <c r="AH9" s="413"/>
      <c r="AI9" s="413"/>
    </row>
    <row r="10" spans="1:35" x14ac:dyDescent="0.25">
      <c r="A10" s="16" t="s">
        <v>214</v>
      </c>
      <c r="B10" s="16" t="s">
        <v>216</v>
      </c>
      <c r="C10" s="16" t="s">
        <v>217</v>
      </c>
      <c r="D10" s="16" t="s">
        <v>218</v>
      </c>
      <c r="E10" s="16" t="s">
        <v>219</v>
      </c>
      <c r="F10" s="16" t="s">
        <v>207</v>
      </c>
      <c r="G10" s="16" t="s">
        <v>208</v>
      </c>
      <c r="H10" s="16" t="s">
        <v>209</v>
      </c>
      <c r="I10" s="16" t="s">
        <v>210</v>
      </c>
      <c r="J10" s="16" t="s">
        <v>211</v>
      </c>
      <c r="K10" s="16" t="s">
        <v>212</v>
      </c>
      <c r="L10" s="16" t="s">
        <v>213</v>
      </c>
      <c r="N10" s="11"/>
      <c r="O10" s="478" t="s">
        <v>207</v>
      </c>
      <c r="P10" s="478"/>
      <c r="Q10" s="478"/>
      <c r="R10" s="478" t="s">
        <v>208</v>
      </c>
      <c r="S10" s="478"/>
      <c r="T10" s="478"/>
      <c r="U10" s="478" t="s">
        <v>209</v>
      </c>
      <c r="V10" s="478"/>
      <c r="W10" s="478"/>
      <c r="X10" s="478" t="s">
        <v>210</v>
      </c>
      <c r="Y10" s="478"/>
      <c r="Z10" s="478"/>
      <c r="AA10" s="478" t="s">
        <v>211</v>
      </c>
      <c r="AB10" s="478"/>
      <c r="AC10" s="478"/>
      <c r="AD10" s="478" t="s">
        <v>212</v>
      </c>
      <c r="AE10" s="478"/>
      <c r="AF10" s="478"/>
      <c r="AG10" s="478" t="s">
        <v>213</v>
      </c>
      <c r="AH10" s="478"/>
      <c r="AI10" s="478"/>
    </row>
    <row r="11" spans="1:35" x14ac:dyDescent="0.25">
      <c r="A11" s="11"/>
      <c r="B11" s="11"/>
      <c r="C11" s="11"/>
      <c r="D11" s="11"/>
      <c r="E11" s="11"/>
      <c r="F11" s="11"/>
      <c r="G11" s="11"/>
      <c r="H11" s="11"/>
      <c r="I11" s="11"/>
      <c r="J11" s="11"/>
      <c r="K11" s="11"/>
      <c r="L11" s="11"/>
      <c r="N11" s="11"/>
      <c r="O11" s="15" t="s">
        <v>214</v>
      </c>
      <c r="P11" s="15" t="s">
        <v>220</v>
      </c>
      <c r="Q11" s="15" t="s">
        <v>221</v>
      </c>
      <c r="R11" s="15" t="s">
        <v>214</v>
      </c>
      <c r="S11" s="15" t="s">
        <v>220</v>
      </c>
      <c r="T11" s="15" t="s">
        <v>221</v>
      </c>
      <c r="U11" s="15" t="s">
        <v>214</v>
      </c>
      <c r="V11" s="15" t="s">
        <v>220</v>
      </c>
      <c r="W11" s="15" t="s">
        <v>221</v>
      </c>
      <c r="X11" s="15" t="s">
        <v>214</v>
      </c>
      <c r="Y11" s="15" t="s">
        <v>220</v>
      </c>
      <c r="Z11" s="15" t="s">
        <v>221</v>
      </c>
      <c r="AA11" s="15" t="s">
        <v>214</v>
      </c>
      <c r="AB11" s="15" t="s">
        <v>220</v>
      </c>
      <c r="AC11" s="15" t="s">
        <v>221</v>
      </c>
      <c r="AD11" s="15" t="s">
        <v>214</v>
      </c>
      <c r="AE11" s="15" t="s">
        <v>220</v>
      </c>
      <c r="AF11" s="15" t="s">
        <v>221</v>
      </c>
      <c r="AG11" s="15" t="s">
        <v>214</v>
      </c>
      <c r="AH11" s="15" t="s">
        <v>220</v>
      </c>
      <c r="AI11" s="15" t="s">
        <v>221</v>
      </c>
    </row>
    <row r="12" spans="1:35" x14ac:dyDescent="0.25">
      <c r="A12" s="11"/>
      <c r="B12" s="11"/>
      <c r="C12" s="11"/>
      <c r="D12" s="11"/>
      <c r="E12" s="11"/>
      <c r="F12" s="11"/>
      <c r="G12" s="11"/>
      <c r="H12" s="11"/>
      <c r="I12" s="11"/>
      <c r="J12" s="11"/>
      <c r="K12" s="11"/>
      <c r="L12" s="11"/>
      <c r="N12" s="17" t="s">
        <v>222</v>
      </c>
      <c r="O12" s="11" t="s">
        <v>229</v>
      </c>
      <c r="P12" s="11">
        <v>35</v>
      </c>
      <c r="Q12" s="11">
        <v>200</v>
      </c>
      <c r="R12" s="11"/>
      <c r="S12" s="11"/>
      <c r="T12" s="11"/>
      <c r="U12" s="11"/>
      <c r="V12" s="11"/>
      <c r="W12" s="11"/>
      <c r="X12" s="11"/>
      <c r="Y12" s="11"/>
      <c r="Z12" s="11"/>
      <c r="AA12" s="11"/>
      <c r="AB12" s="11"/>
      <c r="AC12" s="11"/>
      <c r="AD12" s="11"/>
      <c r="AE12" s="11"/>
      <c r="AF12" s="11"/>
      <c r="AG12" s="11"/>
      <c r="AH12" s="11"/>
      <c r="AI12" s="11"/>
    </row>
    <row r="13" spans="1:35" x14ac:dyDescent="0.25">
      <c r="A13" s="11"/>
      <c r="B13" s="11"/>
      <c r="C13" s="11"/>
      <c r="D13" s="11"/>
      <c r="E13" s="11"/>
      <c r="F13" s="11"/>
      <c r="G13" s="11"/>
      <c r="H13" s="11"/>
      <c r="I13" s="11"/>
      <c r="J13" s="11"/>
      <c r="K13" s="11"/>
      <c r="L13" s="11"/>
      <c r="N13" s="17" t="s">
        <v>223</v>
      </c>
      <c r="O13" s="11" t="s">
        <v>230</v>
      </c>
      <c r="P13" s="11">
        <v>22</v>
      </c>
      <c r="Q13" s="11">
        <v>89</v>
      </c>
      <c r="R13" s="11"/>
      <c r="S13" s="11"/>
      <c r="T13" s="11"/>
      <c r="U13" s="11"/>
      <c r="V13" s="11"/>
      <c r="W13" s="11"/>
      <c r="X13" s="11"/>
      <c r="Y13" s="11"/>
      <c r="Z13" s="11"/>
      <c r="AA13" s="11"/>
      <c r="AB13" s="11"/>
      <c r="AC13" s="11"/>
      <c r="AD13" s="11"/>
      <c r="AE13" s="11"/>
      <c r="AF13" s="11"/>
      <c r="AG13" s="11"/>
      <c r="AH13" s="11"/>
      <c r="AI13" s="11"/>
    </row>
    <row r="14" spans="1:35" x14ac:dyDescent="0.25">
      <c r="N14" s="17" t="s">
        <v>224</v>
      </c>
      <c r="O14" s="11"/>
      <c r="P14" s="11"/>
      <c r="Q14" s="11"/>
      <c r="R14" s="11"/>
      <c r="S14" s="11"/>
      <c r="T14" s="11"/>
      <c r="U14" s="11"/>
      <c r="V14" s="11"/>
      <c r="W14" s="11"/>
      <c r="X14" s="11"/>
      <c r="Y14" s="11"/>
      <c r="Z14" s="11"/>
      <c r="AA14" s="11"/>
      <c r="AB14" s="11"/>
      <c r="AC14" s="11"/>
      <c r="AD14" s="11"/>
      <c r="AE14" s="11"/>
      <c r="AF14" s="11"/>
      <c r="AG14" s="11"/>
      <c r="AH14" s="11"/>
      <c r="AI14" s="11"/>
    </row>
    <row r="15" spans="1:35" x14ac:dyDescent="0.25">
      <c r="N15" s="17" t="s">
        <v>225</v>
      </c>
      <c r="O15" s="11"/>
      <c r="P15" s="11"/>
      <c r="Q15" s="11"/>
      <c r="R15" s="11"/>
      <c r="S15" s="11"/>
      <c r="T15" s="11"/>
      <c r="U15" s="11"/>
      <c r="V15" s="11"/>
      <c r="W15" s="11"/>
      <c r="X15" s="11"/>
      <c r="Y15" s="11"/>
      <c r="Z15" s="11"/>
      <c r="AA15" s="11"/>
      <c r="AB15" s="11"/>
      <c r="AC15" s="11"/>
      <c r="AD15" s="11"/>
      <c r="AE15" s="11"/>
      <c r="AF15" s="11"/>
      <c r="AG15" s="11"/>
      <c r="AH15" s="11"/>
      <c r="AI15" s="11"/>
    </row>
    <row r="16" spans="1:35" x14ac:dyDescent="0.25">
      <c r="N16" s="17" t="s">
        <v>226</v>
      </c>
      <c r="O16" s="11"/>
      <c r="P16" s="11"/>
      <c r="Q16" s="11"/>
      <c r="R16" s="11"/>
      <c r="S16" s="11"/>
      <c r="T16" s="11"/>
      <c r="U16" s="11"/>
      <c r="V16" s="11"/>
      <c r="W16" s="11"/>
      <c r="X16" s="11"/>
      <c r="Y16" s="11"/>
      <c r="Z16" s="11"/>
      <c r="AA16" s="11"/>
      <c r="AB16" s="11"/>
      <c r="AC16" s="11"/>
      <c r="AD16" s="11"/>
      <c r="AE16" s="11"/>
      <c r="AF16" s="11"/>
      <c r="AG16" s="11"/>
      <c r="AH16" s="11"/>
      <c r="AI16" s="11"/>
    </row>
    <row r="17" spans="1:35" x14ac:dyDescent="0.25">
      <c r="N17" s="17" t="s">
        <v>227</v>
      </c>
      <c r="O17" s="11"/>
      <c r="P17" s="11"/>
      <c r="Q17" s="11"/>
      <c r="R17" s="11"/>
      <c r="S17" s="11"/>
      <c r="T17" s="11"/>
      <c r="U17" s="11"/>
      <c r="V17" s="11"/>
      <c r="W17" s="11"/>
      <c r="X17" s="11"/>
      <c r="Y17" s="11"/>
      <c r="Z17" s="11"/>
      <c r="AA17" s="11"/>
      <c r="AB17" s="11"/>
      <c r="AC17" s="11"/>
      <c r="AD17" s="11"/>
      <c r="AE17" s="11"/>
      <c r="AF17" s="11"/>
      <c r="AG17" s="11"/>
      <c r="AH17" s="11"/>
      <c r="AI17" s="11"/>
    </row>
    <row r="18" spans="1:35" x14ac:dyDescent="0.25">
      <c r="N18" s="17" t="s">
        <v>228</v>
      </c>
      <c r="O18" s="11"/>
      <c r="P18" s="11"/>
      <c r="Q18" s="11"/>
      <c r="R18" s="11"/>
      <c r="S18" s="11"/>
      <c r="T18" s="11"/>
      <c r="U18" s="11"/>
      <c r="V18" s="11"/>
      <c r="W18" s="11"/>
      <c r="X18" s="11"/>
      <c r="Y18" s="11"/>
      <c r="Z18" s="11"/>
      <c r="AA18" s="11"/>
      <c r="AB18" s="11"/>
      <c r="AC18" s="11"/>
      <c r="AD18" s="11"/>
      <c r="AE18" s="11"/>
      <c r="AF18" s="11"/>
      <c r="AG18" s="11"/>
      <c r="AH18" s="11"/>
      <c r="AI18" s="11"/>
    </row>
    <row r="19" spans="1:35" x14ac:dyDescent="0.25">
      <c r="A19" s="16">
        <v>8</v>
      </c>
      <c r="B19" s="16">
        <v>9</v>
      </c>
      <c r="C19" s="16">
        <v>10</v>
      </c>
      <c r="D19" s="16">
        <v>500</v>
      </c>
      <c r="E19" s="16" t="s">
        <v>219</v>
      </c>
      <c r="F19" s="16" t="s">
        <v>207</v>
      </c>
      <c r="G19" s="16" t="s">
        <v>208</v>
      </c>
      <c r="H19" s="16" t="s">
        <v>209</v>
      </c>
      <c r="I19" s="16" t="s">
        <v>210</v>
      </c>
      <c r="J19" s="16" t="s">
        <v>211</v>
      </c>
      <c r="K19" s="16" t="s">
        <v>212</v>
      </c>
      <c r="L19" s="16" t="s">
        <v>213</v>
      </c>
    </row>
    <row r="20" spans="1:35" x14ac:dyDescent="0.25">
      <c r="A20" s="11">
        <v>30</v>
      </c>
      <c r="B20" s="11">
        <v>35</v>
      </c>
      <c r="C20" s="11">
        <v>32</v>
      </c>
      <c r="D20" s="11">
        <v>501</v>
      </c>
      <c r="E20" s="11"/>
      <c r="F20" s="11"/>
      <c r="G20" s="11"/>
      <c r="H20" s="11"/>
      <c r="I20" s="11"/>
      <c r="J20" s="11"/>
      <c r="K20" s="11"/>
      <c r="L20" s="11"/>
      <c r="N20" s="11">
        <v>500</v>
      </c>
      <c r="O20" s="413">
        <v>501</v>
      </c>
      <c r="P20" s="413"/>
      <c r="Q20" s="413"/>
      <c r="R20" s="413"/>
      <c r="S20" s="413"/>
      <c r="T20" s="413"/>
      <c r="U20" s="413"/>
      <c r="V20" s="413"/>
      <c r="W20" s="413"/>
      <c r="X20" s="413"/>
      <c r="Y20" s="413"/>
      <c r="Z20" s="413"/>
      <c r="AA20" s="413"/>
      <c r="AB20" s="413"/>
      <c r="AC20" s="413"/>
      <c r="AD20" s="413"/>
      <c r="AE20" s="413"/>
      <c r="AF20" s="413"/>
      <c r="AG20" s="413"/>
      <c r="AH20" s="413"/>
      <c r="AI20" s="413"/>
    </row>
    <row r="21" spans="1:35" x14ac:dyDescent="0.25">
      <c r="A21" s="11"/>
      <c r="B21" s="11"/>
      <c r="C21" s="11"/>
      <c r="D21" s="11"/>
      <c r="E21" s="11"/>
      <c r="F21" s="11"/>
      <c r="G21" s="11"/>
      <c r="H21" s="11"/>
      <c r="I21" s="11"/>
      <c r="J21" s="11"/>
      <c r="K21" s="11"/>
      <c r="L21" s="11"/>
      <c r="N21" s="11"/>
      <c r="O21" s="478">
        <v>1</v>
      </c>
      <c r="P21" s="478"/>
      <c r="Q21" s="478"/>
      <c r="R21" s="478">
        <v>2</v>
      </c>
      <c r="S21" s="478"/>
      <c r="T21" s="478"/>
      <c r="U21" s="478">
        <v>3</v>
      </c>
      <c r="V21" s="478"/>
      <c r="W21" s="478"/>
      <c r="X21" s="478">
        <v>4</v>
      </c>
      <c r="Y21" s="478"/>
      <c r="Z21" s="478"/>
      <c r="AA21" s="478">
        <v>5</v>
      </c>
      <c r="AB21" s="478"/>
      <c r="AC21" s="478"/>
      <c r="AD21" s="478">
        <v>6</v>
      </c>
      <c r="AE21" s="478"/>
      <c r="AF21" s="478"/>
      <c r="AG21" s="478">
        <v>7</v>
      </c>
      <c r="AH21" s="478"/>
      <c r="AI21" s="478"/>
    </row>
    <row r="22" spans="1:35" x14ac:dyDescent="0.25">
      <c r="A22" s="11"/>
      <c r="B22" s="11"/>
      <c r="C22" s="11"/>
      <c r="D22" s="11"/>
      <c r="E22" s="11"/>
      <c r="F22" s="11"/>
      <c r="G22" s="11"/>
      <c r="H22" s="11"/>
      <c r="I22" s="11"/>
      <c r="J22" s="11"/>
      <c r="K22" s="11"/>
      <c r="L22" s="11"/>
      <c r="N22" s="11"/>
      <c r="O22" s="15">
        <v>8</v>
      </c>
      <c r="P22" s="15">
        <v>9</v>
      </c>
      <c r="Q22" s="15">
        <v>10</v>
      </c>
      <c r="R22" s="15">
        <v>11</v>
      </c>
      <c r="S22" s="15">
        <v>12</v>
      </c>
      <c r="T22" s="15">
        <v>13</v>
      </c>
      <c r="U22" s="15">
        <v>14</v>
      </c>
      <c r="V22" s="15">
        <v>15</v>
      </c>
      <c r="W22" s="15">
        <v>16</v>
      </c>
      <c r="X22" s="15">
        <v>17</v>
      </c>
      <c r="Y22" s="15">
        <v>18</v>
      </c>
      <c r="Z22" s="15">
        <v>19</v>
      </c>
      <c r="AA22" s="15">
        <v>20</v>
      </c>
      <c r="AB22" s="15">
        <v>21</v>
      </c>
      <c r="AC22" s="15">
        <v>22</v>
      </c>
      <c r="AD22" s="15">
        <v>23</v>
      </c>
      <c r="AE22" s="15">
        <v>24</v>
      </c>
      <c r="AF22" s="15">
        <v>25</v>
      </c>
      <c r="AG22" s="15">
        <v>26</v>
      </c>
      <c r="AH22" s="15">
        <v>27</v>
      </c>
      <c r="AI22" s="15">
        <v>28</v>
      </c>
    </row>
    <row r="23" spans="1:35" x14ac:dyDescent="0.25">
      <c r="N23" s="17">
        <v>29</v>
      </c>
      <c r="O23" s="11">
        <v>30</v>
      </c>
      <c r="P23" s="11">
        <v>31</v>
      </c>
      <c r="Q23" s="11">
        <v>32</v>
      </c>
      <c r="R23" s="11">
        <v>33</v>
      </c>
      <c r="S23" s="11">
        <v>34</v>
      </c>
      <c r="T23" s="11">
        <v>35</v>
      </c>
      <c r="U23" s="11">
        <v>36</v>
      </c>
      <c r="V23" s="11">
        <v>37</v>
      </c>
      <c r="W23" s="11">
        <v>38</v>
      </c>
      <c r="X23" s="11">
        <v>39</v>
      </c>
      <c r="Y23" s="11">
        <v>40</v>
      </c>
      <c r="Z23" s="11">
        <v>41</v>
      </c>
      <c r="AA23" s="11">
        <v>42</v>
      </c>
      <c r="AB23" s="11">
        <v>43</v>
      </c>
      <c r="AC23" s="11">
        <v>44</v>
      </c>
      <c r="AD23" s="11">
        <v>45</v>
      </c>
      <c r="AE23" s="11">
        <v>46</v>
      </c>
      <c r="AF23" s="11">
        <v>47</v>
      </c>
      <c r="AG23" s="11">
        <v>48</v>
      </c>
      <c r="AH23" s="11">
        <v>49</v>
      </c>
      <c r="AI23" s="11">
        <v>50</v>
      </c>
    </row>
    <row r="24" spans="1:35" x14ac:dyDescent="0.25">
      <c r="N24" s="17"/>
      <c r="O24" s="11"/>
      <c r="P24" s="11"/>
      <c r="Q24" s="11"/>
      <c r="R24" s="11"/>
      <c r="S24" s="11"/>
      <c r="T24" s="11"/>
      <c r="U24" s="11"/>
      <c r="V24" s="11"/>
      <c r="W24" s="11"/>
      <c r="X24" s="11"/>
      <c r="Y24" s="11"/>
      <c r="Z24" s="11"/>
      <c r="AA24" s="11"/>
      <c r="AB24" s="11"/>
      <c r="AC24" s="11"/>
      <c r="AD24" s="11"/>
      <c r="AE24" s="11"/>
      <c r="AF24" s="11"/>
      <c r="AG24" s="11"/>
      <c r="AH24" s="11"/>
      <c r="AI24" s="11"/>
    </row>
    <row r="25" spans="1:35" x14ac:dyDescent="0.25">
      <c r="N25" s="17"/>
      <c r="O25" s="11"/>
      <c r="P25" s="11"/>
      <c r="Q25" s="11"/>
      <c r="R25" s="11"/>
      <c r="S25" s="11"/>
      <c r="T25" s="11"/>
      <c r="U25" s="11"/>
      <c r="V25" s="11"/>
      <c r="W25" s="11"/>
      <c r="X25" s="11"/>
      <c r="Y25" s="11"/>
      <c r="Z25" s="11"/>
      <c r="AA25" s="11"/>
      <c r="AB25" s="11"/>
      <c r="AC25" s="11"/>
      <c r="AD25" s="11"/>
      <c r="AE25" s="11"/>
      <c r="AF25" s="11"/>
      <c r="AG25" s="11"/>
      <c r="AH25" s="11"/>
      <c r="AI25" s="11"/>
    </row>
    <row r="26" spans="1:35" x14ac:dyDescent="0.25">
      <c r="N26" s="17"/>
      <c r="O26" s="11"/>
      <c r="P26" s="11"/>
      <c r="Q26" s="11"/>
      <c r="R26" s="11"/>
      <c r="S26" s="11"/>
      <c r="T26" s="11"/>
      <c r="U26" s="11"/>
      <c r="V26" s="11"/>
      <c r="W26" s="11"/>
      <c r="X26" s="11"/>
      <c r="Y26" s="11"/>
      <c r="Z26" s="11"/>
      <c r="AA26" s="11"/>
      <c r="AB26" s="11"/>
      <c r="AC26" s="11"/>
      <c r="AD26" s="11"/>
      <c r="AE26" s="11"/>
      <c r="AF26" s="11"/>
      <c r="AG26" s="11"/>
      <c r="AH26" s="11"/>
      <c r="AI26" s="11"/>
    </row>
    <row r="27" spans="1:35" x14ac:dyDescent="0.25">
      <c r="N27" s="17"/>
      <c r="O27" s="11"/>
      <c r="P27" s="11"/>
      <c r="Q27" s="11"/>
      <c r="R27" s="11"/>
      <c r="S27" s="11"/>
      <c r="T27" s="11"/>
      <c r="U27" s="11"/>
      <c r="V27" s="11"/>
      <c r="W27" s="11"/>
      <c r="X27" s="11"/>
      <c r="Y27" s="11"/>
      <c r="Z27" s="11"/>
      <c r="AA27" s="11"/>
      <c r="AB27" s="11"/>
      <c r="AC27" s="11"/>
      <c r="AD27" s="11"/>
      <c r="AE27" s="11"/>
      <c r="AF27" s="11"/>
      <c r="AG27" s="11"/>
      <c r="AH27" s="11"/>
      <c r="AI27" s="11"/>
    </row>
    <row r="28" spans="1:35" x14ac:dyDescent="0.25">
      <c r="N28" s="17"/>
      <c r="O28" s="11"/>
      <c r="P28" s="11"/>
      <c r="Q28" s="11"/>
      <c r="R28" s="11"/>
      <c r="S28" s="11"/>
      <c r="T28" s="11"/>
      <c r="U28" s="11"/>
      <c r="V28" s="11"/>
      <c r="W28" s="11"/>
      <c r="X28" s="11"/>
      <c r="Y28" s="11"/>
      <c r="Z28" s="11"/>
      <c r="AA28" s="11"/>
      <c r="AB28" s="11"/>
      <c r="AC28" s="11"/>
      <c r="AD28" s="11"/>
      <c r="AE28" s="11"/>
      <c r="AF28" s="11"/>
      <c r="AG28" s="11"/>
      <c r="AH28" s="11"/>
      <c r="AI28" s="11"/>
    </row>
    <row r="29" spans="1:35" x14ac:dyDescent="0.25">
      <c r="C29" s="431" t="s">
        <v>907</v>
      </c>
      <c r="D29" s="432"/>
      <c r="E29" s="432"/>
      <c r="F29" s="432"/>
      <c r="G29" s="432"/>
      <c r="H29" s="432"/>
      <c r="I29" s="433"/>
      <c r="N29" s="17"/>
      <c r="O29" s="11"/>
      <c r="P29" s="11"/>
      <c r="Q29" s="11"/>
      <c r="R29" s="11"/>
      <c r="S29" s="11"/>
      <c r="T29" s="11"/>
      <c r="U29" s="11"/>
      <c r="V29" s="11"/>
      <c r="W29" s="11"/>
      <c r="X29" s="11"/>
      <c r="Y29" s="11"/>
      <c r="Z29" s="11"/>
      <c r="AA29" s="11"/>
      <c r="AB29" s="11"/>
      <c r="AC29" s="11"/>
      <c r="AD29" s="11"/>
      <c r="AE29" s="11"/>
      <c r="AF29" s="11"/>
      <c r="AG29" s="11"/>
      <c r="AH29" s="11"/>
      <c r="AI29" s="11"/>
    </row>
    <row r="31" spans="1:35" x14ac:dyDescent="0.25">
      <c r="A31" s="94" t="s">
        <v>680</v>
      </c>
    </row>
    <row r="32" spans="1:35" x14ac:dyDescent="0.25">
      <c r="A32" s="321"/>
      <c r="B32" s="321"/>
      <c r="C32" s="321"/>
      <c r="D32" s="321"/>
      <c r="E32" s="398" t="s">
        <v>236</v>
      </c>
      <c r="F32" s="400"/>
      <c r="G32" s="321" t="s">
        <v>237</v>
      </c>
      <c r="H32" s="321"/>
      <c r="I32" s="321" t="s">
        <v>23</v>
      </c>
      <c r="J32" s="321"/>
      <c r="K32" s="321"/>
      <c r="L32" s="321"/>
    </row>
    <row r="33" spans="1:12" x14ac:dyDescent="0.25">
      <c r="A33" s="321"/>
      <c r="B33" s="321"/>
      <c r="C33" s="321"/>
      <c r="D33" s="321"/>
      <c r="E33" s="401"/>
      <c r="F33" s="403"/>
      <c r="G33" s="321"/>
      <c r="H33" s="321"/>
      <c r="I33" s="321"/>
      <c r="J33" s="321"/>
      <c r="K33" s="321"/>
      <c r="L33" s="321"/>
    </row>
    <row r="34" spans="1:12" x14ac:dyDescent="0.25">
      <c r="A34" s="321"/>
      <c r="B34" s="321"/>
      <c r="C34" s="321"/>
      <c r="D34" s="321"/>
      <c r="E34" s="321"/>
      <c r="F34" s="321"/>
      <c r="G34" s="321"/>
      <c r="H34" s="321"/>
      <c r="I34" s="321"/>
      <c r="J34" s="321"/>
      <c r="K34" s="321"/>
      <c r="L34" s="321"/>
    </row>
    <row r="35" spans="1:12" x14ac:dyDescent="0.25">
      <c r="A35" s="321"/>
      <c r="B35" s="321"/>
      <c r="C35" s="321"/>
      <c r="D35" s="321"/>
      <c r="E35" s="321"/>
      <c r="F35" s="321"/>
      <c r="G35" s="321"/>
      <c r="H35" s="321"/>
      <c r="I35" s="321"/>
      <c r="J35" s="321"/>
      <c r="K35" s="321"/>
      <c r="L35" s="321"/>
    </row>
    <row r="36" spans="1:12" x14ac:dyDescent="0.25">
      <c r="A36" s="321"/>
      <c r="B36" s="321"/>
      <c r="C36" s="321" t="s">
        <v>231</v>
      </c>
      <c r="D36" s="321"/>
      <c r="E36" s="479" t="s">
        <v>238</v>
      </c>
      <c r="F36" s="479"/>
      <c r="G36" s="321"/>
      <c r="H36" s="321"/>
      <c r="I36" s="321"/>
      <c r="J36" s="321"/>
      <c r="K36" s="321"/>
      <c r="L36" s="321"/>
    </row>
    <row r="37" spans="1:12" x14ac:dyDescent="0.25">
      <c r="A37" s="321"/>
      <c r="B37" s="321"/>
      <c r="C37" s="321"/>
      <c r="D37" s="321"/>
      <c r="E37" s="479"/>
      <c r="F37" s="479"/>
      <c r="G37" s="321"/>
      <c r="H37" s="321"/>
      <c r="I37" s="321"/>
      <c r="J37" s="321"/>
      <c r="K37" s="321"/>
      <c r="L37" s="321"/>
    </row>
    <row r="38" spans="1:12" x14ac:dyDescent="0.25">
      <c r="A38" s="321"/>
      <c r="B38" s="321"/>
      <c r="C38" s="321" t="s">
        <v>232</v>
      </c>
      <c r="D38" s="321"/>
      <c r="E38" s="321"/>
      <c r="F38" s="321"/>
      <c r="G38" s="321"/>
      <c r="H38" s="321"/>
      <c r="I38" s="321"/>
      <c r="J38" s="321"/>
      <c r="K38" s="321"/>
      <c r="L38" s="321"/>
    </row>
    <row r="39" spans="1:12" x14ac:dyDescent="0.25">
      <c r="A39" s="321"/>
      <c r="B39" s="321"/>
      <c r="C39" s="321"/>
      <c r="D39" s="321"/>
      <c r="E39" s="321"/>
      <c r="F39" s="321"/>
      <c r="G39" s="321"/>
      <c r="H39" s="321"/>
      <c r="I39" s="321"/>
      <c r="J39" s="321"/>
      <c r="K39" s="321"/>
      <c r="L39" s="321"/>
    </row>
    <row r="40" spans="1:12" x14ac:dyDescent="0.25">
      <c r="A40" s="321"/>
      <c r="B40" s="321"/>
      <c r="C40" s="321" t="s">
        <v>233</v>
      </c>
      <c r="D40" s="321"/>
      <c r="E40" s="321"/>
      <c r="F40" s="321"/>
      <c r="G40" s="321"/>
      <c r="H40" s="321"/>
      <c r="I40" s="321"/>
      <c r="J40" s="321"/>
      <c r="K40" s="321"/>
      <c r="L40" s="321"/>
    </row>
    <row r="41" spans="1:12" x14ac:dyDescent="0.25">
      <c r="A41" s="321"/>
      <c r="B41" s="321"/>
      <c r="C41" s="321"/>
      <c r="D41" s="321"/>
      <c r="E41" s="321"/>
      <c r="F41" s="321"/>
      <c r="G41" s="321"/>
      <c r="H41" s="321"/>
      <c r="I41" s="321"/>
      <c r="J41" s="321"/>
      <c r="K41" s="321"/>
      <c r="L41" s="321"/>
    </row>
    <row r="42" spans="1:12" x14ac:dyDescent="0.25">
      <c r="A42" s="321"/>
      <c r="B42" s="321"/>
      <c r="C42" s="321" t="s">
        <v>234</v>
      </c>
      <c r="D42" s="321"/>
      <c r="E42" s="321"/>
      <c r="F42" s="321"/>
      <c r="G42" s="321"/>
      <c r="H42" s="321"/>
      <c r="I42" s="321"/>
      <c r="J42" s="321"/>
      <c r="K42" s="321"/>
      <c r="L42" s="321"/>
    </row>
    <row r="43" spans="1:12" x14ac:dyDescent="0.25">
      <c r="A43" s="321"/>
      <c r="B43" s="321"/>
      <c r="C43" s="321"/>
      <c r="D43" s="321"/>
      <c r="E43" s="321"/>
      <c r="F43" s="321"/>
      <c r="G43" s="321"/>
      <c r="H43" s="321"/>
      <c r="I43" s="321"/>
      <c r="J43" s="321"/>
      <c r="K43" s="321"/>
      <c r="L43" s="321"/>
    </row>
    <row r="44" spans="1:12" x14ac:dyDescent="0.25">
      <c r="A44" s="321"/>
      <c r="B44" s="321"/>
      <c r="C44" s="321" t="s">
        <v>235</v>
      </c>
      <c r="D44" s="321"/>
      <c r="E44" s="321"/>
      <c r="F44" s="321"/>
      <c r="G44" s="321"/>
      <c r="H44" s="321"/>
      <c r="I44" s="321"/>
      <c r="J44" s="321"/>
      <c r="K44" s="321"/>
      <c r="L44" s="321"/>
    </row>
    <row r="45" spans="1:12" x14ac:dyDescent="0.25">
      <c r="A45" s="321"/>
      <c r="B45" s="321"/>
      <c r="C45" s="321"/>
      <c r="D45" s="321"/>
      <c r="E45" s="321"/>
      <c r="F45" s="321"/>
      <c r="G45" s="321"/>
      <c r="H45" s="321"/>
      <c r="I45" s="321"/>
      <c r="J45" s="321"/>
      <c r="K45" s="321"/>
      <c r="L45" s="321"/>
    </row>
    <row r="46" spans="1:12" x14ac:dyDescent="0.25">
      <c r="A46" s="321"/>
      <c r="B46" s="321"/>
      <c r="C46" s="321"/>
      <c r="D46" s="321"/>
      <c r="E46" s="321"/>
      <c r="F46" s="321"/>
      <c r="G46" s="321"/>
      <c r="H46" s="321"/>
      <c r="I46" s="321"/>
      <c r="J46" s="321"/>
      <c r="K46" s="321"/>
      <c r="L46" s="321"/>
    </row>
    <row r="47" spans="1:12" x14ac:dyDescent="0.25">
      <c r="A47" s="321"/>
      <c r="B47" s="321"/>
      <c r="C47" s="321"/>
      <c r="D47" s="321"/>
      <c r="E47" s="321"/>
      <c r="F47" s="321"/>
      <c r="G47" s="321"/>
      <c r="H47" s="321"/>
      <c r="I47" s="321"/>
      <c r="J47" s="321"/>
      <c r="K47" s="321"/>
      <c r="L47" s="321"/>
    </row>
    <row r="48" spans="1:12" x14ac:dyDescent="0.25">
      <c r="A48" s="321"/>
      <c r="B48" s="321"/>
      <c r="C48" s="321"/>
      <c r="D48" s="321"/>
      <c r="E48" s="321"/>
      <c r="F48" s="321"/>
      <c r="G48" s="321"/>
      <c r="H48" s="321"/>
      <c r="I48" s="321"/>
      <c r="J48" s="321"/>
      <c r="K48" s="321"/>
      <c r="L48" s="321"/>
    </row>
    <row r="49" spans="1:12" x14ac:dyDescent="0.25">
      <c r="A49" s="321"/>
      <c r="B49" s="321"/>
      <c r="C49" s="321"/>
      <c r="D49" s="321"/>
      <c r="E49" s="321"/>
      <c r="F49" s="321"/>
      <c r="G49" s="321"/>
      <c r="H49" s="321"/>
      <c r="I49" s="321"/>
      <c r="J49" s="321"/>
      <c r="K49" s="321"/>
      <c r="L49" s="321"/>
    </row>
    <row r="50" spans="1:12" x14ac:dyDescent="0.25">
      <c r="A50" s="321"/>
      <c r="B50" s="321"/>
      <c r="C50" s="321"/>
      <c r="D50" s="321"/>
      <c r="E50" s="321"/>
      <c r="F50" s="321"/>
      <c r="G50" s="321"/>
      <c r="H50" s="321"/>
      <c r="I50" s="321"/>
      <c r="J50" s="321"/>
      <c r="K50" s="321"/>
      <c r="L50" s="321"/>
    </row>
    <row r="51" spans="1:12" x14ac:dyDescent="0.25">
      <c r="A51" s="321"/>
      <c r="B51" s="321"/>
      <c r="C51" s="321"/>
      <c r="D51" s="321"/>
      <c r="E51" s="321"/>
      <c r="F51" s="321"/>
      <c r="G51" s="321"/>
      <c r="H51" s="321"/>
      <c r="I51" s="321"/>
      <c r="J51" s="321"/>
      <c r="K51" s="321"/>
      <c r="L51" s="321"/>
    </row>
    <row r="52" spans="1:12" x14ac:dyDescent="0.25">
      <c r="A52" s="321"/>
      <c r="B52" s="321"/>
      <c r="C52" s="321"/>
      <c r="D52" s="321"/>
      <c r="E52" s="321"/>
      <c r="F52" s="321"/>
      <c r="G52" s="321"/>
      <c r="H52" s="321"/>
      <c r="I52" s="321"/>
      <c r="J52" s="321"/>
      <c r="K52" s="321"/>
      <c r="L52" s="321"/>
    </row>
    <row r="53" spans="1:12" x14ac:dyDescent="0.25">
      <c r="A53" s="321"/>
      <c r="B53" s="321"/>
      <c r="C53" s="321"/>
      <c r="D53" s="321"/>
      <c r="E53" s="321"/>
      <c r="F53" s="321"/>
      <c r="G53" s="321"/>
      <c r="H53" s="321"/>
      <c r="I53" s="321"/>
      <c r="J53" s="321"/>
      <c r="K53" s="321"/>
      <c r="L53" s="321"/>
    </row>
    <row r="54" spans="1:12" x14ac:dyDescent="0.25">
      <c r="A54" s="321"/>
      <c r="B54" s="321"/>
      <c r="C54" s="321"/>
      <c r="D54" s="321"/>
      <c r="E54" s="321"/>
      <c r="F54" s="321"/>
      <c r="G54" s="321"/>
      <c r="H54" s="321"/>
      <c r="I54" s="321"/>
      <c r="J54" s="321"/>
      <c r="K54" s="321"/>
      <c r="L54" s="321"/>
    </row>
    <row r="55" spans="1:12" x14ac:dyDescent="0.25">
      <c r="A55" s="321"/>
      <c r="B55" s="321"/>
      <c r="C55" s="321"/>
      <c r="D55" s="321"/>
      <c r="E55" s="321"/>
      <c r="F55" s="321"/>
      <c r="G55" s="321"/>
      <c r="H55" s="321"/>
      <c r="I55" s="321"/>
      <c r="J55" s="321"/>
      <c r="K55" s="321"/>
      <c r="L55" s="321"/>
    </row>
    <row r="56" spans="1:12" x14ac:dyDescent="0.25">
      <c r="A56" s="321"/>
      <c r="B56" s="321"/>
      <c r="C56" s="321"/>
      <c r="D56" s="321"/>
      <c r="E56" s="321"/>
      <c r="F56" s="321"/>
      <c r="G56" s="321"/>
      <c r="H56" s="321"/>
      <c r="I56" s="321"/>
      <c r="J56" s="321"/>
      <c r="K56" s="321"/>
      <c r="L56" s="321"/>
    </row>
    <row r="57" spans="1:12" x14ac:dyDescent="0.25">
      <c r="A57" s="321"/>
      <c r="B57" s="321"/>
      <c r="C57" s="321"/>
      <c r="D57" s="321"/>
      <c r="E57" s="321"/>
      <c r="F57" s="321"/>
      <c r="G57" s="321"/>
      <c r="H57" s="321"/>
      <c r="I57" s="321"/>
      <c r="J57" s="321"/>
      <c r="K57" s="321"/>
      <c r="L57" s="321"/>
    </row>
    <row r="58" spans="1:12" x14ac:dyDescent="0.25">
      <c r="A58" s="321"/>
      <c r="B58" s="321"/>
      <c r="C58" s="321"/>
      <c r="D58" s="321"/>
      <c r="E58" s="321"/>
      <c r="F58" s="321"/>
      <c r="G58" s="321"/>
      <c r="H58" s="321"/>
      <c r="I58" s="321"/>
      <c r="J58" s="321"/>
      <c r="K58" s="321"/>
      <c r="L58" s="321"/>
    </row>
    <row r="59" spans="1:12" x14ac:dyDescent="0.25">
      <c r="A59" s="321"/>
      <c r="B59" s="321"/>
      <c r="C59" s="321"/>
      <c r="D59" s="321"/>
      <c r="E59" s="321"/>
      <c r="F59" s="321"/>
      <c r="G59" s="321"/>
      <c r="H59" s="321"/>
      <c r="I59" s="321"/>
      <c r="J59" s="321"/>
      <c r="K59" s="321"/>
      <c r="L59" s="321"/>
    </row>
    <row r="65" spans="1:12" x14ac:dyDescent="0.25">
      <c r="A65" s="321"/>
      <c r="B65" s="321"/>
      <c r="C65" s="321" t="s">
        <v>240</v>
      </c>
      <c r="D65" s="321"/>
      <c r="E65" s="321"/>
      <c r="F65" s="321"/>
      <c r="G65" s="321"/>
      <c r="H65" s="321"/>
      <c r="I65" s="321"/>
      <c r="J65" s="321"/>
      <c r="K65" s="321"/>
      <c r="L65" s="321"/>
    </row>
    <row r="66" spans="1:12" x14ac:dyDescent="0.25">
      <c r="A66" s="321"/>
      <c r="B66" s="321"/>
      <c r="C66" s="321"/>
      <c r="D66" s="321"/>
      <c r="E66" s="321"/>
      <c r="F66" s="321"/>
      <c r="G66" s="321"/>
      <c r="H66" s="321"/>
      <c r="I66" s="321"/>
      <c r="J66" s="321"/>
      <c r="K66" s="321"/>
      <c r="L66" s="321"/>
    </row>
    <row r="67" spans="1:12" x14ac:dyDescent="0.25">
      <c r="A67" s="321"/>
      <c r="B67" s="321"/>
      <c r="C67" s="321" t="s">
        <v>239</v>
      </c>
      <c r="D67" s="321"/>
      <c r="E67" s="321" t="s">
        <v>215</v>
      </c>
      <c r="F67" s="321"/>
      <c r="G67" s="321"/>
      <c r="H67" s="321"/>
      <c r="I67" s="321"/>
      <c r="J67" s="321"/>
      <c r="K67" s="321"/>
      <c r="L67" s="321"/>
    </row>
    <row r="68" spans="1:12" x14ac:dyDescent="0.25">
      <c r="A68" s="321"/>
      <c r="B68" s="321"/>
      <c r="C68" s="321"/>
      <c r="D68" s="321"/>
      <c r="E68" s="321"/>
      <c r="F68" s="321"/>
      <c r="G68" s="321"/>
      <c r="H68" s="321"/>
      <c r="I68" s="321"/>
      <c r="J68" s="321"/>
      <c r="K68" s="321"/>
      <c r="L68" s="321"/>
    </row>
    <row r="69" spans="1:12" x14ac:dyDescent="0.25">
      <c r="A69" s="321" t="s">
        <v>241</v>
      </c>
      <c r="B69" s="321"/>
      <c r="C69" s="321"/>
      <c r="D69" s="321"/>
      <c r="E69" s="321"/>
      <c r="F69" s="321"/>
      <c r="G69" s="321"/>
      <c r="H69" s="321"/>
      <c r="I69" s="321"/>
      <c r="J69" s="321"/>
      <c r="K69" s="321"/>
      <c r="L69" s="321"/>
    </row>
    <row r="70" spans="1:12" x14ac:dyDescent="0.25">
      <c r="A70" s="321"/>
      <c r="B70" s="321"/>
      <c r="C70" s="321"/>
      <c r="D70" s="321"/>
      <c r="E70" s="321"/>
      <c r="F70" s="321"/>
      <c r="G70" s="321"/>
      <c r="H70" s="321"/>
      <c r="I70" s="321"/>
      <c r="J70" s="321"/>
      <c r="K70" s="321"/>
      <c r="L70" s="321"/>
    </row>
    <row r="71" spans="1:12" x14ac:dyDescent="0.25">
      <c r="A71" s="321" t="s">
        <v>242</v>
      </c>
      <c r="B71" s="321"/>
      <c r="C71" s="321"/>
      <c r="D71" s="321"/>
      <c r="E71" s="321"/>
      <c r="F71" s="321"/>
      <c r="G71" s="321"/>
      <c r="H71" s="321"/>
      <c r="I71" s="321"/>
      <c r="J71" s="321"/>
      <c r="K71" s="321"/>
      <c r="L71" s="321"/>
    </row>
    <row r="72" spans="1:12" x14ac:dyDescent="0.25">
      <c r="A72" s="321"/>
      <c r="B72" s="321"/>
      <c r="C72" s="321"/>
      <c r="D72" s="321"/>
      <c r="E72" s="321"/>
      <c r="F72" s="321"/>
      <c r="G72" s="321"/>
      <c r="H72" s="321"/>
      <c r="I72" s="321"/>
      <c r="J72" s="321"/>
      <c r="K72" s="321"/>
      <c r="L72" s="321"/>
    </row>
    <row r="73" spans="1:12" x14ac:dyDescent="0.25">
      <c r="A73" s="321" t="s">
        <v>243</v>
      </c>
      <c r="B73" s="321"/>
      <c r="C73" s="321"/>
      <c r="D73" s="321"/>
      <c r="E73" s="321"/>
      <c r="F73" s="321"/>
      <c r="G73" s="321"/>
      <c r="H73" s="321"/>
      <c r="I73" s="321"/>
      <c r="J73" s="321"/>
      <c r="K73" s="321"/>
      <c r="L73" s="321"/>
    </row>
    <row r="74" spans="1:12" x14ac:dyDescent="0.25">
      <c r="A74" s="321"/>
      <c r="B74" s="321"/>
      <c r="C74" s="321"/>
      <c r="D74" s="321"/>
      <c r="E74" s="321"/>
      <c r="F74" s="321"/>
      <c r="G74" s="321"/>
      <c r="H74" s="321"/>
      <c r="I74" s="321"/>
      <c r="J74" s="321"/>
      <c r="K74" s="321"/>
      <c r="L74" s="321"/>
    </row>
    <row r="75" spans="1:12" x14ac:dyDescent="0.25">
      <c r="A75" s="321"/>
      <c r="B75" s="321"/>
      <c r="C75" s="321"/>
      <c r="D75" s="321"/>
      <c r="E75" s="321"/>
      <c r="F75" s="321"/>
      <c r="G75" s="321"/>
      <c r="H75" s="321"/>
      <c r="I75" s="321"/>
      <c r="J75" s="321"/>
      <c r="K75" s="321"/>
      <c r="L75" s="321"/>
    </row>
    <row r="76" spans="1:12" x14ac:dyDescent="0.25">
      <c r="A76" s="321"/>
      <c r="B76" s="321"/>
      <c r="C76" s="321"/>
      <c r="D76" s="321"/>
      <c r="E76" s="321"/>
      <c r="F76" s="321"/>
      <c r="G76" s="321"/>
      <c r="H76" s="321"/>
      <c r="I76" s="321"/>
      <c r="J76" s="321"/>
      <c r="K76" s="321"/>
      <c r="L76" s="321"/>
    </row>
    <row r="77" spans="1:12" x14ac:dyDescent="0.25">
      <c r="A77" s="321"/>
      <c r="B77" s="321"/>
      <c r="C77" s="321"/>
      <c r="D77" s="321"/>
      <c r="E77" s="321"/>
      <c r="F77" s="321"/>
      <c r="G77" s="321"/>
      <c r="H77" s="321"/>
      <c r="I77" s="321"/>
      <c r="J77" s="321"/>
      <c r="K77" s="321"/>
      <c r="L77" s="321"/>
    </row>
    <row r="78" spans="1:12" x14ac:dyDescent="0.25">
      <c r="A78" s="321"/>
      <c r="B78" s="321"/>
      <c r="C78" s="321"/>
      <c r="D78" s="321"/>
      <c r="E78" s="321"/>
      <c r="F78" s="321"/>
      <c r="G78" s="321"/>
      <c r="H78" s="321"/>
      <c r="I78" s="321"/>
      <c r="J78" s="321"/>
      <c r="K78" s="321"/>
      <c r="L78" s="321"/>
    </row>
    <row r="79" spans="1:12" x14ac:dyDescent="0.25">
      <c r="A79" s="321"/>
      <c r="B79" s="321"/>
      <c r="C79" s="321"/>
      <c r="D79" s="321"/>
      <c r="E79" s="321"/>
      <c r="F79" s="321"/>
      <c r="G79" s="321"/>
      <c r="H79" s="321"/>
      <c r="I79" s="321"/>
      <c r="J79" s="321"/>
      <c r="K79" s="321"/>
      <c r="L79" s="321"/>
    </row>
    <row r="80" spans="1:12" x14ac:dyDescent="0.25">
      <c r="A80" s="321"/>
      <c r="B80" s="321"/>
      <c r="C80" s="321"/>
      <c r="D80" s="321"/>
      <c r="E80" s="321"/>
      <c r="F80" s="321"/>
      <c r="G80" s="321"/>
      <c r="H80" s="321"/>
      <c r="I80" s="321"/>
      <c r="J80" s="321"/>
      <c r="K80" s="321"/>
      <c r="L80" s="321"/>
    </row>
    <row r="81" spans="1:12" x14ac:dyDescent="0.25">
      <c r="A81" s="321"/>
      <c r="B81" s="321"/>
      <c r="C81" s="321"/>
      <c r="D81" s="321"/>
      <c r="E81" s="321"/>
      <c r="F81" s="321"/>
      <c r="G81" s="321"/>
      <c r="H81" s="321"/>
      <c r="I81" s="321"/>
      <c r="J81" s="321"/>
      <c r="K81" s="321"/>
      <c r="L81" s="321"/>
    </row>
    <row r="82" spans="1:12" x14ac:dyDescent="0.25">
      <c r="A82" s="321"/>
      <c r="B82" s="321"/>
      <c r="C82" s="321"/>
      <c r="D82" s="321"/>
      <c r="E82" s="321"/>
      <c r="F82" s="321"/>
      <c r="G82" s="321"/>
      <c r="H82" s="321"/>
      <c r="I82" s="321"/>
      <c r="J82" s="321"/>
      <c r="K82" s="321"/>
      <c r="L82" s="321"/>
    </row>
    <row r="83" spans="1:12" x14ac:dyDescent="0.25">
      <c r="A83" s="321"/>
      <c r="B83" s="321"/>
      <c r="C83" s="321"/>
      <c r="D83" s="321"/>
      <c r="E83" s="321"/>
      <c r="F83" s="321"/>
      <c r="G83" s="321"/>
      <c r="H83" s="321"/>
      <c r="I83" s="321"/>
      <c r="J83" s="321"/>
      <c r="K83" s="321"/>
      <c r="L83" s="321"/>
    </row>
    <row r="84" spans="1:12" x14ac:dyDescent="0.25">
      <c r="A84" s="321"/>
      <c r="B84" s="321"/>
      <c r="C84" s="321"/>
      <c r="D84" s="321"/>
      <c r="E84" s="321"/>
      <c r="F84" s="321"/>
      <c r="G84" s="321"/>
      <c r="H84" s="321"/>
      <c r="I84" s="321"/>
      <c r="J84" s="321"/>
      <c r="K84" s="321"/>
      <c r="L84" s="321"/>
    </row>
    <row r="85" spans="1:12" x14ac:dyDescent="0.25">
      <c r="A85" s="321"/>
      <c r="B85" s="321"/>
      <c r="C85" s="321"/>
      <c r="D85" s="321"/>
      <c r="E85" s="321"/>
      <c r="F85" s="321"/>
      <c r="G85" s="321"/>
      <c r="H85" s="321"/>
      <c r="I85" s="321"/>
      <c r="J85" s="321"/>
      <c r="K85" s="321"/>
      <c r="L85" s="321"/>
    </row>
    <row r="86" spans="1:12" x14ac:dyDescent="0.25">
      <c r="A86" s="321"/>
      <c r="B86" s="321"/>
      <c r="C86" s="321"/>
      <c r="D86" s="321"/>
      <c r="E86" s="321"/>
      <c r="F86" s="321"/>
      <c r="G86" s="321"/>
      <c r="H86" s="321"/>
      <c r="I86" s="321"/>
      <c r="J86" s="321"/>
      <c r="K86" s="321"/>
      <c r="L86" s="321"/>
    </row>
    <row r="87" spans="1:12" x14ac:dyDescent="0.25">
      <c r="A87" s="321"/>
      <c r="B87" s="321"/>
      <c r="C87" s="321"/>
      <c r="D87" s="321"/>
      <c r="E87" s="321"/>
      <c r="F87" s="321"/>
      <c r="G87" s="321"/>
      <c r="H87" s="321"/>
      <c r="I87" s="321"/>
      <c r="J87" s="321"/>
      <c r="K87" s="321"/>
      <c r="L87" s="321"/>
    </row>
    <row r="88" spans="1:12" x14ac:dyDescent="0.25">
      <c r="A88" s="321"/>
      <c r="B88" s="321"/>
      <c r="C88" s="321"/>
      <c r="D88" s="321"/>
      <c r="E88" s="321"/>
      <c r="F88" s="321"/>
      <c r="G88" s="321"/>
      <c r="H88" s="321"/>
      <c r="I88" s="321"/>
      <c r="J88" s="321"/>
      <c r="K88" s="321"/>
      <c r="L88" s="321"/>
    </row>
    <row r="89" spans="1:12" x14ac:dyDescent="0.25">
      <c r="A89" s="321"/>
      <c r="B89" s="321"/>
      <c r="C89" s="321"/>
      <c r="D89" s="321"/>
      <c r="E89" s="321"/>
      <c r="F89" s="321"/>
      <c r="G89" s="321"/>
      <c r="H89" s="321"/>
      <c r="I89" s="321"/>
      <c r="J89" s="321"/>
      <c r="K89" s="321"/>
      <c r="L89" s="321"/>
    </row>
    <row r="90" spans="1:12" x14ac:dyDescent="0.25">
      <c r="A90" s="321"/>
      <c r="B90" s="321"/>
      <c r="C90" s="321"/>
      <c r="D90" s="321"/>
      <c r="E90" s="321"/>
      <c r="F90" s="321"/>
      <c r="G90" s="321"/>
      <c r="H90" s="321"/>
      <c r="I90" s="321"/>
      <c r="J90" s="321"/>
      <c r="K90" s="321"/>
      <c r="L90" s="321"/>
    </row>
    <row r="91" spans="1:12" x14ac:dyDescent="0.25">
      <c r="A91" s="321"/>
      <c r="B91" s="321"/>
      <c r="C91" s="321"/>
      <c r="D91" s="321"/>
      <c r="E91" s="321"/>
      <c r="F91" s="321"/>
      <c r="G91" s="321"/>
      <c r="H91" s="321"/>
      <c r="I91" s="321"/>
      <c r="J91" s="321"/>
      <c r="K91" s="321"/>
      <c r="L91" s="321"/>
    </row>
    <row r="92" spans="1:12" x14ac:dyDescent="0.25">
      <c r="A92" s="321"/>
      <c r="B92" s="321"/>
      <c r="C92" s="321"/>
      <c r="D92" s="321"/>
      <c r="E92" s="321"/>
      <c r="F92" s="321"/>
      <c r="G92" s="321"/>
      <c r="H92" s="321"/>
      <c r="I92" s="321"/>
      <c r="J92" s="321"/>
      <c r="K92" s="321"/>
      <c r="L92" s="321"/>
    </row>
  </sheetData>
  <mergeCells count="199">
    <mergeCell ref="N6:U7"/>
    <mergeCell ref="A7:E8"/>
    <mergeCell ref="A91:B92"/>
    <mergeCell ref="C91:D92"/>
    <mergeCell ref="E91:F92"/>
    <mergeCell ref="G91:H92"/>
    <mergeCell ref="I91:J92"/>
    <mergeCell ref="K91:L92"/>
    <mergeCell ref="A89:B90"/>
    <mergeCell ref="C89:D90"/>
    <mergeCell ref="E89:F90"/>
    <mergeCell ref="G89:H90"/>
    <mergeCell ref="I89:J90"/>
    <mergeCell ref="K89:L90"/>
    <mergeCell ref="A87:B88"/>
    <mergeCell ref="C87:D88"/>
    <mergeCell ref="E87:F88"/>
    <mergeCell ref="G87:H88"/>
    <mergeCell ref="I87:J88"/>
    <mergeCell ref="K87:L88"/>
    <mergeCell ref="A85:B86"/>
    <mergeCell ref="C85:D86"/>
    <mergeCell ref="E85:F86"/>
    <mergeCell ref="G85:H86"/>
    <mergeCell ref="I85:J86"/>
    <mergeCell ref="K85:L86"/>
    <mergeCell ref="A83:B84"/>
    <mergeCell ref="C83:D84"/>
    <mergeCell ref="E83:F84"/>
    <mergeCell ref="G83:H84"/>
    <mergeCell ref="I83:J84"/>
    <mergeCell ref="K83:L84"/>
    <mergeCell ref="A81:B82"/>
    <mergeCell ref="C81:D82"/>
    <mergeCell ref="E81:F82"/>
    <mergeCell ref="G81:H82"/>
    <mergeCell ref="I81:J82"/>
    <mergeCell ref="K81:L82"/>
    <mergeCell ref="A79:B80"/>
    <mergeCell ref="C79:D80"/>
    <mergeCell ref="E79:F80"/>
    <mergeCell ref="G79:H80"/>
    <mergeCell ref="I79:J80"/>
    <mergeCell ref="K79:L80"/>
    <mergeCell ref="A77:B78"/>
    <mergeCell ref="C77:D78"/>
    <mergeCell ref="E77:F78"/>
    <mergeCell ref="G77:H78"/>
    <mergeCell ref="I77:J78"/>
    <mergeCell ref="K77:L78"/>
    <mergeCell ref="A75:B76"/>
    <mergeCell ref="C75:D76"/>
    <mergeCell ref="E75:F76"/>
    <mergeCell ref="G75:H76"/>
    <mergeCell ref="I75:J76"/>
    <mergeCell ref="K75:L76"/>
    <mergeCell ref="A73:B74"/>
    <mergeCell ref="C73:D74"/>
    <mergeCell ref="E73:F74"/>
    <mergeCell ref="G73:H74"/>
    <mergeCell ref="I73:J74"/>
    <mergeCell ref="K73:L74"/>
    <mergeCell ref="A71:B72"/>
    <mergeCell ref="C71:D72"/>
    <mergeCell ref="E71:F72"/>
    <mergeCell ref="G71:H72"/>
    <mergeCell ref="I71:J72"/>
    <mergeCell ref="K71:L72"/>
    <mergeCell ref="A69:B70"/>
    <mergeCell ref="C69:D70"/>
    <mergeCell ref="E69:F70"/>
    <mergeCell ref="G69:H70"/>
    <mergeCell ref="I69:J70"/>
    <mergeCell ref="K69:L70"/>
    <mergeCell ref="A67:B68"/>
    <mergeCell ref="C67:D68"/>
    <mergeCell ref="E67:F68"/>
    <mergeCell ref="G67:H68"/>
    <mergeCell ref="I67:J68"/>
    <mergeCell ref="K67:L68"/>
    <mergeCell ref="A65:B66"/>
    <mergeCell ref="C65:D66"/>
    <mergeCell ref="E65:F66"/>
    <mergeCell ref="G65:H66"/>
    <mergeCell ref="I65:J66"/>
    <mergeCell ref="K65:L66"/>
    <mergeCell ref="A58:B59"/>
    <mergeCell ref="C58:D59"/>
    <mergeCell ref="E58:F59"/>
    <mergeCell ref="G58:H59"/>
    <mergeCell ref="I58:J59"/>
    <mergeCell ref="K58:L59"/>
    <mergeCell ref="A56:B57"/>
    <mergeCell ref="C56:D57"/>
    <mergeCell ref="E56:F57"/>
    <mergeCell ref="G56:H57"/>
    <mergeCell ref="I56:J57"/>
    <mergeCell ref="K56:L57"/>
    <mergeCell ref="A54:B55"/>
    <mergeCell ref="C54:D55"/>
    <mergeCell ref="E54:F55"/>
    <mergeCell ref="G54:H55"/>
    <mergeCell ref="I54:J55"/>
    <mergeCell ref="K54:L55"/>
    <mergeCell ref="A52:B53"/>
    <mergeCell ref="C52:D53"/>
    <mergeCell ref="E52:F53"/>
    <mergeCell ref="G52:H53"/>
    <mergeCell ref="I52:J53"/>
    <mergeCell ref="K52:L53"/>
    <mergeCell ref="A50:B51"/>
    <mergeCell ref="C50:D51"/>
    <mergeCell ref="E50:F51"/>
    <mergeCell ref="G50:H51"/>
    <mergeCell ref="I50:J51"/>
    <mergeCell ref="K50:L51"/>
    <mergeCell ref="A48:B49"/>
    <mergeCell ref="C48:D49"/>
    <mergeCell ref="E48:F49"/>
    <mergeCell ref="G48:H49"/>
    <mergeCell ref="I48:J49"/>
    <mergeCell ref="K48:L49"/>
    <mergeCell ref="A46:B47"/>
    <mergeCell ref="C46:D47"/>
    <mergeCell ref="E46:F47"/>
    <mergeCell ref="G46:H47"/>
    <mergeCell ref="I46:J47"/>
    <mergeCell ref="K46:L47"/>
    <mergeCell ref="A44:B45"/>
    <mergeCell ref="C44:D45"/>
    <mergeCell ref="E44:F45"/>
    <mergeCell ref="G44:H45"/>
    <mergeCell ref="I44:J45"/>
    <mergeCell ref="K44:L45"/>
    <mergeCell ref="C29:I29"/>
    <mergeCell ref="I40:J41"/>
    <mergeCell ref="K40:L41"/>
    <mergeCell ref="A42:B43"/>
    <mergeCell ref="C42:D43"/>
    <mergeCell ref="E42:F43"/>
    <mergeCell ref="G42:H43"/>
    <mergeCell ref="I42:J43"/>
    <mergeCell ref="K42:L43"/>
    <mergeCell ref="I34:J35"/>
    <mergeCell ref="K34:L35"/>
    <mergeCell ref="A36:B37"/>
    <mergeCell ref="C36:D37"/>
    <mergeCell ref="E36:F37"/>
    <mergeCell ref="G36:H37"/>
    <mergeCell ref="I36:J37"/>
    <mergeCell ref="K36:L37"/>
    <mergeCell ref="A40:B41"/>
    <mergeCell ref="C40:D41"/>
    <mergeCell ref="E40:F41"/>
    <mergeCell ref="G40:H41"/>
    <mergeCell ref="A38:B39"/>
    <mergeCell ref="C38:D39"/>
    <mergeCell ref="E38:F39"/>
    <mergeCell ref="I38:J39"/>
    <mergeCell ref="K38:L39"/>
    <mergeCell ref="A34:B35"/>
    <mergeCell ref="C34:D35"/>
    <mergeCell ref="E34:F35"/>
    <mergeCell ref="G34:H35"/>
    <mergeCell ref="A32:B33"/>
    <mergeCell ref="C32:D33"/>
    <mergeCell ref="E32:F33"/>
    <mergeCell ref="G32:H33"/>
    <mergeCell ref="I32:J33"/>
    <mergeCell ref="K32:L33"/>
    <mergeCell ref="G38:H39"/>
    <mergeCell ref="AG10:AI10"/>
    <mergeCell ref="O9:Q9"/>
    <mergeCell ref="R9:T9"/>
    <mergeCell ref="U9:W9"/>
    <mergeCell ref="X9:Z9"/>
    <mergeCell ref="AA9:AC9"/>
    <mergeCell ref="AD9:AF9"/>
    <mergeCell ref="AG9:AI9"/>
    <mergeCell ref="O10:Q10"/>
    <mergeCell ref="R10:T10"/>
    <mergeCell ref="U10:W10"/>
    <mergeCell ref="X10:Z10"/>
    <mergeCell ref="AA10:AC10"/>
    <mergeCell ref="AD10:AF10"/>
    <mergeCell ref="AG20:AI20"/>
    <mergeCell ref="O21:Q21"/>
    <mergeCell ref="R21:T21"/>
    <mergeCell ref="U21:W21"/>
    <mergeCell ref="X21:Z21"/>
    <mergeCell ref="AA21:AC21"/>
    <mergeCell ref="AD21:AF21"/>
    <mergeCell ref="AG21:AI21"/>
    <mergeCell ref="O20:Q20"/>
    <mergeCell ref="R20:T20"/>
    <mergeCell ref="U20:W20"/>
    <mergeCell ref="X20:Z20"/>
    <mergeCell ref="AA20:AC20"/>
    <mergeCell ref="AD20:AF20"/>
  </mergeCells>
  <hyperlinks>
    <hyperlink ref="A31" location="Inicio!A1" display="Inicio"/>
  </hyperlinks>
  <pageMargins left="0.511811024" right="0.511811024" top="0.78740157499999996" bottom="0.78740157499999996" header="0.31496062000000002" footer="0.31496062000000002"/>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election activeCell="E16" sqref="E16"/>
    </sheetView>
  </sheetViews>
  <sheetFormatPr defaultRowHeight="15" x14ac:dyDescent="0.25"/>
  <cols>
    <col min="2" max="2" width="44.140625" customWidth="1"/>
    <col min="3" max="3" width="40.7109375" customWidth="1"/>
  </cols>
  <sheetData>
    <row r="1" spans="1:3" x14ac:dyDescent="0.25">
      <c r="A1" s="487" t="s">
        <v>1150</v>
      </c>
      <c r="B1" s="259" t="s">
        <v>1146</v>
      </c>
      <c r="C1" s="259" t="s">
        <v>1147</v>
      </c>
    </row>
    <row r="2" spans="1:3" x14ac:dyDescent="0.25">
      <c r="A2" s="487"/>
      <c r="B2" s="475" t="s">
        <v>638</v>
      </c>
      <c r="C2" s="475" t="s">
        <v>639</v>
      </c>
    </row>
    <row r="3" spans="1:3" x14ac:dyDescent="0.25">
      <c r="A3" s="488"/>
      <c r="B3" s="475"/>
      <c r="C3" s="475"/>
    </row>
    <row r="4" spans="1:3" ht="27" customHeight="1" x14ac:dyDescent="0.25">
      <c r="A4" s="474" t="s">
        <v>1148</v>
      </c>
      <c r="B4" s="246" t="s">
        <v>1079</v>
      </c>
      <c r="C4" s="246" t="s">
        <v>1164</v>
      </c>
    </row>
    <row r="5" spans="1:3" ht="27" customHeight="1" x14ac:dyDescent="0.25">
      <c r="A5" s="474"/>
      <c r="B5" s="246" t="s">
        <v>1144</v>
      </c>
      <c r="C5" s="246"/>
    </row>
    <row r="6" spans="1:3" x14ac:dyDescent="0.25">
      <c r="B6" s="476" t="s">
        <v>640</v>
      </c>
      <c r="C6" s="476" t="s">
        <v>1077</v>
      </c>
    </row>
    <row r="7" spans="1:3" x14ac:dyDescent="0.25">
      <c r="B7" s="477"/>
      <c r="C7" s="477"/>
    </row>
    <row r="8" spans="1:3" ht="63" customHeight="1" x14ac:dyDescent="0.25">
      <c r="A8" s="474" t="s">
        <v>1149</v>
      </c>
      <c r="B8" s="245" t="s">
        <v>641</v>
      </c>
      <c r="C8" s="245" t="s">
        <v>1162</v>
      </c>
    </row>
    <row r="9" spans="1:3" ht="51.75" customHeight="1" x14ac:dyDescent="0.25">
      <c r="A9" s="474"/>
      <c r="B9" s="245" t="s">
        <v>1145</v>
      </c>
      <c r="C9" s="245" t="s">
        <v>1143</v>
      </c>
    </row>
    <row r="10" spans="1:3" x14ac:dyDescent="0.25">
      <c r="A10" s="474"/>
      <c r="B10" s="246"/>
      <c r="C10" s="246" t="s">
        <v>642</v>
      </c>
    </row>
  </sheetData>
  <mergeCells count="7">
    <mergeCell ref="A8:A10"/>
    <mergeCell ref="A1:A3"/>
    <mergeCell ref="B2:B3"/>
    <mergeCell ref="C2:C3"/>
    <mergeCell ref="A4:A5"/>
    <mergeCell ref="B6:B7"/>
    <mergeCell ref="C6:C7"/>
  </mergeCells>
  <pageMargins left="0.511811024" right="0.511811024" top="0.78740157499999996" bottom="0.78740157499999996" header="0.31496062000000002" footer="0.3149606200000000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workbookViewId="0">
      <selection activeCell="A9" sqref="A9:O22"/>
    </sheetView>
  </sheetViews>
  <sheetFormatPr defaultRowHeight="15" x14ac:dyDescent="0.25"/>
  <sheetData>
    <row r="1" spans="1:15" x14ac:dyDescent="0.25">
      <c r="A1" s="461" t="s">
        <v>814</v>
      </c>
      <c r="B1" s="461"/>
      <c r="C1" s="461"/>
      <c r="D1" s="461"/>
      <c r="E1" s="461"/>
      <c r="F1" s="461"/>
      <c r="G1" s="461"/>
      <c r="H1" s="461"/>
      <c r="I1" s="461"/>
      <c r="J1" s="461"/>
      <c r="K1" s="461"/>
      <c r="L1" s="461"/>
      <c r="M1" s="461"/>
      <c r="N1" s="461"/>
      <c r="O1" s="461"/>
    </row>
    <row r="2" spans="1:15" x14ac:dyDescent="0.25">
      <c r="A2" s="461"/>
      <c r="B2" s="461"/>
      <c r="C2" s="461"/>
      <c r="D2" s="461"/>
      <c r="E2" s="461"/>
      <c r="F2" s="461"/>
      <c r="G2" s="461"/>
      <c r="H2" s="461"/>
      <c r="I2" s="461"/>
      <c r="J2" s="461"/>
      <c r="K2" s="461"/>
      <c r="L2" s="461"/>
      <c r="M2" s="461"/>
      <c r="N2" s="461"/>
      <c r="O2" s="461"/>
    </row>
    <row r="3" spans="1:15" x14ac:dyDescent="0.25">
      <c r="A3" s="461"/>
      <c r="B3" s="461"/>
      <c r="C3" s="461"/>
      <c r="D3" s="461"/>
      <c r="E3" s="461"/>
      <c r="F3" s="461"/>
      <c r="G3" s="461"/>
      <c r="H3" s="461"/>
      <c r="I3" s="461"/>
      <c r="J3" s="461"/>
      <c r="K3" s="461"/>
      <c r="L3" s="461"/>
      <c r="M3" s="461"/>
      <c r="N3" s="461"/>
      <c r="O3" s="461"/>
    </row>
    <row r="5" spans="1:15" ht="15.75" thickBot="1" x14ac:dyDescent="0.3"/>
    <row r="6" spans="1:15" x14ac:dyDescent="0.25">
      <c r="A6" s="452" t="s">
        <v>804</v>
      </c>
      <c r="B6" s="453"/>
      <c r="C6" s="453"/>
      <c r="D6" s="453"/>
      <c r="E6" s="453"/>
      <c r="F6" s="453"/>
      <c r="G6" s="453"/>
      <c r="H6" s="453"/>
      <c r="I6" s="453"/>
      <c r="J6" s="453"/>
      <c r="K6" s="453"/>
      <c r="L6" s="453"/>
      <c r="M6" s="453"/>
      <c r="N6" s="453"/>
      <c r="O6" s="454"/>
    </row>
    <row r="7" spans="1:15" ht="15.75" thickBot="1" x14ac:dyDescent="0.3">
      <c r="A7" s="455"/>
      <c r="B7" s="456"/>
      <c r="C7" s="456"/>
      <c r="D7" s="456"/>
      <c r="E7" s="456"/>
      <c r="F7" s="456"/>
      <c r="G7" s="456"/>
      <c r="H7" s="456"/>
      <c r="I7" s="456"/>
      <c r="J7" s="456"/>
      <c r="K7" s="456"/>
      <c r="L7" s="456"/>
      <c r="M7" s="456"/>
      <c r="N7" s="456"/>
      <c r="O7" s="457"/>
    </row>
    <row r="8" spans="1:15" ht="15.75" thickBot="1" x14ac:dyDescent="0.3"/>
    <row r="9" spans="1:15" x14ac:dyDescent="0.25">
      <c r="A9" s="462"/>
      <c r="B9" s="463"/>
      <c r="C9" s="463"/>
      <c r="D9" s="463"/>
      <c r="E9" s="463"/>
      <c r="F9" s="463"/>
      <c r="G9" s="463"/>
      <c r="H9" s="463"/>
      <c r="I9" s="463"/>
      <c r="J9" s="463"/>
      <c r="K9" s="463"/>
      <c r="L9" s="463"/>
      <c r="M9" s="463"/>
      <c r="N9" s="463"/>
      <c r="O9" s="464"/>
    </row>
    <row r="10" spans="1:15" x14ac:dyDescent="0.25">
      <c r="A10" s="465"/>
      <c r="B10" s="466"/>
      <c r="C10" s="466"/>
      <c r="D10" s="466"/>
      <c r="E10" s="466"/>
      <c r="F10" s="466"/>
      <c r="G10" s="466"/>
      <c r="H10" s="466"/>
      <c r="I10" s="466"/>
      <c r="J10" s="466"/>
      <c r="K10" s="466"/>
      <c r="L10" s="466"/>
      <c r="M10" s="466"/>
      <c r="N10" s="466"/>
      <c r="O10" s="467"/>
    </row>
    <row r="11" spans="1:15" x14ac:dyDescent="0.25">
      <c r="A11" s="465"/>
      <c r="B11" s="466"/>
      <c r="C11" s="466"/>
      <c r="D11" s="466"/>
      <c r="E11" s="466"/>
      <c r="F11" s="466"/>
      <c r="G11" s="466"/>
      <c r="H11" s="466"/>
      <c r="I11" s="466"/>
      <c r="J11" s="466"/>
      <c r="K11" s="466"/>
      <c r="L11" s="466"/>
      <c r="M11" s="466"/>
      <c r="N11" s="466"/>
      <c r="O11" s="467"/>
    </row>
    <row r="12" spans="1:15" x14ac:dyDescent="0.25">
      <c r="A12" s="465"/>
      <c r="B12" s="466"/>
      <c r="C12" s="466"/>
      <c r="D12" s="466"/>
      <c r="E12" s="466"/>
      <c r="F12" s="466"/>
      <c r="G12" s="466"/>
      <c r="H12" s="466"/>
      <c r="I12" s="466"/>
      <c r="J12" s="466"/>
      <c r="K12" s="466"/>
      <c r="L12" s="466"/>
      <c r="M12" s="466"/>
      <c r="N12" s="466"/>
      <c r="O12" s="467"/>
    </row>
    <row r="13" spans="1:15" x14ac:dyDescent="0.25">
      <c r="A13" s="465"/>
      <c r="B13" s="466"/>
      <c r="C13" s="466"/>
      <c r="D13" s="466"/>
      <c r="E13" s="466"/>
      <c r="F13" s="466"/>
      <c r="G13" s="466"/>
      <c r="H13" s="466"/>
      <c r="I13" s="466"/>
      <c r="J13" s="466"/>
      <c r="K13" s="466"/>
      <c r="L13" s="466"/>
      <c r="M13" s="466"/>
      <c r="N13" s="466"/>
      <c r="O13" s="467"/>
    </row>
    <row r="14" spans="1:15" x14ac:dyDescent="0.25">
      <c r="A14" s="465"/>
      <c r="B14" s="466"/>
      <c r="C14" s="466"/>
      <c r="D14" s="466"/>
      <c r="E14" s="466"/>
      <c r="F14" s="466"/>
      <c r="G14" s="466"/>
      <c r="H14" s="466"/>
      <c r="I14" s="466"/>
      <c r="J14" s="466"/>
      <c r="K14" s="466"/>
      <c r="L14" s="466"/>
      <c r="M14" s="466"/>
      <c r="N14" s="466"/>
      <c r="O14" s="467"/>
    </row>
    <row r="15" spans="1:15" x14ac:dyDescent="0.25">
      <c r="A15" s="465"/>
      <c r="B15" s="466"/>
      <c r="C15" s="466"/>
      <c r="D15" s="466"/>
      <c r="E15" s="466"/>
      <c r="F15" s="466"/>
      <c r="G15" s="466"/>
      <c r="H15" s="466"/>
      <c r="I15" s="466"/>
      <c r="J15" s="466"/>
      <c r="K15" s="466"/>
      <c r="L15" s="466"/>
      <c r="M15" s="466"/>
      <c r="N15" s="466"/>
      <c r="O15" s="467"/>
    </row>
    <row r="16" spans="1:15" x14ac:dyDescent="0.25">
      <c r="A16" s="465"/>
      <c r="B16" s="466"/>
      <c r="C16" s="466"/>
      <c r="D16" s="466"/>
      <c r="E16" s="466"/>
      <c r="F16" s="466"/>
      <c r="G16" s="466"/>
      <c r="H16" s="466"/>
      <c r="I16" s="466"/>
      <c r="J16" s="466"/>
      <c r="K16" s="466"/>
      <c r="L16" s="466"/>
      <c r="M16" s="466"/>
      <c r="N16" s="466"/>
      <c r="O16" s="467"/>
    </row>
    <row r="17" spans="1:15" x14ac:dyDescent="0.25">
      <c r="A17" s="465"/>
      <c r="B17" s="466"/>
      <c r="C17" s="466"/>
      <c r="D17" s="466"/>
      <c r="E17" s="466"/>
      <c r="F17" s="466"/>
      <c r="G17" s="466"/>
      <c r="H17" s="466"/>
      <c r="I17" s="466"/>
      <c r="J17" s="466"/>
      <c r="K17" s="466"/>
      <c r="L17" s="466"/>
      <c r="M17" s="466"/>
      <c r="N17" s="466"/>
      <c r="O17" s="467"/>
    </row>
    <row r="18" spans="1:15" x14ac:dyDescent="0.25">
      <c r="A18" s="465"/>
      <c r="B18" s="466"/>
      <c r="C18" s="466"/>
      <c r="D18" s="466"/>
      <c r="E18" s="466"/>
      <c r="F18" s="466"/>
      <c r="G18" s="466"/>
      <c r="H18" s="466"/>
      <c r="I18" s="466"/>
      <c r="J18" s="466"/>
      <c r="K18" s="466"/>
      <c r="L18" s="466"/>
      <c r="M18" s="466"/>
      <c r="N18" s="466"/>
      <c r="O18" s="467"/>
    </row>
    <row r="19" spans="1:15" x14ac:dyDescent="0.25">
      <c r="A19" s="465"/>
      <c r="B19" s="466"/>
      <c r="C19" s="466"/>
      <c r="D19" s="466"/>
      <c r="E19" s="466"/>
      <c r="F19" s="466"/>
      <c r="G19" s="466"/>
      <c r="H19" s="466"/>
      <c r="I19" s="466"/>
      <c r="J19" s="466"/>
      <c r="K19" s="466"/>
      <c r="L19" s="466"/>
      <c r="M19" s="466"/>
      <c r="N19" s="466"/>
      <c r="O19" s="467"/>
    </row>
    <row r="20" spans="1:15" x14ac:dyDescent="0.25">
      <c r="A20" s="465"/>
      <c r="B20" s="466"/>
      <c r="C20" s="466"/>
      <c r="D20" s="466"/>
      <c r="E20" s="466"/>
      <c r="F20" s="466"/>
      <c r="G20" s="466"/>
      <c r="H20" s="466"/>
      <c r="I20" s="466"/>
      <c r="J20" s="466"/>
      <c r="K20" s="466"/>
      <c r="L20" s="466"/>
      <c r="M20" s="466"/>
      <c r="N20" s="466"/>
      <c r="O20" s="467"/>
    </row>
    <row r="21" spans="1:15" x14ac:dyDescent="0.25">
      <c r="A21" s="465"/>
      <c r="B21" s="466"/>
      <c r="C21" s="466"/>
      <c r="D21" s="466"/>
      <c r="E21" s="466"/>
      <c r="F21" s="466"/>
      <c r="G21" s="466"/>
      <c r="H21" s="466"/>
      <c r="I21" s="466"/>
      <c r="J21" s="466"/>
      <c r="K21" s="466"/>
      <c r="L21" s="466"/>
      <c r="M21" s="466"/>
      <c r="N21" s="466"/>
      <c r="O21" s="467"/>
    </row>
    <row r="22" spans="1:15" ht="15.75" thickBot="1" x14ac:dyDescent="0.3">
      <c r="A22" s="468"/>
      <c r="B22" s="469"/>
      <c r="C22" s="469"/>
      <c r="D22" s="469"/>
      <c r="E22" s="469"/>
      <c r="F22" s="469"/>
      <c r="G22" s="469"/>
      <c r="H22" s="469"/>
      <c r="I22" s="469"/>
      <c r="J22" s="469"/>
      <c r="K22" s="469"/>
      <c r="L22" s="469"/>
      <c r="M22" s="469"/>
      <c r="N22" s="469"/>
      <c r="O22" s="470"/>
    </row>
    <row r="24" spans="1:15" ht="15.75" thickBot="1" x14ac:dyDescent="0.3"/>
    <row r="25" spans="1:15" x14ac:dyDescent="0.25">
      <c r="A25" s="452" t="s">
        <v>1075</v>
      </c>
      <c r="B25" s="453"/>
      <c r="C25" s="453"/>
      <c r="D25" s="453"/>
      <c r="E25" s="453"/>
      <c r="F25" s="453"/>
      <c r="G25" s="453"/>
      <c r="H25" s="453"/>
      <c r="I25" s="453"/>
      <c r="J25" s="453"/>
      <c r="K25" s="453"/>
      <c r="L25" s="453"/>
      <c r="M25" s="453"/>
      <c r="N25" s="453"/>
      <c r="O25" s="454"/>
    </row>
    <row r="26" spans="1:15" ht="15.75" thickBot="1" x14ac:dyDescent="0.3">
      <c r="A26" s="455"/>
      <c r="B26" s="456"/>
      <c r="C26" s="456"/>
      <c r="D26" s="456"/>
      <c r="E26" s="456"/>
      <c r="F26" s="456"/>
      <c r="G26" s="456"/>
      <c r="H26" s="456"/>
      <c r="I26" s="456"/>
      <c r="J26" s="456"/>
      <c r="K26" s="456"/>
      <c r="L26" s="456"/>
      <c r="M26" s="456"/>
      <c r="N26" s="456"/>
      <c r="O26" s="457"/>
    </row>
    <row r="27" spans="1:15" ht="15.75" thickBot="1" x14ac:dyDescent="0.3"/>
    <row r="28" spans="1:15" ht="15.75" thickBot="1" x14ac:dyDescent="0.3">
      <c r="E28" s="458"/>
      <c r="F28" s="459"/>
      <c r="G28" s="459"/>
      <c r="H28" s="459"/>
      <c r="I28" s="459"/>
      <c r="J28" s="459"/>
      <c r="K28" s="460"/>
    </row>
    <row r="29" spans="1:15" ht="15.75" thickBot="1" x14ac:dyDescent="0.3">
      <c r="E29" s="458"/>
      <c r="F29" s="459"/>
      <c r="G29" s="459"/>
      <c r="H29" s="459"/>
      <c r="I29" s="459"/>
      <c r="J29" s="459"/>
      <c r="K29" s="460"/>
    </row>
    <row r="30" spans="1:15" ht="15.75" thickBot="1" x14ac:dyDescent="0.3">
      <c r="E30" s="458"/>
      <c r="F30" s="459"/>
      <c r="G30" s="459"/>
      <c r="H30" s="459"/>
      <c r="I30" s="459"/>
      <c r="J30" s="459"/>
      <c r="K30" s="460"/>
    </row>
    <row r="31" spans="1:15" ht="15.75" thickBot="1" x14ac:dyDescent="0.3">
      <c r="E31" s="458"/>
      <c r="F31" s="459"/>
      <c r="G31" s="459"/>
      <c r="H31" s="459"/>
      <c r="I31" s="459"/>
      <c r="J31" s="459"/>
      <c r="K31" s="460"/>
    </row>
    <row r="32" spans="1:15" ht="15.75" thickBot="1" x14ac:dyDescent="0.3">
      <c r="E32" s="458"/>
      <c r="F32" s="459"/>
      <c r="G32" s="459"/>
      <c r="H32" s="459"/>
      <c r="I32" s="459"/>
      <c r="J32" s="459"/>
      <c r="K32" s="460"/>
    </row>
    <row r="33" spans="1:15" ht="15.75" thickBot="1" x14ac:dyDescent="0.3">
      <c r="E33" s="458"/>
      <c r="F33" s="459"/>
      <c r="G33" s="459"/>
      <c r="H33" s="459"/>
      <c r="I33" s="459"/>
      <c r="J33" s="459"/>
      <c r="K33" s="460"/>
    </row>
    <row r="34" spans="1:15" ht="15.75" thickBot="1" x14ac:dyDescent="0.3">
      <c r="E34" s="458"/>
      <c r="F34" s="459"/>
      <c r="G34" s="459"/>
      <c r="H34" s="459"/>
      <c r="I34" s="459"/>
      <c r="J34" s="459"/>
      <c r="K34" s="460"/>
    </row>
    <row r="35" spans="1:15" ht="15.75" thickBot="1" x14ac:dyDescent="0.3">
      <c r="E35" s="458"/>
      <c r="F35" s="459"/>
      <c r="G35" s="459"/>
      <c r="H35" s="459"/>
      <c r="I35" s="459"/>
      <c r="J35" s="459"/>
      <c r="K35" s="460"/>
    </row>
    <row r="37" spans="1:15" ht="15.75" thickBot="1" x14ac:dyDescent="0.3"/>
    <row r="38" spans="1:15" x14ac:dyDescent="0.25">
      <c r="A38" s="452" t="s">
        <v>1074</v>
      </c>
      <c r="B38" s="453"/>
      <c r="C38" s="453"/>
      <c r="D38" s="453"/>
      <c r="E38" s="453"/>
      <c r="F38" s="453"/>
      <c r="G38" s="453"/>
      <c r="H38" s="453"/>
      <c r="I38" s="453"/>
      <c r="J38" s="453"/>
      <c r="K38" s="453"/>
      <c r="L38" s="453"/>
      <c r="M38" s="453"/>
      <c r="N38" s="453"/>
      <c r="O38" s="454"/>
    </row>
    <row r="39" spans="1:15" ht="15.75" thickBot="1" x14ac:dyDescent="0.3">
      <c r="A39" s="455"/>
      <c r="B39" s="456"/>
      <c r="C39" s="456"/>
      <c r="D39" s="456"/>
      <c r="E39" s="456"/>
      <c r="F39" s="456"/>
      <c r="G39" s="456"/>
      <c r="H39" s="456"/>
      <c r="I39" s="456"/>
      <c r="J39" s="456"/>
      <c r="K39" s="456"/>
      <c r="L39" s="456"/>
      <c r="M39" s="456"/>
      <c r="N39" s="456"/>
      <c r="O39" s="457"/>
    </row>
    <row r="42" spans="1:15" x14ac:dyDescent="0.25">
      <c r="A42" s="179"/>
      <c r="B42" s="179"/>
    </row>
    <row r="49" spans="1:15" ht="15.75" thickBot="1" x14ac:dyDescent="0.3"/>
    <row r="50" spans="1:15" x14ac:dyDescent="0.25">
      <c r="A50" s="452" t="s">
        <v>908</v>
      </c>
      <c r="B50" s="453"/>
      <c r="C50" s="453"/>
      <c r="D50" s="453"/>
      <c r="E50" s="453"/>
      <c r="F50" s="453"/>
      <c r="G50" s="453"/>
      <c r="H50" s="453"/>
      <c r="I50" s="453"/>
      <c r="J50" s="453"/>
      <c r="K50" s="453"/>
      <c r="L50" s="453"/>
      <c r="M50" s="453"/>
      <c r="N50" s="453"/>
      <c r="O50" s="454"/>
    </row>
    <row r="51" spans="1:15" ht="15.75" thickBot="1" x14ac:dyDescent="0.3">
      <c r="A51" s="455"/>
      <c r="B51" s="456"/>
      <c r="C51" s="456"/>
      <c r="D51" s="456"/>
      <c r="E51" s="456"/>
      <c r="F51" s="456"/>
      <c r="G51" s="456"/>
      <c r="H51" s="456"/>
      <c r="I51" s="456"/>
      <c r="J51" s="456"/>
      <c r="K51" s="456"/>
      <c r="L51" s="456"/>
      <c r="M51" s="456"/>
      <c r="N51" s="456"/>
      <c r="O51" s="457"/>
    </row>
  </sheetData>
  <mergeCells count="14">
    <mergeCell ref="E29:K29"/>
    <mergeCell ref="A1:O3"/>
    <mergeCell ref="A6:O7"/>
    <mergeCell ref="A9:O22"/>
    <mergeCell ref="A25:O26"/>
    <mergeCell ref="E28:K28"/>
    <mergeCell ref="A38:O39"/>
    <mergeCell ref="A50:O51"/>
    <mergeCell ref="E30:K30"/>
    <mergeCell ref="E31:K31"/>
    <mergeCell ref="E32:K32"/>
    <mergeCell ref="E33:K33"/>
    <mergeCell ref="E34:K34"/>
    <mergeCell ref="E35:K35"/>
  </mergeCells>
  <pageMargins left="0.511811024" right="0.511811024" top="0.78740157499999996" bottom="0.78740157499999996" header="0.31496062000000002" footer="0.31496062000000002"/>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election sqref="A1:G1"/>
    </sheetView>
  </sheetViews>
  <sheetFormatPr defaultRowHeight="15" x14ac:dyDescent="0.25"/>
  <cols>
    <col min="5" max="5" width="71.28515625" customWidth="1"/>
    <col min="6" max="6" width="32" customWidth="1"/>
    <col min="7" max="7" width="38.5703125" customWidth="1"/>
  </cols>
  <sheetData>
    <row r="1" spans="1:7" ht="21" x14ac:dyDescent="0.35">
      <c r="A1" s="489" t="s">
        <v>1176</v>
      </c>
      <c r="B1" s="489"/>
      <c r="C1" s="489"/>
      <c r="D1" s="489"/>
      <c r="E1" s="489"/>
      <c r="F1" s="489"/>
      <c r="G1" s="489"/>
    </row>
    <row r="3" spans="1:7" ht="29.25" customHeight="1" x14ac:dyDescent="0.25">
      <c r="A3" s="287" t="s">
        <v>1177</v>
      </c>
      <c r="B3" s="287" t="s">
        <v>1179</v>
      </c>
      <c r="C3" s="287" t="s">
        <v>1178</v>
      </c>
      <c r="D3" s="287" t="s">
        <v>22</v>
      </c>
      <c r="E3" s="287" t="s">
        <v>1168</v>
      </c>
      <c r="F3" s="287" t="s">
        <v>1169</v>
      </c>
      <c r="G3" s="287" t="s">
        <v>1184</v>
      </c>
    </row>
    <row r="4" spans="1:7" x14ac:dyDescent="0.25">
      <c r="A4" s="288">
        <v>60</v>
      </c>
      <c r="B4" s="291">
        <v>1</v>
      </c>
      <c r="C4" s="291">
        <f>B4*A4</f>
        <v>60</v>
      </c>
      <c r="D4" s="11" t="s">
        <v>1170</v>
      </c>
      <c r="E4" s="11" t="s">
        <v>1171</v>
      </c>
      <c r="F4" s="11" t="s">
        <v>1172</v>
      </c>
      <c r="G4" s="11" t="s">
        <v>1175</v>
      </c>
    </row>
    <row r="5" spans="1:7" x14ac:dyDescent="0.25">
      <c r="A5" s="288">
        <v>60</v>
      </c>
      <c r="B5" s="291">
        <v>1</v>
      </c>
      <c r="C5" s="291">
        <f t="shared" ref="C5:C19" si="0">B5*A5</f>
        <v>60</v>
      </c>
      <c r="D5" s="11" t="s">
        <v>1170</v>
      </c>
      <c r="E5" s="11" t="s">
        <v>1173</v>
      </c>
      <c r="F5" s="11" t="s">
        <v>1180</v>
      </c>
      <c r="G5" s="11" t="s">
        <v>1175</v>
      </c>
    </row>
    <row r="6" spans="1:7" x14ac:dyDescent="0.25">
      <c r="A6" s="288">
        <v>60</v>
      </c>
      <c r="B6" s="291">
        <v>1</v>
      </c>
      <c r="C6" s="291">
        <f t="shared" si="0"/>
        <v>60</v>
      </c>
      <c r="D6" s="11" t="s">
        <v>1170</v>
      </c>
      <c r="E6" s="11" t="s">
        <v>1174</v>
      </c>
      <c r="F6" s="11" t="s">
        <v>1181</v>
      </c>
      <c r="G6" s="11" t="s">
        <v>1175</v>
      </c>
    </row>
    <row r="7" spans="1:7" x14ac:dyDescent="0.25">
      <c r="A7" s="288">
        <v>60</v>
      </c>
      <c r="B7" s="291">
        <v>1</v>
      </c>
      <c r="C7" s="291">
        <f t="shared" si="0"/>
        <v>60</v>
      </c>
      <c r="D7" s="11" t="s">
        <v>1170</v>
      </c>
      <c r="E7" s="11" t="s">
        <v>1182</v>
      </c>
      <c r="F7" s="11" t="s">
        <v>1183</v>
      </c>
      <c r="G7" s="11" t="s">
        <v>1185</v>
      </c>
    </row>
    <row r="8" spans="1:7" x14ac:dyDescent="0.25">
      <c r="A8" s="288">
        <v>60</v>
      </c>
      <c r="B8" s="291">
        <v>1</v>
      </c>
      <c r="C8" s="291">
        <f t="shared" si="0"/>
        <v>60</v>
      </c>
      <c r="D8" s="11" t="s">
        <v>1170</v>
      </c>
      <c r="E8" s="11" t="s">
        <v>1186</v>
      </c>
      <c r="F8" s="11" t="s">
        <v>1187</v>
      </c>
      <c r="G8" s="11" t="s">
        <v>1188</v>
      </c>
    </row>
    <row r="9" spans="1:7" x14ac:dyDescent="0.25">
      <c r="A9" s="288"/>
      <c r="B9" s="291"/>
      <c r="C9" s="291">
        <f t="shared" si="0"/>
        <v>0</v>
      </c>
      <c r="D9" s="11"/>
      <c r="E9" s="11"/>
      <c r="F9" s="11"/>
      <c r="G9" s="11"/>
    </row>
    <row r="10" spans="1:7" x14ac:dyDescent="0.25">
      <c r="A10" s="288"/>
      <c r="B10" s="291"/>
      <c r="C10" s="291">
        <f t="shared" si="0"/>
        <v>0</v>
      </c>
      <c r="D10" s="11"/>
      <c r="E10" s="11"/>
      <c r="F10" s="11"/>
      <c r="G10" s="11"/>
    </row>
    <row r="11" spans="1:7" x14ac:dyDescent="0.25">
      <c r="A11" s="288"/>
      <c r="B11" s="291"/>
      <c r="C11" s="291">
        <f t="shared" si="0"/>
        <v>0</v>
      </c>
      <c r="D11" s="11"/>
      <c r="E11" s="11"/>
      <c r="F11" s="11"/>
      <c r="G11" s="11"/>
    </row>
    <row r="12" spans="1:7" x14ac:dyDescent="0.25">
      <c r="A12" s="288"/>
      <c r="B12" s="291"/>
      <c r="C12" s="291">
        <f t="shared" si="0"/>
        <v>0</v>
      </c>
      <c r="D12" s="11"/>
      <c r="E12" s="11"/>
      <c r="F12" s="11"/>
      <c r="G12" s="11"/>
    </row>
    <row r="13" spans="1:7" x14ac:dyDescent="0.25">
      <c r="A13" s="288"/>
      <c r="B13" s="291"/>
      <c r="C13" s="291">
        <f t="shared" si="0"/>
        <v>0</v>
      </c>
      <c r="D13" s="11"/>
      <c r="E13" s="11"/>
      <c r="F13" s="11"/>
      <c r="G13" s="11"/>
    </row>
    <row r="14" spans="1:7" x14ac:dyDescent="0.25">
      <c r="A14" s="288"/>
      <c r="B14" s="291"/>
      <c r="C14" s="291">
        <f t="shared" si="0"/>
        <v>0</v>
      </c>
      <c r="D14" s="11"/>
      <c r="E14" s="11"/>
      <c r="F14" s="11"/>
      <c r="G14" s="11"/>
    </row>
    <row r="15" spans="1:7" x14ac:dyDescent="0.25">
      <c r="A15" s="288"/>
      <c r="B15" s="291"/>
      <c r="C15" s="291">
        <f t="shared" si="0"/>
        <v>0</v>
      </c>
      <c r="D15" s="11"/>
      <c r="E15" s="11"/>
      <c r="F15" s="11"/>
      <c r="G15" s="11"/>
    </row>
    <row r="16" spans="1:7" x14ac:dyDescent="0.25">
      <c r="A16" s="288"/>
      <c r="B16" s="291"/>
      <c r="C16" s="291">
        <f t="shared" si="0"/>
        <v>0</v>
      </c>
      <c r="D16" s="11"/>
      <c r="E16" s="11"/>
      <c r="F16" s="11"/>
      <c r="G16" s="11"/>
    </row>
    <row r="17" spans="1:7" x14ac:dyDescent="0.25">
      <c r="A17" s="288"/>
      <c r="B17" s="291"/>
      <c r="C17" s="291">
        <f t="shared" si="0"/>
        <v>0</v>
      </c>
      <c r="D17" s="11"/>
      <c r="E17" s="11"/>
      <c r="F17" s="11"/>
      <c r="G17" s="11"/>
    </row>
    <row r="18" spans="1:7" x14ac:dyDescent="0.25">
      <c r="A18" s="288"/>
      <c r="B18" s="291"/>
      <c r="C18" s="291">
        <f t="shared" si="0"/>
        <v>0</v>
      </c>
      <c r="D18" s="11"/>
      <c r="E18" s="11"/>
      <c r="F18" s="11"/>
      <c r="G18" s="11"/>
    </row>
    <row r="19" spans="1:7" x14ac:dyDescent="0.25">
      <c r="A19" s="288"/>
      <c r="B19" s="291"/>
      <c r="C19" s="291">
        <f t="shared" si="0"/>
        <v>0</v>
      </c>
      <c r="D19" s="11"/>
      <c r="E19" s="11"/>
      <c r="F19" s="11"/>
      <c r="G19" s="11"/>
    </row>
  </sheetData>
  <mergeCells count="1">
    <mergeCell ref="A1:G1"/>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3"/>
  <dimension ref="E1:L65"/>
  <sheetViews>
    <sheetView showGridLines="0" topLeftCell="A7" zoomScale="85" zoomScaleNormal="85" workbookViewId="0">
      <selection activeCell="L13" sqref="L13"/>
    </sheetView>
  </sheetViews>
  <sheetFormatPr defaultRowHeight="21" x14ac:dyDescent="0.35"/>
  <cols>
    <col min="6" max="6" width="5.42578125" style="43" customWidth="1"/>
    <col min="7" max="7" width="55.42578125" style="176" customWidth="1"/>
    <col min="9" max="9" width="9.140625" style="181"/>
    <col min="11" max="11" width="34" customWidth="1"/>
  </cols>
  <sheetData>
    <row r="1" spans="5:12" ht="36" customHeight="1" x14ac:dyDescent="0.25">
      <c r="E1" s="300" t="s">
        <v>683</v>
      </c>
      <c r="F1" s="301"/>
      <c r="G1" s="302"/>
      <c r="H1" s="303"/>
      <c r="I1" s="308" t="s">
        <v>852</v>
      </c>
    </row>
    <row r="2" spans="5:12" ht="36.75" customHeight="1" thickBot="1" x14ac:dyDescent="0.3">
      <c r="E2" s="304"/>
      <c r="F2" s="305"/>
      <c r="G2" s="306"/>
      <c r="H2" s="307"/>
      <c r="I2" s="308"/>
    </row>
    <row r="4" spans="5:12" s="111" customFormat="1" ht="22.5" customHeight="1" x14ac:dyDescent="0.25">
      <c r="E4" s="298" t="s">
        <v>671</v>
      </c>
      <c r="F4" s="211" t="s">
        <v>13</v>
      </c>
      <c r="G4" s="209" t="s">
        <v>810</v>
      </c>
      <c r="I4" s="281" t="str">
        <f>'Requisitos'!C2</f>
        <v>CA-001</v>
      </c>
    </row>
    <row r="5" spans="5:12" s="111" customFormat="1" ht="22.5" customHeight="1" x14ac:dyDescent="0.25">
      <c r="E5" s="298"/>
      <c r="F5" s="211" t="s">
        <v>14</v>
      </c>
      <c r="G5" s="209" t="s">
        <v>816</v>
      </c>
      <c r="I5" s="281" t="str">
        <f>'Requisitos'!C3</f>
        <v>CA-002</v>
      </c>
    </row>
    <row r="6" spans="5:12" s="111" customFormat="1" ht="22.5" customHeight="1" x14ac:dyDescent="0.25">
      <c r="E6" s="298"/>
      <c r="F6" s="211" t="s">
        <v>136</v>
      </c>
      <c r="G6" s="290" t="s">
        <v>811</v>
      </c>
      <c r="I6" s="281" t="str">
        <f>'Requisitos'!C4</f>
        <v>CA-003</v>
      </c>
    </row>
    <row r="7" spans="5:12" s="111" customFormat="1" ht="22.5" customHeight="1" x14ac:dyDescent="0.25">
      <c r="E7" s="298"/>
      <c r="F7" s="211" t="s">
        <v>1043</v>
      </c>
      <c r="G7" s="290" t="s">
        <v>817</v>
      </c>
      <c r="I7" s="281" t="str">
        <f>'Requisitos'!C10</f>
        <v>CA-009</v>
      </c>
    </row>
    <row r="8" spans="5:12" s="111" customFormat="1" ht="22.5" customHeight="1" x14ac:dyDescent="0.25">
      <c r="E8" s="298"/>
      <c r="F8" s="211" t="s">
        <v>1123</v>
      </c>
      <c r="G8" s="209" t="s">
        <v>812</v>
      </c>
      <c r="I8" s="281" t="str">
        <f>'Requisitos'!C13</f>
        <v>CA-012</v>
      </c>
    </row>
    <row r="9" spans="5:12" s="111" customFormat="1" ht="22.5" customHeight="1" x14ac:dyDescent="0.25">
      <c r="E9" s="298"/>
      <c r="F9" s="211" t="s">
        <v>25</v>
      </c>
      <c r="G9" s="289" t="s">
        <v>1020</v>
      </c>
      <c r="I9" s="281" t="str">
        <f>'Requisitos'!C5</f>
        <v>CA-004</v>
      </c>
    </row>
    <row r="10" spans="5:12" s="111" customFormat="1" ht="22.5" customHeight="1" x14ac:dyDescent="0.25">
      <c r="E10" s="298"/>
      <c r="F10" s="211" t="s">
        <v>1124</v>
      </c>
      <c r="G10" s="209" t="s">
        <v>813</v>
      </c>
      <c r="I10" s="281" t="str">
        <f>'Requisitos'!C24</f>
        <v>CA-023</v>
      </c>
    </row>
    <row r="11" spans="5:12" s="111" customFormat="1" ht="22.5" customHeight="1" x14ac:dyDescent="0.25">
      <c r="E11" s="298"/>
      <c r="F11" s="211" t="s">
        <v>1125</v>
      </c>
      <c r="G11" s="173" t="s">
        <v>814</v>
      </c>
      <c r="I11" s="281" t="str">
        <f>'Requisitos'!C12</f>
        <v>CA-011</v>
      </c>
    </row>
    <row r="12" spans="5:12" s="111" customFormat="1" ht="22.5" customHeight="1" x14ac:dyDescent="0.25">
      <c r="E12" s="298"/>
      <c r="F12" s="211" t="s">
        <v>1126</v>
      </c>
      <c r="G12" s="174" t="s">
        <v>1249</v>
      </c>
      <c r="I12" s="281" t="str">
        <f>'Requisitos'!C29</f>
        <v>CA-028</v>
      </c>
      <c r="K12" s="111" t="s">
        <v>1250</v>
      </c>
      <c r="L12" s="111" t="s">
        <v>1251</v>
      </c>
    </row>
    <row r="13" spans="5:12" s="111" customFormat="1" ht="22.5" customHeight="1" x14ac:dyDescent="0.25">
      <c r="E13" s="298"/>
      <c r="F13" s="211" t="s">
        <v>1127</v>
      </c>
      <c r="G13" s="174" t="s">
        <v>844</v>
      </c>
      <c r="I13" s="281" t="str">
        <f>'Requisitos'!C31</f>
        <v>CA-030</v>
      </c>
    </row>
    <row r="14" spans="5:12" s="111" customFormat="1" ht="22.5" customHeight="1" x14ac:dyDescent="0.25">
      <c r="E14" s="112"/>
      <c r="F14" s="232"/>
      <c r="G14" s="175"/>
      <c r="I14" s="182"/>
    </row>
    <row r="15" spans="5:12" s="111" customFormat="1" ht="22.5" customHeight="1" x14ac:dyDescent="0.25">
      <c r="E15" s="299" t="s">
        <v>66</v>
      </c>
      <c r="F15" s="233">
        <v>1</v>
      </c>
      <c r="G15" s="174" t="s">
        <v>650</v>
      </c>
      <c r="I15" s="281" t="str">
        <f>'Requisitos'!C6</f>
        <v>CA-005</v>
      </c>
    </row>
    <row r="16" spans="5:12" s="111" customFormat="1" ht="22.5" customHeight="1" x14ac:dyDescent="0.25">
      <c r="E16" s="299"/>
      <c r="F16" s="233">
        <v>2</v>
      </c>
      <c r="G16" s="174" t="s">
        <v>649</v>
      </c>
      <c r="I16" s="281" t="str">
        <f>'Requisitos'!C7</f>
        <v>CA-006</v>
      </c>
    </row>
    <row r="17" spans="5:9" s="111" customFormat="1" ht="22.5" customHeight="1" x14ac:dyDescent="0.25">
      <c r="E17" s="299"/>
      <c r="F17" s="233">
        <v>3</v>
      </c>
      <c r="G17" s="174" t="s">
        <v>651</v>
      </c>
      <c r="I17" s="281" t="str">
        <f>'Requisitos'!C8</f>
        <v>CA-007</v>
      </c>
    </row>
    <row r="18" spans="5:9" s="111" customFormat="1" ht="22.5" customHeight="1" x14ac:dyDescent="0.25">
      <c r="E18" s="299"/>
      <c r="F18" s="233">
        <v>4</v>
      </c>
      <c r="G18" s="174" t="s">
        <v>652</v>
      </c>
      <c r="I18" s="281" t="str">
        <f>'Requisitos'!C9</f>
        <v>CA-008</v>
      </c>
    </row>
    <row r="19" spans="5:9" s="111" customFormat="1" ht="22.5" customHeight="1" x14ac:dyDescent="0.25">
      <c r="E19" s="299"/>
      <c r="F19" s="233">
        <v>5</v>
      </c>
      <c r="G19" s="174" t="s">
        <v>654</v>
      </c>
      <c r="I19" s="281" t="str">
        <f>'Requisitos'!C11</f>
        <v>CA-010</v>
      </c>
    </row>
    <row r="20" spans="5:9" s="111" customFormat="1" ht="22.5" customHeight="1" x14ac:dyDescent="0.25">
      <c r="E20" s="299"/>
      <c r="F20" s="233">
        <v>6</v>
      </c>
      <c r="G20" s="174" t="s">
        <v>670</v>
      </c>
      <c r="I20" s="281" t="str">
        <f>'Requisitos'!C16</f>
        <v>CA-015</v>
      </c>
    </row>
    <row r="21" spans="5:9" s="111" customFormat="1" ht="22.5" customHeight="1" x14ac:dyDescent="0.25">
      <c r="E21" s="299"/>
      <c r="F21" s="233">
        <v>7</v>
      </c>
      <c r="G21" s="174" t="s">
        <v>657</v>
      </c>
      <c r="I21" s="281" t="str">
        <f>'Requisitos'!C17</f>
        <v>CA-016</v>
      </c>
    </row>
    <row r="22" spans="5:9" s="111" customFormat="1" ht="22.5" customHeight="1" x14ac:dyDescent="0.25">
      <c r="E22" s="299"/>
      <c r="F22" s="233">
        <v>8</v>
      </c>
      <c r="G22" s="174" t="s">
        <v>658</v>
      </c>
      <c r="I22" s="281" t="str">
        <f>'Requisitos'!C18</f>
        <v>CA-017</v>
      </c>
    </row>
    <row r="23" spans="5:9" s="111" customFormat="1" ht="22.5" customHeight="1" x14ac:dyDescent="0.25">
      <c r="E23" s="299"/>
      <c r="F23" s="233">
        <v>9</v>
      </c>
      <c r="G23" s="174" t="s">
        <v>659</v>
      </c>
      <c r="I23" s="281" t="str">
        <f>'Requisitos'!C19</f>
        <v>CA-018</v>
      </c>
    </row>
    <row r="24" spans="5:9" s="111" customFormat="1" ht="22.5" customHeight="1" x14ac:dyDescent="0.25">
      <c r="E24" s="299"/>
      <c r="F24" s="233">
        <v>10</v>
      </c>
      <c r="G24" s="174" t="s">
        <v>660</v>
      </c>
      <c r="I24" s="281" t="str">
        <f>'Requisitos'!C20</f>
        <v>CA-019</v>
      </c>
    </row>
    <row r="25" spans="5:9" s="111" customFormat="1" ht="22.5" customHeight="1" x14ac:dyDescent="0.25">
      <c r="E25" s="299"/>
      <c r="F25" s="233">
        <v>11</v>
      </c>
      <c r="G25" s="174" t="s">
        <v>661</v>
      </c>
      <c r="I25" s="281" t="str">
        <f>'Requisitos'!C21</f>
        <v>CA-020</v>
      </c>
    </row>
    <row r="26" spans="5:9" s="111" customFormat="1" ht="22.5" customHeight="1" x14ac:dyDescent="0.25">
      <c r="E26" s="299"/>
      <c r="F26" s="233">
        <v>12</v>
      </c>
      <c r="G26" s="174" t="s">
        <v>662</v>
      </c>
      <c r="I26" s="281" t="str">
        <f>'Requisitos'!C23</f>
        <v>CA-022</v>
      </c>
    </row>
    <row r="27" spans="5:9" s="111" customFormat="1" ht="22.5" customHeight="1" x14ac:dyDescent="0.25">
      <c r="E27" s="299"/>
      <c r="F27" s="233">
        <v>13</v>
      </c>
      <c r="G27" s="174" t="s">
        <v>664</v>
      </c>
      <c r="I27" s="281" t="str">
        <f>'Requisitos'!C25</f>
        <v>CA-024</v>
      </c>
    </row>
    <row r="28" spans="5:9" s="111" customFormat="1" ht="22.5" customHeight="1" x14ac:dyDescent="0.25">
      <c r="E28" s="299"/>
      <c r="F28" s="233">
        <v>14</v>
      </c>
      <c r="G28" s="174" t="s">
        <v>818</v>
      </c>
      <c r="I28" s="281" t="str">
        <f>'Requisitos'!C26</f>
        <v>CA-025</v>
      </c>
    </row>
    <row r="29" spans="5:9" s="111" customFormat="1" ht="22.5" customHeight="1" x14ac:dyDescent="0.25">
      <c r="E29" s="299"/>
      <c r="F29" s="233">
        <v>15</v>
      </c>
      <c r="G29" s="174" t="s">
        <v>819</v>
      </c>
      <c r="I29" s="281" t="str">
        <f>'Requisitos'!C27</f>
        <v>CA-026</v>
      </c>
    </row>
    <row r="30" spans="5:9" s="111" customFormat="1" ht="22.5" customHeight="1" x14ac:dyDescent="0.25">
      <c r="E30" s="299"/>
      <c r="F30" s="233">
        <v>16</v>
      </c>
      <c r="G30" s="174" t="s">
        <v>820</v>
      </c>
      <c r="I30" s="281" t="str">
        <f>'Requisitos'!C28</f>
        <v>CA-027</v>
      </c>
    </row>
    <row r="31" spans="5:9" x14ac:dyDescent="0.25">
      <c r="F31" s="233">
        <v>17</v>
      </c>
      <c r="G31" s="174" t="s">
        <v>1161</v>
      </c>
      <c r="I31" s="281" t="str">
        <f>'Requisitos'!C15</f>
        <v>CA-014</v>
      </c>
    </row>
    <row r="36" spans="7:11" x14ac:dyDescent="0.35">
      <c r="G36" s="176" t="s">
        <v>1200</v>
      </c>
      <c r="K36" t="s">
        <v>1201</v>
      </c>
    </row>
    <row r="38" spans="7:11" x14ac:dyDescent="0.25">
      <c r="G38" s="209" t="s">
        <v>810</v>
      </c>
      <c r="K38" s="11"/>
    </row>
    <row r="39" spans="7:11" x14ac:dyDescent="0.25">
      <c r="G39" s="209" t="s">
        <v>816</v>
      </c>
      <c r="K39" s="11" t="s">
        <v>1220</v>
      </c>
    </row>
    <row r="40" spans="7:11" x14ac:dyDescent="0.25">
      <c r="G40" s="290" t="s">
        <v>811</v>
      </c>
      <c r="K40" s="11"/>
    </row>
    <row r="41" spans="7:11" x14ac:dyDescent="0.25">
      <c r="G41" s="290" t="s">
        <v>817</v>
      </c>
      <c r="K41" s="11"/>
    </row>
    <row r="42" spans="7:11" x14ac:dyDescent="0.25">
      <c r="G42" s="209" t="s">
        <v>812</v>
      </c>
      <c r="K42" s="11" t="s">
        <v>1203</v>
      </c>
    </row>
    <row r="43" spans="7:11" ht="15" x14ac:dyDescent="0.25">
      <c r="G43" s="289" t="s">
        <v>1020</v>
      </c>
      <c r="K43" s="11" t="s">
        <v>1221</v>
      </c>
    </row>
    <row r="44" spans="7:11" x14ac:dyDescent="0.25">
      <c r="G44" s="209" t="s">
        <v>813</v>
      </c>
      <c r="K44" s="11" t="s">
        <v>1202</v>
      </c>
    </row>
    <row r="45" spans="7:11" x14ac:dyDescent="0.25">
      <c r="G45" s="173" t="s">
        <v>814</v>
      </c>
      <c r="K45" s="11"/>
    </row>
    <row r="46" spans="7:11" x14ac:dyDescent="0.25">
      <c r="G46" s="174" t="s">
        <v>815</v>
      </c>
      <c r="K46" s="11" t="s">
        <v>1204</v>
      </c>
    </row>
    <row r="47" spans="7:11" x14ac:dyDescent="0.25">
      <c r="G47" s="174" t="s">
        <v>844</v>
      </c>
      <c r="K47" s="11" t="s">
        <v>1205</v>
      </c>
    </row>
    <row r="48" spans="7:11" x14ac:dyDescent="0.25">
      <c r="G48" s="175"/>
    </row>
    <row r="49" spans="7:11" x14ac:dyDescent="0.25">
      <c r="G49" s="174" t="s">
        <v>650</v>
      </c>
      <c r="K49" s="11" t="s">
        <v>1206</v>
      </c>
    </row>
    <row r="50" spans="7:11" x14ac:dyDescent="0.25">
      <c r="G50" s="174" t="s">
        <v>649</v>
      </c>
      <c r="K50" s="11" t="s">
        <v>1207</v>
      </c>
    </row>
    <row r="51" spans="7:11" x14ac:dyDescent="0.25">
      <c r="G51" s="174" t="s">
        <v>651</v>
      </c>
      <c r="K51" s="11" t="s">
        <v>249</v>
      </c>
    </row>
    <row r="52" spans="7:11" x14ac:dyDescent="0.25">
      <c r="G52" s="174" t="s">
        <v>652</v>
      </c>
      <c r="K52" s="11" t="s">
        <v>1208</v>
      </c>
    </row>
    <row r="53" spans="7:11" x14ac:dyDescent="0.25">
      <c r="G53" s="174" t="s">
        <v>654</v>
      </c>
      <c r="K53" s="11" t="s">
        <v>1210</v>
      </c>
    </row>
    <row r="54" spans="7:11" x14ac:dyDescent="0.25">
      <c r="G54" s="174" t="s">
        <v>670</v>
      </c>
      <c r="K54" s="11" t="s">
        <v>1209</v>
      </c>
    </row>
    <row r="55" spans="7:11" x14ac:dyDescent="0.25">
      <c r="G55" s="174" t="s">
        <v>657</v>
      </c>
      <c r="K55" s="11" t="s">
        <v>1211</v>
      </c>
    </row>
    <row r="56" spans="7:11" x14ac:dyDescent="0.25">
      <c r="G56" s="174" t="s">
        <v>658</v>
      </c>
      <c r="K56" s="11" t="s">
        <v>1212</v>
      </c>
    </row>
    <row r="57" spans="7:11" x14ac:dyDescent="0.25">
      <c r="G57" s="174" t="s">
        <v>659</v>
      </c>
      <c r="K57" s="11" t="s">
        <v>1213</v>
      </c>
    </row>
    <row r="58" spans="7:11" x14ac:dyDescent="0.25">
      <c r="G58" s="174" t="s">
        <v>660</v>
      </c>
      <c r="K58" s="11" t="s">
        <v>1214</v>
      </c>
    </row>
    <row r="59" spans="7:11" x14ac:dyDescent="0.25">
      <c r="G59" s="174" t="s">
        <v>661</v>
      </c>
      <c r="K59" s="11"/>
    </row>
    <row r="60" spans="7:11" x14ac:dyDescent="0.25">
      <c r="G60" s="174" t="s">
        <v>662</v>
      </c>
      <c r="K60" s="11" t="s">
        <v>1215</v>
      </c>
    </row>
    <row r="61" spans="7:11" x14ac:dyDescent="0.25">
      <c r="G61" s="174" t="s">
        <v>664</v>
      </c>
      <c r="K61" s="11" t="s">
        <v>1216</v>
      </c>
    </row>
    <row r="62" spans="7:11" x14ac:dyDescent="0.25">
      <c r="G62" s="174" t="s">
        <v>818</v>
      </c>
      <c r="K62" s="11" t="s">
        <v>1217</v>
      </c>
    </row>
    <row r="63" spans="7:11" x14ac:dyDescent="0.25">
      <c r="G63" s="174" t="s">
        <v>819</v>
      </c>
      <c r="K63" s="11" t="s">
        <v>1218</v>
      </c>
    </row>
    <row r="64" spans="7:11" x14ac:dyDescent="0.25">
      <c r="G64" s="174" t="s">
        <v>820</v>
      </c>
      <c r="K64" s="11"/>
    </row>
    <row r="65" spans="7:11" x14ac:dyDescent="0.25">
      <c r="G65" s="174" t="s">
        <v>1161</v>
      </c>
      <c r="K65" s="11" t="s">
        <v>1219</v>
      </c>
    </row>
  </sheetData>
  <mergeCells count="4">
    <mergeCell ref="E4:E13"/>
    <mergeCell ref="E15:E30"/>
    <mergeCell ref="E1:H2"/>
    <mergeCell ref="I1:I2"/>
  </mergeCells>
  <hyperlinks>
    <hyperlink ref="G11" location="'EXCEL FTS'!A1" display="Fotos*OCR"/>
    <hyperlink ref="G5" location="'Generico de planilhas '!A1" display="B.Generico de planilhas "/>
    <hyperlink ref="G8" location="Reuniões!A1" display="E.Rotina De Reuniões"/>
    <hyperlink ref="G10" location="Metas!A1" display="G.Metas"/>
    <hyperlink ref="G4" location="'Geral 1'!A1" display="A.Geral "/>
    <hyperlink ref="G9" location="PA!A1" display="F. PA "/>
    <hyperlink ref="G45" location="'EXCEL FTS'!A1" display="Fotos*OCR"/>
    <hyperlink ref="G39" location="'Generico de planilhas '!A1" display="B.Generico de planilhas "/>
    <hyperlink ref="G42" location="Reuniões!A1" display="E.Rotina De Reuniões"/>
    <hyperlink ref="G44" location="Metas!A1" display="G.Metas"/>
    <hyperlink ref="G38" location="'Geral 1'!A1" display="A.Geral "/>
    <hyperlink ref="G43" location="PA!A1" display="F. PA "/>
  </hyperlinks>
  <pageMargins left="0.511811024" right="0.511811024" top="0.78740157499999996" bottom="0.78740157499999996" header="0.31496062000000002" footer="0.31496062000000002"/>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9" sqref="A9"/>
    </sheetView>
  </sheetViews>
  <sheetFormatPr defaultRowHeight="15" x14ac:dyDescent="0.25"/>
  <sheetData>
    <row r="1" spans="1:2" x14ac:dyDescent="0.25">
      <c r="A1" t="s">
        <v>1193</v>
      </c>
    </row>
    <row r="5" spans="1:2" x14ac:dyDescent="0.25">
      <c r="A5" t="s">
        <v>1191</v>
      </c>
      <c r="B5" t="s">
        <v>1192</v>
      </c>
    </row>
    <row r="6" spans="1:2" x14ac:dyDescent="0.25">
      <c r="A6" t="s">
        <v>1194</v>
      </c>
      <c r="B6" t="s">
        <v>1195</v>
      </c>
    </row>
    <row r="7" spans="1:2" x14ac:dyDescent="0.25">
      <c r="A7" t="s">
        <v>1196</v>
      </c>
      <c r="B7" t="s">
        <v>1198</v>
      </c>
    </row>
    <row r="8" spans="1:2" x14ac:dyDescent="0.25">
      <c r="A8" t="s">
        <v>1197</v>
      </c>
      <c r="B8" t="s">
        <v>1199</v>
      </c>
    </row>
  </sheetData>
  <pageMargins left="0.511811024" right="0.511811024" top="0.78740157499999996" bottom="0.78740157499999996" header="0.31496062000000002" footer="0.3149606200000000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tabSelected="1" workbookViewId="0">
      <selection activeCell="K10" sqref="K10"/>
    </sheetView>
  </sheetViews>
  <sheetFormatPr defaultRowHeight="15" x14ac:dyDescent="0.25"/>
  <cols>
    <col min="2" max="2" width="22.42578125" bestFit="1" customWidth="1"/>
  </cols>
  <sheetData>
    <row r="1" spans="2:3" x14ac:dyDescent="0.25">
      <c r="B1" s="11" t="s">
        <v>1230</v>
      </c>
      <c r="C1" s="11" t="s">
        <v>1232</v>
      </c>
    </row>
    <row r="2" spans="2:3" x14ac:dyDescent="0.25">
      <c r="B2" s="11" t="s">
        <v>1222</v>
      </c>
      <c r="C2" s="11" t="s">
        <v>1231</v>
      </c>
    </row>
    <row r="3" spans="2:3" x14ac:dyDescent="0.25">
      <c r="B3" s="11" t="s">
        <v>1194</v>
      </c>
      <c r="C3" s="11" t="s">
        <v>1231</v>
      </c>
    </row>
    <row r="4" spans="2:3" x14ac:dyDescent="0.25">
      <c r="B4" s="11" t="s">
        <v>1197</v>
      </c>
      <c r="C4" s="11" t="s">
        <v>1231</v>
      </c>
    </row>
    <row r="5" spans="2:3" x14ac:dyDescent="0.25">
      <c r="B5" s="11" t="s">
        <v>1223</v>
      </c>
      <c r="C5" s="11"/>
    </row>
    <row r="6" spans="2:3" x14ac:dyDescent="0.25">
      <c r="B6" s="11" t="s">
        <v>1224</v>
      </c>
      <c r="C6" s="11"/>
    </row>
    <row r="7" spans="2:3" x14ac:dyDescent="0.25">
      <c r="B7" s="11" t="s">
        <v>1225</v>
      </c>
      <c r="C7" s="11"/>
    </row>
    <row r="8" spans="2:3" x14ac:dyDescent="0.25">
      <c r="B8" s="11" t="s">
        <v>1226</v>
      </c>
      <c r="C8" s="11"/>
    </row>
    <row r="9" spans="2:3" x14ac:dyDescent="0.25">
      <c r="B9" s="11" t="s">
        <v>1227</v>
      </c>
      <c r="C9" s="11"/>
    </row>
    <row r="10" spans="2:3" x14ac:dyDescent="0.25">
      <c r="B10" s="11" t="s">
        <v>1228</v>
      </c>
      <c r="C10" s="11"/>
    </row>
    <row r="11" spans="2:3" x14ac:dyDescent="0.25">
      <c r="B11" s="11" t="s">
        <v>1229</v>
      </c>
      <c r="C11" s="11" t="s">
        <v>1231</v>
      </c>
    </row>
  </sheetData>
  <pageMargins left="0.511811024" right="0.511811024" top="0.78740157499999996" bottom="0.78740157499999996" header="0.31496062000000002" footer="0.31496062000000002"/>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4" sqref="A4"/>
    </sheetView>
  </sheetViews>
  <sheetFormatPr defaultRowHeight="15" x14ac:dyDescent="0.25"/>
  <cols>
    <col min="1" max="1" width="18.140625" customWidth="1"/>
    <col min="2" max="2" width="23" customWidth="1"/>
  </cols>
  <sheetData>
    <row r="1" spans="1:2" x14ac:dyDescent="0.25">
      <c r="A1" t="s">
        <v>1245</v>
      </c>
      <c r="B1" t="s">
        <v>1246</v>
      </c>
    </row>
    <row r="2" spans="1:2" x14ac:dyDescent="0.25">
      <c r="A2" t="s">
        <v>1245</v>
      </c>
      <c r="B2" t="s">
        <v>1247</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K74"/>
  <sheetViews>
    <sheetView showGridLines="0" topLeftCell="B25" zoomScaleNormal="100" workbookViewId="0">
      <selection activeCell="E74" sqref="E74"/>
    </sheetView>
  </sheetViews>
  <sheetFormatPr defaultRowHeight="15" x14ac:dyDescent="0.25"/>
  <cols>
    <col min="2" max="2" width="9.140625" style="80"/>
    <col min="3" max="3" width="117" style="3" customWidth="1"/>
  </cols>
  <sheetData>
    <row r="1" spans="1:11" ht="15" customHeight="1" x14ac:dyDescent="0.25">
      <c r="A1" s="297"/>
      <c r="B1" s="297"/>
      <c r="C1" s="310" t="s">
        <v>8</v>
      </c>
    </row>
    <row r="2" spans="1:11" ht="27.75" customHeight="1" x14ac:dyDescent="0.25">
      <c r="A2" s="297"/>
      <c r="B2" s="297"/>
      <c r="C2" s="313"/>
      <c r="E2" t="s">
        <v>919</v>
      </c>
    </row>
    <row r="3" spans="1:11" x14ac:dyDescent="0.25">
      <c r="C3" s="201" t="s">
        <v>918</v>
      </c>
    </row>
    <row r="4" spans="1:11" ht="30" x14ac:dyDescent="0.25">
      <c r="C4" s="10" t="s">
        <v>15</v>
      </c>
      <c r="E4" t="s">
        <v>920</v>
      </c>
    </row>
    <row r="5" spans="1:11" x14ac:dyDescent="0.25">
      <c r="C5" s="2"/>
      <c r="E5" t="s">
        <v>921</v>
      </c>
    </row>
    <row r="6" spans="1:11" x14ac:dyDescent="0.25">
      <c r="C6" s="2"/>
    </row>
    <row r="7" spans="1:11" x14ac:dyDescent="0.25">
      <c r="C7" s="10" t="s">
        <v>17</v>
      </c>
      <c r="E7" s="309" t="s">
        <v>923</v>
      </c>
      <c r="F7" s="309"/>
      <c r="G7" s="309"/>
      <c r="H7" s="309"/>
      <c r="I7" s="309"/>
      <c r="J7" s="309"/>
      <c r="K7" s="309"/>
    </row>
    <row r="8" spans="1:11" x14ac:dyDescent="0.25">
      <c r="C8" s="79" t="s">
        <v>16</v>
      </c>
      <c r="E8" s="309"/>
      <c r="F8" s="309"/>
      <c r="G8" s="309"/>
      <c r="H8" s="309"/>
      <c r="I8" s="309"/>
      <c r="J8" s="309"/>
      <c r="K8" s="309"/>
    </row>
    <row r="9" spans="1:11" x14ac:dyDescent="0.25">
      <c r="C9" s="10" t="s">
        <v>563</v>
      </c>
      <c r="E9" s="309" t="s">
        <v>922</v>
      </c>
      <c r="F9" s="309"/>
      <c r="G9" s="309"/>
      <c r="H9" s="309"/>
      <c r="I9" s="309"/>
      <c r="J9" s="309"/>
      <c r="K9" s="309"/>
    </row>
    <row r="10" spans="1:11" x14ac:dyDescent="0.25">
      <c r="C10" s="10" t="s">
        <v>564</v>
      </c>
      <c r="E10" s="309"/>
      <c r="F10" s="309"/>
      <c r="G10" s="309"/>
      <c r="H10" s="309"/>
      <c r="I10" s="309"/>
      <c r="J10" s="309"/>
      <c r="K10" s="309"/>
    </row>
    <row r="11" spans="1:11" x14ac:dyDescent="0.25">
      <c r="C11" s="10" t="s">
        <v>565</v>
      </c>
      <c r="E11" s="309" t="s">
        <v>925</v>
      </c>
      <c r="F11" s="309"/>
      <c r="G11" s="309"/>
      <c r="H11" s="309"/>
      <c r="I11" s="309"/>
      <c r="J11" s="309"/>
      <c r="K11" s="309"/>
    </row>
    <row r="12" spans="1:11" ht="30" x14ac:dyDescent="0.25">
      <c r="C12" s="79" t="s">
        <v>719</v>
      </c>
      <c r="E12" s="309"/>
      <c r="F12" s="309"/>
      <c r="G12" s="309"/>
      <c r="H12" s="309"/>
      <c r="I12" s="309"/>
      <c r="J12" s="309"/>
      <c r="K12" s="309"/>
    </row>
    <row r="13" spans="1:11" x14ac:dyDescent="0.25">
      <c r="C13" s="2"/>
      <c r="E13" s="309" t="s">
        <v>924</v>
      </c>
      <c r="F13" s="309"/>
      <c r="G13" s="309"/>
      <c r="H13" s="309"/>
      <c r="I13" s="309"/>
      <c r="J13" s="309"/>
      <c r="K13" s="309"/>
    </row>
    <row r="14" spans="1:11" x14ac:dyDescent="0.25">
      <c r="C14" s="2"/>
      <c r="E14" s="309"/>
      <c r="F14" s="309"/>
      <c r="G14" s="309"/>
      <c r="H14" s="309"/>
      <c r="I14" s="309"/>
      <c r="J14" s="309"/>
      <c r="K14" s="309"/>
    </row>
    <row r="15" spans="1:11" x14ac:dyDescent="0.25">
      <c r="C15" s="2"/>
      <c r="E15" s="309"/>
      <c r="F15" s="309"/>
      <c r="G15" s="309"/>
      <c r="H15" s="309"/>
      <c r="I15" s="309"/>
      <c r="J15" s="309"/>
      <c r="K15" s="309"/>
    </row>
    <row r="16" spans="1:11" x14ac:dyDescent="0.25">
      <c r="C16" s="96" t="s">
        <v>684</v>
      </c>
      <c r="E16" s="309"/>
      <c r="F16" s="309"/>
      <c r="G16" s="309"/>
      <c r="H16" s="309"/>
      <c r="I16" s="309"/>
      <c r="J16" s="309"/>
      <c r="K16" s="309"/>
    </row>
    <row r="17" spans="2:3" x14ac:dyDescent="0.25">
      <c r="C17" s="2"/>
    </row>
    <row r="18" spans="2:3" ht="15" customHeight="1" x14ac:dyDescent="0.25">
      <c r="C18" s="314" t="s">
        <v>699</v>
      </c>
    </row>
    <row r="19" spans="2:3" ht="15" customHeight="1" x14ac:dyDescent="0.25">
      <c r="C19" s="310"/>
    </row>
    <row r="20" spans="2:3" x14ac:dyDescent="0.25">
      <c r="B20" s="82"/>
      <c r="C20" s="312" t="s">
        <v>701</v>
      </c>
    </row>
    <row r="21" spans="2:3" x14ac:dyDescent="0.25">
      <c r="B21" s="82"/>
      <c r="C21" s="312"/>
    </row>
    <row r="22" spans="2:3" x14ac:dyDescent="0.25">
      <c r="B22" s="82"/>
      <c r="C22" s="97"/>
    </row>
    <row r="23" spans="2:3" x14ac:dyDescent="0.25">
      <c r="B23" s="82"/>
      <c r="C23" s="101" t="s">
        <v>716</v>
      </c>
    </row>
    <row r="24" spans="2:3" x14ac:dyDescent="0.25">
      <c r="B24" s="82" t="s">
        <v>691</v>
      </c>
      <c r="C24" s="100" t="s">
        <v>686</v>
      </c>
    </row>
    <row r="25" spans="2:3" x14ac:dyDescent="0.25">
      <c r="B25" s="82" t="s">
        <v>691</v>
      </c>
      <c r="C25" s="100" t="s">
        <v>687</v>
      </c>
    </row>
    <row r="26" spans="2:3" x14ac:dyDescent="0.25">
      <c r="B26" s="82" t="s">
        <v>691</v>
      </c>
      <c r="C26" s="100" t="s">
        <v>688</v>
      </c>
    </row>
    <row r="27" spans="2:3" x14ac:dyDescent="0.25">
      <c r="B27" s="82" t="s">
        <v>691</v>
      </c>
      <c r="C27" s="100" t="s">
        <v>689</v>
      </c>
    </row>
    <row r="28" spans="2:3" x14ac:dyDescent="0.25">
      <c r="B28" s="82" t="s">
        <v>691</v>
      </c>
      <c r="C28" s="100" t="s">
        <v>690</v>
      </c>
    </row>
    <row r="29" spans="2:3" x14ac:dyDescent="0.25">
      <c r="B29" s="82" t="s">
        <v>691</v>
      </c>
      <c r="C29" s="100" t="s">
        <v>700</v>
      </c>
    </row>
    <row r="30" spans="2:3" x14ac:dyDescent="0.25">
      <c r="B30" s="82" t="s">
        <v>691</v>
      </c>
      <c r="C30" s="100" t="s">
        <v>715</v>
      </c>
    </row>
    <row r="31" spans="2:3" x14ac:dyDescent="0.25">
      <c r="B31" s="82"/>
      <c r="C31" s="98"/>
    </row>
    <row r="32" spans="2:3" x14ac:dyDescent="0.25">
      <c r="B32" s="82"/>
      <c r="C32" s="98"/>
    </row>
    <row r="33" spans="2:4" x14ac:dyDescent="0.25">
      <c r="B33" s="82"/>
      <c r="C33" s="98"/>
    </row>
    <row r="34" spans="2:4" x14ac:dyDescent="0.25">
      <c r="B34" s="82"/>
      <c r="C34" s="98"/>
    </row>
    <row r="35" spans="2:4" x14ac:dyDescent="0.25">
      <c r="B35" s="82"/>
      <c r="C35" s="98"/>
    </row>
    <row r="36" spans="2:4" x14ac:dyDescent="0.25">
      <c r="B36" s="82"/>
      <c r="C36" s="98"/>
    </row>
    <row r="37" spans="2:4" x14ac:dyDescent="0.25">
      <c r="B37" s="82"/>
      <c r="C37" s="97"/>
    </row>
    <row r="38" spans="2:4" x14ac:dyDescent="0.25">
      <c r="B38" s="82"/>
      <c r="C38" s="97"/>
    </row>
    <row r="39" spans="2:4" ht="15" customHeight="1" x14ac:dyDescent="0.25">
      <c r="B39" s="310" t="s">
        <v>9</v>
      </c>
      <c r="C39" s="311"/>
    </row>
    <row r="40" spans="2:4" ht="15" customHeight="1" x14ac:dyDescent="0.25">
      <c r="B40" s="310"/>
      <c r="C40" s="311"/>
    </row>
    <row r="41" spans="2:4" x14ac:dyDescent="0.25">
      <c r="D41" s="54"/>
    </row>
    <row r="42" spans="2:4" x14ac:dyDescent="0.25">
      <c r="D42" s="54"/>
    </row>
    <row r="43" spans="2:4" ht="25.5" x14ac:dyDescent="0.25">
      <c r="B43" s="82"/>
      <c r="C43" s="101" t="s">
        <v>692</v>
      </c>
      <c r="D43" s="54"/>
    </row>
    <row r="44" spans="2:4" x14ac:dyDescent="0.25">
      <c r="B44" s="82"/>
      <c r="C44" s="81" t="s">
        <v>695</v>
      </c>
      <c r="D44" s="54"/>
    </row>
    <row r="45" spans="2:4" x14ac:dyDescent="0.25">
      <c r="B45" s="82"/>
      <c r="C45" s="99"/>
      <c r="D45" s="54"/>
    </row>
    <row r="46" spans="2:4" x14ac:dyDescent="0.25">
      <c r="B46" s="82" t="s">
        <v>691</v>
      </c>
      <c r="C46" s="99" t="s">
        <v>693</v>
      </c>
      <c r="D46" s="54"/>
    </row>
    <row r="47" spans="2:4" x14ac:dyDescent="0.25">
      <c r="B47" s="82" t="s">
        <v>691</v>
      </c>
      <c r="C47" s="99" t="s">
        <v>696</v>
      </c>
      <c r="D47" s="54"/>
    </row>
    <row r="48" spans="2:4" x14ac:dyDescent="0.25">
      <c r="B48" s="82" t="s">
        <v>691</v>
      </c>
      <c r="C48" s="99" t="s">
        <v>697</v>
      </c>
      <c r="D48" s="54"/>
    </row>
    <row r="49" spans="2:4" x14ac:dyDescent="0.25">
      <c r="B49" s="82" t="s">
        <v>691</v>
      </c>
      <c r="C49" s="99" t="s">
        <v>698</v>
      </c>
      <c r="D49" s="54"/>
    </row>
    <row r="50" spans="2:4" x14ac:dyDescent="0.25">
      <c r="C50" s="99"/>
      <c r="D50" s="54"/>
    </row>
    <row r="51" spans="2:4" x14ac:dyDescent="0.25">
      <c r="C51" s="99"/>
      <c r="D51" s="54"/>
    </row>
    <row r="52" spans="2:4" x14ac:dyDescent="0.25">
      <c r="B52" s="82"/>
      <c r="C52" s="99"/>
      <c r="D52" s="54"/>
    </row>
    <row r="53" spans="2:4" x14ac:dyDescent="0.25">
      <c r="B53" s="82"/>
      <c r="C53" s="99"/>
      <c r="D53" s="54"/>
    </row>
    <row r="54" spans="2:4" x14ac:dyDescent="0.25">
      <c r="B54" s="82"/>
      <c r="C54" s="99"/>
      <c r="D54" s="54"/>
    </row>
    <row r="55" spans="2:4" x14ac:dyDescent="0.25">
      <c r="B55" s="82"/>
      <c r="C55" s="99"/>
      <c r="D55" s="54"/>
    </row>
    <row r="56" spans="2:4" x14ac:dyDescent="0.25">
      <c r="B56" s="82"/>
      <c r="C56" s="99"/>
      <c r="D56" s="54"/>
    </row>
    <row r="57" spans="2:4" x14ac:dyDescent="0.25">
      <c r="B57" s="82"/>
      <c r="C57" s="99"/>
      <c r="D57" s="54"/>
    </row>
    <row r="58" spans="2:4" x14ac:dyDescent="0.25">
      <c r="B58" s="82"/>
      <c r="C58" s="99"/>
      <c r="D58" s="54"/>
    </row>
    <row r="59" spans="2:4" x14ac:dyDescent="0.25">
      <c r="B59" s="82"/>
      <c r="C59" s="99"/>
      <c r="D59" s="54"/>
    </row>
    <row r="60" spans="2:4" x14ac:dyDescent="0.25">
      <c r="B60" s="82"/>
      <c r="D60" s="54"/>
    </row>
    <row r="61" spans="2:4" x14ac:dyDescent="0.25">
      <c r="B61" s="82"/>
      <c r="C61" s="99"/>
      <c r="D61" s="54"/>
    </row>
    <row r="62" spans="2:4" x14ac:dyDescent="0.25">
      <c r="C62" s="98"/>
      <c r="D62" s="54"/>
    </row>
    <row r="63" spans="2:4" x14ac:dyDescent="0.25">
      <c r="C63" s="98"/>
      <c r="D63" s="54"/>
    </row>
    <row r="64" spans="2:4" x14ac:dyDescent="0.25">
      <c r="C64" s="98"/>
      <c r="D64" s="54"/>
    </row>
    <row r="65" spans="2:4" x14ac:dyDescent="0.25">
      <c r="D65" s="54"/>
    </row>
    <row r="66" spans="2:4" x14ac:dyDescent="0.25">
      <c r="C66" s="98"/>
      <c r="D66" s="54"/>
    </row>
    <row r="68" spans="2:4" x14ac:dyDescent="0.25">
      <c r="C68" s="99" t="s">
        <v>694</v>
      </c>
    </row>
    <row r="69" spans="2:4" ht="30" x14ac:dyDescent="0.25">
      <c r="C69" s="3" t="s">
        <v>717</v>
      </c>
    </row>
    <row r="70" spans="2:4" x14ac:dyDescent="0.25">
      <c r="B70" s="91" t="s">
        <v>702</v>
      </c>
    </row>
    <row r="74" spans="2:4" ht="183" customHeight="1" x14ac:dyDescent="0.25">
      <c r="C74" s="5" t="s">
        <v>718</v>
      </c>
    </row>
  </sheetData>
  <mergeCells count="10">
    <mergeCell ref="B39:C40"/>
    <mergeCell ref="C20:C21"/>
    <mergeCell ref="A1:B2"/>
    <mergeCell ref="C1:C2"/>
    <mergeCell ref="C18:C19"/>
    <mergeCell ref="E7:K8"/>
    <mergeCell ref="E9:K10"/>
    <mergeCell ref="E11:K12"/>
    <mergeCell ref="E13:K14"/>
    <mergeCell ref="E15:K16"/>
  </mergeCells>
  <hyperlinks>
    <hyperlink ref="B70" location="Inicio!A1" display="&lt;&lt;Inicio"/>
  </hyperlinks>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4"/>
  <dimension ref="A1:D33"/>
  <sheetViews>
    <sheetView workbookViewId="0">
      <selection activeCell="B17" sqref="B17"/>
    </sheetView>
  </sheetViews>
  <sheetFormatPr defaultRowHeight="15" x14ac:dyDescent="0.25"/>
  <cols>
    <col min="2" max="2" width="26.140625" customWidth="1"/>
    <col min="3" max="3" width="22.5703125" customWidth="1"/>
  </cols>
  <sheetData>
    <row r="1" spans="1:3" ht="25.5" customHeight="1" x14ac:dyDescent="0.25">
      <c r="A1" s="94"/>
    </row>
    <row r="2" spans="1:3" s="7" customFormat="1" ht="36.75" customHeight="1" x14ac:dyDescent="0.25">
      <c r="A2" s="7" t="s">
        <v>1233</v>
      </c>
      <c r="B2" s="8" t="s">
        <v>643</v>
      </c>
      <c r="C2" s="9"/>
    </row>
    <row r="3" spans="1:3" x14ac:dyDescent="0.25">
      <c r="B3" t="s">
        <v>1234</v>
      </c>
    </row>
    <row r="4" spans="1:3" x14ac:dyDescent="0.25">
      <c r="B4" t="s">
        <v>1235</v>
      </c>
    </row>
    <row r="5" spans="1:3" x14ac:dyDescent="0.25">
      <c r="B5" t="s">
        <v>1236</v>
      </c>
    </row>
    <row r="6" spans="1:3" x14ac:dyDescent="0.25">
      <c r="B6" t="s">
        <v>1244</v>
      </c>
      <c r="C6" s="4"/>
    </row>
    <row r="7" spans="1:3" x14ac:dyDescent="0.25">
      <c r="B7" t="s">
        <v>1237</v>
      </c>
      <c r="C7" s="4"/>
    </row>
    <row r="8" spans="1:3" x14ac:dyDescent="0.25">
      <c r="B8" t="s">
        <v>39</v>
      </c>
      <c r="C8" s="4"/>
    </row>
    <row r="9" spans="1:3" x14ac:dyDescent="0.25">
      <c r="B9" t="s">
        <v>1238</v>
      </c>
      <c r="C9" s="4"/>
    </row>
    <row r="10" spans="1:3" x14ac:dyDescent="0.25">
      <c r="B10" t="s">
        <v>1239</v>
      </c>
      <c r="C10" s="4"/>
    </row>
    <row r="11" spans="1:3" x14ac:dyDescent="0.25">
      <c r="B11" t="s">
        <v>1240</v>
      </c>
      <c r="C11" s="4"/>
    </row>
    <row r="12" spans="1:3" x14ac:dyDescent="0.25">
      <c r="B12" t="s">
        <v>1241</v>
      </c>
      <c r="C12" s="4"/>
    </row>
    <row r="13" spans="1:3" x14ac:dyDescent="0.25">
      <c r="B13" t="s">
        <v>1242</v>
      </c>
      <c r="C13" s="4"/>
    </row>
    <row r="14" spans="1:3" x14ac:dyDescent="0.25">
      <c r="B14" t="s">
        <v>1243</v>
      </c>
      <c r="C14" s="4"/>
    </row>
    <row r="15" spans="1:3" x14ac:dyDescent="0.25">
      <c r="C15" s="4"/>
    </row>
    <row r="16" spans="1:3" x14ac:dyDescent="0.25">
      <c r="C16" s="4"/>
    </row>
    <row r="17" spans="3:4" x14ac:dyDescent="0.25">
      <c r="C17" s="4"/>
    </row>
    <row r="18" spans="3:4" x14ac:dyDescent="0.25">
      <c r="C18" s="4"/>
    </row>
    <row r="19" spans="3:4" x14ac:dyDescent="0.25">
      <c r="C19" s="4"/>
    </row>
    <row r="20" spans="3:4" x14ac:dyDescent="0.25">
      <c r="C20" s="4"/>
    </row>
    <row r="21" spans="3:4" x14ac:dyDescent="0.25">
      <c r="C21" s="4"/>
    </row>
    <row r="22" spans="3:4" x14ac:dyDescent="0.25">
      <c r="C22" s="4"/>
    </row>
    <row r="23" spans="3:4" x14ac:dyDescent="0.25">
      <c r="C23" s="4"/>
    </row>
    <row r="24" spans="3:4" x14ac:dyDescent="0.25">
      <c r="C24" s="4"/>
    </row>
    <row r="25" spans="3:4" x14ac:dyDescent="0.25">
      <c r="C25" s="4"/>
    </row>
    <row r="26" spans="3:4" x14ac:dyDescent="0.25">
      <c r="C26" s="4"/>
      <c r="D26" s="6"/>
    </row>
    <row r="27" spans="3:4" x14ac:dyDescent="0.25">
      <c r="C27" s="4"/>
    </row>
    <row r="28" spans="3:4" x14ac:dyDescent="0.25">
      <c r="C28" s="4"/>
    </row>
    <row r="29" spans="3:4" x14ac:dyDescent="0.25">
      <c r="C29" s="4"/>
    </row>
    <row r="30" spans="3:4" x14ac:dyDescent="0.25">
      <c r="C30" s="4"/>
    </row>
    <row r="31" spans="3:4" x14ac:dyDescent="0.25">
      <c r="C31" s="4"/>
    </row>
    <row r="32" spans="3:4" x14ac:dyDescent="0.25">
      <c r="C32" s="4"/>
    </row>
    <row r="33" spans="3:3" x14ac:dyDescent="0.25">
      <c r="C33" s="4"/>
    </row>
  </sheetData>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5"/>
  <dimension ref="A1:C15"/>
  <sheetViews>
    <sheetView workbookViewId="0">
      <selection activeCell="F24" sqref="F24"/>
    </sheetView>
  </sheetViews>
  <sheetFormatPr defaultRowHeight="15" x14ac:dyDescent="0.25"/>
  <cols>
    <col min="2" max="2" width="18.42578125" customWidth="1"/>
    <col min="3" max="3" width="18.5703125" customWidth="1"/>
  </cols>
  <sheetData>
    <row r="1" spans="1:3" ht="37.5" customHeight="1" x14ac:dyDescent="0.25">
      <c r="A1" s="91"/>
    </row>
    <row r="2" spans="1:3" x14ac:dyDescent="0.25">
      <c r="A2" t="s">
        <v>25</v>
      </c>
      <c r="B2" t="s">
        <v>26</v>
      </c>
      <c r="C2" t="s">
        <v>27</v>
      </c>
    </row>
    <row r="3" spans="1:3" x14ac:dyDescent="0.25">
      <c r="A3" t="s">
        <v>24</v>
      </c>
      <c r="B3" t="s">
        <v>28</v>
      </c>
      <c r="C3" t="s">
        <v>29</v>
      </c>
    </row>
    <row r="4" spans="1:3" x14ac:dyDescent="0.25">
      <c r="B4" t="s">
        <v>28</v>
      </c>
      <c r="C4" s="4" t="s">
        <v>30</v>
      </c>
    </row>
    <row r="5" spans="1:3" x14ac:dyDescent="0.25">
      <c r="B5" t="s">
        <v>28</v>
      </c>
      <c r="C5" s="4" t="s">
        <v>31</v>
      </c>
    </row>
    <row r="6" spans="1:3" x14ac:dyDescent="0.25">
      <c r="B6" t="s">
        <v>28</v>
      </c>
      <c r="C6" s="4" t="s">
        <v>32</v>
      </c>
    </row>
    <row r="7" spans="1:3" x14ac:dyDescent="0.25">
      <c r="B7" t="s">
        <v>28</v>
      </c>
      <c r="C7" s="4" t="s">
        <v>33</v>
      </c>
    </row>
    <row r="8" spans="1:3" x14ac:dyDescent="0.25">
      <c r="C8" s="4"/>
    </row>
    <row r="9" spans="1:3" x14ac:dyDescent="0.25">
      <c r="B9" t="s">
        <v>98</v>
      </c>
      <c r="C9" s="4" t="s">
        <v>104</v>
      </c>
    </row>
    <row r="10" spans="1:3" x14ac:dyDescent="0.25">
      <c r="B10" t="s">
        <v>98</v>
      </c>
      <c r="C10" s="4" t="s">
        <v>99</v>
      </c>
    </row>
    <row r="11" spans="1:3" x14ac:dyDescent="0.25">
      <c r="B11" t="s">
        <v>98</v>
      </c>
      <c r="C11" s="4" t="s">
        <v>100</v>
      </c>
    </row>
    <row r="12" spans="1:3" x14ac:dyDescent="0.25">
      <c r="B12" t="s">
        <v>98</v>
      </c>
      <c r="C12" s="4" t="s">
        <v>101</v>
      </c>
    </row>
    <row r="13" spans="1:3" x14ac:dyDescent="0.25">
      <c r="B13" t="s">
        <v>98</v>
      </c>
      <c r="C13" s="4" t="s">
        <v>102</v>
      </c>
    </row>
    <row r="14" spans="1:3" x14ac:dyDescent="0.25">
      <c r="B14" t="s">
        <v>98</v>
      </c>
      <c r="C14" s="4" t="s">
        <v>103</v>
      </c>
    </row>
    <row r="15" spans="1:3" x14ac:dyDescent="0.25">
      <c r="B15" t="s">
        <v>98</v>
      </c>
      <c r="C15" s="4" t="s">
        <v>105</v>
      </c>
    </row>
  </sheetData>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6"/>
  <dimension ref="A1:I18"/>
  <sheetViews>
    <sheetView workbookViewId="0">
      <selection activeCell="A2" sqref="A1:I7"/>
    </sheetView>
  </sheetViews>
  <sheetFormatPr defaultRowHeight="15" x14ac:dyDescent="0.25"/>
  <cols>
    <col min="1" max="1" width="17.42578125" customWidth="1"/>
    <col min="2" max="2" width="16.28515625" bestFit="1" customWidth="1"/>
    <col min="3" max="4" width="13.28515625" customWidth="1"/>
    <col min="5" max="5" width="10.7109375" customWidth="1"/>
    <col min="6" max="6" width="13.5703125" bestFit="1" customWidth="1"/>
    <col min="7" max="7" width="11" customWidth="1"/>
    <col min="8" max="8" width="15.85546875" bestFit="1" customWidth="1"/>
    <col min="9" max="9" width="16" bestFit="1" customWidth="1"/>
  </cols>
  <sheetData>
    <row r="1" spans="1:9" ht="27" customHeight="1" x14ac:dyDescent="0.25">
      <c r="A1" s="126"/>
      <c r="B1" s="315" t="s">
        <v>82</v>
      </c>
      <c r="C1" s="315" t="s">
        <v>746</v>
      </c>
      <c r="D1" s="318" t="s">
        <v>745</v>
      </c>
      <c r="E1" s="315" t="s">
        <v>743</v>
      </c>
      <c r="F1" s="315" t="s">
        <v>83</v>
      </c>
      <c r="G1" s="315" t="s">
        <v>744</v>
      </c>
      <c r="H1" s="315" t="s">
        <v>747</v>
      </c>
      <c r="I1" s="317" t="s">
        <v>90</v>
      </c>
    </row>
    <row r="2" spans="1:9" ht="56.25" customHeight="1" x14ac:dyDescent="0.25">
      <c r="A2" s="125" t="s">
        <v>739</v>
      </c>
      <c r="B2" s="316"/>
      <c r="C2" s="316"/>
      <c r="D2" s="319"/>
      <c r="E2" s="316"/>
      <c r="F2" s="316"/>
      <c r="G2" s="316"/>
      <c r="H2" s="316"/>
      <c r="I2" s="317"/>
    </row>
    <row r="3" spans="1:9" x14ac:dyDescent="0.25">
      <c r="A3" s="119">
        <v>100</v>
      </c>
      <c r="B3" s="11"/>
      <c r="C3" s="11">
        <f>A3*0.01</f>
        <v>1</v>
      </c>
      <c r="D3" s="124">
        <f>C3*10</f>
        <v>10</v>
      </c>
      <c r="E3" s="11">
        <f>C3*2</f>
        <v>2</v>
      </c>
      <c r="F3" s="11"/>
      <c r="G3" s="11"/>
      <c r="H3" s="11"/>
      <c r="I3" s="11"/>
    </row>
    <row r="4" spans="1:9" x14ac:dyDescent="0.25">
      <c r="A4" s="119">
        <v>1000</v>
      </c>
      <c r="B4" s="11"/>
      <c r="C4" s="11">
        <f t="shared" ref="C4:C7" si="0">A4*0.01</f>
        <v>10</v>
      </c>
      <c r="D4" s="124">
        <f t="shared" ref="D4:D7" si="1">C4*10</f>
        <v>100</v>
      </c>
      <c r="E4" s="11">
        <f t="shared" ref="E4:E7" si="2">C4*2</f>
        <v>20</v>
      </c>
      <c r="F4" s="11"/>
      <c r="G4" s="11"/>
      <c r="H4" s="11"/>
      <c r="I4" s="11"/>
    </row>
    <row r="5" spans="1:9" x14ac:dyDescent="0.25">
      <c r="A5" s="119">
        <v>10000</v>
      </c>
      <c r="B5" s="11"/>
      <c r="C5" s="11">
        <f t="shared" si="0"/>
        <v>100</v>
      </c>
      <c r="D5" s="124">
        <f t="shared" si="1"/>
        <v>1000</v>
      </c>
      <c r="E5" s="11">
        <f t="shared" si="2"/>
        <v>200</v>
      </c>
      <c r="F5" s="11"/>
      <c r="G5" s="11"/>
      <c r="H5" s="11"/>
      <c r="I5" s="11"/>
    </row>
    <row r="6" spans="1:9" x14ac:dyDescent="0.25">
      <c r="A6" s="119">
        <v>100000</v>
      </c>
      <c r="B6" s="11"/>
      <c r="C6" s="11">
        <f t="shared" si="0"/>
        <v>1000</v>
      </c>
      <c r="D6" s="124">
        <f t="shared" si="1"/>
        <v>10000</v>
      </c>
      <c r="E6" s="11">
        <f t="shared" si="2"/>
        <v>2000</v>
      </c>
      <c r="F6" s="11"/>
      <c r="G6" s="11"/>
      <c r="H6" s="11"/>
      <c r="I6" s="11"/>
    </row>
    <row r="7" spans="1:9" x14ac:dyDescent="0.25">
      <c r="A7" s="119">
        <v>1000000</v>
      </c>
      <c r="B7" s="11"/>
      <c r="C7" s="11">
        <f t="shared" si="0"/>
        <v>10000</v>
      </c>
      <c r="D7" s="124">
        <f t="shared" si="1"/>
        <v>100000</v>
      </c>
      <c r="E7" s="11">
        <f t="shared" si="2"/>
        <v>20000</v>
      </c>
      <c r="F7" s="11"/>
      <c r="G7" s="11"/>
      <c r="H7" s="11"/>
      <c r="I7" s="11"/>
    </row>
    <row r="8" spans="1:9" x14ac:dyDescent="0.25">
      <c r="A8" s="11"/>
      <c r="B8" s="11"/>
      <c r="C8" s="11"/>
      <c r="D8" s="11"/>
      <c r="E8" s="11"/>
      <c r="F8" s="11"/>
      <c r="G8" s="11"/>
      <c r="H8" s="11"/>
      <c r="I8" s="11"/>
    </row>
    <row r="9" spans="1:9" x14ac:dyDescent="0.25">
      <c r="A9" s="11"/>
      <c r="B9" s="11"/>
      <c r="C9" s="11"/>
      <c r="D9" s="11"/>
      <c r="E9" s="11"/>
      <c r="F9" s="11"/>
      <c r="G9" s="11"/>
      <c r="H9" s="11"/>
      <c r="I9" s="11"/>
    </row>
    <row r="10" spans="1:9" x14ac:dyDescent="0.25">
      <c r="A10" s="11"/>
      <c r="B10" s="11"/>
      <c r="C10" s="11"/>
      <c r="D10" s="11"/>
      <c r="E10" s="11"/>
      <c r="F10" s="11"/>
      <c r="G10" s="11"/>
      <c r="H10" s="11"/>
      <c r="I10" s="11"/>
    </row>
    <row r="11" spans="1:9" x14ac:dyDescent="0.25">
      <c r="A11" s="11"/>
      <c r="B11" s="11"/>
      <c r="C11" s="11"/>
      <c r="D11" s="11"/>
      <c r="E11" s="11"/>
      <c r="F11" s="11"/>
      <c r="G11" s="11"/>
      <c r="H11" s="11"/>
      <c r="I11" s="11"/>
    </row>
    <row r="12" spans="1:9" x14ac:dyDescent="0.25">
      <c r="A12" s="11"/>
      <c r="B12" s="11"/>
      <c r="C12" s="11"/>
      <c r="D12" s="11"/>
      <c r="E12" s="11"/>
      <c r="F12" s="11"/>
      <c r="G12" s="11"/>
      <c r="H12" s="11"/>
      <c r="I12" s="11"/>
    </row>
    <row r="13" spans="1:9" x14ac:dyDescent="0.25">
      <c r="A13" s="11"/>
      <c r="B13" s="11"/>
      <c r="C13" s="11"/>
      <c r="D13" s="11"/>
      <c r="E13" s="11"/>
      <c r="F13" s="11"/>
      <c r="G13" s="11"/>
      <c r="H13" s="11"/>
      <c r="I13" s="11"/>
    </row>
    <row r="14" spans="1:9" x14ac:dyDescent="0.25">
      <c r="A14" s="11"/>
      <c r="B14" s="11"/>
      <c r="C14" s="11"/>
      <c r="D14" s="11"/>
      <c r="E14" s="11"/>
      <c r="F14" s="11"/>
      <c r="G14" s="11"/>
      <c r="H14" s="11"/>
      <c r="I14" s="11"/>
    </row>
    <row r="15" spans="1:9" x14ac:dyDescent="0.25">
      <c r="A15" s="11"/>
      <c r="B15" s="11"/>
      <c r="C15" s="11"/>
      <c r="D15" s="11"/>
      <c r="E15" s="11"/>
      <c r="F15" s="11"/>
      <c r="G15" s="11"/>
      <c r="H15" s="11"/>
      <c r="I15" s="11"/>
    </row>
    <row r="16" spans="1:9" x14ac:dyDescent="0.25">
      <c r="A16" s="11"/>
      <c r="B16" s="11"/>
      <c r="C16" s="11"/>
      <c r="D16" s="11"/>
      <c r="E16" s="11"/>
      <c r="F16" s="11"/>
      <c r="G16" s="11"/>
      <c r="H16" s="11"/>
      <c r="I16" s="11"/>
    </row>
    <row r="17" spans="1:9" x14ac:dyDescent="0.25">
      <c r="A17" s="11"/>
      <c r="B17" s="11"/>
      <c r="C17" s="11"/>
      <c r="D17" s="11"/>
      <c r="E17" s="11"/>
      <c r="F17" s="11"/>
      <c r="G17" s="11"/>
      <c r="H17" s="11"/>
      <c r="I17" s="11"/>
    </row>
    <row r="18" spans="1:9" x14ac:dyDescent="0.25">
      <c r="A18" s="11"/>
      <c r="B18" s="11"/>
      <c r="C18" s="11"/>
      <c r="D18" s="11"/>
      <c r="E18" s="11"/>
      <c r="F18" s="11"/>
      <c r="G18" s="11"/>
      <c r="H18" s="11"/>
      <c r="I18" s="11"/>
    </row>
  </sheetData>
  <mergeCells count="8">
    <mergeCell ref="G1:G2"/>
    <mergeCell ref="H1:H2"/>
    <mergeCell ref="I1:I2"/>
    <mergeCell ref="B1:B2"/>
    <mergeCell ref="C1:C2"/>
    <mergeCell ref="D1:D2"/>
    <mergeCell ref="E1:E2"/>
    <mergeCell ref="F1:F2"/>
  </mergeCell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A1:AB27"/>
  <sheetViews>
    <sheetView showGridLines="0" topLeftCell="A10" workbookViewId="0">
      <selection activeCell="A19" sqref="A19"/>
    </sheetView>
  </sheetViews>
  <sheetFormatPr defaultRowHeight="15" x14ac:dyDescent="0.25"/>
  <cols>
    <col min="1" max="1" width="28.85546875" style="105" bestFit="1" customWidth="1"/>
    <col min="2" max="2" width="11.140625" bestFit="1" customWidth="1"/>
    <col min="4" max="4" width="12.85546875" customWidth="1"/>
    <col min="7" max="7" width="19.5703125" customWidth="1"/>
  </cols>
  <sheetData>
    <row r="1" spans="1:28" ht="38.25" customHeight="1" thickBot="1" x14ac:dyDescent="0.3">
      <c r="A1" s="107" t="s">
        <v>680</v>
      </c>
      <c r="B1" s="108"/>
      <c r="C1" s="320" t="s">
        <v>709</v>
      </c>
      <c r="D1" s="320"/>
      <c r="E1" s="320"/>
      <c r="F1" s="320"/>
      <c r="G1" s="320"/>
      <c r="H1" s="320"/>
      <c r="I1" s="320"/>
      <c r="J1" s="320"/>
      <c r="K1" s="320"/>
      <c r="L1" s="114"/>
      <c r="M1" s="114"/>
      <c r="N1" s="115"/>
      <c r="O1" s="83"/>
      <c r="P1" s="83"/>
      <c r="Q1" s="83"/>
    </row>
    <row r="2" spans="1:28" ht="15" customHeight="1" x14ac:dyDescent="0.25">
      <c r="A2" s="106"/>
      <c r="B2" s="109"/>
      <c r="C2" s="331" t="s">
        <v>720</v>
      </c>
      <c r="D2" s="331"/>
      <c r="E2" s="331"/>
      <c r="F2" s="331"/>
      <c r="G2" s="331"/>
      <c r="H2" s="331"/>
      <c r="I2" s="331"/>
      <c r="J2" s="331"/>
      <c r="K2" s="331"/>
      <c r="L2" s="332" t="s">
        <v>724</v>
      </c>
      <c r="M2" s="333"/>
      <c r="N2" s="334"/>
      <c r="O2" s="83"/>
      <c r="P2" s="83"/>
      <c r="Q2" s="83"/>
    </row>
    <row r="3" spans="1:28" ht="15" customHeight="1" thickBot="1" x14ac:dyDescent="0.3">
      <c r="A3" s="106"/>
      <c r="B3" s="109"/>
      <c r="C3" s="110"/>
      <c r="D3" s="110"/>
      <c r="E3" s="110"/>
      <c r="F3" s="110"/>
      <c r="G3" s="110"/>
      <c r="H3" s="110"/>
      <c r="I3" s="110"/>
      <c r="J3" s="110"/>
      <c r="K3" s="110"/>
      <c r="L3" s="328" t="s">
        <v>725</v>
      </c>
      <c r="M3" s="329"/>
      <c r="N3" s="330"/>
      <c r="O3" s="83"/>
      <c r="P3" s="83"/>
      <c r="Q3" s="83"/>
    </row>
    <row r="4" spans="1:28" ht="15.75" customHeight="1" x14ac:dyDescent="0.25">
      <c r="A4" s="337" t="s">
        <v>710</v>
      </c>
      <c r="B4" s="338"/>
      <c r="C4" s="339"/>
      <c r="L4" s="322" t="s">
        <v>722</v>
      </c>
      <c r="M4" s="323"/>
      <c r="N4" s="324"/>
    </row>
    <row r="5" spans="1:28" ht="15" customHeight="1" x14ac:dyDescent="0.25">
      <c r="A5" s="340"/>
      <c r="B5" s="341"/>
      <c r="C5" s="342"/>
      <c r="L5" s="322" t="s">
        <v>561</v>
      </c>
      <c r="M5" s="323"/>
      <c r="N5" s="324"/>
    </row>
    <row r="6" spans="1:28" ht="15.75" customHeight="1" x14ac:dyDescent="0.25">
      <c r="A6" s="340"/>
      <c r="B6" s="341"/>
      <c r="C6" s="342"/>
      <c r="D6" s="335" t="s">
        <v>114</v>
      </c>
      <c r="E6" s="335"/>
      <c r="G6" s="336" t="s">
        <v>560</v>
      </c>
      <c r="H6" s="336"/>
      <c r="L6" s="322" t="s">
        <v>562</v>
      </c>
      <c r="M6" s="323"/>
      <c r="N6" s="324"/>
    </row>
    <row r="7" spans="1:28" ht="15" customHeight="1" x14ac:dyDescent="0.25">
      <c r="A7" s="340"/>
      <c r="B7" s="341"/>
      <c r="C7" s="342"/>
      <c r="D7" s="335"/>
      <c r="E7" s="335"/>
      <c r="G7" s="336"/>
      <c r="H7" s="336"/>
      <c r="L7" s="322" t="s">
        <v>723</v>
      </c>
      <c r="M7" s="323"/>
      <c r="N7" s="324"/>
    </row>
    <row r="8" spans="1:28" ht="15" customHeight="1" x14ac:dyDescent="0.25">
      <c r="A8" s="340"/>
      <c r="B8" s="341"/>
      <c r="C8" s="342"/>
      <c r="D8" s="297"/>
      <c r="E8" s="297"/>
      <c r="F8" s="297"/>
      <c r="G8" s="297"/>
      <c r="L8" s="322" t="s">
        <v>687</v>
      </c>
      <c r="M8" s="323"/>
      <c r="N8" s="324"/>
    </row>
    <row r="9" spans="1:28" ht="15.75" thickBot="1" x14ac:dyDescent="0.3">
      <c r="A9" s="343"/>
      <c r="B9" s="344"/>
      <c r="C9" s="345"/>
      <c r="D9" s="297"/>
      <c r="E9" s="297"/>
      <c r="F9" s="297"/>
      <c r="G9" s="297"/>
      <c r="L9" s="325" t="s">
        <v>486</v>
      </c>
      <c r="M9" s="326"/>
      <c r="N9" s="327"/>
    </row>
    <row r="11" spans="1:28" s="11" customFormat="1" x14ac:dyDescent="0.25">
      <c r="A11" s="102" t="s">
        <v>95</v>
      </c>
      <c r="D11" s="11" t="s">
        <v>115</v>
      </c>
      <c r="E11" s="11" t="s">
        <v>107</v>
      </c>
      <c r="F11" s="11" t="s">
        <v>108</v>
      </c>
      <c r="G11" s="11" t="s">
        <v>116</v>
      </c>
      <c r="H11" s="11" t="s">
        <v>2</v>
      </c>
      <c r="L11" s="11" t="s">
        <v>117</v>
      </c>
      <c r="N11" s="11" t="s">
        <v>119</v>
      </c>
      <c r="Q11" s="11" t="s">
        <v>5</v>
      </c>
      <c r="T11" s="11" t="s">
        <v>123</v>
      </c>
    </row>
    <row r="12" spans="1:28" x14ac:dyDescent="0.25">
      <c r="A12" s="103"/>
    </row>
    <row r="13" spans="1:28" s="11" customFormat="1" x14ac:dyDescent="0.25">
      <c r="A13" s="102" t="s">
        <v>96</v>
      </c>
      <c r="D13" s="11" t="s">
        <v>109</v>
      </c>
      <c r="E13" s="11" t="s">
        <v>110</v>
      </c>
      <c r="F13" s="11" t="s">
        <v>111</v>
      </c>
      <c r="G13" s="11" t="s">
        <v>245</v>
      </c>
      <c r="H13" s="11" t="s">
        <v>246</v>
      </c>
      <c r="X13" s="321" t="s">
        <v>195</v>
      </c>
      <c r="Y13" s="321"/>
      <c r="Z13" s="321"/>
      <c r="AA13" s="321"/>
      <c r="AB13" s="321"/>
    </row>
    <row r="14" spans="1:28" x14ac:dyDescent="0.25">
      <c r="A14" s="104"/>
      <c r="X14" s="321"/>
      <c r="Y14" s="321"/>
      <c r="Z14" s="321"/>
      <c r="AA14" s="321"/>
      <c r="AB14" s="321"/>
    </row>
    <row r="15" spans="1:28" s="11" customFormat="1" x14ac:dyDescent="0.25">
      <c r="A15" s="102" t="s">
        <v>97</v>
      </c>
      <c r="B15" s="11" t="s">
        <v>120</v>
      </c>
      <c r="C15" s="11" t="s">
        <v>121</v>
      </c>
      <c r="E15" s="11" t="s">
        <v>122</v>
      </c>
      <c r="F15" s="11" t="s">
        <v>2</v>
      </c>
      <c r="X15" s="321"/>
      <c r="Y15" s="321"/>
      <c r="Z15" s="321"/>
      <c r="AA15" s="321"/>
      <c r="AB15" s="321"/>
    </row>
    <row r="16" spans="1:28" x14ac:dyDescent="0.25">
      <c r="A16" s="103"/>
    </row>
    <row r="17" spans="1:16" s="11" customFormat="1" x14ac:dyDescent="0.25">
      <c r="A17" s="102" t="s">
        <v>124</v>
      </c>
      <c r="B17" s="11" t="s">
        <v>125</v>
      </c>
      <c r="D17" s="11" t="s">
        <v>126</v>
      </c>
      <c r="G17" s="11" t="s">
        <v>4</v>
      </c>
      <c r="I17" s="11" t="s">
        <v>127</v>
      </c>
      <c r="K17" s="11" t="s">
        <v>128</v>
      </c>
      <c r="M17" s="11" t="s">
        <v>2</v>
      </c>
      <c r="N17" s="11" t="s">
        <v>129</v>
      </c>
      <c r="P17" s="11" t="s">
        <v>130</v>
      </c>
    </row>
    <row r="19" spans="1:16" s="11" customFormat="1" x14ac:dyDescent="0.25">
      <c r="A19" s="102" t="s">
        <v>705</v>
      </c>
    </row>
    <row r="21" spans="1:16" s="11" customFormat="1" x14ac:dyDescent="0.25">
      <c r="A21" s="102" t="s">
        <v>706</v>
      </c>
    </row>
    <row r="23" spans="1:16" s="11" customFormat="1" x14ac:dyDescent="0.25">
      <c r="A23" s="102" t="s">
        <v>707</v>
      </c>
    </row>
    <row r="25" spans="1:16" s="11" customFormat="1" x14ac:dyDescent="0.25">
      <c r="A25" s="102" t="s">
        <v>708</v>
      </c>
    </row>
    <row r="27" spans="1:16" x14ac:dyDescent="0.25">
      <c r="A27" s="102" t="s">
        <v>721</v>
      </c>
      <c r="B27" s="11"/>
      <c r="C27" s="11"/>
      <c r="D27" s="11"/>
      <c r="E27" s="11"/>
      <c r="F27" s="11"/>
      <c r="G27" s="11"/>
      <c r="H27" s="11"/>
      <c r="I27" s="11"/>
      <c r="J27" s="11"/>
      <c r="K27" s="11"/>
      <c r="L27" s="11"/>
      <c r="M27" s="11"/>
      <c r="N27" s="11"/>
      <c r="O27" s="11"/>
    </row>
  </sheetData>
  <mergeCells count="15">
    <mergeCell ref="C1:K1"/>
    <mergeCell ref="X13:AB15"/>
    <mergeCell ref="L6:N6"/>
    <mergeCell ref="L5:N5"/>
    <mergeCell ref="L7:N7"/>
    <mergeCell ref="L8:N8"/>
    <mergeCell ref="L9:N9"/>
    <mergeCell ref="L4:N4"/>
    <mergeCell ref="L3:N3"/>
    <mergeCell ref="C2:K2"/>
    <mergeCell ref="L2:N2"/>
    <mergeCell ref="D6:E7"/>
    <mergeCell ref="G6:H7"/>
    <mergeCell ref="A4:C9"/>
    <mergeCell ref="D8:G9"/>
  </mergeCells>
  <hyperlinks>
    <hyperlink ref="A1" location="Inicio!A1" display="Inicio"/>
  </hyperlinks>
  <pageMargins left="0.511811024" right="0.511811024" top="0.78740157499999996" bottom="0.78740157499999996" header="0.31496062000000002" footer="0.31496062000000002"/>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AY40"/>
  <sheetViews>
    <sheetView showGridLines="0" zoomScale="85" zoomScaleNormal="85" workbookViewId="0">
      <selection activeCell="AD30" sqref="AD30"/>
    </sheetView>
  </sheetViews>
  <sheetFormatPr defaultRowHeight="15" x14ac:dyDescent="0.25"/>
  <cols>
    <col min="1" max="1" width="15.140625" customWidth="1"/>
    <col min="2" max="2" width="3" style="3" customWidth="1"/>
    <col min="3" max="3" width="15" style="3" bestFit="1" customWidth="1"/>
    <col min="4" max="4" width="37.85546875" style="3" customWidth="1"/>
    <col min="5" max="5" width="15.28515625" style="3" customWidth="1"/>
    <col min="6" max="6" width="15.7109375" style="3" bestFit="1" customWidth="1"/>
    <col min="7" max="7" width="14" style="3" customWidth="1"/>
    <col min="8" max="8" width="12.42578125" style="3" customWidth="1"/>
    <col min="9" max="9" width="11.85546875" style="3" customWidth="1"/>
    <col min="10" max="10" width="7.85546875" style="3" customWidth="1"/>
    <col min="11" max="11" width="19.140625" style="3" bestFit="1" customWidth="1"/>
    <col min="12" max="12" width="43.140625" style="3" customWidth="1"/>
    <col min="13" max="13" width="11.28515625" style="3" customWidth="1"/>
    <col min="14" max="14" width="13.85546875" style="3" bestFit="1" customWidth="1"/>
    <col min="15" max="15" width="13.140625" style="3" bestFit="1" customWidth="1"/>
    <col min="16" max="16" width="10.5703125" style="3" bestFit="1" customWidth="1"/>
    <col min="17" max="17" width="11.42578125" style="3" customWidth="1"/>
    <col min="18" max="18" width="7.5703125" style="3" customWidth="1"/>
    <col min="19" max="19" width="13.140625" style="3" customWidth="1"/>
    <col min="20" max="20" width="10.5703125" style="3" customWidth="1"/>
    <col min="21" max="21" width="9" style="3" customWidth="1"/>
    <col min="22" max="22" width="25.28515625" style="3" customWidth="1"/>
    <col min="23" max="23" width="15.42578125" style="3" customWidth="1"/>
    <col min="24" max="24" width="9.5703125" style="3" customWidth="1"/>
    <col min="25" max="26" width="9.140625" style="3"/>
    <col min="27" max="27" width="7" style="3" customWidth="1"/>
    <col min="28" max="28" width="7.42578125" style="3" customWidth="1"/>
    <col min="29" max="29" width="6.5703125" style="3" customWidth="1"/>
    <col min="30" max="31" width="9.140625" style="43"/>
  </cols>
  <sheetData>
    <row r="1" spans="1:51" ht="36.75" customHeight="1" thickBot="1" x14ac:dyDescent="0.6">
      <c r="A1" s="283"/>
      <c r="G1" s="354" t="s">
        <v>714</v>
      </c>
      <c r="H1" s="354"/>
      <c r="I1" s="354"/>
      <c r="J1" s="354"/>
      <c r="K1" s="354"/>
      <c r="P1" s="354" t="s">
        <v>714</v>
      </c>
      <c r="Q1" s="354"/>
      <c r="R1" s="354"/>
      <c r="S1" s="354"/>
      <c r="T1" s="354"/>
      <c r="AE1" s="352" t="s">
        <v>713</v>
      </c>
      <c r="AF1" s="352"/>
      <c r="AG1" s="352"/>
      <c r="AH1" s="352"/>
      <c r="AI1" s="352"/>
      <c r="AJ1" s="352"/>
      <c r="AK1" s="352"/>
      <c r="AL1" s="352"/>
      <c r="AM1" s="352"/>
      <c r="AN1" s="352"/>
      <c r="AO1" s="352"/>
      <c r="AP1" s="352"/>
      <c r="AQ1" s="352"/>
      <c r="AR1" s="352"/>
      <c r="AS1" s="352"/>
      <c r="AT1" s="352"/>
      <c r="AU1" s="352"/>
      <c r="AV1" s="352"/>
      <c r="AW1" s="352"/>
      <c r="AX1" s="352"/>
      <c r="AY1" s="352"/>
    </row>
    <row r="2" spans="1:51" ht="15" customHeight="1" x14ac:dyDescent="0.25">
      <c r="A2" s="368" t="s">
        <v>712</v>
      </c>
      <c r="B2" s="369"/>
      <c r="C2" s="369"/>
      <c r="D2" s="370"/>
      <c r="G2" s="355" t="s">
        <v>1156</v>
      </c>
      <c r="H2" s="356"/>
      <c r="I2" s="356"/>
      <c r="J2" s="356"/>
      <c r="K2" s="357"/>
      <c r="P2" s="355" t="s">
        <v>1159</v>
      </c>
      <c r="Q2" s="356"/>
      <c r="R2" s="356"/>
      <c r="S2" s="356"/>
      <c r="T2" s="357"/>
    </row>
    <row r="3" spans="1:51" ht="21.75" customHeight="1" thickBot="1" x14ac:dyDescent="0.3">
      <c r="A3" s="371"/>
      <c r="B3" s="372"/>
      <c r="C3" s="372"/>
      <c r="D3" s="373"/>
      <c r="G3" s="358"/>
      <c r="H3" s="359"/>
      <c r="I3" s="359"/>
      <c r="J3" s="359"/>
      <c r="K3" s="360"/>
      <c r="P3" s="358"/>
      <c r="Q3" s="359"/>
      <c r="R3" s="359"/>
      <c r="S3" s="359"/>
      <c r="T3" s="360"/>
      <c r="Y3" s="312"/>
      <c r="Z3" s="312"/>
      <c r="AA3" s="312"/>
    </row>
    <row r="4" spans="1:51" ht="16.5" customHeight="1" x14ac:dyDescent="0.25">
      <c r="G4" s="350"/>
      <c r="H4" s="350"/>
      <c r="I4" s="350"/>
      <c r="J4" s="97"/>
      <c r="K4" s="97"/>
      <c r="Q4" s="97"/>
      <c r="R4" s="97"/>
      <c r="S4" s="97"/>
      <c r="T4" s="97"/>
      <c r="AP4" s="6"/>
    </row>
    <row r="5" spans="1:51" ht="15" customHeight="1" x14ac:dyDescent="0.25">
      <c r="F5" s="285"/>
      <c r="G5" s="285"/>
      <c r="H5" s="285"/>
      <c r="I5" s="285"/>
      <c r="J5" s="285"/>
      <c r="K5" s="285"/>
      <c r="Q5" s="97"/>
      <c r="R5" s="97"/>
      <c r="S5" s="97"/>
      <c r="T5" s="97"/>
    </row>
    <row r="6" spans="1:51" ht="15" customHeight="1" x14ac:dyDescent="0.25">
      <c r="A6" s="46" t="s">
        <v>165</v>
      </c>
      <c r="B6" s="351" t="s">
        <v>551</v>
      </c>
      <c r="C6" s="351"/>
      <c r="D6" s="47" t="s">
        <v>552</v>
      </c>
      <c r="F6" s="285"/>
      <c r="G6" s="285"/>
      <c r="H6" s="285"/>
      <c r="I6" s="47" t="s">
        <v>106</v>
      </c>
      <c r="J6" s="76" t="s">
        <v>553</v>
      </c>
      <c r="K6" s="47" t="s">
        <v>2</v>
      </c>
      <c r="Q6" s="257" t="s">
        <v>2</v>
      </c>
      <c r="R6" s="76" t="s">
        <v>554</v>
      </c>
      <c r="S6" s="353" t="s">
        <v>150</v>
      </c>
      <c r="T6" s="353"/>
      <c r="W6" s="47" t="s">
        <v>1157</v>
      </c>
      <c r="X6" s="76" t="s">
        <v>1160</v>
      </c>
      <c r="Y6" s="321" t="s">
        <v>1158</v>
      </c>
      <c r="Z6" s="321"/>
    </row>
    <row r="7" spans="1:51" x14ac:dyDescent="0.25">
      <c r="F7" s="285"/>
      <c r="G7" s="285"/>
      <c r="H7" s="285"/>
      <c r="I7" s="285"/>
      <c r="J7" s="285"/>
      <c r="K7" s="285"/>
    </row>
    <row r="8" spans="1:51" s="1" customFormat="1" ht="15" customHeight="1" x14ac:dyDescent="0.25">
      <c r="A8" s="18" t="s">
        <v>165</v>
      </c>
      <c r="B8" s="21"/>
      <c r="C8" s="5"/>
      <c r="D8" s="374" t="s">
        <v>148</v>
      </c>
      <c r="E8" s="374"/>
      <c r="F8" s="374"/>
      <c r="G8" s="374"/>
      <c r="H8" s="374"/>
      <c r="I8" s="374"/>
      <c r="J8" s="5"/>
      <c r="K8" s="346" t="s">
        <v>149</v>
      </c>
      <c r="L8" s="347"/>
      <c r="M8" s="347"/>
      <c r="N8" s="347"/>
      <c r="O8" s="347"/>
      <c r="P8" s="347"/>
      <c r="Q8" s="348"/>
      <c r="R8" s="5"/>
      <c r="S8" s="349" t="s">
        <v>150</v>
      </c>
      <c r="T8" s="347"/>
      <c r="U8" s="347"/>
      <c r="V8" s="347"/>
      <c r="W8" s="348"/>
      <c r="X8" s="5"/>
      <c r="Y8" s="349" t="s">
        <v>151</v>
      </c>
      <c r="Z8" s="347"/>
      <c r="AA8" s="347"/>
      <c r="AB8" s="347"/>
      <c r="AC8" s="348"/>
    </row>
    <row r="9" spans="1:51" ht="45" x14ac:dyDescent="0.25">
      <c r="C9" s="24" t="s">
        <v>112</v>
      </c>
      <c r="D9" s="286" t="s">
        <v>115</v>
      </c>
      <c r="E9" s="286" t="s">
        <v>143</v>
      </c>
      <c r="F9" s="286" t="s">
        <v>142</v>
      </c>
      <c r="G9" s="286" t="s">
        <v>144</v>
      </c>
      <c r="H9" s="286" t="s">
        <v>189</v>
      </c>
      <c r="I9" s="286" t="s">
        <v>186</v>
      </c>
      <c r="J9" s="24" t="s">
        <v>112</v>
      </c>
      <c r="K9" s="24" t="s">
        <v>137</v>
      </c>
      <c r="L9" s="24" t="s">
        <v>138</v>
      </c>
      <c r="M9" s="24" t="s">
        <v>20</v>
      </c>
      <c r="N9" s="24" t="s">
        <v>139</v>
      </c>
      <c r="O9" s="24" t="s">
        <v>140</v>
      </c>
      <c r="P9" s="24" t="s">
        <v>173</v>
      </c>
      <c r="Q9" s="24" t="s">
        <v>141</v>
      </c>
      <c r="R9" s="24" t="s">
        <v>112</v>
      </c>
      <c r="S9" s="24" t="s">
        <v>137</v>
      </c>
      <c r="T9" s="24" t="s">
        <v>145</v>
      </c>
      <c r="U9" s="24" t="s">
        <v>146</v>
      </c>
      <c r="V9" s="24" t="s">
        <v>147</v>
      </c>
      <c r="W9" s="24" t="s">
        <v>192</v>
      </c>
      <c r="X9" s="24" t="s">
        <v>112</v>
      </c>
      <c r="Y9" s="24" t="s">
        <v>137</v>
      </c>
      <c r="Z9" s="24" t="s">
        <v>152</v>
      </c>
      <c r="AA9" s="24" t="s">
        <v>153</v>
      </c>
      <c r="AB9" s="24" t="s">
        <v>154</v>
      </c>
      <c r="AC9" s="24" t="s">
        <v>155</v>
      </c>
    </row>
    <row r="10" spans="1:51" ht="42" customHeight="1" x14ac:dyDescent="0.25">
      <c r="A10" s="390" t="s">
        <v>550</v>
      </c>
      <c r="C10" s="362">
        <v>234</v>
      </c>
      <c r="D10" s="25" t="s">
        <v>184</v>
      </c>
      <c r="E10" s="284" t="s">
        <v>160</v>
      </c>
      <c r="F10" s="25" t="s">
        <v>166</v>
      </c>
      <c r="G10" s="365">
        <v>41933</v>
      </c>
      <c r="H10" s="26" t="s">
        <v>190</v>
      </c>
      <c r="I10" s="404" t="s">
        <v>187</v>
      </c>
      <c r="J10" s="362">
        <v>234</v>
      </c>
      <c r="K10" s="27" t="s">
        <v>176</v>
      </c>
      <c r="L10" s="27" t="s">
        <v>177</v>
      </c>
      <c r="M10" s="28">
        <v>41973</v>
      </c>
      <c r="N10" s="27" t="s">
        <v>178</v>
      </c>
      <c r="O10" s="27" t="s">
        <v>179</v>
      </c>
      <c r="P10" s="27" t="s">
        <v>174</v>
      </c>
      <c r="Q10" s="28">
        <v>41968</v>
      </c>
      <c r="R10" s="362">
        <v>234</v>
      </c>
      <c r="S10" s="2" t="s">
        <v>169</v>
      </c>
      <c r="T10" s="2" t="s">
        <v>172</v>
      </c>
      <c r="U10" s="2" t="s">
        <v>106</v>
      </c>
      <c r="V10" s="2"/>
      <c r="W10" s="2" t="s">
        <v>194</v>
      </c>
      <c r="X10" s="362">
        <v>234</v>
      </c>
      <c r="Y10" s="2" t="s">
        <v>190</v>
      </c>
      <c r="Z10" s="2" t="s">
        <v>191</v>
      </c>
      <c r="AA10" s="2">
        <v>3</v>
      </c>
      <c r="AB10" s="2">
        <v>5</v>
      </c>
      <c r="AC10" s="2">
        <v>4</v>
      </c>
    </row>
    <row r="11" spans="1:51" ht="42" customHeight="1" x14ac:dyDescent="0.25">
      <c r="A11" s="391"/>
      <c r="C11" s="363"/>
      <c r="D11" s="25" t="s">
        <v>156</v>
      </c>
      <c r="E11" s="284" t="s">
        <v>161</v>
      </c>
      <c r="F11" s="25" t="s">
        <v>167</v>
      </c>
      <c r="G11" s="366"/>
      <c r="H11" s="26"/>
      <c r="I11" s="405"/>
      <c r="J11" s="363"/>
      <c r="K11" s="27" t="s">
        <v>176</v>
      </c>
      <c r="L11" s="27" t="s">
        <v>180</v>
      </c>
      <c r="M11" s="28">
        <v>41973</v>
      </c>
      <c r="N11" s="27" t="s">
        <v>181</v>
      </c>
      <c r="O11" s="27" t="s">
        <v>179</v>
      </c>
      <c r="P11" s="27" t="s">
        <v>175</v>
      </c>
      <c r="Q11" s="28">
        <v>41968</v>
      </c>
      <c r="R11" s="363"/>
      <c r="S11" s="2" t="s">
        <v>170</v>
      </c>
      <c r="T11" s="2" t="s">
        <v>199</v>
      </c>
      <c r="U11" s="2" t="s">
        <v>2</v>
      </c>
      <c r="V11" s="2" t="s">
        <v>200</v>
      </c>
      <c r="W11" s="2"/>
      <c r="X11" s="363"/>
      <c r="Y11" s="2"/>
      <c r="Z11" s="2"/>
      <c r="AA11" s="2"/>
      <c r="AB11" s="2"/>
      <c r="AC11" s="2"/>
    </row>
    <row r="12" spans="1:51" ht="42" customHeight="1" x14ac:dyDescent="0.25">
      <c r="A12" s="391"/>
      <c r="C12" s="363"/>
      <c r="D12" s="25" t="s">
        <v>157</v>
      </c>
      <c r="E12" s="284" t="s">
        <v>162</v>
      </c>
      <c r="F12" s="25" t="s">
        <v>168</v>
      </c>
      <c r="G12" s="366"/>
      <c r="H12" s="26"/>
      <c r="I12" s="405"/>
      <c r="J12" s="363"/>
      <c r="K12" s="27" t="s">
        <v>185</v>
      </c>
      <c r="L12" s="27" t="s">
        <v>188</v>
      </c>
      <c r="M12" s="28">
        <v>41973</v>
      </c>
      <c r="N12" s="27" t="s">
        <v>178</v>
      </c>
      <c r="O12" s="27" t="s">
        <v>179</v>
      </c>
      <c r="P12" s="27" t="s">
        <v>174</v>
      </c>
      <c r="Q12" s="28">
        <v>41968</v>
      </c>
      <c r="R12" s="363"/>
      <c r="S12" s="2" t="s">
        <v>171</v>
      </c>
      <c r="T12" s="2"/>
      <c r="U12" s="2"/>
      <c r="V12" s="2"/>
      <c r="W12" s="2"/>
      <c r="X12" s="363"/>
      <c r="Y12" s="2"/>
      <c r="Z12" s="2"/>
      <c r="AA12" s="2"/>
      <c r="AB12" s="2"/>
      <c r="AC12" s="2"/>
    </row>
    <row r="13" spans="1:51" ht="42" customHeight="1" x14ac:dyDescent="0.25">
      <c r="A13" s="391"/>
      <c r="C13" s="363"/>
      <c r="D13" s="25" t="s">
        <v>158</v>
      </c>
      <c r="E13" s="284" t="s">
        <v>163</v>
      </c>
      <c r="F13" s="25"/>
      <c r="G13" s="366"/>
      <c r="H13" s="26"/>
      <c r="I13" s="405"/>
      <c r="J13" s="363"/>
      <c r="K13" s="27" t="s">
        <v>185</v>
      </c>
      <c r="L13" s="27" t="s">
        <v>201</v>
      </c>
      <c r="M13" s="28">
        <v>41973</v>
      </c>
      <c r="N13" s="27" t="s">
        <v>118</v>
      </c>
      <c r="O13" s="27" t="s">
        <v>179</v>
      </c>
      <c r="P13" s="27" t="s">
        <v>174</v>
      </c>
      <c r="Q13" s="28">
        <v>41971</v>
      </c>
      <c r="R13" s="363"/>
      <c r="S13" s="2" t="s">
        <v>182</v>
      </c>
      <c r="T13" s="2"/>
      <c r="U13" s="2"/>
      <c r="V13" s="2" t="s">
        <v>183</v>
      </c>
      <c r="W13" s="2"/>
      <c r="X13" s="363"/>
      <c r="Y13" s="2"/>
      <c r="Z13" s="2"/>
      <c r="AA13" s="2"/>
      <c r="AB13" s="2"/>
      <c r="AC13" s="2"/>
    </row>
    <row r="14" spans="1:51" ht="42" customHeight="1" x14ac:dyDescent="0.25">
      <c r="A14" s="392"/>
      <c r="C14" s="364"/>
      <c r="D14" s="25" t="s">
        <v>159</v>
      </c>
      <c r="E14" s="284" t="s">
        <v>164</v>
      </c>
      <c r="F14" s="25"/>
      <c r="G14" s="367"/>
      <c r="H14" s="26"/>
      <c r="I14" s="406"/>
      <c r="J14" s="364"/>
      <c r="K14" s="27"/>
      <c r="L14" s="27"/>
      <c r="M14" s="27"/>
      <c r="N14" s="27"/>
      <c r="O14" s="27"/>
      <c r="P14" s="27"/>
      <c r="Q14" s="27"/>
      <c r="R14" s="364"/>
      <c r="S14" s="2"/>
      <c r="T14" s="2"/>
      <c r="U14" s="2"/>
      <c r="V14" s="2"/>
      <c r="W14" s="2" t="s">
        <v>193</v>
      </c>
      <c r="X14" s="364"/>
      <c r="Y14" s="2"/>
      <c r="Z14" s="2"/>
      <c r="AA14" s="2"/>
      <c r="AB14" s="2"/>
      <c r="AC14" s="2"/>
    </row>
    <row r="15" spans="1:51" x14ac:dyDescent="0.25">
      <c r="J15" s="29"/>
    </row>
    <row r="16" spans="1:51" ht="15" customHeight="1" x14ac:dyDescent="0.25">
      <c r="C16" s="361" t="s">
        <v>198</v>
      </c>
      <c r="D16" s="361"/>
      <c r="E16" s="361"/>
      <c r="N16" s="398" t="s">
        <v>197</v>
      </c>
      <c r="O16" s="399"/>
      <c r="P16" s="400"/>
    </row>
    <row r="17" spans="1:24" ht="15" customHeight="1" x14ac:dyDescent="0.25">
      <c r="C17" s="361"/>
      <c r="D17" s="361"/>
      <c r="E17" s="361"/>
      <c r="N17" s="401"/>
      <c r="O17" s="402"/>
      <c r="P17" s="403"/>
    </row>
    <row r="18" spans="1:24" ht="27.75" customHeight="1" x14ac:dyDescent="0.25">
      <c r="C18" s="361"/>
      <c r="D18" s="361"/>
      <c r="E18" s="361"/>
    </row>
    <row r="19" spans="1:24" ht="25.5" customHeight="1" x14ac:dyDescent="0.25">
      <c r="U19" s="387" t="s">
        <v>522</v>
      </c>
      <c r="V19" s="388"/>
      <c r="W19" s="389"/>
    </row>
    <row r="20" spans="1:24" ht="15" customHeight="1" x14ac:dyDescent="0.25">
      <c r="D20" s="375" t="s">
        <v>524</v>
      </c>
      <c r="E20" s="376"/>
      <c r="F20" s="376"/>
      <c r="G20" s="376"/>
      <c r="H20" s="376"/>
      <c r="I20" s="376"/>
      <c r="J20" s="377"/>
      <c r="N20" s="321" t="s">
        <v>521</v>
      </c>
      <c r="O20" s="321"/>
      <c r="P20" s="321"/>
      <c r="Q20" s="321"/>
      <c r="R20" s="321"/>
      <c r="S20" s="321"/>
    </row>
    <row r="21" spans="1:24" x14ac:dyDescent="0.25">
      <c r="D21" s="378"/>
      <c r="E21" s="379"/>
      <c r="F21" s="379"/>
      <c r="G21" s="379"/>
      <c r="H21" s="379"/>
      <c r="I21" s="379"/>
      <c r="J21" s="380"/>
      <c r="N21" s="321"/>
      <c r="O21" s="321"/>
      <c r="P21" s="321"/>
      <c r="Q21" s="321"/>
      <c r="R21" s="321"/>
      <c r="S21" s="321"/>
    </row>
    <row r="22" spans="1:24" x14ac:dyDescent="0.25">
      <c r="D22" s="346" t="s">
        <v>505</v>
      </c>
      <c r="E22" s="397"/>
      <c r="F22" s="397"/>
      <c r="G22" s="397"/>
      <c r="H22" s="397"/>
      <c r="I22" s="397"/>
      <c r="J22" s="397"/>
      <c r="L22" s="23" t="s">
        <v>247</v>
      </c>
      <c r="N22" s="394" t="s">
        <v>249</v>
      </c>
      <c r="O22" s="395"/>
      <c r="P22" s="395"/>
      <c r="Q22" s="395"/>
      <c r="R22" s="396"/>
      <c r="T22" s="407" t="s">
        <v>254</v>
      </c>
      <c r="U22" s="408"/>
      <c r="V22" s="408"/>
      <c r="W22" s="408"/>
      <c r="X22" s="409"/>
    </row>
    <row r="23" spans="1:24" ht="31.5" x14ac:dyDescent="0.25">
      <c r="A23" s="393" t="s">
        <v>508</v>
      </c>
      <c r="C23" s="24" t="s">
        <v>112</v>
      </c>
      <c r="D23" s="12" t="s">
        <v>506</v>
      </c>
      <c r="E23" s="12" t="s">
        <v>516</v>
      </c>
      <c r="F23" s="12" t="s">
        <v>510</v>
      </c>
      <c r="G23" s="12" t="s">
        <v>511</v>
      </c>
      <c r="H23" s="49" t="s">
        <v>512</v>
      </c>
      <c r="I23" s="49" t="s">
        <v>513</v>
      </c>
      <c r="J23" s="49" t="s">
        <v>507</v>
      </c>
      <c r="K23" s="30" t="s">
        <v>112</v>
      </c>
      <c r="L23" s="2" t="s">
        <v>248</v>
      </c>
      <c r="M23" s="24" t="s">
        <v>112</v>
      </c>
      <c r="N23" s="2" t="s">
        <v>0</v>
      </c>
      <c r="O23" s="2" t="s">
        <v>250</v>
      </c>
      <c r="P23" s="2" t="s">
        <v>251</v>
      </c>
      <c r="Q23" s="2" t="s">
        <v>252</v>
      </c>
      <c r="R23" s="2" t="s">
        <v>253</v>
      </c>
      <c r="S23" s="31" t="s">
        <v>112</v>
      </c>
      <c r="T23" s="2" t="s">
        <v>255</v>
      </c>
      <c r="U23" s="2" t="s">
        <v>256</v>
      </c>
      <c r="V23" s="2" t="s">
        <v>259</v>
      </c>
      <c r="W23" s="2" t="s">
        <v>257</v>
      </c>
      <c r="X23" s="2" t="s">
        <v>258</v>
      </c>
    </row>
    <row r="24" spans="1:24" x14ac:dyDescent="0.25">
      <c r="A24" s="393"/>
      <c r="C24" s="362">
        <v>234</v>
      </c>
      <c r="D24" s="2">
        <v>300000</v>
      </c>
      <c r="E24" s="48" t="s">
        <v>520</v>
      </c>
      <c r="F24" s="32">
        <v>0.02</v>
      </c>
      <c r="G24" s="2" t="s">
        <v>514</v>
      </c>
      <c r="H24" s="33">
        <v>-5.0000000000000001E-3</v>
      </c>
      <c r="I24" s="33">
        <v>2E-3</v>
      </c>
      <c r="J24" s="2" t="s">
        <v>515</v>
      </c>
      <c r="K24" s="34">
        <v>234</v>
      </c>
      <c r="L24" s="2"/>
      <c r="M24" s="35">
        <v>234</v>
      </c>
      <c r="N24" s="2"/>
      <c r="O24" s="2"/>
      <c r="P24" s="2"/>
      <c r="Q24" s="2"/>
      <c r="R24" s="2"/>
      <c r="S24" s="36">
        <v>234</v>
      </c>
      <c r="T24" s="2"/>
      <c r="U24" s="2"/>
      <c r="V24" s="2"/>
      <c r="W24" s="2"/>
      <c r="X24" s="2"/>
    </row>
    <row r="25" spans="1:24" x14ac:dyDescent="0.25">
      <c r="A25" s="393"/>
      <c r="C25" s="363"/>
      <c r="D25" s="2"/>
      <c r="E25" s="22" t="s">
        <v>517</v>
      </c>
      <c r="F25" s="2"/>
      <c r="G25" s="2"/>
      <c r="H25" s="2"/>
      <c r="I25" s="2"/>
      <c r="J25" s="2"/>
      <c r="K25" s="37"/>
      <c r="L25" s="2"/>
      <c r="M25" s="38"/>
      <c r="N25" s="2"/>
      <c r="O25" s="2"/>
      <c r="P25" s="2"/>
      <c r="Q25" s="2"/>
      <c r="R25" s="2"/>
      <c r="S25" s="39"/>
      <c r="T25" s="2"/>
      <c r="U25" s="2"/>
      <c r="V25" s="2"/>
      <c r="W25" s="2"/>
      <c r="X25" s="2"/>
    </row>
    <row r="26" spans="1:24" x14ac:dyDescent="0.25">
      <c r="A26" s="393"/>
      <c r="C26" s="363"/>
      <c r="D26" s="2"/>
      <c r="E26" s="22" t="s">
        <v>518</v>
      </c>
      <c r="F26" s="2"/>
      <c r="G26" s="2"/>
      <c r="H26" s="2"/>
      <c r="I26" s="2"/>
      <c r="J26" s="2"/>
      <c r="K26" s="37"/>
      <c r="L26" s="2"/>
      <c r="M26" s="38"/>
      <c r="N26" s="2"/>
      <c r="O26" s="2"/>
      <c r="P26" s="2"/>
      <c r="Q26" s="2"/>
      <c r="R26" s="2"/>
      <c r="S26" s="39"/>
      <c r="T26" s="2"/>
      <c r="U26" s="2"/>
      <c r="V26" s="2"/>
      <c r="W26" s="2"/>
      <c r="X26" s="2"/>
    </row>
    <row r="27" spans="1:24" x14ac:dyDescent="0.25">
      <c r="A27" s="393"/>
      <c r="C27" s="363"/>
      <c r="D27" s="2"/>
      <c r="E27" s="22" t="s">
        <v>519</v>
      </c>
      <c r="F27" s="2"/>
      <c r="G27" s="2"/>
      <c r="H27" s="2"/>
      <c r="I27" s="2"/>
      <c r="J27" s="2"/>
      <c r="K27" s="37"/>
      <c r="L27" s="2"/>
      <c r="M27" s="38"/>
      <c r="N27" s="2"/>
      <c r="O27" s="2"/>
      <c r="P27" s="2"/>
      <c r="Q27" s="2"/>
      <c r="R27" s="2"/>
      <c r="S27" s="39"/>
      <c r="T27" s="2"/>
      <c r="U27" s="2"/>
      <c r="V27" s="2"/>
      <c r="W27" s="2"/>
      <c r="X27" s="2"/>
    </row>
    <row r="28" spans="1:24" x14ac:dyDescent="0.25">
      <c r="A28" s="393"/>
      <c r="C28" s="364"/>
      <c r="D28" s="2"/>
      <c r="E28" s="45"/>
      <c r="F28" s="2"/>
      <c r="G28" s="2"/>
      <c r="H28" s="2"/>
      <c r="I28" s="2"/>
      <c r="J28" s="2"/>
      <c r="K28" s="40"/>
      <c r="L28" s="2"/>
      <c r="M28" s="41"/>
      <c r="N28" s="2"/>
      <c r="O28" s="2"/>
      <c r="P28" s="2"/>
      <c r="Q28" s="2"/>
      <c r="R28" s="2"/>
      <c r="S28" s="42"/>
      <c r="T28" s="2"/>
      <c r="U28" s="2"/>
      <c r="V28" s="2"/>
      <c r="W28" s="2"/>
      <c r="X28" s="2"/>
    </row>
    <row r="32" spans="1:24" ht="15" customHeight="1" x14ac:dyDescent="0.25">
      <c r="A32" s="381" t="s">
        <v>1</v>
      </c>
      <c r="B32" s="382"/>
      <c r="D32" s="385" t="s">
        <v>523</v>
      </c>
    </row>
    <row r="33" spans="1:18" ht="15" customHeight="1" x14ac:dyDescent="0.25">
      <c r="A33" s="383"/>
      <c r="B33" s="384"/>
      <c r="D33" s="386"/>
    </row>
    <row r="34" spans="1:18" x14ac:dyDescent="0.25">
      <c r="L34" s="349" t="s">
        <v>149</v>
      </c>
      <c r="M34" s="347"/>
      <c r="N34" s="347"/>
      <c r="O34" s="347"/>
      <c r="P34" s="347"/>
      <c r="Q34" s="347"/>
      <c r="R34" s="348"/>
    </row>
    <row r="35" spans="1:18" x14ac:dyDescent="0.25">
      <c r="K35" s="30" t="s">
        <v>112</v>
      </c>
      <c r="L35" s="24" t="s">
        <v>137</v>
      </c>
      <c r="M35" s="24" t="s">
        <v>138</v>
      </c>
      <c r="N35" s="24" t="s">
        <v>20</v>
      </c>
      <c r="O35" s="24" t="s">
        <v>139</v>
      </c>
      <c r="P35" s="24" t="s">
        <v>140</v>
      </c>
      <c r="Q35" s="24" t="s">
        <v>173</v>
      </c>
      <c r="R35" s="24" t="s">
        <v>141</v>
      </c>
    </row>
    <row r="36" spans="1:18" x14ac:dyDescent="0.25">
      <c r="K36" s="34">
        <v>234</v>
      </c>
      <c r="L36" s="27"/>
      <c r="M36" s="27"/>
      <c r="N36" s="28"/>
      <c r="O36" s="27"/>
      <c r="P36" s="27"/>
      <c r="Q36" s="27"/>
      <c r="R36" s="28"/>
    </row>
    <row r="37" spans="1:18" x14ac:dyDescent="0.25">
      <c r="K37" s="37"/>
      <c r="L37" s="27"/>
      <c r="M37" s="27"/>
      <c r="N37" s="28"/>
      <c r="O37" s="27"/>
      <c r="P37" s="27"/>
      <c r="Q37" s="27"/>
      <c r="R37" s="28"/>
    </row>
    <row r="38" spans="1:18" x14ac:dyDescent="0.25">
      <c r="K38" s="44"/>
      <c r="L38" s="27"/>
      <c r="M38" s="27"/>
      <c r="N38" s="28"/>
      <c r="O38" s="27"/>
      <c r="P38" s="27"/>
      <c r="Q38" s="27"/>
      <c r="R38" s="28"/>
    </row>
    <row r="39" spans="1:18" x14ac:dyDescent="0.25">
      <c r="K39" s="37"/>
      <c r="L39" s="27"/>
      <c r="M39" s="27"/>
      <c r="N39" s="28"/>
      <c r="O39" s="27"/>
      <c r="P39" s="27"/>
      <c r="Q39" s="27"/>
      <c r="R39" s="28"/>
    </row>
    <row r="40" spans="1:18" x14ac:dyDescent="0.25">
      <c r="K40" s="40"/>
      <c r="L40" s="27"/>
      <c r="M40" s="27"/>
      <c r="N40" s="27"/>
      <c r="O40" s="27"/>
      <c r="P40" s="27"/>
      <c r="Q40" s="27"/>
      <c r="R40" s="27"/>
    </row>
  </sheetData>
  <mergeCells count="36">
    <mergeCell ref="R10:R14"/>
    <mergeCell ref="L34:R34"/>
    <mergeCell ref="D20:J21"/>
    <mergeCell ref="X10:X14"/>
    <mergeCell ref="A32:B33"/>
    <mergeCell ref="D32:D33"/>
    <mergeCell ref="U19:W19"/>
    <mergeCell ref="A10:A14"/>
    <mergeCell ref="A23:A28"/>
    <mergeCell ref="C24:C28"/>
    <mergeCell ref="N22:R22"/>
    <mergeCell ref="D22:J22"/>
    <mergeCell ref="N20:S21"/>
    <mergeCell ref="N16:P17"/>
    <mergeCell ref="I10:I14"/>
    <mergeCell ref="T22:X22"/>
    <mergeCell ref="C18:E18"/>
    <mergeCell ref="C10:C14"/>
    <mergeCell ref="G10:G14"/>
    <mergeCell ref="J10:J14"/>
    <mergeCell ref="A2:D3"/>
    <mergeCell ref="C16:E17"/>
    <mergeCell ref="D8:I8"/>
    <mergeCell ref="AE1:AY1"/>
    <mergeCell ref="S6:T6"/>
    <mergeCell ref="G1:K1"/>
    <mergeCell ref="G2:K3"/>
    <mergeCell ref="Y6:Z6"/>
    <mergeCell ref="P1:T1"/>
    <mergeCell ref="P2:T3"/>
    <mergeCell ref="K8:Q8"/>
    <mergeCell ref="S8:W8"/>
    <mergeCell ref="G4:I4"/>
    <mergeCell ref="Y3:AA3"/>
    <mergeCell ref="B6:C6"/>
    <mergeCell ref="Y8:AC8"/>
  </mergeCell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32</vt:i4>
      </vt:variant>
      <vt:variant>
        <vt:lpstr>Intervalos nomeados</vt:lpstr>
      </vt:variant>
      <vt:variant>
        <vt:i4>1</vt:i4>
      </vt:variant>
    </vt:vector>
  </HeadingPairs>
  <TitlesOfParts>
    <vt:vector size="33" baseType="lpstr">
      <vt:lpstr>Inicio</vt:lpstr>
      <vt:lpstr>Requisitos</vt:lpstr>
      <vt:lpstr>Ferramentas</vt:lpstr>
      <vt:lpstr>Declaração Do Problema</vt:lpstr>
      <vt:lpstr>Atributos </vt:lpstr>
      <vt:lpstr>Telas </vt:lpstr>
      <vt:lpstr>Previsão Custos</vt:lpstr>
      <vt:lpstr>BRainStorm </vt:lpstr>
      <vt:lpstr>Exemplo  processo</vt:lpstr>
      <vt:lpstr>Exemplo modelos ferramentas </vt:lpstr>
      <vt:lpstr>Canvas</vt:lpstr>
      <vt:lpstr>Modelo Telas</vt:lpstr>
      <vt:lpstr>Descrição</vt:lpstr>
      <vt:lpstr>EVF</vt:lpstr>
      <vt:lpstr>ACR</vt:lpstr>
      <vt:lpstr>CU</vt:lpstr>
      <vt:lpstr>Mercado</vt:lpstr>
      <vt:lpstr>Custo Desenvolvimento</vt:lpstr>
      <vt:lpstr>Geral</vt:lpstr>
      <vt:lpstr>Acompanhamento Projeto1</vt:lpstr>
      <vt:lpstr>Generico de planilhas </vt:lpstr>
      <vt:lpstr>PA</vt:lpstr>
      <vt:lpstr>Reuniões</vt:lpstr>
      <vt:lpstr>Swot</vt:lpstr>
      <vt:lpstr>Metas</vt:lpstr>
      <vt:lpstr>EXCEL FTS</vt:lpstr>
      <vt:lpstr>Plan1</vt:lpstr>
      <vt:lpstr>Fotos OCR</vt:lpstr>
      <vt:lpstr>MOD</vt:lpstr>
      <vt:lpstr>Arquitetura do Sistema</vt:lpstr>
      <vt:lpstr>Plan2</vt:lpstr>
      <vt:lpstr>Configuração</vt:lpstr>
      <vt:lpstr>RequisitosDeNegocio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Polenta</dc:creator>
  <cp:lastModifiedBy>Polenta</cp:lastModifiedBy>
  <cp:lastPrinted>2014-12-26T20:43:38Z</cp:lastPrinted>
  <dcterms:created xsi:type="dcterms:W3CDTF">2014-10-24T19:20:42Z</dcterms:created>
  <dcterms:modified xsi:type="dcterms:W3CDTF">2015-02-19T01:31:33Z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32bb7039-114f-4622-b9dc-8ce26201740e</vt:lpwstr>
  </property>
</Properties>
</file>