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tz-jeff\Documents\Polling\"/>
    </mc:Choice>
  </mc:AlternateContent>
  <xr:revisionPtr revIDLastSave="0" documentId="13_ncr:1_{4B010362-64D9-4C04-8B8F-1481FB854B00}" xr6:coauthVersionLast="47" xr6:coauthVersionMax="47" xr10:uidLastSave="{00000000-0000-0000-0000-000000000000}"/>
  <bookViews>
    <workbookView xWindow="-110" yWindow="-110" windowWidth="19420" windowHeight="10300" xr2:uid="{6A4622FC-722E-4BFB-B5DC-5684198B333E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9" i="1" l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O10" i="1"/>
  <c r="P10" i="1" s="1"/>
  <c r="O9" i="1"/>
  <c r="P9" i="1" s="1"/>
  <c r="L41" i="1"/>
  <c r="T41" i="1" s="1"/>
  <c r="H49" i="1"/>
  <c r="L49" i="1" s="1"/>
  <c r="T49" i="1" s="1"/>
  <c r="H48" i="1"/>
  <c r="H47" i="1"/>
  <c r="H46" i="1"/>
  <c r="H45" i="1"/>
  <c r="L45" i="1" s="1"/>
  <c r="T45" i="1" s="1"/>
  <c r="H44" i="1"/>
  <c r="L44" i="1" s="1"/>
  <c r="S44" i="1" s="1"/>
  <c r="H43" i="1"/>
  <c r="H42" i="1"/>
  <c r="H41" i="1"/>
  <c r="H40" i="1"/>
  <c r="L40" i="1" s="1"/>
  <c r="S40" i="1" s="1"/>
  <c r="H39" i="1"/>
  <c r="H38" i="1"/>
  <c r="H37" i="1"/>
  <c r="H36" i="1"/>
  <c r="L36" i="1" s="1"/>
  <c r="H35" i="1"/>
  <c r="L35" i="1" s="1"/>
  <c r="T35" i="1" s="1"/>
  <c r="H34" i="1"/>
  <c r="L34" i="1" s="1"/>
  <c r="S34" i="1" s="1"/>
  <c r="H33" i="1"/>
  <c r="L33" i="1" s="1"/>
  <c r="T33" i="1" s="1"/>
  <c r="H32" i="1"/>
  <c r="L32" i="1" s="1"/>
  <c r="S32" i="1" s="1"/>
  <c r="H31" i="1"/>
  <c r="H30" i="1"/>
  <c r="H29" i="1"/>
  <c r="L29" i="1" s="1"/>
  <c r="H28" i="1"/>
  <c r="L28" i="1" s="1"/>
  <c r="S28" i="1" s="1"/>
  <c r="H27" i="1"/>
  <c r="H26" i="1"/>
  <c r="H25" i="1"/>
  <c r="H24" i="1"/>
  <c r="H23" i="1"/>
  <c r="L23" i="1" s="1"/>
  <c r="T23" i="1" s="1"/>
  <c r="H22" i="1"/>
  <c r="L22" i="1" s="1"/>
  <c r="S22" i="1" s="1"/>
  <c r="H21" i="1"/>
  <c r="L21" i="1" s="1"/>
  <c r="T21" i="1" s="1"/>
  <c r="H20" i="1"/>
  <c r="L20" i="1" s="1"/>
  <c r="S20" i="1" s="1"/>
  <c r="H19" i="1"/>
  <c r="H18" i="1"/>
  <c r="L18" i="1" s="1"/>
  <c r="S18" i="1" s="1"/>
  <c r="H17" i="1"/>
  <c r="H16" i="1"/>
  <c r="H15" i="1"/>
  <c r="H14" i="1"/>
  <c r="H13" i="1"/>
  <c r="H12" i="1"/>
  <c r="H11" i="1"/>
  <c r="L11" i="1" s="1"/>
  <c r="T11" i="1" s="1"/>
  <c r="H10" i="1"/>
  <c r="H9" i="1"/>
  <c r="L9" i="1" s="1"/>
  <c r="T9" i="1" s="1"/>
  <c r="G10" i="1"/>
  <c r="G9" i="1"/>
  <c r="F11" i="1"/>
  <c r="F12" i="1" s="1"/>
  <c r="G11" i="1" l="1"/>
  <c r="O11" i="1"/>
  <c r="P11" i="1" s="1"/>
  <c r="T34" i="1"/>
  <c r="S49" i="1"/>
  <c r="G12" i="1"/>
  <c r="I12" i="1" s="1"/>
  <c r="J12" i="1" s="1"/>
  <c r="K12" i="1" s="1"/>
  <c r="F13" i="1"/>
  <c r="O12" i="1"/>
  <c r="P12" i="1" s="1"/>
  <c r="T18" i="1"/>
  <c r="T20" i="1"/>
  <c r="S21" i="1"/>
  <c r="T22" i="1"/>
  <c r="S9" i="1"/>
  <c r="T32" i="1"/>
  <c r="S33" i="1"/>
  <c r="T44" i="1"/>
  <c r="S45" i="1"/>
  <c r="T29" i="1"/>
  <c r="S29" i="1"/>
  <c r="T36" i="1"/>
  <c r="S36" i="1"/>
  <c r="G13" i="1"/>
  <c r="I13" i="1" s="1"/>
  <c r="J13" i="1" s="1"/>
  <c r="K13" i="1" s="1"/>
  <c r="T28" i="1"/>
  <c r="S11" i="1"/>
  <c r="S23" i="1"/>
  <c r="S35" i="1"/>
  <c r="S41" i="1"/>
  <c r="T40" i="1"/>
  <c r="L39" i="1"/>
  <c r="I10" i="1"/>
  <c r="J10" i="1" s="1"/>
  <c r="K10" i="1" s="1"/>
  <c r="L17" i="1"/>
  <c r="L15" i="1"/>
  <c r="L12" i="1"/>
  <c r="L16" i="1"/>
  <c r="L46" i="1"/>
  <c r="L24" i="1"/>
  <c r="L48" i="1"/>
  <c r="I9" i="1"/>
  <c r="L27" i="1"/>
  <c r="L10" i="1"/>
  <c r="L47" i="1"/>
  <c r="I11" i="1"/>
  <c r="J11" i="1" s="1"/>
  <c r="K11" i="1" s="1"/>
  <c r="L13" i="1"/>
  <c r="L25" i="1"/>
  <c r="L37" i="1"/>
  <c r="L14" i="1"/>
  <c r="L26" i="1"/>
  <c r="L38" i="1"/>
  <c r="L42" i="1"/>
  <c r="L19" i="1"/>
  <c r="L31" i="1"/>
  <c r="L43" i="1"/>
  <c r="L30" i="1"/>
  <c r="J9" i="1" l="1"/>
  <c r="K9" i="1" s="1"/>
  <c r="Q9" i="1" s="1"/>
  <c r="O13" i="1"/>
  <c r="P13" i="1" s="1"/>
  <c r="F14" i="1"/>
  <c r="Q13" i="1"/>
  <c r="R13" i="1"/>
  <c r="S39" i="1"/>
  <c r="T39" i="1"/>
  <c r="S46" i="1"/>
  <c r="T46" i="1"/>
  <c r="S19" i="1"/>
  <c r="T19" i="1"/>
  <c r="T15" i="1"/>
  <c r="S15" i="1"/>
  <c r="R10" i="1"/>
  <c r="Q10" i="1"/>
  <c r="T37" i="1"/>
  <c r="S37" i="1"/>
  <c r="R9" i="1"/>
  <c r="S43" i="1"/>
  <c r="T43" i="1"/>
  <c r="S10" i="1"/>
  <c r="T10" i="1"/>
  <c r="T38" i="1"/>
  <c r="S38" i="1"/>
  <c r="S14" i="1"/>
  <c r="T14" i="1"/>
  <c r="Q12" i="1"/>
  <c r="R12" i="1"/>
  <c r="T25" i="1"/>
  <c r="S25" i="1"/>
  <c r="T48" i="1"/>
  <c r="S48" i="1"/>
  <c r="T17" i="1"/>
  <c r="S17" i="1"/>
  <c r="T47" i="1"/>
  <c r="S47" i="1"/>
  <c r="S42" i="1"/>
  <c r="T42" i="1"/>
  <c r="T12" i="1"/>
  <c r="S12" i="1"/>
  <c r="T26" i="1"/>
  <c r="S26" i="1"/>
  <c r="S24" i="1"/>
  <c r="T24" i="1"/>
  <c r="Q11" i="1"/>
  <c r="R11" i="1"/>
  <c r="S31" i="1"/>
  <c r="T31" i="1"/>
  <c r="S16" i="1"/>
  <c r="T16" i="1"/>
  <c r="S27" i="1"/>
  <c r="T27" i="1"/>
  <c r="T13" i="1"/>
  <c r="S13" i="1"/>
  <c r="T30" i="1"/>
  <c r="S30" i="1"/>
  <c r="F15" i="1" l="1"/>
  <c r="G14" i="1"/>
  <c r="I14" i="1" s="1"/>
  <c r="J14" i="1" s="1"/>
  <c r="K14" i="1" s="1"/>
  <c r="O14" i="1"/>
  <c r="P14" i="1" s="1"/>
  <c r="R14" i="1" l="1"/>
  <c r="Q14" i="1"/>
  <c r="F16" i="1"/>
  <c r="O15" i="1"/>
  <c r="P15" i="1" s="1"/>
  <c r="G15" i="1"/>
  <c r="I15" i="1" s="1"/>
  <c r="J15" i="1" s="1"/>
  <c r="K15" i="1" s="1"/>
  <c r="Q15" i="1" l="1"/>
  <c r="R15" i="1"/>
  <c r="F17" i="1"/>
  <c r="G16" i="1"/>
  <c r="I16" i="1" s="1"/>
  <c r="J16" i="1" s="1"/>
  <c r="K16" i="1" s="1"/>
  <c r="O16" i="1"/>
  <c r="P16" i="1" s="1"/>
  <c r="R16" i="1" l="1"/>
  <c r="Q16" i="1"/>
  <c r="F18" i="1"/>
  <c r="O17" i="1"/>
  <c r="P17" i="1" s="1"/>
  <c r="G17" i="1"/>
  <c r="I17" i="1" s="1"/>
  <c r="J17" i="1" s="1"/>
  <c r="K17" i="1" s="1"/>
  <c r="F19" i="1" l="1"/>
  <c r="O18" i="1"/>
  <c r="P18" i="1" s="1"/>
  <c r="G18" i="1"/>
  <c r="I18" i="1" s="1"/>
  <c r="J18" i="1" s="1"/>
  <c r="K18" i="1" s="1"/>
  <c r="Q17" i="1"/>
  <c r="R17" i="1"/>
  <c r="R18" i="1" l="1"/>
  <c r="Q18" i="1"/>
  <c r="G19" i="1"/>
  <c r="I19" i="1" s="1"/>
  <c r="J19" i="1" s="1"/>
  <c r="K19" i="1" s="1"/>
  <c r="F20" i="1"/>
  <c r="O19" i="1"/>
  <c r="P19" i="1" s="1"/>
  <c r="G20" i="1" l="1"/>
  <c r="I20" i="1" s="1"/>
  <c r="J20" i="1" s="1"/>
  <c r="K20" i="1" s="1"/>
  <c r="F21" i="1"/>
  <c r="O20" i="1"/>
  <c r="P20" i="1" s="1"/>
  <c r="R19" i="1"/>
  <c r="Q19" i="1"/>
  <c r="O21" i="1" l="1"/>
  <c r="P21" i="1" s="1"/>
  <c r="F22" i="1"/>
  <c r="G21" i="1"/>
  <c r="I21" i="1" s="1"/>
  <c r="J21" i="1" s="1"/>
  <c r="K21" i="1" s="1"/>
  <c r="Q20" i="1"/>
  <c r="R20" i="1"/>
  <c r="Q21" i="1" l="1"/>
  <c r="R21" i="1"/>
  <c r="G22" i="1"/>
  <c r="I22" i="1" s="1"/>
  <c r="J22" i="1" s="1"/>
  <c r="K22" i="1" s="1"/>
  <c r="O22" i="1"/>
  <c r="P22" i="1" s="1"/>
  <c r="F23" i="1"/>
  <c r="G23" i="1" l="1"/>
  <c r="I23" i="1" s="1"/>
  <c r="J23" i="1" s="1"/>
  <c r="K23" i="1" s="1"/>
  <c r="F24" i="1"/>
  <c r="O23" i="1"/>
  <c r="P23" i="1" s="1"/>
  <c r="R22" i="1"/>
  <c r="Q22" i="1"/>
  <c r="F25" i="1" l="1"/>
  <c r="G24" i="1"/>
  <c r="I24" i="1" s="1"/>
  <c r="J24" i="1" s="1"/>
  <c r="K24" i="1" s="1"/>
  <c r="O24" i="1"/>
  <c r="P24" i="1" s="1"/>
  <c r="R23" i="1"/>
  <c r="Q23" i="1"/>
  <c r="R24" i="1" l="1"/>
  <c r="Q24" i="1"/>
  <c r="F26" i="1"/>
  <c r="O25" i="1"/>
  <c r="P25" i="1" s="1"/>
  <c r="G25" i="1"/>
  <c r="I25" i="1" s="1"/>
  <c r="J25" i="1" s="1"/>
  <c r="K25" i="1" s="1"/>
  <c r="F27" i="1" l="1"/>
  <c r="O26" i="1"/>
  <c r="P26" i="1" s="1"/>
  <c r="G26" i="1"/>
  <c r="I26" i="1" s="1"/>
  <c r="J26" i="1" s="1"/>
  <c r="K26" i="1" s="1"/>
  <c r="Q25" i="1"/>
  <c r="R25" i="1"/>
  <c r="Q26" i="1" l="1"/>
  <c r="R26" i="1"/>
  <c r="O27" i="1"/>
  <c r="P27" i="1" s="1"/>
  <c r="F28" i="1"/>
  <c r="G27" i="1"/>
  <c r="I27" i="1" s="1"/>
  <c r="J27" i="1" s="1"/>
  <c r="K27" i="1" s="1"/>
  <c r="F29" i="1" l="1"/>
  <c r="O28" i="1"/>
  <c r="P28" i="1" s="1"/>
  <c r="G28" i="1"/>
  <c r="I28" i="1" s="1"/>
  <c r="J28" i="1" s="1"/>
  <c r="K28" i="1" s="1"/>
  <c r="Q27" i="1"/>
  <c r="R27" i="1"/>
  <c r="Q28" i="1" l="1"/>
  <c r="R28" i="1"/>
  <c r="G29" i="1"/>
  <c r="I29" i="1" s="1"/>
  <c r="J29" i="1" s="1"/>
  <c r="K29" i="1" s="1"/>
  <c r="F30" i="1"/>
  <c r="O29" i="1"/>
  <c r="P29" i="1" s="1"/>
  <c r="O30" i="1" l="1"/>
  <c r="P30" i="1" s="1"/>
  <c r="F31" i="1"/>
  <c r="G30" i="1"/>
  <c r="I30" i="1" s="1"/>
  <c r="J30" i="1" s="1"/>
  <c r="K30" i="1" s="1"/>
  <c r="Q29" i="1"/>
  <c r="R29" i="1"/>
  <c r="R30" i="1" l="1"/>
  <c r="Q30" i="1"/>
  <c r="F32" i="1"/>
  <c r="G31" i="1"/>
  <c r="I31" i="1" s="1"/>
  <c r="J31" i="1" s="1"/>
  <c r="K31" i="1" s="1"/>
  <c r="O31" i="1"/>
  <c r="P31" i="1" s="1"/>
  <c r="R31" i="1" l="1"/>
  <c r="Q31" i="1"/>
  <c r="O32" i="1"/>
  <c r="P32" i="1" s="1"/>
  <c r="G32" i="1"/>
  <c r="I32" i="1" s="1"/>
  <c r="J32" i="1" s="1"/>
  <c r="K32" i="1" s="1"/>
  <c r="F33" i="1"/>
  <c r="G33" i="1" l="1"/>
  <c r="I33" i="1" s="1"/>
  <c r="J33" i="1" s="1"/>
  <c r="K33" i="1" s="1"/>
  <c r="F34" i="1"/>
  <c r="O33" i="1"/>
  <c r="P33" i="1" s="1"/>
  <c r="Q32" i="1"/>
  <c r="R32" i="1"/>
  <c r="G34" i="1" l="1"/>
  <c r="I34" i="1" s="1"/>
  <c r="J34" i="1" s="1"/>
  <c r="K34" i="1" s="1"/>
  <c r="O34" i="1"/>
  <c r="P34" i="1" s="1"/>
  <c r="F35" i="1"/>
  <c r="R33" i="1"/>
  <c r="Q33" i="1"/>
  <c r="O35" i="1" l="1"/>
  <c r="P35" i="1" s="1"/>
  <c r="F36" i="1"/>
  <c r="G35" i="1"/>
  <c r="I35" i="1" s="1"/>
  <c r="J35" i="1" s="1"/>
  <c r="K35" i="1" s="1"/>
  <c r="R34" i="1"/>
  <c r="Q34" i="1"/>
  <c r="O36" i="1" l="1"/>
  <c r="P36" i="1" s="1"/>
  <c r="G36" i="1"/>
  <c r="I36" i="1" s="1"/>
  <c r="J36" i="1" s="1"/>
  <c r="K36" i="1" s="1"/>
  <c r="F37" i="1"/>
  <c r="R35" i="1"/>
  <c r="Q35" i="1"/>
  <c r="O37" i="1" l="1"/>
  <c r="P37" i="1" s="1"/>
  <c r="F38" i="1"/>
  <c r="G37" i="1"/>
  <c r="I37" i="1" s="1"/>
  <c r="J37" i="1" s="1"/>
  <c r="K37" i="1" s="1"/>
  <c r="R36" i="1"/>
  <c r="Q36" i="1"/>
  <c r="Q37" i="1" l="1"/>
  <c r="R37" i="1"/>
  <c r="O38" i="1"/>
  <c r="P38" i="1" s="1"/>
  <c r="F39" i="1"/>
  <c r="G38" i="1"/>
  <c r="I38" i="1" s="1"/>
  <c r="J38" i="1" s="1"/>
  <c r="K38" i="1" s="1"/>
  <c r="R38" i="1" l="1"/>
  <c r="Q38" i="1"/>
  <c r="O39" i="1"/>
  <c r="P39" i="1" s="1"/>
  <c r="G39" i="1"/>
  <c r="I39" i="1" s="1"/>
  <c r="J39" i="1" s="1"/>
  <c r="K39" i="1" s="1"/>
  <c r="F40" i="1"/>
  <c r="O40" i="1" l="1"/>
  <c r="P40" i="1" s="1"/>
  <c r="F41" i="1"/>
  <c r="G40" i="1"/>
  <c r="I40" i="1" s="1"/>
  <c r="J40" i="1" s="1"/>
  <c r="K40" i="1" s="1"/>
  <c r="Q39" i="1"/>
  <c r="R39" i="1"/>
  <c r="R40" i="1" l="1"/>
  <c r="Q40" i="1"/>
  <c r="F42" i="1"/>
  <c r="G41" i="1"/>
  <c r="I41" i="1" s="1"/>
  <c r="J41" i="1" s="1"/>
  <c r="K41" i="1" s="1"/>
  <c r="O41" i="1"/>
  <c r="P41" i="1" s="1"/>
  <c r="R41" i="1" l="1"/>
  <c r="Q41" i="1"/>
  <c r="G42" i="1"/>
  <c r="I42" i="1" s="1"/>
  <c r="J42" i="1" s="1"/>
  <c r="K42" i="1" s="1"/>
  <c r="O42" i="1"/>
  <c r="P42" i="1" s="1"/>
  <c r="F43" i="1"/>
  <c r="Q42" i="1" l="1"/>
  <c r="R42" i="1"/>
  <c r="O43" i="1"/>
  <c r="P43" i="1" s="1"/>
  <c r="F44" i="1"/>
  <c r="G43" i="1"/>
  <c r="I43" i="1" s="1"/>
  <c r="J43" i="1" s="1"/>
  <c r="K43" i="1" s="1"/>
  <c r="O44" i="1" l="1"/>
  <c r="P44" i="1" s="1"/>
  <c r="G44" i="1"/>
  <c r="I44" i="1" s="1"/>
  <c r="J44" i="1" s="1"/>
  <c r="K44" i="1" s="1"/>
  <c r="F45" i="1"/>
  <c r="Q43" i="1"/>
  <c r="R43" i="1"/>
  <c r="R44" i="1" l="1"/>
  <c r="Q44" i="1"/>
  <c r="O45" i="1"/>
  <c r="P45" i="1" s="1"/>
  <c r="F46" i="1"/>
  <c r="G45" i="1"/>
  <c r="I45" i="1" s="1"/>
  <c r="J45" i="1" s="1"/>
  <c r="K45" i="1" s="1"/>
  <c r="O46" i="1" l="1"/>
  <c r="P46" i="1" s="1"/>
  <c r="F47" i="1"/>
  <c r="G46" i="1"/>
  <c r="I46" i="1" s="1"/>
  <c r="J46" i="1" s="1"/>
  <c r="K46" i="1" s="1"/>
  <c r="R45" i="1"/>
  <c r="Q45" i="1"/>
  <c r="R46" i="1" l="1"/>
  <c r="Q46" i="1"/>
  <c r="F48" i="1"/>
  <c r="O47" i="1"/>
  <c r="P47" i="1" s="1"/>
  <c r="G47" i="1"/>
  <c r="I47" i="1" s="1"/>
  <c r="J47" i="1" s="1"/>
  <c r="K47" i="1" s="1"/>
  <c r="R47" i="1" l="1"/>
  <c r="Q47" i="1"/>
  <c r="O48" i="1"/>
  <c r="P48" i="1" s="1"/>
  <c r="F49" i="1"/>
  <c r="G48" i="1"/>
  <c r="I48" i="1" s="1"/>
  <c r="J48" i="1" s="1"/>
  <c r="K48" i="1" s="1"/>
  <c r="Q48" i="1" l="1"/>
  <c r="R48" i="1"/>
  <c r="O49" i="1"/>
  <c r="P49" i="1" s="1"/>
  <c r="G49" i="1"/>
  <c r="I49" i="1" s="1"/>
  <c r="J49" i="1" s="1"/>
  <c r="K49" i="1" s="1"/>
  <c r="R49" i="1" l="1"/>
  <c r="Q49" i="1"/>
</calcChain>
</file>

<file path=xl/sharedStrings.xml><?xml version="1.0" encoding="utf-8"?>
<sst xmlns="http://schemas.openxmlformats.org/spreadsheetml/2006/main" count="18" uniqueCount="18">
  <si>
    <t>P(z=0)</t>
  </si>
  <si>
    <t>Predeterimned distance</t>
  </si>
  <si>
    <t>Sq Bias</t>
  </si>
  <si>
    <t>N</t>
  </si>
  <si>
    <t>variance</t>
  </si>
  <si>
    <t>max MSE</t>
  </si>
  <si>
    <t>TME</t>
  </si>
  <si>
    <t>MoE</t>
  </si>
  <si>
    <t>delta1 -= delta0</t>
  </si>
  <si>
    <t>lower TME</t>
  </si>
  <si>
    <t>upper TME</t>
  </si>
  <si>
    <t>MoEL</t>
  </si>
  <si>
    <t>MoE U</t>
  </si>
  <si>
    <t>phat</t>
  </si>
  <si>
    <t>Poll Estimate</t>
  </si>
  <si>
    <t>d1-d0</t>
  </si>
  <si>
    <t>Potential diff between R and NR</t>
  </si>
  <si>
    <t>1.96*TME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</si>
</sst>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Margin of Error Increases with the Magnitude of the Potential Difference  Between Non-Responders and Responders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52759754004358E-2"/>
          <c:y val="0.10649158249158247"/>
          <c:w val="0.93179455207395268"/>
          <c:h val="0.80176664280601295"/>
        </c:manualLayout>
      </c:layout>
      <c:lineChart>
        <c:grouping val="standard"/>
        <c:varyColors val="0"/>
        <c:ser>
          <c:idx val="0"/>
          <c:order val="0"/>
          <c:tx>
            <c:strRef>
              <c:f>Sheet1!$Q$8</c:f>
              <c:strCache>
                <c:ptCount val="1"/>
                <c:pt idx="0">
                  <c:v>lower TME</c:v>
                </c:pt>
              </c:strCache>
            </c:strRef>
          </c:tx>
          <c:spPr>
            <a:ln w="317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Sheet1!$P$9:$P$49</c:f>
              <c:numCache>
                <c:formatCode>0.00%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</c:numCache>
            </c:numRef>
          </c:cat>
          <c:val>
            <c:numRef>
              <c:f>Sheet1!$Q$9:$Q$49</c:f>
              <c:numCache>
                <c:formatCode>0%</c:formatCode>
                <c:ptCount val="41"/>
                <c:pt idx="0">
                  <c:v>0.50900967893034987</c:v>
                </c:pt>
                <c:pt idx="1">
                  <c:v>0.50755563506554646</c:v>
                </c:pt>
                <c:pt idx="2">
                  <c:v>0.50353978518988129</c:v>
                </c:pt>
                <c:pt idx="3">
                  <c:v>0.49768532944710553</c:v>
                </c:pt>
                <c:pt idx="4">
                  <c:v>0.49064223408621499</c:v>
                </c:pt>
                <c:pt idx="5">
                  <c:v>0.48284826861765257</c:v>
                </c:pt>
                <c:pt idx="6">
                  <c:v>0.47457121905460875</c:v>
                </c:pt>
                <c:pt idx="7">
                  <c:v>0.46597295099762526</c:v>
                </c:pt>
                <c:pt idx="8">
                  <c:v>0.45715341754785543</c:v>
                </c:pt>
                <c:pt idx="9">
                  <c:v>0.44817635328522398</c:v>
                </c:pt>
                <c:pt idx="10">
                  <c:v>0.43908378921104901</c:v>
                </c:pt>
                <c:pt idx="11">
                  <c:v>0.42990433825077395</c:v>
                </c:pt>
                <c:pt idx="12">
                  <c:v>0.42065804801328249</c:v>
                </c:pt>
                <c:pt idx="13">
                  <c:v>0.41135933028781302</c:v>
                </c:pt>
                <c:pt idx="14">
                  <c:v>0.40201878411899689</c:v>
                </c:pt>
                <c:pt idx="15">
                  <c:v>0.39264436352823151</c:v>
                </c:pt>
                <c:pt idx="16">
                  <c:v>0.38324214566408488</c:v>
                </c:pt>
                <c:pt idx="17">
                  <c:v>0.37381684855557712</c:v>
                </c:pt>
                <c:pt idx="18">
                  <c:v>0.36437218789724679</c:v>
                </c:pt>
                <c:pt idx="19">
                  <c:v>0.35491112789797441</c:v>
                </c:pt>
                <c:pt idx="20">
                  <c:v>0.34543606089513912</c:v>
                </c:pt>
                <c:pt idx="21">
                  <c:v>0.3359489381159706</c:v>
                </c:pt>
                <c:pt idx="22">
                  <c:v>0.32645136632607552</c:v>
                </c:pt>
                <c:pt idx="23">
                  <c:v>0.31694468026070305</c:v>
                </c:pt>
                <c:pt idx="24">
                  <c:v>0.30742999760072237</c:v>
                </c:pt>
                <c:pt idx="25">
                  <c:v>0.29790826119010172</c:v>
                </c:pt>
                <c:pt idx="26">
                  <c:v>0.28838027180683945</c:v>
                </c:pt>
                <c:pt idx="27">
                  <c:v>0.27884671385563609</c:v>
                </c:pt>
                <c:pt idx="28">
                  <c:v>0.26930817569789811</c:v>
                </c:pt>
                <c:pt idx="29">
                  <c:v>0.2597651658769024</c:v>
                </c:pt>
                <c:pt idx="30">
                  <c:v>0.25021812617073508</c:v>
                </c:pt>
                <c:pt idx="31">
                  <c:v>0.24066744217175434</c:v>
                </c:pt>
                <c:pt idx="32">
                  <c:v>0.23111345192125954</c:v>
                </c:pt>
                <c:pt idx="33">
                  <c:v>0.22155645300304794</c:v>
                </c:pt>
                <c:pt idx="34">
                  <c:v>0.21199670840675999</c:v>
                </c:pt>
                <c:pt idx="35">
                  <c:v>0.20243445140239791</c:v>
                </c:pt>
                <c:pt idx="36">
                  <c:v>0.19286988961485918</c:v>
                </c:pt>
                <c:pt idx="37">
                  <c:v>0.18330320844728631</c:v>
                </c:pt>
                <c:pt idx="38">
                  <c:v>0.1737345739712795</c:v>
                </c:pt>
                <c:pt idx="39">
                  <c:v>0.16416413537822117</c:v>
                </c:pt>
                <c:pt idx="40">
                  <c:v>0.15459202706742026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D-4C79-9875-012FDBD8C6D6}"/>
            </c:ext>
          </c:extLst>
        </c:ser>
        <c:ser>
          <c:idx val="1"/>
          <c:order val="1"/>
          <c:tx>
            <c:strRef>
              <c:f>Sheet1!$R$8</c:f>
              <c:strCache>
                <c:ptCount val="1"/>
                <c:pt idx="0">
                  <c:v>upper TME</c:v>
                </c:pt>
              </c:strCache>
            </c:strRef>
          </c:tx>
          <c:spPr>
            <a:ln w="317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Sheet1!$P$9:$P$49</c:f>
              <c:numCache>
                <c:formatCode>0.00%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</c:numCache>
            </c:numRef>
          </c:cat>
          <c:val>
            <c:numRef>
              <c:f>Sheet1!$R$9:$R$49</c:f>
              <c:numCache>
                <c:formatCode>0%</c:formatCode>
                <c:ptCount val="41"/>
                <c:pt idx="0">
                  <c:v>0.5709903210696502</c:v>
                </c:pt>
                <c:pt idx="1">
                  <c:v>0.57244436493445361</c:v>
                </c:pt>
                <c:pt idx="2">
                  <c:v>0.57646021481011878</c:v>
                </c:pt>
                <c:pt idx="3">
                  <c:v>0.58231467055289454</c:v>
                </c:pt>
                <c:pt idx="4">
                  <c:v>0.58935776591378508</c:v>
                </c:pt>
                <c:pt idx="5">
                  <c:v>0.59715173138234745</c:v>
                </c:pt>
                <c:pt idx="6">
                  <c:v>0.60542878094539132</c:v>
                </c:pt>
                <c:pt idx="7">
                  <c:v>0.61402704900237481</c:v>
                </c:pt>
                <c:pt idx="8">
                  <c:v>0.62284658245214464</c:v>
                </c:pt>
                <c:pt idx="9">
                  <c:v>0.63182364671477609</c:v>
                </c:pt>
                <c:pt idx="10">
                  <c:v>0.64091621078895111</c:v>
                </c:pt>
                <c:pt idx="11">
                  <c:v>0.65009566174922606</c:v>
                </c:pt>
                <c:pt idx="12">
                  <c:v>0.65934195198671763</c:v>
                </c:pt>
                <c:pt idx="13">
                  <c:v>0.66864066971218705</c:v>
                </c:pt>
                <c:pt idx="14">
                  <c:v>0.67798121588100324</c:v>
                </c:pt>
                <c:pt idx="15">
                  <c:v>0.68735563647176856</c:v>
                </c:pt>
                <c:pt idx="16">
                  <c:v>0.69675785433591519</c:v>
                </c:pt>
                <c:pt idx="17">
                  <c:v>0.70618315144442301</c:v>
                </c:pt>
                <c:pt idx="18">
                  <c:v>0.71562781210275328</c:v>
                </c:pt>
                <c:pt idx="19">
                  <c:v>0.72508887210202566</c:v>
                </c:pt>
                <c:pt idx="20">
                  <c:v>0.73456393910486095</c:v>
                </c:pt>
                <c:pt idx="21">
                  <c:v>0.74405106188402947</c:v>
                </c:pt>
                <c:pt idx="22">
                  <c:v>0.75354863367392455</c:v>
                </c:pt>
                <c:pt idx="23">
                  <c:v>0.76305531973929708</c:v>
                </c:pt>
                <c:pt idx="24">
                  <c:v>0.77257000239927764</c:v>
                </c:pt>
                <c:pt idx="25">
                  <c:v>0.78209173880989835</c:v>
                </c:pt>
                <c:pt idx="26">
                  <c:v>0.79161972819316062</c:v>
                </c:pt>
                <c:pt idx="27">
                  <c:v>0.80115328614436399</c:v>
                </c:pt>
                <c:pt idx="28">
                  <c:v>0.81069182430210196</c:v>
                </c:pt>
                <c:pt idx="29">
                  <c:v>0.82023483412309761</c:v>
                </c:pt>
                <c:pt idx="30">
                  <c:v>0.82978187382926505</c:v>
                </c:pt>
                <c:pt idx="31">
                  <c:v>0.83933255782824578</c:v>
                </c:pt>
                <c:pt idx="32">
                  <c:v>0.84888654807874053</c:v>
                </c:pt>
                <c:pt idx="33">
                  <c:v>0.85844354699695213</c:v>
                </c:pt>
                <c:pt idx="34">
                  <c:v>0.86800329159324008</c:v>
                </c:pt>
                <c:pt idx="35">
                  <c:v>0.87756554859760216</c:v>
                </c:pt>
                <c:pt idx="36">
                  <c:v>0.88713011038514089</c:v>
                </c:pt>
                <c:pt idx="37">
                  <c:v>0.89669679155271376</c:v>
                </c:pt>
                <c:pt idx="38">
                  <c:v>0.90626542602872062</c:v>
                </c:pt>
                <c:pt idx="39">
                  <c:v>0.91583586462177891</c:v>
                </c:pt>
                <c:pt idx="40">
                  <c:v>0.92540797293257981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D-4C79-9875-012FDBD8C6D6}"/>
            </c:ext>
          </c:extLst>
        </c:ser>
        <c:ser>
          <c:idx val="2"/>
          <c:order val="2"/>
          <c:tx>
            <c:strRef>
              <c:f>Sheet1!$S$8</c:f>
              <c:strCache>
                <c:ptCount val="1"/>
                <c:pt idx="0">
                  <c:v>MoEL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Sheet1!$P$9:$P$49</c:f>
              <c:numCache>
                <c:formatCode>0.00%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</c:numCache>
            </c:numRef>
          </c:cat>
          <c:val>
            <c:numRef>
              <c:f>Sheet1!$S$9:$S$49</c:f>
              <c:numCache>
                <c:formatCode>0%</c:formatCode>
                <c:ptCount val="41"/>
                <c:pt idx="0">
                  <c:v>0.50900967893034987</c:v>
                </c:pt>
                <c:pt idx="1">
                  <c:v>0.50900967893034987</c:v>
                </c:pt>
                <c:pt idx="2">
                  <c:v>0.50900967893034987</c:v>
                </c:pt>
                <c:pt idx="3">
                  <c:v>0.50900967893034987</c:v>
                </c:pt>
                <c:pt idx="4">
                  <c:v>0.50900967893034987</c:v>
                </c:pt>
                <c:pt idx="5">
                  <c:v>0.50900967893034987</c:v>
                </c:pt>
                <c:pt idx="6">
                  <c:v>0.50900967893034987</c:v>
                </c:pt>
                <c:pt idx="7">
                  <c:v>0.50900967893034987</c:v>
                </c:pt>
                <c:pt idx="8">
                  <c:v>0.50900967893034987</c:v>
                </c:pt>
                <c:pt idx="9">
                  <c:v>0.50900967893034987</c:v>
                </c:pt>
                <c:pt idx="10">
                  <c:v>0.50900967893034987</c:v>
                </c:pt>
                <c:pt idx="11">
                  <c:v>0.50900967893034987</c:v>
                </c:pt>
                <c:pt idx="12">
                  <c:v>0.50900967893034987</c:v>
                </c:pt>
                <c:pt idx="13">
                  <c:v>0.50900967893034987</c:v>
                </c:pt>
                <c:pt idx="14">
                  <c:v>0.50900967893034987</c:v>
                </c:pt>
                <c:pt idx="15">
                  <c:v>0.50900967893034987</c:v>
                </c:pt>
                <c:pt idx="16">
                  <c:v>0.50900967893034987</c:v>
                </c:pt>
                <c:pt idx="17">
                  <c:v>0.50900967893034987</c:v>
                </c:pt>
                <c:pt idx="18">
                  <c:v>0.50900967893034987</c:v>
                </c:pt>
                <c:pt idx="19">
                  <c:v>0.50900967893034987</c:v>
                </c:pt>
                <c:pt idx="20">
                  <c:v>0.50900967893034987</c:v>
                </c:pt>
                <c:pt idx="21">
                  <c:v>0.50900967893034987</c:v>
                </c:pt>
                <c:pt idx="22">
                  <c:v>0.50900967893034987</c:v>
                </c:pt>
                <c:pt idx="23">
                  <c:v>0.50900967893034987</c:v>
                </c:pt>
                <c:pt idx="24">
                  <c:v>0.50900967893034987</c:v>
                </c:pt>
                <c:pt idx="25">
                  <c:v>0.50900967893034987</c:v>
                </c:pt>
                <c:pt idx="26">
                  <c:v>0.50900967893034987</c:v>
                </c:pt>
                <c:pt idx="27">
                  <c:v>0.50900967893034987</c:v>
                </c:pt>
                <c:pt idx="28">
                  <c:v>0.50900967893034987</c:v>
                </c:pt>
                <c:pt idx="29">
                  <c:v>0.50900967893034987</c:v>
                </c:pt>
                <c:pt idx="30">
                  <c:v>0.50900967893034987</c:v>
                </c:pt>
                <c:pt idx="31">
                  <c:v>0.50900967893034987</c:v>
                </c:pt>
                <c:pt idx="32">
                  <c:v>0.50900967893034987</c:v>
                </c:pt>
                <c:pt idx="33">
                  <c:v>0.50900967893034987</c:v>
                </c:pt>
                <c:pt idx="34">
                  <c:v>0.50900967893034987</c:v>
                </c:pt>
                <c:pt idx="35">
                  <c:v>0.50900967893034987</c:v>
                </c:pt>
                <c:pt idx="36">
                  <c:v>0.50900967893034987</c:v>
                </c:pt>
                <c:pt idx="37">
                  <c:v>0.50900967893034987</c:v>
                </c:pt>
                <c:pt idx="38">
                  <c:v>0.50900967893034987</c:v>
                </c:pt>
                <c:pt idx="39">
                  <c:v>0.50900967893034987</c:v>
                </c:pt>
                <c:pt idx="40">
                  <c:v>0.50900967893034987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D-4C79-9875-012FDBD8C6D6}"/>
            </c:ext>
          </c:extLst>
        </c:ser>
        <c:ser>
          <c:idx val="3"/>
          <c:order val="3"/>
          <c:tx>
            <c:strRef>
              <c:f>Sheet1!$T$8</c:f>
              <c:strCache>
                <c:ptCount val="1"/>
                <c:pt idx="0">
                  <c:v>MoE U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Sheet1!$P$9:$P$49</c:f>
              <c:numCache>
                <c:formatCode>0.00%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</c:numCache>
            </c:numRef>
          </c:cat>
          <c:val>
            <c:numRef>
              <c:f>Sheet1!$T$9:$T$49</c:f>
              <c:numCache>
                <c:formatCode>0%</c:formatCode>
                <c:ptCount val="41"/>
                <c:pt idx="0">
                  <c:v>0.5709903210696502</c:v>
                </c:pt>
                <c:pt idx="1">
                  <c:v>0.5709903210696502</c:v>
                </c:pt>
                <c:pt idx="2">
                  <c:v>0.5709903210696502</c:v>
                </c:pt>
                <c:pt idx="3">
                  <c:v>0.5709903210696502</c:v>
                </c:pt>
                <c:pt idx="4">
                  <c:v>0.5709903210696502</c:v>
                </c:pt>
                <c:pt idx="5">
                  <c:v>0.5709903210696502</c:v>
                </c:pt>
                <c:pt idx="6">
                  <c:v>0.5709903210696502</c:v>
                </c:pt>
                <c:pt idx="7">
                  <c:v>0.5709903210696502</c:v>
                </c:pt>
                <c:pt idx="8">
                  <c:v>0.5709903210696502</c:v>
                </c:pt>
                <c:pt idx="9">
                  <c:v>0.5709903210696502</c:v>
                </c:pt>
                <c:pt idx="10">
                  <c:v>0.5709903210696502</c:v>
                </c:pt>
                <c:pt idx="11">
                  <c:v>0.5709903210696502</c:v>
                </c:pt>
                <c:pt idx="12">
                  <c:v>0.5709903210696502</c:v>
                </c:pt>
                <c:pt idx="13">
                  <c:v>0.5709903210696502</c:v>
                </c:pt>
                <c:pt idx="14">
                  <c:v>0.5709903210696502</c:v>
                </c:pt>
                <c:pt idx="15">
                  <c:v>0.5709903210696502</c:v>
                </c:pt>
                <c:pt idx="16">
                  <c:v>0.5709903210696502</c:v>
                </c:pt>
                <c:pt idx="17">
                  <c:v>0.5709903210696502</c:v>
                </c:pt>
                <c:pt idx="18">
                  <c:v>0.5709903210696502</c:v>
                </c:pt>
                <c:pt idx="19">
                  <c:v>0.5709903210696502</c:v>
                </c:pt>
                <c:pt idx="20">
                  <c:v>0.5709903210696502</c:v>
                </c:pt>
                <c:pt idx="21">
                  <c:v>0.5709903210696502</c:v>
                </c:pt>
                <c:pt idx="22">
                  <c:v>0.5709903210696502</c:v>
                </c:pt>
                <c:pt idx="23">
                  <c:v>0.5709903210696502</c:v>
                </c:pt>
                <c:pt idx="24">
                  <c:v>0.5709903210696502</c:v>
                </c:pt>
                <c:pt idx="25">
                  <c:v>0.5709903210696502</c:v>
                </c:pt>
                <c:pt idx="26">
                  <c:v>0.5709903210696502</c:v>
                </c:pt>
                <c:pt idx="27">
                  <c:v>0.5709903210696502</c:v>
                </c:pt>
                <c:pt idx="28">
                  <c:v>0.5709903210696502</c:v>
                </c:pt>
                <c:pt idx="29">
                  <c:v>0.5709903210696502</c:v>
                </c:pt>
                <c:pt idx="30">
                  <c:v>0.5709903210696502</c:v>
                </c:pt>
                <c:pt idx="31">
                  <c:v>0.5709903210696502</c:v>
                </c:pt>
                <c:pt idx="32">
                  <c:v>0.5709903210696502</c:v>
                </c:pt>
                <c:pt idx="33">
                  <c:v>0.5709903210696502</c:v>
                </c:pt>
                <c:pt idx="34">
                  <c:v>0.5709903210696502</c:v>
                </c:pt>
                <c:pt idx="35">
                  <c:v>0.5709903210696502</c:v>
                </c:pt>
                <c:pt idx="36">
                  <c:v>0.5709903210696502</c:v>
                </c:pt>
                <c:pt idx="37">
                  <c:v>0.5709903210696502</c:v>
                </c:pt>
                <c:pt idx="38">
                  <c:v>0.5709903210696502</c:v>
                </c:pt>
                <c:pt idx="39">
                  <c:v>0.5709903210696502</c:v>
                </c:pt>
                <c:pt idx="40">
                  <c:v>0.5709903210696502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5D-4C79-9875-012FDBD8C6D6}"/>
            </c:ext>
          </c:extLst>
        </c:ser>
        <c:ser>
          <c:idx val="4"/>
          <c:order val="4"/>
          <c:tx>
            <c:strRef>
              <c:f>Sheet1!$U$8</c:f>
              <c:strCache>
                <c:ptCount val="1"/>
                <c:pt idx="0">
                  <c:v>Poll Estimate</c:v>
                </c:pt>
              </c:strCache>
            </c:strRef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Sheet1!$P$9:$P$49</c:f>
              <c:numCache>
                <c:formatCode>0.00%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</c:numCache>
            </c:numRef>
          </c:cat>
          <c:val>
            <c:numRef>
              <c:f>Sheet1!$U$9:$U$49</c:f>
              <c:numCache>
                <c:formatCode>0%</c:formatCode>
                <c:ptCount val="41"/>
                <c:pt idx="0">
                  <c:v>0.54</c:v>
                </c:pt>
                <c:pt idx="1">
                  <c:v>0.54</c:v>
                </c:pt>
                <c:pt idx="2">
                  <c:v>0.54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0.54</c:v>
                </c:pt>
                <c:pt idx="15">
                  <c:v>0.54</c:v>
                </c:pt>
                <c:pt idx="16">
                  <c:v>0.54</c:v>
                </c:pt>
                <c:pt idx="17">
                  <c:v>0.54</c:v>
                </c:pt>
                <c:pt idx="18">
                  <c:v>0.54</c:v>
                </c:pt>
                <c:pt idx="19">
                  <c:v>0.54</c:v>
                </c:pt>
                <c:pt idx="20">
                  <c:v>0.54</c:v>
                </c:pt>
                <c:pt idx="21">
                  <c:v>0.54</c:v>
                </c:pt>
                <c:pt idx="22">
                  <c:v>0.54</c:v>
                </c:pt>
                <c:pt idx="23">
                  <c:v>0.54</c:v>
                </c:pt>
                <c:pt idx="24">
                  <c:v>0.54</c:v>
                </c:pt>
                <c:pt idx="25">
                  <c:v>0.54</c:v>
                </c:pt>
                <c:pt idx="26">
                  <c:v>0.54</c:v>
                </c:pt>
                <c:pt idx="27">
                  <c:v>0.54</c:v>
                </c:pt>
                <c:pt idx="28">
                  <c:v>0.54</c:v>
                </c:pt>
                <c:pt idx="29">
                  <c:v>0.54</c:v>
                </c:pt>
                <c:pt idx="30">
                  <c:v>0.54</c:v>
                </c:pt>
                <c:pt idx="31">
                  <c:v>0.54</c:v>
                </c:pt>
                <c:pt idx="32">
                  <c:v>0.54</c:v>
                </c:pt>
                <c:pt idx="33">
                  <c:v>0.54</c:v>
                </c:pt>
                <c:pt idx="34">
                  <c:v>0.54</c:v>
                </c:pt>
                <c:pt idx="35">
                  <c:v>0.54</c:v>
                </c:pt>
                <c:pt idx="36">
                  <c:v>0.54</c:v>
                </c:pt>
                <c:pt idx="37">
                  <c:v>0.54</c:v>
                </c:pt>
                <c:pt idx="38">
                  <c:v>0.54</c:v>
                </c:pt>
                <c:pt idx="39">
                  <c:v>0.54</c:v>
                </c:pt>
                <c:pt idx="40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5D-4C79-9875-012FDBD8C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309984"/>
        <c:axId val="2007310464"/>
      </c:lineChart>
      <c:catAx>
        <c:axId val="2007309984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10464"/>
        <c:crosses val="autoZero"/>
        <c:auto val="1"/>
        <c:lblAlgn val="ctr"/>
        <c:lblOffset val="100"/>
        <c:tickLblSkip val="2"/>
        <c:noMultiLvlLbl val="0"/>
      </c:catAx>
      <c:valAx>
        <c:axId val="2007310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0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aseline="0"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E9CABA-0EFC-47F3-ABC2-E886AFEF1FB2}">
  <sheetPr/>
  <sheetViews>
    <sheetView tabSelected="1" zoomScale="7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EFA00E-4F16-22D5-F8FD-A3153EEA6B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0.48289</cdr:x>
      <cdr:y>0.0229</cdr:y>
    </cdr:from>
    <cdr:to>
      <cdr:x>0.57967</cdr:x>
      <cdr:y>0.11987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C5C6183-978D-4D54-3645-537D0D270203}"/>
            </a:ext>
          </a:extLst>
        </cdr:cNvPr>
        <cdr:cNvSpPr txBox="1"/>
      </cdr:nvSpPr>
      <cdr:spPr>
        <a:xfrm xmlns:a="http://schemas.openxmlformats.org/drawingml/2006/main">
          <a:off x="6273800" y="215900"/>
          <a:ext cx="12573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7.69641E-8</cdr:x>
      <cdr:y>0.2101</cdr:y>
    </cdr:from>
    <cdr:to>
      <cdr:x>0.02737</cdr:x>
      <cdr:y>0.66128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C9B6A71-0D15-132C-DB56-BC26BCA0BC00}"/>
            </a:ext>
          </a:extLst>
        </cdr:cNvPr>
        <cdr:cNvSpPr txBox="1"/>
      </cdr:nvSpPr>
      <cdr:spPr>
        <a:xfrm xmlns:a="http://schemas.openxmlformats.org/drawingml/2006/main" rot="16200000">
          <a:off x="-1948895" y="3929573"/>
          <a:ext cx="4253413" cy="3556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aseline="0"/>
            <a:t>Share of Population that Prefers Candidate A</a:t>
          </a:r>
          <a:endParaRPr lang="en-US" sz="1600"/>
        </a:p>
      </cdr:txBody>
    </cdr:sp>
  </cdr:relSizeAnchor>
  <cdr:relSizeAnchor xmlns:cdr="http://schemas.openxmlformats.org/drawingml/2006/chartDrawing">
    <cdr:from>
      <cdr:x>0.15679</cdr:x>
      <cdr:y>0.93639</cdr:y>
    </cdr:from>
    <cdr:to>
      <cdr:x>0.8127</cdr:x>
      <cdr:y>0.97276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0685F8-3620-9FCA-8073-2F10DEC80080}"/>
            </a:ext>
          </a:extLst>
        </cdr:cNvPr>
        <cdr:cNvSpPr txBox="1"/>
      </cdr:nvSpPr>
      <cdr:spPr>
        <a:xfrm xmlns:a="http://schemas.openxmlformats.org/drawingml/2006/main">
          <a:off x="2035379" y="8817173"/>
          <a:ext cx="8514508" cy="342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aseline="0"/>
            <a:t>Known Value </a:t>
          </a:r>
          <a:r>
            <a:rPr lang="en-US" sz="1600" baseline="0">
              <a:latin typeface="Symbol" panose="05050102010706020507" pitchFamily="18" charset="2"/>
            </a:rPr>
            <a:t>d</a:t>
          </a:r>
          <a:r>
            <a:rPr lang="en-US" sz="1600" baseline="0"/>
            <a:t> of Maximum Potential Differerence Between Non-Respondent and Respondent Preference for Candidate A</a:t>
          </a:r>
          <a:endParaRPr lang="en-US" sz="1600"/>
        </a:p>
      </cdr:txBody>
    </cdr:sp>
  </cdr:relSizeAnchor>
  <cdr:relSizeAnchor xmlns:cdr="http://schemas.openxmlformats.org/drawingml/2006/chartDrawing">
    <cdr:from>
      <cdr:x>0.61289</cdr:x>
      <cdr:y>0.36851</cdr:y>
    </cdr:from>
    <cdr:to>
      <cdr:x>0.70771</cdr:x>
      <cdr:y>0.40622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CEC6A22-3A27-EBA8-11A0-586AED6FBAB7}"/>
            </a:ext>
          </a:extLst>
        </cdr:cNvPr>
        <cdr:cNvSpPr txBox="1"/>
      </cdr:nvSpPr>
      <cdr:spPr>
        <a:xfrm xmlns:a="http://schemas.openxmlformats.org/drawingml/2006/main">
          <a:off x="7968530" y="3479375"/>
          <a:ext cx="1232814" cy="3560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>
              <a:solidFill>
                <a:srgbClr val="00B050"/>
              </a:solidFill>
            </a:rPr>
            <a:t>Poll Estimate of Preference</a:t>
          </a:r>
          <a:r>
            <a:rPr lang="en-US" sz="1600" baseline="0">
              <a:solidFill>
                <a:srgbClr val="00B050"/>
              </a:solidFill>
            </a:rPr>
            <a:t> for Candidate A</a:t>
          </a:r>
          <a:endParaRPr lang="en-US" sz="160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0.60929</cdr:x>
      <cdr:y>0.39935</cdr:y>
    </cdr:from>
    <cdr:to>
      <cdr:x>0.67577</cdr:x>
      <cdr:y>0.47207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C8458505-B55B-CEEA-7F17-E109D351302B}"/>
            </a:ext>
          </a:extLst>
        </cdr:cNvPr>
        <cdr:cNvCxnSpPr/>
      </cdr:nvCxnSpPr>
      <cdr:spPr>
        <a:xfrm xmlns:a="http://schemas.openxmlformats.org/drawingml/2006/main" flipH="1">
          <a:off x="7921721" y="3770540"/>
          <a:ext cx="864348" cy="68659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B050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0.46481</cdr:x>
      <cdr:y>0.45152</cdr:y>
    </cdr:from>
    <cdr:to>
      <cdr:x>0.53519</cdr:x>
      <cdr:y>0.54848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9F9257DC-78F3-3866-51EF-CFF35F2A405B}"/>
            </a:ext>
          </a:extLst>
        </cdr:cNvPr>
        <cdr:cNvSpPr txBox="1"/>
      </cdr:nvSpPr>
      <cdr:spPr>
        <a:xfrm xmlns:a="http://schemas.openxmlformats.org/drawingml/2006/main">
          <a:off x="6038850" y="42576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0.15221</cdr:x>
      <cdr:y>0.47264</cdr:y>
    </cdr:from>
    <cdr:to>
      <cdr:x>0.28124</cdr:x>
      <cdr:y>0.56961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D170BA6A-6702-DF61-EC7C-581D1C3453FD}"/>
            </a:ext>
          </a:extLst>
        </cdr:cNvPr>
        <cdr:cNvSpPr txBox="1"/>
      </cdr:nvSpPr>
      <cdr:spPr>
        <a:xfrm xmlns:a="http://schemas.openxmlformats.org/drawingml/2006/main">
          <a:off x="1977665" y="4455726"/>
          <a:ext cx="1676497" cy="914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300"/>
            <a:t>Margin</a:t>
          </a:r>
          <a:r>
            <a:rPr lang="en-US" sz="1300" baseline="0"/>
            <a:t> of (Sampling) Error</a:t>
          </a:r>
          <a:endParaRPr lang="en-US" sz="1300"/>
        </a:p>
      </cdr:txBody>
    </cdr:sp>
  </cdr:relSizeAnchor>
  <cdr:relSizeAnchor xmlns:cdr="http://schemas.openxmlformats.org/drawingml/2006/chartDrawing">
    <cdr:from>
      <cdr:x>0.14631</cdr:x>
      <cdr:y>0.4797</cdr:y>
    </cdr:from>
    <cdr:to>
      <cdr:x>0.15766</cdr:x>
      <cdr:y>0.49753</cdr:y>
    </cdr:to>
    <cdr:sp macro="" textlink="">
      <cdr:nvSpPr>
        <cdr:cNvPr id="14" name="Right Brace 13">
          <a:extLst xmlns:a="http://schemas.openxmlformats.org/drawingml/2006/main">
            <a:ext uri="{FF2B5EF4-FFF2-40B4-BE49-F238E27FC236}">
              <a16:creationId xmlns:a16="http://schemas.microsoft.com/office/drawing/2014/main" id="{5E745445-B408-D615-C370-F72643A7F8FB}"/>
            </a:ext>
          </a:extLst>
        </cdr:cNvPr>
        <cdr:cNvSpPr/>
      </cdr:nvSpPr>
      <cdr:spPr>
        <a:xfrm xmlns:a="http://schemas.openxmlformats.org/drawingml/2006/main">
          <a:off x="1900957" y="4522248"/>
          <a:ext cx="147471" cy="168089"/>
        </a:xfrm>
        <a:prstGeom xmlns:a="http://schemas.openxmlformats.org/drawingml/2006/main" prst="rightBrace">
          <a:avLst/>
        </a:prstGeom>
        <a:ln xmlns:a="http://schemas.openxmlformats.org/drawingml/2006/main">
          <a:solidFill>
            <a:schemeClr val="bg2">
              <a:lumMod val="50000"/>
            </a:schemeClr>
          </a:solidFill>
          <a:prstDash val="sysDot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0.29199</cdr:x>
      <cdr:y>0.47751</cdr:y>
    </cdr:from>
    <cdr:to>
      <cdr:x>0.31868</cdr:x>
      <cdr:y>0.5563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7CEF36C9-8D9E-075C-992D-E7A9FE523A2C}"/>
            </a:ext>
          </a:extLst>
        </cdr:cNvPr>
        <cdr:cNvSpPr/>
      </cdr:nvSpPr>
      <cdr:spPr>
        <a:xfrm xmlns:a="http://schemas.openxmlformats.org/drawingml/2006/main">
          <a:off x="3796393" y="4508501"/>
          <a:ext cx="346983" cy="743856"/>
        </a:xfrm>
        <a:prstGeom xmlns:a="http://schemas.openxmlformats.org/drawingml/2006/main" prst="rightBrace">
          <a:avLst/>
        </a:prstGeom>
        <a:ln xmlns:a="http://schemas.openxmlformats.org/drawingml/2006/main" w="12700">
          <a:solidFill>
            <a:schemeClr val="tx2">
              <a:lumMod val="75000"/>
              <a:lumOff val="2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0.31345</cdr:x>
      <cdr:y>0.49937</cdr:y>
    </cdr:from>
    <cdr:to>
      <cdr:x>0.5505</cdr:x>
      <cdr:y>0.59634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7C761EE0-D271-2C25-3507-EF8595CCB849}"/>
            </a:ext>
          </a:extLst>
        </cdr:cNvPr>
        <cdr:cNvSpPr txBox="1"/>
      </cdr:nvSpPr>
      <cdr:spPr>
        <a:xfrm xmlns:a="http://schemas.openxmlformats.org/drawingml/2006/main">
          <a:off x="4075320" y="4714899"/>
          <a:ext cx="3082036" cy="915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solidFill>
                <a:schemeClr val="tx2">
                  <a:lumMod val="75000"/>
                  <a:lumOff val="25000"/>
                </a:schemeClr>
              </a:solidFill>
            </a:rPr>
            <a:t>Total Margin</a:t>
          </a:r>
          <a:r>
            <a:rPr lang="en-US" sz="1600" baseline="0">
              <a:solidFill>
                <a:schemeClr val="tx2">
                  <a:lumMod val="75000"/>
                  <a:lumOff val="25000"/>
                </a:schemeClr>
              </a:solidFill>
            </a:rPr>
            <a:t> of Error</a:t>
          </a:r>
          <a:endParaRPr lang="en-US" sz="1600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1289-3ADA-4FB9-ACC5-28999D20BD47}">
  <dimension ref="E2:U49"/>
  <sheetViews>
    <sheetView topLeftCell="E1" workbookViewId="0">
      <selection activeCell="M6" sqref="M6"/>
    </sheetView>
  </sheetViews>
  <sheetFormatPr defaultRowHeight="14.5" x14ac:dyDescent="0.35"/>
  <cols>
    <col min="5" max="5" width="21.26953125" bestFit="1" customWidth="1"/>
    <col min="9" max="9" width="20.1796875" bestFit="1" customWidth="1"/>
    <col min="10" max="10" width="20.1796875" customWidth="1"/>
    <col min="16" max="16" width="27.54296875" bestFit="1" customWidth="1"/>
    <col min="17" max="17" width="9.36328125" bestFit="1" customWidth="1"/>
    <col min="18" max="18" width="9.6328125" bestFit="1" customWidth="1"/>
  </cols>
  <sheetData>
    <row r="2" spans="5:21" x14ac:dyDescent="0.35">
      <c r="I2" s="1"/>
      <c r="J2" s="1"/>
    </row>
    <row r="3" spans="5:21" x14ac:dyDescent="0.35">
      <c r="Q3" t="s">
        <v>13</v>
      </c>
      <c r="R3">
        <v>0.54</v>
      </c>
    </row>
    <row r="4" spans="5:21" x14ac:dyDescent="0.35">
      <c r="F4" t="s">
        <v>0</v>
      </c>
      <c r="G4">
        <v>0.98</v>
      </c>
    </row>
    <row r="5" spans="5:21" x14ac:dyDescent="0.35">
      <c r="F5" t="s">
        <v>3</v>
      </c>
      <c r="G5">
        <v>1000</v>
      </c>
    </row>
    <row r="8" spans="5:21" x14ac:dyDescent="0.35">
      <c r="G8" t="s">
        <v>2</v>
      </c>
      <c r="H8" t="s">
        <v>4</v>
      </c>
      <c r="I8" t="s">
        <v>5</v>
      </c>
      <c r="J8" t="s">
        <v>6</v>
      </c>
      <c r="K8" t="s">
        <v>17</v>
      </c>
      <c r="L8" t="s">
        <v>7</v>
      </c>
      <c r="O8" t="s">
        <v>15</v>
      </c>
      <c r="P8" t="s">
        <v>16</v>
      </c>
      <c r="Q8" t="s">
        <v>9</v>
      </c>
      <c r="R8" t="s">
        <v>10</v>
      </c>
      <c r="S8" t="s">
        <v>11</v>
      </c>
      <c r="T8" t="s">
        <v>12</v>
      </c>
      <c r="U8" t="s">
        <v>14</v>
      </c>
    </row>
    <row r="9" spans="5:21" x14ac:dyDescent="0.35">
      <c r="F9">
        <v>0</v>
      </c>
      <c r="G9">
        <f>0.25*F9^2*$G$4^2</f>
        <v>0</v>
      </c>
      <c r="H9">
        <f>0.25*(1/$G$5)</f>
        <v>2.5000000000000001E-4</v>
      </c>
      <c r="I9">
        <f>H9+G9</f>
        <v>2.5000000000000001E-4</v>
      </c>
      <c r="J9">
        <f>SQRT(I9)</f>
        <v>1.5811388300841896E-2</v>
      </c>
      <c r="K9">
        <f>1.96*J9</f>
        <v>3.0990321069650113E-2</v>
      </c>
      <c r="L9">
        <f>1.96*SQRT(H9)</f>
        <v>3.0990321069650113E-2</v>
      </c>
      <c r="O9">
        <f t="shared" ref="O9:O49" si="0">F9</f>
        <v>0</v>
      </c>
      <c r="P9" s="3">
        <f>O9/2</f>
        <v>0</v>
      </c>
      <c r="Q9" s="2">
        <f>$R$3-K9</f>
        <v>0.50900967893034987</v>
      </c>
      <c r="R9" s="2">
        <f>$R$3+K9</f>
        <v>0.5709903210696502</v>
      </c>
      <c r="S9" s="2">
        <f>$R$3-L9</f>
        <v>0.50900967893034987</v>
      </c>
      <c r="T9" s="2">
        <f>$R$3+L9</f>
        <v>0.5709903210696502</v>
      </c>
      <c r="U9" s="2">
        <f>$R$3</f>
        <v>0.54</v>
      </c>
    </row>
    <row r="10" spans="5:21" x14ac:dyDescent="0.35">
      <c r="E10" t="s">
        <v>1</v>
      </c>
      <c r="F10">
        <v>0.01</v>
      </c>
      <c r="G10">
        <f t="shared" ref="G10:G49" si="1">0.25*F10^2*$G$4^2</f>
        <v>2.4009999999999999E-5</v>
      </c>
      <c r="H10">
        <f t="shared" ref="H10:H49" si="2">0.25*(1/$G$5)</f>
        <v>2.5000000000000001E-4</v>
      </c>
      <c r="I10">
        <f t="shared" ref="I10:I49" si="3">H10+G10</f>
        <v>2.7400999999999999E-4</v>
      </c>
      <c r="J10">
        <f t="shared" ref="J10:J49" si="4">SQRT(I10)</f>
        <v>1.6553247415537532E-2</v>
      </c>
      <c r="K10">
        <f t="shared" ref="K10:K49" si="5">1.96*J10</f>
        <v>3.244436493445356E-2</v>
      </c>
      <c r="L10">
        <f t="shared" ref="L10:L49" si="6">1.96*SQRT(H10)</f>
        <v>3.0990321069650113E-2</v>
      </c>
      <c r="O10">
        <f t="shared" si="0"/>
        <v>0.01</v>
      </c>
      <c r="P10" s="3">
        <f t="shared" ref="P10:P49" si="7">O10/2</f>
        <v>5.0000000000000001E-3</v>
      </c>
      <c r="Q10" s="2">
        <f t="shared" ref="Q10:Q49" si="8">$R$3-K10</f>
        <v>0.50755563506554646</v>
      </c>
      <c r="R10" s="2">
        <f t="shared" ref="R10:R49" si="9">$R$3+K10</f>
        <v>0.57244436493445361</v>
      </c>
      <c r="S10" s="2">
        <f t="shared" ref="S10:S49" si="10">$R$3-L10</f>
        <v>0.50900967893034987</v>
      </c>
      <c r="T10" s="2">
        <f t="shared" ref="T10:T49" si="11">$R$3+L10</f>
        <v>0.5709903210696502</v>
      </c>
      <c r="U10" s="2">
        <f t="shared" ref="U10:U49" si="12">$R$3</f>
        <v>0.54</v>
      </c>
    </row>
    <row r="11" spans="5:21" x14ac:dyDescent="0.35">
      <c r="E11" t="s">
        <v>8</v>
      </c>
      <c r="F11">
        <f>F10+0.01</f>
        <v>0.02</v>
      </c>
      <c r="G11">
        <f t="shared" si="1"/>
        <v>9.6039999999999995E-5</v>
      </c>
      <c r="H11">
        <f t="shared" si="2"/>
        <v>2.5000000000000001E-4</v>
      </c>
      <c r="I11">
        <f t="shared" si="3"/>
        <v>3.4603999999999999E-4</v>
      </c>
      <c r="J11">
        <f t="shared" si="4"/>
        <v>1.8602150413325875E-2</v>
      </c>
      <c r="K11">
        <f t="shared" si="5"/>
        <v>3.6460214810118713E-2</v>
      </c>
      <c r="L11">
        <f t="shared" si="6"/>
        <v>3.0990321069650113E-2</v>
      </c>
      <c r="O11">
        <f t="shared" si="0"/>
        <v>0.02</v>
      </c>
      <c r="P11" s="3">
        <f t="shared" si="7"/>
        <v>0.01</v>
      </c>
      <c r="Q11" s="2">
        <f t="shared" si="8"/>
        <v>0.50353978518988129</v>
      </c>
      <c r="R11" s="2">
        <f t="shared" si="9"/>
        <v>0.57646021481011878</v>
      </c>
      <c r="S11" s="2">
        <f t="shared" si="10"/>
        <v>0.50900967893034987</v>
      </c>
      <c r="T11" s="2">
        <f t="shared" si="11"/>
        <v>0.5709903210696502</v>
      </c>
      <c r="U11" s="2">
        <f t="shared" si="12"/>
        <v>0.54</v>
      </c>
    </row>
    <row r="12" spans="5:21" x14ac:dyDescent="0.35">
      <c r="F12">
        <f t="shared" ref="F12:F42" si="13">F11+0.01</f>
        <v>0.03</v>
      </c>
      <c r="G12">
        <f t="shared" si="1"/>
        <v>2.1608999999999997E-4</v>
      </c>
      <c r="H12">
        <f t="shared" si="2"/>
        <v>2.5000000000000001E-4</v>
      </c>
      <c r="I12">
        <f t="shared" si="3"/>
        <v>4.6608999999999995E-4</v>
      </c>
      <c r="J12">
        <f t="shared" si="4"/>
        <v>2.1589117629027824E-2</v>
      </c>
      <c r="K12">
        <f t="shared" si="5"/>
        <v>4.2314670552894534E-2</v>
      </c>
      <c r="L12">
        <f t="shared" si="6"/>
        <v>3.0990321069650113E-2</v>
      </c>
      <c r="O12">
        <f t="shared" si="0"/>
        <v>0.03</v>
      </c>
      <c r="P12" s="3">
        <f t="shared" si="7"/>
        <v>1.4999999999999999E-2</v>
      </c>
      <c r="Q12" s="2">
        <f t="shared" si="8"/>
        <v>0.49768532944710553</v>
      </c>
      <c r="R12" s="2">
        <f t="shared" si="9"/>
        <v>0.58231467055289454</v>
      </c>
      <c r="S12" s="2">
        <f t="shared" si="10"/>
        <v>0.50900967893034987</v>
      </c>
      <c r="T12" s="2">
        <f t="shared" si="11"/>
        <v>0.5709903210696502</v>
      </c>
      <c r="U12" s="2">
        <f t="shared" si="12"/>
        <v>0.54</v>
      </c>
    </row>
    <row r="13" spans="5:21" x14ac:dyDescent="0.35">
      <c r="F13">
        <f>F12+0.01</f>
        <v>0.04</v>
      </c>
      <c r="G13">
        <f t="shared" si="1"/>
        <v>3.8415999999999998E-4</v>
      </c>
      <c r="H13">
        <f t="shared" si="2"/>
        <v>2.5000000000000001E-4</v>
      </c>
      <c r="I13">
        <f t="shared" si="3"/>
        <v>6.3415999999999993E-4</v>
      </c>
      <c r="J13">
        <f t="shared" si="4"/>
        <v>2.5182533629482161E-2</v>
      </c>
      <c r="K13">
        <f t="shared" si="5"/>
        <v>4.9357765913785032E-2</v>
      </c>
      <c r="L13">
        <f t="shared" si="6"/>
        <v>3.0990321069650113E-2</v>
      </c>
      <c r="O13">
        <f t="shared" si="0"/>
        <v>0.04</v>
      </c>
      <c r="P13" s="3">
        <f t="shared" si="7"/>
        <v>0.02</v>
      </c>
      <c r="Q13" s="2">
        <f t="shared" si="8"/>
        <v>0.49064223408621499</v>
      </c>
      <c r="R13" s="2">
        <f t="shared" si="9"/>
        <v>0.58935776591378508</v>
      </c>
      <c r="S13" s="2">
        <f t="shared" si="10"/>
        <v>0.50900967893034987</v>
      </c>
      <c r="T13" s="2">
        <f t="shared" si="11"/>
        <v>0.5709903210696502</v>
      </c>
      <c r="U13" s="2">
        <f t="shared" si="12"/>
        <v>0.54</v>
      </c>
    </row>
    <row r="14" spans="5:21" x14ac:dyDescent="0.35">
      <c r="F14">
        <f t="shared" si="13"/>
        <v>0.05</v>
      </c>
      <c r="G14">
        <f t="shared" si="1"/>
        <v>6.0025000000000009E-4</v>
      </c>
      <c r="H14">
        <f t="shared" si="2"/>
        <v>2.5000000000000001E-4</v>
      </c>
      <c r="I14">
        <f t="shared" si="3"/>
        <v>8.5025000000000009E-4</v>
      </c>
      <c r="J14">
        <f t="shared" si="4"/>
        <v>2.9159046623646667E-2</v>
      </c>
      <c r="K14">
        <f t="shared" si="5"/>
        <v>5.7151731382347463E-2</v>
      </c>
      <c r="L14">
        <f t="shared" si="6"/>
        <v>3.0990321069650113E-2</v>
      </c>
      <c r="O14">
        <f t="shared" si="0"/>
        <v>0.05</v>
      </c>
      <c r="P14" s="3">
        <f t="shared" si="7"/>
        <v>2.5000000000000001E-2</v>
      </c>
      <c r="Q14" s="2">
        <f t="shared" si="8"/>
        <v>0.48284826861765257</v>
      </c>
      <c r="R14" s="2">
        <f t="shared" si="9"/>
        <v>0.59715173138234745</v>
      </c>
      <c r="S14" s="2">
        <f t="shared" si="10"/>
        <v>0.50900967893034987</v>
      </c>
      <c r="T14" s="2">
        <f t="shared" si="11"/>
        <v>0.5709903210696502</v>
      </c>
      <c r="U14" s="2">
        <f t="shared" si="12"/>
        <v>0.54</v>
      </c>
    </row>
    <row r="15" spans="5:21" x14ac:dyDescent="0.35">
      <c r="F15">
        <f t="shared" si="13"/>
        <v>6.0000000000000005E-2</v>
      </c>
      <c r="G15">
        <f t="shared" si="1"/>
        <v>8.6436000000000011E-4</v>
      </c>
      <c r="H15">
        <f t="shared" si="2"/>
        <v>2.5000000000000001E-4</v>
      </c>
      <c r="I15">
        <f t="shared" si="3"/>
        <v>1.11436E-3</v>
      </c>
      <c r="J15">
        <f t="shared" si="4"/>
        <v>3.33820310945874E-2</v>
      </c>
      <c r="K15">
        <f t="shared" si="5"/>
        <v>6.5428780945391299E-2</v>
      </c>
      <c r="L15">
        <f t="shared" si="6"/>
        <v>3.0990321069650113E-2</v>
      </c>
      <c r="O15">
        <f t="shared" si="0"/>
        <v>6.0000000000000005E-2</v>
      </c>
      <c r="P15" s="3">
        <f t="shared" si="7"/>
        <v>3.0000000000000002E-2</v>
      </c>
      <c r="Q15" s="2">
        <f t="shared" si="8"/>
        <v>0.47457121905460875</v>
      </c>
      <c r="R15" s="2">
        <f t="shared" si="9"/>
        <v>0.60542878094539132</v>
      </c>
      <c r="S15" s="2">
        <f t="shared" si="10"/>
        <v>0.50900967893034987</v>
      </c>
      <c r="T15" s="2">
        <f t="shared" si="11"/>
        <v>0.5709903210696502</v>
      </c>
      <c r="U15" s="2">
        <f t="shared" si="12"/>
        <v>0.54</v>
      </c>
    </row>
    <row r="16" spans="5:21" x14ac:dyDescent="0.35">
      <c r="F16">
        <f t="shared" si="13"/>
        <v>7.0000000000000007E-2</v>
      </c>
      <c r="G16">
        <f t="shared" si="1"/>
        <v>1.1764900000000001E-3</v>
      </c>
      <c r="H16">
        <f t="shared" si="2"/>
        <v>2.5000000000000001E-4</v>
      </c>
      <c r="I16">
        <f t="shared" si="3"/>
        <v>1.4264900000000001E-3</v>
      </c>
      <c r="J16">
        <f t="shared" si="4"/>
        <v>3.7768902552232045E-2</v>
      </c>
      <c r="K16">
        <f t="shared" si="5"/>
        <v>7.4027049002374806E-2</v>
      </c>
      <c r="L16">
        <f t="shared" si="6"/>
        <v>3.0990321069650113E-2</v>
      </c>
      <c r="O16">
        <f t="shared" si="0"/>
        <v>7.0000000000000007E-2</v>
      </c>
      <c r="P16" s="3">
        <f t="shared" si="7"/>
        <v>3.5000000000000003E-2</v>
      </c>
      <c r="Q16" s="2">
        <f t="shared" si="8"/>
        <v>0.46597295099762526</v>
      </c>
      <c r="R16" s="2">
        <f t="shared" si="9"/>
        <v>0.61402704900237481</v>
      </c>
      <c r="S16" s="2">
        <f t="shared" si="10"/>
        <v>0.50900967893034987</v>
      </c>
      <c r="T16" s="2">
        <f t="shared" si="11"/>
        <v>0.5709903210696502</v>
      </c>
      <c r="U16" s="2">
        <f t="shared" si="12"/>
        <v>0.54</v>
      </c>
    </row>
    <row r="17" spans="6:21" x14ac:dyDescent="0.35">
      <c r="F17">
        <f t="shared" si="13"/>
        <v>0.08</v>
      </c>
      <c r="G17">
        <f t="shared" si="1"/>
        <v>1.5366399999999999E-3</v>
      </c>
      <c r="H17">
        <f t="shared" si="2"/>
        <v>2.5000000000000001E-4</v>
      </c>
      <c r="I17">
        <f t="shared" si="3"/>
        <v>1.7866399999999999E-3</v>
      </c>
      <c r="J17">
        <f t="shared" si="4"/>
        <v>4.2268664516400323E-2</v>
      </c>
      <c r="K17">
        <f t="shared" si="5"/>
        <v>8.2846582452144629E-2</v>
      </c>
      <c r="L17">
        <f t="shared" si="6"/>
        <v>3.0990321069650113E-2</v>
      </c>
      <c r="O17">
        <f t="shared" si="0"/>
        <v>0.08</v>
      </c>
      <c r="P17" s="3">
        <f t="shared" si="7"/>
        <v>0.04</v>
      </c>
      <c r="Q17" s="2">
        <f t="shared" si="8"/>
        <v>0.45715341754785543</v>
      </c>
      <c r="R17" s="2">
        <f t="shared" si="9"/>
        <v>0.62284658245214464</v>
      </c>
      <c r="S17" s="2">
        <f t="shared" si="10"/>
        <v>0.50900967893034987</v>
      </c>
      <c r="T17" s="2">
        <f t="shared" si="11"/>
        <v>0.5709903210696502</v>
      </c>
      <c r="U17" s="2">
        <f t="shared" si="12"/>
        <v>0.54</v>
      </c>
    </row>
    <row r="18" spans="6:21" x14ac:dyDescent="0.35">
      <c r="F18">
        <f t="shared" si="13"/>
        <v>0.09</v>
      </c>
      <c r="G18">
        <f t="shared" si="1"/>
        <v>1.9448099999999997E-3</v>
      </c>
      <c r="H18">
        <f t="shared" si="2"/>
        <v>2.5000000000000001E-4</v>
      </c>
      <c r="I18">
        <f t="shared" si="3"/>
        <v>2.1948099999999997E-3</v>
      </c>
      <c r="J18">
        <f t="shared" si="4"/>
        <v>4.6848799344273488E-2</v>
      </c>
      <c r="K18">
        <f t="shared" si="5"/>
        <v>9.1823646714776039E-2</v>
      </c>
      <c r="L18">
        <f t="shared" si="6"/>
        <v>3.0990321069650113E-2</v>
      </c>
      <c r="O18">
        <f t="shared" si="0"/>
        <v>0.09</v>
      </c>
      <c r="P18" s="3">
        <f t="shared" si="7"/>
        <v>4.4999999999999998E-2</v>
      </c>
      <c r="Q18" s="2">
        <f t="shared" si="8"/>
        <v>0.44817635328522398</v>
      </c>
      <c r="R18" s="2">
        <f t="shared" si="9"/>
        <v>0.63182364671477609</v>
      </c>
      <c r="S18" s="2">
        <f t="shared" si="10"/>
        <v>0.50900967893034987</v>
      </c>
      <c r="T18" s="2">
        <f t="shared" si="11"/>
        <v>0.5709903210696502</v>
      </c>
      <c r="U18" s="2">
        <f t="shared" si="12"/>
        <v>0.54</v>
      </c>
    </row>
    <row r="19" spans="6:21" x14ac:dyDescent="0.35">
      <c r="F19">
        <f t="shared" si="13"/>
        <v>9.9999999999999992E-2</v>
      </c>
      <c r="G19">
        <f t="shared" si="1"/>
        <v>2.4009999999999995E-3</v>
      </c>
      <c r="H19">
        <f t="shared" si="2"/>
        <v>2.5000000000000001E-4</v>
      </c>
      <c r="I19">
        <f t="shared" si="3"/>
        <v>2.6509999999999997E-3</v>
      </c>
      <c r="J19">
        <f t="shared" si="4"/>
        <v>5.1487862647423999E-2</v>
      </c>
      <c r="K19">
        <f t="shared" si="5"/>
        <v>0.10091621078895104</v>
      </c>
      <c r="L19">
        <f t="shared" si="6"/>
        <v>3.0990321069650113E-2</v>
      </c>
      <c r="O19">
        <f t="shared" si="0"/>
        <v>9.9999999999999992E-2</v>
      </c>
      <c r="P19" s="3">
        <f t="shared" si="7"/>
        <v>4.9999999999999996E-2</v>
      </c>
      <c r="Q19" s="2">
        <f t="shared" si="8"/>
        <v>0.43908378921104901</v>
      </c>
      <c r="R19" s="2">
        <f t="shared" si="9"/>
        <v>0.64091621078895111</v>
      </c>
      <c r="S19" s="2">
        <f t="shared" si="10"/>
        <v>0.50900967893034987</v>
      </c>
      <c r="T19" s="2">
        <f t="shared" si="11"/>
        <v>0.5709903210696502</v>
      </c>
      <c r="U19" s="2">
        <f t="shared" si="12"/>
        <v>0.54</v>
      </c>
    </row>
    <row r="20" spans="6:21" x14ac:dyDescent="0.35">
      <c r="F20">
        <f t="shared" si="13"/>
        <v>0.10999999999999999</v>
      </c>
      <c r="G20">
        <f t="shared" si="1"/>
        <v>2.9052099999999992E-3</v>
      </c>
      <c r="H20">
        <f t="shared" si="2"/>
        <v>2.5000000000000001E-4</v>
      </c>
      <c r="I20">
        <f t="shared" si="3"/>
        <v>3.1552099999999994E-3</v>
      </c>
      <c r="J20">
        <f t="shared" si="4"/>
        <v>5.6171255994503094E-2</v>
      </c>
      <c r="K20">
        <f t="shared" si="5"/>
        <v>0.11009566174922607</v>
      </c>
      <c r="L20">
        <f t="shared" si="6"/>
        <v>3.0990321069650113E-2</v>
      </c>
      <c r="O20">
        <f t="shared" si="0"/>
        <v>0.10999999999999999</v>
      </c>
      <c r="P20" s="3">
        <f t="shared" si="7"/>
        <v>5.4999999999999993E-2</v>
      </c>
      <c r="Q20" s="2">
        <f t="shared" si="8"/>
        <v>0.42990433825077395</v>
      </c>
      <c r="R20" s="2">
        <f t="shared" si="9"/>
        <v>0.65009566174922606</v>
      </c>
      <c r="S20" s="2">
        <f t="shared" si="10"/>
        <v>0.50900967893034987</v>
      </c>
      <c r="T20" s="2">
        <f t="shared" si="11"/>
        <v>0.5709903210696502</v>
      </c>
      <c r="U20" s="2">
        <f t="shared" si="12"/>
        <v>0.54</v>
      </c>
    </row>
    <row r="21" spans="6:21" x14ac:dyDescent="0.35">
      <c r="F21">
        <f t="shared" si="13"/>
        <v>0.11999999999999998</v>
      </c>
      <c r="G21">
        <f t="shared" si="1"/>
        <v>3.4574399999999987E-3</v>
      </c>
      <c r="H21">
        <f t="shared" si="2"/>
        <v>2.5000000000000001E-4</v>
      </c>
      <c r="I21">
        <f t="shared" si="3"/>
        <v>3.7074399999999985E-3</v>
      </c>
      <c r="J21">
        <f t="shared" si="4"/>
        <v>6.0888751013631399E-2</v>
      </c>
      <c r="K21">
        <f t="shared" si="5"/>
        <v>0.11934195198671754</v>
      </c>
      <c r="L21">
        <f t="shared" si="6"/>
        <v>3.0990321069650113E-2</v>
      </c>
      <c r="O21">
        <f t="shared" si="0"/>
        <v>0.11999999999999998</v>
      </c>
      <c r="P21" s="3">
        <f t="shared" si="7"/>
        <v>5.9999999999999991E-2</v>
      </c>
      <c r="Q21" s="2">
        <f t="shared" si="8"/>
        <v>0.42065804801328249</v>
      </c>
      <c r="R21" s="2">
        <f t="shared" si="9"/>
        <v>0.65934195198671763</v>
      </c>
      <c r="S21" s="2">
        <f t="shared" si="10"/>
        <v>0.50900967893034987</v>
      </c>
      <c r="T21" s="2">
        <f t="shared" si="11"/>
        <v>0.5709903210696502</v>
      </c>
      <c r="U21" s="2">
        <f t="shared" si="12"/>
        <v>0.54</v>
      </c>
    </row>
    <row r="22" spans="6:21" x14ac:dyDescent="0.35">
      <c r="F22">
        <f t="shared" si="13"/>
        <v>0.12999999999999998</v>
      </c>
      <c r="G22">
        <f t="shared" si="1"/>
        <v>4.0576899999999983E-3</v>
      </c>
      <c r="H22">
        <f t="shared" si="2"/>
        <v>2.5000000000000001E-4</v>
      </c>
      <c r="I22">
        <f t="shared" si="3"/>
        <v>4.3076899999999986E-3</v>
      </c>
      <c r="J22">
        <f t="shared" si="4"/>
        <v>6.5632994751115836E-2</v>
      </c>
      <c r="K22">
        <f t="shared" si="5"/>
        <v>0.12864066971218704</v>
      </c>
      <c r="L22">
        <f t="shared" si="6"/>
        <v>3.0990321069650113E-2</v>
      </c>
      <c r="O22">
        <f t="shared" si="0"/>
        <v>0.12999999999999998</v>
      </c>
      <c r="P22" s="3">
        <f t="shared" si="7"/>
        <v>6.4999999999999988E-2</v>
      </c>
      <c r="Q22" s="2">
        <f t="shared" si="8"/>
        <v>0.41135933028781302</v>
      </c>
      <c r="R22" s="2">
        <f t="shared" si="9"/>
        <v>0.66864066971218705</v>
      </c>
      <c r="S22" s="2">
        <f t="shared" si="10"/>
        <v>0.50900967893034987</v>
      </c>
      <c r="T22" s="2">
        <f t="shared" si="11"/>
        <v>0.5709903210696502</v>
      </c>
      <c r="U22" s="2">
        <f t="shared" si="12"/>
        <v>0.54</v>
      </c>
    </row>
    <row r="23" spans="6:21" x14ac:dyDescent="0.35">
      <c r="F23">
        <f t="shared" si="13"/>
        <v>0.13999999999999999</v>
      </c>
      <c r="G23">
        <f t="shared" si="1"/>
        <v>4.7059599999999986E-3</v>
      </c>
      <c r="H23">
        <f t="shared" si="2"/>
        <v>2.5000000000000001E-4</v>
      </c>
      <c r="I23">
        <f t="shared" si="3"/>
        <v>4.9559599999999988E-3</v>
      </c>
      <c r="J23">
        <f t="shared" si="4"/>
        <v>7.039857953112405E-2</v>
      </c>
      <c r="K23">
        <f t="shared" si="5"/>
        <v>0.13798121588100315</v>
      </c>
      <c r="L23">
        <f t="shared" si="6"/>
        <v>3.0990321069650113E-2</v>
      </c>
      <c r="O23">
        <f t="shared" si="0"/>
        <v>0.13999999999999999</v>
      </c>
      <c r="P23" s="3">
        <f t="shared" si="7"/>
        <v>6.9999999999999993E-2</v>
      </c>
      <c r="Q23" s="2">
        <f t="shared" si="8"/>
        <v>0.40201878411899689</v>
      </c>
      <c r="R23" s="2">
        <f t="shared" si="9"/>
        <v>0.67798121588100324</v>
      </c>
      <c r="S23" s="2">
        <f t="shared" si="10"/>
        <v>0.50900967893034987</v>
      </c>
      <c r="T23" s="2">
        <f t="shared" si="11"/>
        <v>0.5709903210696502</v>
      </c>
      <c r="U23" s="2">
        <f t="shared" si="12"/>
        <v>0.54</v>
      </c>
    </row>
    <row r="24" spans="6:21" x14ac:dyDescent="0.35">
      <c r="F24">
        <f t="shared" si="13"/>
        <v>0.15</v>
      </c>
      <c r="G24">
        <f t="shared" si="1"/>
        <v>5.4022499999999991E-3</v>
      </c>
      <c r="H24">
        <f t="shared" si="2"/>
        <v>2.5000000000000001E-4</v>
      </c>
      <c r="I24">
        <f t="shared" si="3"/>
        <v>5.6522499999999993E-3</v>
      </c>
      <c r="J24">
        <f t="shared" si="4"/>
        <v>7.518144717947374E-2</v>
      </c>
      <c r="K24">
        <f t="shared" si="5"/>
        <v>0.14735563647176853</v>
      </c>
      <c r="L24">
        <f t="shared" si="6"/>
        <v>3.0990321069650113E-2</v>
      </c>
      <c r="O24">
        <f t="shared" si="0"/>
        <v>0.15</v>
      </c>
      <c r="P24" s="3">
        <f t="shared" si="7"/>
        <v>7.4999999999999997E-2</v>
      </c>
      <c r="Q24" s="2">
        <f t="shared" si="8"/>
        <v>0.39264436352823151</v>
      </c>
      <c r="R24" s="2">
        <f t="shared" si="9"/>
        <v>0.68735563647176856</v>
      </c>
      <c r="S24" s="2">
        <f t="shared" si="10"/>
        <v>0.50900967893034987</v>
      </c>
      <c r="T24" s="2">
        <f t="shared" si="11"/>
        <v>0.5709903210696502</v>
      </c>
      <c r="U24" s="2">
        <f t="shared" si="12"/>
        <v>0.54</v>
      </c>
    </row>
    <row r="25" spans="6:21" x14ac:dyDescent="0.35">
      <c r="F25">
        <f t="shared" si="13"/>
        <v>0.16</v>
      </c>
      <c r="G25">
        <f t="shared" si="1"/>
        <v>6.1465599999999997E-3</v>
      </c>
      <c r="H25">
        <f t="shared" si="2"/>
        <v>2.5000000000000001E-4</v>
      </c>
      <c r="I25">
        <f t="shared" si="3"/>
        <v>6.3965599999999999E-3</v>
      </c>
      <c r="J25">
        <f t="shared" si="4"/>
        <v>7.9978497110160807E-2</v>
      </c>
      <c r="K25">
        <f t="shared" si="5"/>
        <v>0.15675785433591519</v>
      </c>
      <c r="L25">
        <f t="shared" si="6"/>
        <v>3.0990321069650113E-2</v>
      </c>
      <c r="O25">
        <f t="shared" si="0"/>
        <v>0.16</v>
      </c>
      <c r="P25" s="3">
        <f t="shared" si="7"/>
        <v>0.08</v>
      </c>
      <c r="Q25" s="2">
        <f t="shared" si="8"/>
        <v>0.38324214566408488</v>
      </c>
      <c r="R25" s="2">
        <f t="shared" si="9"/>
        <v>0.69675785433591519</v>
      </c>
      <c r="S25" s="2">
        <f t="shared" si="10"/>
        <v>0.50900967893034987</v>
      </c>
      <c r="T25" s="2">
        <f t="shared" si="11"/>
        <v>0.5709903210696502</v>
      </c>
      <c r="U25" s="2">
        <f t="shared" si="12"/>
        <v>0.54</v>
      </c>
    </row>
    <row r="26" spans="6:21" x14ac:dyDescent="0.35">
      <c r="F26">
        <f t="shared" si="13"/>
        <v>0.17</v>
      </c>
      <c r="G26">
        <f t="shared" si="1"/>
        <v>6.9388900000000005E-3</v>
      </c>
      <c r="H26">
        <f t="shared" si="2"/>
        <v>2.5000000000000001E-4</v>
      </c>
      <c r="I26">
        <f t="shared" si="3"/>
        <v>7.1888900000000007E-3</v>
      </c>
      <c r="J26">
        <f t="shared" si="4"/>
        <v>8.47873221655219E-2</v>
      </c>
      <c r="K26">
        <f t="shared" si="5"/>
        <v>0.16618315144442292</v>
      </c>
      <c r="L26">
        <f t="shared" si="6"/>
        <v>3.0990321069650113E-2</v>
      </c>
      <c r="O26">
        <f t="shared" si="0"/>
        <v>0.17</v>
      </c>
      <c r="P26" s="3">
        <f t="shared" si="7"/>
        <v>8.5000000000000006E-2</v>
      </c>
      <c r="Q26" s="2">
        <f t="shared" si="8"/>
        <v>0.37381684855557712</v>
      </c>
      <c r="R26" s="2">
        <f t="shared" si="9"/>
        <v>0.70618315144442301</v>
      </c>
      <c r="S26" s="2">
        <f t="shared" si="10"/>
        <v>0.50900967893034987</v>
      </c>
      <c r="T26" s="2">
        <f t="shared" si="11"/>
        <v>0.5709903210696502</v>
      </c>
      <c r="U26" s="2">
        <f t="shared" si="12"/>
        <v>0.54</v>
      </c>
    </row>
    <row r="27" spans="6:21" x14ac:dyDescent="0.35">
      <c r="F27">
        <f t="shared" si="13"/>
        <v>0.18000000000000002</v>
      </c>
      <c r="G27">
        <f t="shared" si="1"/>
        <v>7.7792400000000006E-3</v>
      </c>
      <c r="H27">
        <f t="shared" si="2"/>
        <v>2.5000000000000001E-4</v>
      </c>
      <c r="I27">
        <f t="shared" si="3"/>
        <v>8.02924E-3</v>
      </c>
      <c r="J27">
        <f t="shared" si="4"/>
        <v>8.9606026583037374E-2</v>
      </c>
      <c r="K27">
        <f t="shared" si="5"/>
        <v>0.17562781210275324</v>
      </c>
      <c r="L27">
        <f t="shared" si="6"/>
        <v>3.0990321069650113E-2</v>
      </c>
      <c r="O27">
        <f t="shared" si="0"/>
        <v>0.18000000000000002</v>
      </c>
      <c r="P27" s="3">
        <f t="shared" si="7"/>
        <v>9.0000000000000011E-2</v>
      </c>
      <c r="Q27" s="2">
        <f t="shared" si="8"/>
        <v>0.36437218789724679</v>
      </c>
      <c r="R27" s="2">
        <f t="shared" si="9"/>
        <v>0.71562781210275328</v>
      </c>
      <c r="S27" s="2">
        <f t="shared" si="10"/>
        <v>0.50900967893034987</v>
      </c>
      <c r="T27" s="2">
        <f t="shared" si="11"/>
        <v>0.5709903210696502</v>
      </c>
      <c r="U27" s="2">
        <f t="shared" si="12"/>
        <v>0.54</v>
      </c>
    </row>
    <row r="28" spans="6:21" x14ac:dyDescent="0.35">
      <c r="F28">
        <f t="shared" si="13"/>
        <v>0.19000000000000003</v>
      </c>
      <c r="G28">
        <f t="shared" si="1"/>
        <v>8.6676100000000027E-3</v>
      </c>
      <c r="H28">
        <f t="shared" si="2"/>
        <v>2.5000000000000001E-4</v>
      </c>
      <c r="I28">
        <f t="shared" si="3"/>
        <v>8.9176100000000029E-3</v>
      </c>
      <c r="J28">
        <f t="shared" si="4"/>
        <v>9.4433098011237573E-2</v>
      </c>
      <c r="K28">
        <f t="shared" si="5"/>
        <v>0.18508887210202565</v>
      </c>
      <c r="L28">
        <f t="shared" si="6"/>
        <v>3.0990321069650113E-2</v>
      </c>
      <c r="O28">
        <f t="shared" si="0"/>
        <v>0.19000000000000003</v>
      </c>
      <c r="P28" s="3">
        <f t="shared" si="7"/>
        <v>9.5000000000000015E-2</v>
      </c>
      <c r="Q28" s="2">
        <f t="shared" si="8"/>
        <v>0.35491112789797441</v>
      </c>
      <c r="R28" s="2">
        <f t="shared" si="9"/>
        <v>0.72508887210202566</v>
      </c>
      <c r="S28" s="2">
        <f t="shared" si="10"/>
        <v>0.50900967893034987</v>
      </c>
      <c r="T28" s="2">
        <f t="shared" si="11"/>
        <v>0.5709903210696502</v>
      </c>
      <c r="U28" s="2">
        <f t="shared" si="12"/>
        <v>0.54</v>
      </c>
    </row>
    <row r="29" spans="6:21" x14ac:dyDescent="0.35">
      <c r="F29">
        <f t="shared" si="13"/>
        <v>0.20000000000000004</v>
      </c>
      <c r="G29">
        <f t="shared" si="1"/>
        <v>9.6040000000000032E-3</v>
      </c>
      <c r="H29">
        <f t="shared" si="2"/>
        <v>2.5000000000000001E-4</v>
      </c>
      <c r="I29">
        <f t="shared" si="3"/>
        <v>9.8540000000000034E-3</v>
      </c>
      <c r="J29">
        <f t="shared" si="4"/>
        <v>9.9267315869826983E-2</v>
      </c>
      <c r="K29">
        <f t="shared" si="5"/>
        <v>0.19456393910486089</v>
      </c>
      <c r="L29">
        <f t="shared" si="6"/>
        <v>3.0990321069650113E-2</v>
      </c>
      <c r="O29">
        <f t="shared" si="0"/>
        <v>0.20000000000000004</v>
      </c>
      <c r="P29" s="3">
        <f t="shared" si="7"/>
        <v>0.10000000000000002</v>
      </c>
      <c r="Q29" s="2">
        <f t="shared" si="8"/>
        <v>0.34543606089513912</v>
      </c>
      <c r="R29" s="2">
        <f t="shared" si="9"/>
        <v>0.73456393910486095</v>
      </c>
      <c r="S29" s="2">
        <f t="shared" si="10"/>
        <v>0.50900967893034987</v>
      </c>
      <c r="T29" s="2">
        <f t="shared" si="11"/>
        <v>0.5709903210696502</v>
      </c>
      <c r="U29" s="2">
        <f t="shared" si="12"/>
        <v>0.54</v>
      </c>
    </row>
    <row r="30" spans="6:21" x14ac:dyDescent="0.35">
      <c r="F30">
        <f t="shared" si="13"/>
        <v>0.21000000000000005</v>
      </c>
      <c r="G30">
        <f t="shared" si="1"/>
        <v>1.0588410000000005E-2</v>
      </c>
      <c r="H30">
        <f t="shared" si="2"/>
        <v>2.5000000000000001E-4</v>
      </c>
      <c r="I30">
        <f t="shared" si="3"/>
        <v>1.0838410000000005E-2</v>
      </c>
      <c r="J30">
        <f t="shared" si="4"/>
        <v>0.1041076846347089</v>
      </c>
      <c r="K30">
        <f t="shared" si="5"/>
        <v>0.20405106188402944</v>
      </c>
      <c r="L30">
        <f t="shared" si="6"/>
        <v>3.0990321069650113E-2</v>
      </c>
      <c r="O30">
        <f t="shared" si="0"/>
        <v>0.21000000000000005</v>
      </c>
      <c r="P30" s="3">
        <f t="shared" si="7"/>
        <v>0.10500000000000002</v>
      </c>
      <c r="Q30" s="2">
        <f t="shared" si="8"/>
        <v>0.3359489381159706</v>
      </c>
      <c r="R30" s="2">
        <f t="shared" si="9"/>
        <v>0.74405106188402947</v>
      </c>
      <c r="S30" s="2">
        <f t="shared" si="10"/>
        <v>0.50900967893034987</v>
      </c>
      <c r="T30" s="2">
        <f t="shared" si="11"/>
        <v>0.5709903210696502</v>
      </c>
      <c r="U30" s="2">
        <f t="shared" si="12"/>
        <v>0.54</v>
      </c>
    </row>
    <row r="31" spans="6:21" x14ac:dyDescent="0.35">
      <c r="F31">
        <f t="shared" si="13"/>
        <v>0.22000000000000006</v>
      </c>
      <c r="G31">
        <f t="shared" si="1"/>
        <v>1.1620840000000006E-2</v>
      </c>
      <c r="H31">
        <f t="shared" si="2"/>
        <v>2.5000000000000001E-4</v>
      </c>
      <c r="I31">
        <f t="shared" si="3"/>
        <v>1.1870840000000006E-2</v>
      </c>
      <c r="J31">
        <f t="shared" si="4"/>
        <v>0.10895338452751252</v>
      </c>
      <c r="K31">
        <f t="shared" si="5"/>
        <v>0.21354863367392454</v>
      </c>
      <c r="L31">
        <f t="shared" si="6"/>
        <v>3.0990321069650113E-2</v>
      </c>
      <c r="O31">
        <f t="shared" si="0"/>
        <v>0.22000000000000006</v>
      </c>
      <c r="P31" s="3">
        <f t="shared" si="7"/>
        <v>0.11000000000000003</v>
      </c>
      <c r="Q31" s="2">
        <f t="shared" si="8"/>
        <v>0.32645136632607552</v>
      </c>
      <c r="R31" s="2">
        <f t="shared" si="9"/>
        <v>0.75354863367392455</v>
      </c>
      <c r="S31" s="2">
        <f t="shared" si="10"/>
        <v>0.50900967893034987</v>
      </c>
      <c r="T31" s="2">
        <f t="shared" si="11"/>
        <v>0.5709903210696502</v>
      </c>
      <c r="U31" s="2">
        <f t="shared" si="12"/>
        <v>0.54</v>
      </c>
    </row>
    <row r="32" spans="6:21" x14ac:dyDescent="0.35">
      <c r="F32">
        <f t="shared" si="13"/>
        <v>0.23000000000000007</v>
      </c>
      <c r="G32">
        <f t="shared" si="1"/>
        <v>1.2701290000000006E-2</v>
      </c>
      <c r="H32">
        <f t="shared" si="2"/>
        <v>2.5000000000000001E-4</v>
      </c>
      <c r="I32">
        <f t="shared" si="3"/>
        <v>1.2951290000000006E-2</v>
      </c>
      <c r="J32">
        <f t="shared" si="4"/>
        <v>0.11380373456086582</v>
      </c>
      <c r="K32">
        <f t="shared" si="5"/>
        <v>0.22305531973929699</v>
      </c>
      <c r="L32">
        <f t="shared" si="6"/>
        <v>3.0990321069650113E-2</v>
      </c>
      <c r="O32">
        <f t="shared" si="0"/>
        <v>0.23000000000000007</v>
      </c>
      <c r="P32" s="3">
        <f t="shared" si="7"/>
        <v>0.11500000000000003</v>
      </c>
      <c r="Q32" s="2">
        <f t="shared" si="8"/>
        <v>0.31694468026070305</v>
      </c>
      <c r="R32" s="2">
        <f t="shared" si="9"/>
        <v>0.76305531973929708</v>
      </c>
      <c r="S32" s="2">
        <f t="shared" si="10"/>
        <v>0.50900967893034987</v>
      </c>
      <c r="T32" s="2">
        <f t="shared" si="11"/>
        <v>0.5709903210696502</v>
      </c>
      <c r="U32" s="2">
        <f t="shared" si="12"/>
        <v>0.54</v>
      </c>
    </row>
    <row r="33" spans="6:21" x14ac:dyDescent="0.35">
      <c r="F33">
        <f t="shared" si="13"/>
        <v>0.24000000000000007</v>
      </c>
      <c r="G33">
        <f t="shared" si="1"/>
        <v>1.3829760000000007E-2</v>
      </c>
      <c r="H33">
        <f t="shared" si="2"/>
        <v>2.5000000000000001E-4</v>
      </c>
      <c r="I33">
        <f t="shared" si="3"/>
        <v>1.4079760000000007E-2</v>
      </c>
      <c r="J33">
        <f t="shared" si="4"/>
        <v>0.11865816448942738</v>
      </c>
      <c r="K33">
        <f t="shared" si="5"/>
        <v>0.23257000239927766</v>
      </c>
      <c r="L33">
        <f t="shared" si="6"/>
        <v>3.0990321069650113E-2</v>
      </c>
      <c r="O33">
        <f t="shared" si="0"/>
        <v>0.24000000000000007</v>
      </c>
      <c r="P33" s="3">
        <f t="shared" si="7"/>
        <v>0.12000000000000004</v>
      </c>
      <c r="Q33" s="2">
        <f t="shared" si="8"/>
        <v>0.30742999760072237</v>
      </c>
      <c r="R33" s="2">
        <f t="shared" si="9"/>
        <v>0.77257000239927764</v>
      </c>
      <c r="S33" s="2">
        <f t="shared" si="10"/>
        <v>0.50900967893034987</v>
      </c>
      <c r="T33" s="2">
        <f t="shared" si="11"/>
        <v>0.5709903210696502</v>
      </c>
      <c r="U33" s="2">
        <f t="shared" si="12"/>
        <v>0.54</v>
      </c>
    </row>
    <row r="34" spans="6:21" x14ac:dyDescent="0.35">
      <c r="F34">
        <f t="shared" si="13"/>
        <v>0.25000000000000006</v>
      </c>
      <c r="G34">
        <f t="shared" si="1"/>
        <v>1.5006250000000006E-2</v>
      </c>
      <c r="H34">
        <f t="shared" si="2"/>
        <v>2.5000000000000001E-4</v>
      </c>
      <c r="I34">
        <f t="shared" si="3"/>
        <v>1.5256250000000006E-2</v>
      </c>
      <c r="J34">
        <f t="shared" si="4"/>
        <v>0.12351619327035628</v>
      </c>
      <c r="K34">
        <f t="shared" si="5"/>
        <v>0.24209173880989829</v>
      </c>
      <c r="L34">
        <f t="shared" si="6"/>
        <v>3.0990321069650113E-2</v>
      </c>
      <c r="O34">
        <f t="shared" si="0"/>
        <v>0.25000000000000006</v>
      </c>
      <c r="P34" s="3">
        <f t="shared" si="7"/>
        <v>0.12500000000000003</v>
      </c>
      <c r="Q34" s="2">
        <f t="shared" si="8"/>
        <v>0.29790826119010172</v>
      </c>
      <c r="R34" s="2">
        <f t="shared" si="9"/>
        <v>0.78209173880989835</v>
      </c>
      <c r="S34" s="2">
        <f t="shared" si="10"/>
        <v>0.50900967893034987</v>
      </c>
      <c r="T34" s="2">
        <f t="shared" si="11"/>
        <v>0.5709903210696502</v>
      </c>
      <c r="U34" s="2">
        <f t="shared" si="12"/>
        <v>0.54</v>
      </c>
    </row>
    <row r="35" spans="6:21" x14ac:dyDescent="0.35">
      <c r="F35">
        <f t="shared" si="13"/>
        <v>0.26000000000000006</v>
      </c>
      <c r="G35">
        <f t="shared" si="1"/>
        <v>1.6230760000000007E-2</v>
      </c>
      <c r="H35">
        <f t="shared" si="2"/>
        <v>2.5000000000000001E-4</v>
      </c>
      <c r="I35">
        <f t="shared" si="3"/>
        <v>1.6480760000000007E-2</v>
      </c>
      <c r="J35">
        <f t="shared" si="4"/>
        <v>0.12837741234344929</v>
      </c>
      <c r="K35">
        <f t="shared" si="5"/>
        <v>0.25161972819316059</v>
      </c>
      <c r="L35">
        <f t="shared" si="6"/>
        <v>3.0990321069650113E-2</v>
      </c>
      <c r="O35">
        <f t="shared" si="0"/>
        <v>0.26000000000000006</v>
      </c>
      <c r="P35" s="3">
        <f t="shared" si="7"/>
        <v>0.13000000000000003</v>
      </c>
      <c r="Q35" s="2">
        <f t="shared" si="8"/>
        <v>0.28838027180683945</v>
      </c>
      <c r="R35" s="2">
        <f t="shared" si="9"/>
        <v>0.79161972819316062</v>
      </c>
      <c r="S35" s="2">
        <f t="shared" si="10"/>
        <v>0.50900967893034987</v>
      </c>
      <c r="T35" s="2">
        <f t="shared" si="11"/>
        <v>0.5709903210696502</v>
      </c>
      <c r="U35" s="2">
        <f t="shared" si="12"/>
        <v>0.54</v>
      </c>
    </row>
    <row r="36" spans="6:21" x14ac:dyDescent="0.35">
      <c r="F36">
        <f t="shared" si="13"/>
        <v>0.27000000000000007</v>
      </c>
      <c r="G36">
        <f t="shared" si="1"/>
        <v>1.7503290000000008E-2</v>
      </c>
      <c r="H36">
        <f t="shared" si="2"/>
        <v>2.5000000000000001E-4</v>
      </c>
      <c r="I36">
        <f t="shared" si="3"/>
        <v>1.7753290000000008E-2</v>
      </c>
      <c r="J36">
        <f t="shared" si="4"/>
        <v>0.13324147252263466</v>
      </c>
      <c r="K36">
        <f t="shared" si="5"/>
        <v>0.26115328614436395</v>
      </c>
      <c r="L36">
        <f t="shared" si="6"/>
        <v>3.0990321069650113E-2</v>
      </c>
      <c r="O36">
        <f t="shared" si="0"/>
        <v>0.27000000000000007</v>
      </c>
      <c r="P36" s="3">
        <f t="shared" si="7"/>
        <v>0.13500000000000004</v>
      </c>
      <c r="Q36" s="2">
        <f t="shared" si="8"/>
        <v>0.27884671385563609</v>
      </c>
      <c r="R36" s="2">
        <f t="shared" si="9"/>
        <v>0.80115328614436399</v>
      </c>
      <c r="S36" s="2">
        <f t="shared" si="10"/>
        <v>0.50900967893034987</v>
      </c>
      <c r="T36" s="2">
        <f t="shared" si="11"/>
        <v>0.5709903210696502</v>
      </c>
      <c r="U36" s="2">
        <f t="shared" si="12"/>
        <v>0.54</v>
      </c>
    </row>
    <row r="37" spans="6:21" x14ac:dyDescent="0.35">
      <c r="F37">
        <f t="shared" si="13"/>
        <v>0.28000000000000008</v>
      </c>
      <c r="G37">
        <f t="shared" si="1"/>
        <v>1.8823840000000008E-2</v>
      </c>
      <c r="H37">
        <f t="shared" si="2"/>
        <v>2.5000000000000001E-4</v>
      </c>
      <c r="I37">
        <f t="shared" si="3"/>
        <v>1.9073840000000009E-2</v>
      </c>
      <c r="J37">
        <f t="shared" si="4"/>
        <v>0.1381080736235214</v>
      </c>
      <c r="K37">
        <f t="shared" si="5"/>
        <v>0.27069182430210192</v>
      </c>
      <c r="L37">
        <f t="shared" si="6"/>
        <v>3.0990321069650113E-2</v>
      </c>
      <c r="O37">
        <f t="shared" si="0"/>
        <v>0.28000000000000008</v>
      </c>
      <c r="P37" s="3">
        <f t="shared" si="7"/>
        <v>0.14000000000000004</v>
      </c>
      <c r="Q37" s="2">
        <f t="shared" si="8"/>
        <v>0.26930817569789811</v>
      </c>
      <c r="R37" s="2">
        <f t="shared" si="9"/>
        <v>0.81069182430210196</v>
      </c>
      <c r="S37" s="2">
        <f t="shared" si="10"/>
        <v>0.50900967893034987</v>
      </c>
      <c r="T37" s="2">
        <f t="shared" si="11"/>
        <v>0.5709903210696502</v>
      </c>
      <c r="U37" s="2">
        <f t="shared" si="12"/>
        <v>0.54</v>
      </c>
    </row>
    <row r="38" spans="6:21" x14ac:dyDescent="0.35">
      <c r="F38">
        <f t="shared" si="13"/>
        <v>0.29000000000000009</v>
      </c>
      <c r="G38">
        <f t="shared" si="1"/>
        <v>2.0192410000000011E-2</v>
      </c>
      <c r="H38">
        <f t="shared" si="2"/>
        <v>2.5000000000000001E-4</v>
      </c>
      <c r="I38">
        <f t="shared" si="3"/>
        <v>2.0442410000000012E-2</v>
      </c>
      <c r="J38">
        <f t="shared" si="4"/>
        <v>0.14297695618525388</v>
      </c>
      <c r="K38">
        <f t="shared" si="5"/>
        <v>0.28023483412309763</v>
      </c>
      <c r="L38">
        <f t="shared" si="6"/>
        <v>3.0990321069650113E-2</v>
      </c>
      <c r="O38">
        <f t="shared" si="0"/>
        <v>0.29000000000000009</v>
      </c>
      <c r="P38" s="3">
        <f t="shared" si="7"/>
        <v>0.14500000000000005</v>
      </c>
      <c r="Q38" s="2">
        <f t="shared" si="8"/>
        <v>0.2597651658769024</v>
      </c>
      <c r="R38" s="2">
        <f t="shared" si="9"/>
        <v>0.82023483412309761</v>
      </c>
      <c r="S38" s="2">
        <f t="shared" si="10"/>
        <v>0.50900967893034987</v>
      </c>
      <c r="T38" s="2">
        <f t="shared" si="11"/>
        <v>0.5709903210696502</v>
      </c>
      <c r="U38" s="2">
        <f t="shared" si="12"/>
        <v>0.54</v>
      </c>
    </row>
    <row r="39" spans="6:21" x14ac:dyDescent="0.35">
      <c r="F39">
        <f t="shared" si="13"/>
        <v>0.3000000000000001</v>
      </c>
      <c r="G39">
        <f t="shared" si="1"/>
        <v>2.1609000000000014E-2</v>
      </c>
      <c r="H39">
        <f t="shared" si="2"/>
        <v>2.5000000000000001E-4</v>
      </c>
      <c r="I39">
        <f t="shared" si="3"/>
        <v>2.1859000000000014E-2</v>
      </c>
      <c r="J39">
        <f t="shared" si="4"/>
        <v>0.14784789481084948</v>
      </c>
      <c r="K39">
        <f t="shared" si="5"/>
        <v>0.28978187382926496</v>
      </c>
      <c r="L39">
        <f t="shared" si="6"/>
        <v>3.0990321069650113E-2</v>
      </c>
      <c r="O39">
        <f t="shared" si="0"/>
        <v>0.3000000000000001</v>
      </c>
      <c r="P39" s="3">
        <f t="shared" si="7"/>
        <v>0.15000000000000005</v>
      </c>
      <c r="Q39" s="2">
        <f t="shared" si="8"/>
        <v>0.25021812617073508</v>
      </c>
      <c r="R39" s="2">
        <f t="shared" si="9"/>
        <v>0.82978187382926505</v>
      </c>
      <c r="S39" s="2">
        <f t="shared" si="10"/>
        <v>0.50900967893034987</v>
      </c>
      <c r="T39" s="2">
        <f t="shared" si="11"/>
        <v>0.5709903210696502</v>
      </c>
      <c r="U39" s="2">
        <f t="shared" si="12"/>
        <v>0.54</v>
      </c>
    </row>
    <row r="40" spans="6:21" x14ac:dyDescent="0.35">
      <c r="F40">
        <f t="shared" si="13"/>
        <v>0.31000000000000011</v>
      </c>
      <c r="G40">
        <f t="shared" si="1"/>
        <v>2.3073610000000015E-2</v>
      </c>
      <c r="H40">
        <f t="shared" si="2"/>
        <v>2.5000000000000001E-4</v>
      </c>
      <c r="I40">
        <f t="shared" si="3"/>
        <v>2.3323610000000015E-2</v>
      </c>
      <c r="J40">
        <f t="shared" si="4"/>
        <v>0.15272069276951311</v>
      </c>
      <c r="K40">
        <f t="shared" si="5"/>
        <v>0.29933255782824569</v>
      </c>
      <c r="L40">
        <f t="shared" si="6"/>
        <v>3.0990321069650113E-2</v>
      </c>
      <c r="O40">
        <f t="shared" si="0"/>
        <v>0.31000000000000011</v>
      </c>
      <c r="P40" s="3">
        <f t="shared" si="7"/>
        <v>0.15500000000000005</v>
      </c>
      <c r="Q40" s="2">
        <f t="shared" si="8"/>
        <v>0.24066744217175434</v>
      </c>
      <c r="R40" s="2">
        <f t="shared" si="9"/>
        <v>0.83933255782824578</v>
      </c>
      <c r="S40" s="2">
        <f t="shared" si="10"/>
        <v>0.50900967893034987</v>
      </c>
      <c r="T40" s="2">
        <f t="shared" si="11"/>
        <v>0.5709903210696502</v>
      </c>
      <c r="U40" s="2">
        <f t="shared" si="12"/>
        <v>0.54</v>
      </c>
    </row>
    <row r="41" spans="6:21" x14ac:dyDescent="0.35">
      <c r="F41">
        <f t="shared" si="13"/>
        <v>0.32000000000000012</v>
      </c>
      <c r="G41">
        <f t="shared" si="1"/>
        <v>2.4586240000000016E-2</v>
      </c>
      <c r="H41">
        <f t="shared" si="2"/>
        <v>2.5000000000000001E-4</v>
      </c>
      <c r="I41">
        <f t="shared" si="3"/>
        <v>2.4836240000000016E-2</v>
      </c>
      <c r="J41">
        <f t="shared" si="4"/>
        <v>0.15759517759119412</v>
      </c>
      <c r="K41">
        <f t="shared" si="5"/>
        <v>0.3088865480787405</v>
      </c>
      <c r="L41">
        <f t="shared" si="6"/>
        <v>3.0990321069650113E-2</v>
      </c>
      <c r="O41">
        <f t="shared" si="0"/>
        <v>0.32000000000000012</v>
      </c>
      <c r="P41" s="3">
        <f t="shared" si="7"/>
        <v>0.16000000000000006</v>
      </c>
      <c r="Q41" s="2">
        <f t="shared" si="8"/>
        <v>0.23111345192125954</v>
      </c>
      <c r="R41" s="2">
        <f t="shared" si="9"/>
        <v>0.84888654807874053</v>
      </c>
      <c r="S41" s="2">
        <f t="shared" si="10"/>
        <v>0.50900967893034987</v>
      </c>
      <c r="T41" s="2">
        <f t="shared" si="11"/>
        <v>0.5709903210696502</v>
      </c>
      <c r="U41" s="2">
        <f t="shared" si="12"/>
        <v>0.54</v>
      </c>
    </row>
    <row r="42" spans="6:21" x14ac:dyDescent="0.35">
      <c r="F42">
        <f t="shared" si="13"/>
        <v>0.33000000000000013</v>
      </c>
      <c r="G42">
        <f t="shared" si="1"/>
        <v>2.6146890000000016E-2</v>
      </c>
      <c r="H42">
        <f t="shared" si="2"/>
        <v>2.5000000000000001E-4</v>
      </c>
      <c r="I42">
        <f t="shared" si="3"/>
        <v>2.6396890000000017E-2</v>
      </c>
      <c r="J42">
        <f t="shared" si="4"/>
        <v>0.16247119744742455</v>
      </c>
      <c r="K42">
        <f t="shared" si="5"/>
        <v>0.3184435469969521</v>
      </c>
      <c r="L42">
        <f t="shared" si="6"/>
        <v>3.0990321069650113E-2</v>
      </c>
      <c r="O42">
        <f t="shared" si="0"/>
        <v>0.33000000000000013</v>
      </c>
      <c r="P42" s="3">
        <f t="shared" si="7"/>
        <v>0.16500000000000006</v>
      </c>
      <c r="Q42" s="2">
        <f t="shared" si="8"/>
        <v>0.22155645300304794</v>
      </c>
      <c r="R42" s="2">
        <f t="shared" si="9"/>
        <v>0.85844354699695213</v>
      </c>
      <c r="S42" s="2">
        <f t="shared" si="10"/>
        <v>0.50900967893034987</v>
      </c>
      <c r="T42" s="2">
        <f t="shared" si="11"/>
        <v>0.5709903210696502</v>
      </c>
      <c r="U42" s="2">
        <f t="shared" si="12"/>
        <v>0.54</v>
      </c>
    </row>
    <row r="43" spans="6:21" x14ac:dyDescent="0.35">
      <c r="F43">
        <f t="shared" ref="F43:F49" si="14">F42+0.01</f>
        <v>0.34000000000000014</v>
      </c>
      <c r="G43">
        <f t="shared" si="1"/>
        <v>2.7755560000000019E-2</v>
      </c>
      <c r="H43">
        <f t="shared" si="2"/>
        <v>2.5000000000000001E-4</v>
      </c>
      <c r="I43">
        <f t="shared" si="3"/>
        <v>2.800556000000002E-2</v>
      </c>
      <c r="J43">
        <f t="shared" si="4"/>
        <v>0.16734861815981636</v>
      </c>
      <c r="K43">
        <f t="shared" si="5"/>
        <v>0.32800329159324004</v>
      </c>
      <c r="L43">
        <f t="shared" si="6"/>
        <v>3.0990321069650113E-2</v>
      </c>
      <c r="O43">
        <f t="shared" si="0"/>
        <v>0.34000000000000014</v>
      </c>
      <c r="P43" s="3">
        <f t="shared" si="7"/>
        <v>0.17000000000000007</v>
      </c>
      <c r="Q43" s="2">
        <f t="shared" si="8"/>
        <v>0.21199670840675999</v>
      </c>
      <c r="R43" s="2">
        <f t="shared" si="9"/>
        <v>0.86800329159324008</v>
      </c>
      <c r="S43" s="2">
        <f t="shared" si="10"/>
        <v>0.50900967893034987</v>
      </c>
      <c r="T43" s="2">
        <f t="shared" si="11"/>
        <v>0.5709903210696502</v>
      </c>
      <c r="U43" s="2">
        <f t="shared" si="12"/>
        <v>0.54</v>
      </c>
    </row>
    <row r="44" spans="6:21" x14ac:dyDescent="0.35">
      <c r="F44">
        <f t="shared" si="14"/>
        <v>0.35000000000000014</v>
      </c>
      <c r="G44">
        <f t="shared" si="1"/>
        <v>2.9412250000000022E-2</v>
      </c>
      <c r="H44">
        <f t="shared" si="2"/>
        <v>2.5000000000000001E-4</v>
      </c>
      <c r="I44">
        <f t="shared" si="3"/>
        <v>2.9662250000000022E-2</v>
      </c>
      <c r="J44">
        <f t="shared" si="4"/>
        <v>0.17222732071306232</v>
      </c>
      <c r="K44">
        <f t="shared" si="5"/>
        <v>0.33756554859760213</v>
      </c>
      <c r="L44">
        <f t="shared" si="6"/>
        <v>3.0990321069650113E-2</v>
      </c>
      <c r="O44">
        <f t="shared" si="0"/>
        <v>0.35000000000000014</v>
      </c>
      <c r="P44" s="3">
        <f t="shared" si="7"/>
        <v>0.17500000000000007</v>
      </c>
      <c r="Q44" s="2">
        <f t="shared" si="8"/>
        <v>0.20243445140239791</v>
      </c>
      <c r="R44" s="2">
        <f t="shared" si="9"/>
        <v>0.87756554859760216</v>
      </c>
      <c r="S44" s="2">
        <f t="shared" si="10"/>
        <v>0.50900967893034987</v>
      </c>
      <c r="T44" s="2">
        <f t="shared" si="11"/>
        <v>0.5709903210696502</v>
      </c>
      <c r="U44" s="2">
        <f t="shared" si="12"/>
        <v>0.54</v>
      </c>
    </row>
    <row r="45" spans="6:21" x14ac:dyDescent="0.35">
      <c r="F45">
        <f t="shared" si="14"/>
        <v>0.36000000000000015</v>
      </c>
      <c r="G45">
        <f t="shared" si="1"/>
        <v>3.1116960000000023E-2</v>
      </c>
      <c r="H45">
        <f t="shared" si="2"/>
        <v>2.5000000000000001E-4</v>
      </c>
      <c r="I45">
        <f t="shared" si="3"/>
        <v>3.136696000000002E-2</v>
      </c>
      <c r="J45">
        <f t="shared" si="4"/>
        <v>0.17710719917609227</v>
      </c>
      <c r="K45">
        <f t="shared" si="5"/>
        <v>0.34713011038514086</v>
      </c>
      <c r="L45">
        <f t="shared" si="6"/>
        <v>3.0990321069650113E-2</v>
      </c>
      <c r="O45">
        <f t="shared" si="0"/>
        <v>0.36000000000000015</v>
      </c>
      <c r="P45" s="3">
        <f t="shared" si="7"/>
        <v>0.18000000000000008</v>
      </c>
      <c r="Q45" s="2">
        <f t="shared" si="8"/>
        <v>0.19286988961485918</v>
      </c>
      <c r="R45" s="2">
        <f t="shared" si="9"/>
        <v>0.88713011038514089</v>
      </c>
      <c r="S45" s="2">
        <f t="shared" si="10"/>
        <v>0.50900967893034987</v>
      </c>
      <c r="T45" s="2">
        <f t="shared" si="11"/>
        <v>0.5709903210696502</v>
      </c>
      <c r="U45" s="2">
        <f t="shared" si="12"/>
        <v>0.54</v>
      </c>
    </row>
    <row r="46" spans="6:21" x14ac:dyDescent="0.35">
      <c r="F46">
        <f t="shared" si="14"/>
        <v>0.37000000000000016</v>
      </c>
      <c r="G46">
        <f t="shared" si="1"/>
        <v>3.2869690000000028E-2</v>
      </c>
      <c r="H46">
        <f t="shared" si="2"/>
        <v>2.5000000000000001E-4</v>
      </c>
      <c r="I46">
        <f t="shared" si="3"/>
        <v>3.3119690000000028E-2</v>
      </c>
      <c r="J46">
        <f t="shared" si="4"/>
        <v>0.18198815895546619</v>
      </c>
      <c r="K46">
        <f t="shared" si="5"/>
        <v>0.35669679155271372</v>
      </c>
      <c r="L46">
        <f t="shared" si="6"/>
        <v>3.0990321069650113E-2</v>
      </c>
      <c r="O46">
        <f t="shared" si="0"/>
        <v>0.37000000000000016</v>
      </c>
      <c r="P46" s="3">
        <f t="shared" si="7"/>
        <v>0.18500000000000008</v>
      </c>
      <c r="Q46" s="2">
        <f t="shared" si="8"/>
        <v>0.18330320844728631</v>
      </c>
      <c r="R46" s="2">
        <f t="shared" si="9"/>
        <v>0.89669679155271376</v>
      </c>
      <c r="S46" s="2">
        <f t="shared" si="10"/>
        <v>0.50900967893034987</v>
      </c>
      <c r="T46" s="2">
        <f t="shared" si="11"/>
        <v>0.5709903210696502</v>
      </c>
      <c r="U46" s="2">
        <f t="shared" si="12"/>
        <v>0.54</v>
      </c>
    </row>
    <row r="47" spans="6:21" x14ac:dyDescent="0.35">
      <c r="F47">
        <f t="shared" si="14"/>
        <v>0.38000000000000017</v>
      </c>
      <c r="G47">
        <f t="shared" si="1"/>
        <v>3.4670440000000032E-2</v>
      </c>
      <c r="H47">
        <f t="shared" si="2"/>
        <v>2.5000000000000001E-4</v>
      </c>
      <c r="I47">
        <f t="shared" si="3"/>
        <v>3.4920440000000032E-2</v>
      </c>
      <c r="J47">
        <f t="shared" si="4"/>
        <v>0.18687011532077577</v>
      </c>
      <c r="K47">
        <f t="shared" si="5"/>
        <v>0.36626542602872053</v>
      </c>
      <c r="L47">
        <f t="shared" si="6"/>
        <v>3.0990321069650113E-2</v>
      </c>
      <c r="O47">
        <f t="shared" si="0"/>
        <v>0.38000000000000017</v>
      </c>
      <c r="P47" s="3">
        <f t="shared" si="7"/>
        <v>0.19000000000000009</v>
      </c>
      <c r="Q47" s="2">
        <f t="shared" si="8"/>
        <v>0.1737345739712795</v>
      </c>
      <c r="R47" s="2">
        <f t="shared" si="9"/>
        <v>0.90626542602872062</v>
      </c>
      <c r="S47" s="2">
        <f t="shared" si="10"/>
        <v>0.50900967893034987</v>
      </c>
      <c r="T47" s="2">
        <f t="shared" si="11"/>
        <v>0.5709903210696502</v>
      </c>
      <c r="U47" s="2">
        <f t="shared" si="12"/>
        <v>0.54</v>
      </c>
    </row>
    <row r="48" spans="6:21" x14ac:dyDescent="0.35">
      <c r="F48">
        <f t="shared" si="14"/>
        <v>0.39000000000000018</v>
      </c>
      <c r="G48">
        <f t="shared" si="1"/>
        <v>3.6519210000000031E-2</v>
      </c>
      <c r="H48">
        <f t="shared" si="2"/>
        <v>2.5000000000000001E-4</v>
      </c>
      <c r="I48">
        <f t="shared" si="3"/>
        <v>3.6769210000000031E-2</v>
      </c>
      <c r="J48">
        <f t="shared" si="4"/>
        <v>0.19175299215396882</v>
      </c>
      <c r="K48">
        <f t="shared" si="5"/>
        <v>0.37583586462177887</v>
      </c>
      <c r="L48">
        <f t="shared" si="6"/>
        <v>3.0990321069650113E-2</v>
      </c>
      <c r="O48">
        <f t="shared" si="0"/>
        <v>0.39000000000000018</v>
      </c>
      <c r="P48" s="3">
        <f t="shared" si="7"/>
        <v>0.19500000000000009</v>
      </c>
      <c r="Q48" s="2">
        <f t="shared" si="8"/>
        <v>0.16416413537822117</v>
      </c>
      <c r="R48" s="2">
        <f t="shared" si="9"/>
        <v>0.91583586462177891</v>
      </c>
      <c r="S48" s="2">
        <f t="shared" si="10"/>
        <v>0.50900967893034987</v>
      </c>
      <c r="T48" s="2">
        <f t="shared" si="11"/>
        <v>0.5709903210696502</v>
      </c>
      <c r="U48" s="2">
        <f t="shared" si="12"/>
        <v>0.54</v>
      </c>
    </row>
    <row r="49" spans="6:21" x14ac:dyDescent="0.35">
      <c r="F49">
        <f t="shared" si="14"/>
        <v>0.40000000000000019</v>
      </c>
      <c r="G49">
        <f t="shared" si="1"/>
        <v>3.8416000000000033E-2</v>
      </c>
      <c r="H49">
        <f t="shared" si="2"/>
        <v>2.5000000000000001E-4</v>
      </c>
      <c r="I49">
        <f t="shared" si="3"/>
        <v>3.8666000000000034E-2</v>
      </c>
      <c r="J49">
        <f t="shared" si="4"/>
        <v>0.19663672088396927</v>
      </c>
      <c r="K49">
        <f t="shared" si="5"/>
        <v>0.38540797293257978</v>
      </c>
      <c r="L49">
        <f t="shared" si="6"/>
        <v>3.0990321069650113E-2</v>
      </c>
      <c r="O49">
        <f t="shared" si="0"/>
        <v>0.40000000000000019</v>
      </c>
      <c r="P49" s="3">
        <f t="shared" si="7"/>
        <v>0.20000000000000009</v>
      </c>
      <c r="Q49" s="2">
        <f t="shared" si="8"/>
        <v>0.15459202706742026</v>
      </c>
      <c r="R49" s="2">
        <f t="shared" si="9"/>
        <v>0.92540797293257981</v>
      </c>
      <c r="S49" s="2">
        <f t="shared" si="10"/>
        <v>0.50900967893034987</v>
      </c>
      <c r="T49" s="2">
        <f t="shared" si="11"/>
        <v>0.5709903210696502</v>
      </c>
      <c r="U49" s="2">
        <f t="shared" si="12"/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NORC at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Dominitz</dc:creator>
  <cp:lastModifiedBy>Jeff Dominitz</cp:lastModifiedBy>
  <cp:lastPrinted>2024-07-30T23:00:53Z</cp:lastPrinted>
  <dcterms:created xsi:type="dcterms:W3CDTF">2024-07-28T18:55:54Z</dcterms:created>
  <dcterms:modified xsi:type="dcterms:W3CDTF">2025-07-03T02:27:21Z</dcterms:modified>
</cp:coreProperties>
</file>