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780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AB7" i="1" l="1"/>
  <c r="AB6" i="1"/>
  <c r="AB5" i="1"/>
  <c r="AB4" i="1"/>
  <c r="Z9" i="1" l="1"/>
  <c r="Y9" i="1"/>
  <c r="Z7" i="1"/>
  <c r="Z6" i="1"/>
  <c r="Z5" i="1"/>
  <c r="Z4" i="1"/>
  <c r="Y7" i="1"/>
  <c r="Y6" i="1"/>
  <c r="Y5" i="1"/>
  <c r="Y4" i="1"/>
  <c r="N7" i="1"/>
  <c r="O7" i="1" s="1"/>
  <c r="N6" i="1"/>
  <c r="O6" i="1" s="1"/>
  <c r="N5" i="1"/>
  <c r="O5" i="1" s="1"/>
  <c r="N4" i="1"/>
  <c r="O4" i="1" s="1"/>
</calcChain>
</file>

<file path=xl/sharedStrings.xml><?xml version="1.0" encoding="utf-8"?>
<sst xmlns="http://schemas.openxmlformats.org/spreadsheetml/2006/main" count="43" uniqueCount="38">
  <si>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</si>
  <si>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</si>
  <si>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</si>
  <si>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</si>
  <si>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</si>
  <si>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</si>
  <si>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</si>
  <si>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</si>
  <si>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</si>
  <si>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</si>
  <si>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</si>
  <si>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OUT6</t>
  </si>
  <si>
    <t>IN6</t>
  </si>
  <si>
    <t>OUT7</t>
  </si>
  <si>
    <t>IN7</t>
  </si>
  <si>
    <t>Control Address</t>
  </si>
  <si>
    <t>Address</t>
  </si>
  <si>
    <t>Write UART Control Register</t>
  </si>
  <si>
    <t>Read UART Status Register</t>
  </si>
  <si>
    <t>Write UART Data Byte</t>
  </si>
  <si>
    <t>Read UART Data Byte</t>
  </si>
  <si>
    <t>EEPROM Data Bits</t>
  </si>
  <si>
    <t>UART Pin Mappings to EEPROM Data Bits</t>
  </si>
  <si>
    <t>RD-P/WR-N</t>
  </si>
  <si>
    <t>CS2-N</t>
  </si>
  <si>
    <t>BUS DIR</t>
  </si>
  <si>
    <t>EEPROM BYTE</t>
  </si>
  <si>
    <t>N/C</t>
  </si>
  <si>
    <t>ALL OTHER BYTES</t>
  </si>
  <si>
    <t>RSEL-P</t>
  </si>
  <si>
    <t>SM-D7</t>
  </si>
  <si>
    <t>SM-D6</t>
  </si>
  <si>
    <t>SM-D5</t>
  </si>
  <si>
    <t>SM-D4</t>
  </si>
  <si>
    <t>SM-D3</t>
  </si>
  <si>
    <t>SM-D2</t>
  </si>
  <si>
    <t>SM-D1</t>
  </si>
  <si>
    <t>SM-D0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</si>
</sst>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9"/>
  <sheetViews>
    <sheetView tabSelected="1" topLeftCell="B1" zoomScale="115" zoomScaleNormal="115" workbookViewId="0">
      <selection activeCell="AB13" sqref="AB13"/>
    </sheetView>
  </sheetViews>
  <sheetFormatPr defaultRowHeight="15" x14ac:dyDescent="0.25"/>
  <cols>
    <col min="1" max="1" width="52.7109375" customWidth="1"/>
    <col min="2" max="2" width="5.7109375" bestFit="1" customWidth="1"/>
    <col min="3" max="3" width="4.28515625" style="1" bestFit="1" customWidth="1"/>
    <col min="4" max="13" width="3.28515625" style="1" bestFit="1" customWidth="1"/>
    <col min="14" max="14" width="12" style="1" bestFit="1" customWidth="1"/>
    <col min="15" max="15" width="9.140625" style="1"/>
    <col min="16" max="16" width="0" hidden="1" customWidth="1"/>
    <col min="17" max="21" width="9.140625" style="1"/>
    <col min="22" max="22" width="11.28515625" style="1" bestFit="1" customWidth="1"/>
    <col min="23" max="24" width="9.140625" style="1"/>
    <col min="25" max="25" width="13.140625" style="1" bestFit="1" customWidth="1"/>
    <col min="26" max="26" width="13.140625" bestFit="1" customWidth="1"/>
    <col min="28" max="28" width="12.42578125" bestFit="1" customWidth="1"/>
  </cols>
  <sheetData>
    <row r="1" spans="1:28" x14ac:dyDescent="0.25">
      <c r="C1" s="28" t="s">
        <v>15</v>
      </c>
      <c r="D1" s="28"/>
      <c r="E1" s="28"/>
      <c r="F1" s="28"/>
      <c r="G1" s="28"/>
      <c r="H1" s="28"/>
      <c r="I1" s="28"/>
      <c r="J1" s="28"/>
      <c r="K1" s="28"/>
      <c r="L1" s="28"/>
      <c r="M1" s="28"/>
      <c r="Q1" s="28" t="s">
        <v>21</v>
      </c>
      <c r="R1" s="28"/>
      <c r="S1" s="28"/>
      <c r="T1" s="28"/>
      <c r="U1" s="28"/>
      <c r="V1" s="28"/>
      <c r="W1" s="28"/>
      <c r="X1" s="28"/>
    </row>
    <row r="2" spans="1:28" ht="15.75" thickBot="1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16</v>
      </c>
      <c r="O2" s="1" t="s">
        <v>16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26</v>
      </c>
      <c r="Z2" s="1" t="s">
        <v>26</v>
      </c>
    </row>
    <row r="3" spans="1:28" ht="15.75" thickBot="1" x14ac:dyDescent="0.3">
      <c r="A3" s="5" t="s">
        <v>22</v>
      </c>
      <c r="Q3" s="2" t="s">
        <v>25</v>
      </c>
      <c r="R3" s="3" t="s">
        <v>27</v>
      </c>
      <c r="S3" s="3" t="s">
        <v>24</v>
      </c>
      <c r="T3" s="3" t="s">
        <v>27</v>
      </c>
      <c r="U3" s="3" t="s">
        <v>27</v>
      </c>
      <c r="V3" s="3" t="s">
        <v>23</v>
      </c>
      <c r="W3" s="3" t="s">
        <v>29</v>
      </c>
      <c r="X3" s="4" t="s">
        <v>27</v>
      </c>
    </row>
    <row r="4" spans="1:28" x14ac:dyDescent="0.25">
      <c r="A4" t="s">
        <v>19</v>
      </c>
      <c r="B4" t="s">
        <v>11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5">
        <v>1</v>
      </c>
      <c r="J4" s="1">
        <v>1</v>
      </c>
      <c r="K4" s="1">
        <v>1</v>
      </c>
      <c r="L4" s="1">
        <v>1</v>
      </c>
      <c r="M4" s="27">
        <v>0</v>
      </c>
      <c r="N4" s="11" t="str">
        <f>CONCATENATE(BIN2HEX(CONCATENATE(C4,D4,E4),2),BIN2HEX(CONCATENATE(F4,G4,H4,I4,J4,K4,L4,M4),2))</f>
        <v>07FE</v>
      </c>
      <c r="O4" s="1">
        <f>HEX2DEC(N4)</f>
        <v>2046</v>
      </c>
      <c r="Q4" s="21">
        <v>1</v>
      </c>
      <c r="R4" s="6">
        <v>1</v>
      </c>
      <c r="S4" s="16">
        <v>0</v>
      </c>
      <c r="T4" s="6">
        <v>1</v>
      </c>
      <c r="U4" s="6">
        <v>1</v>
      </c>
      <c r="V4" s="16">
        <v>0</v>
      </c>
      <c r="W4" s="16">
        <v>0</v>
      </c>
      <c r="X4" s="24">
        <v>1</v>
      </c>
      <c r="Y4" s="23" t="str">
        <f>BIN2HEX(CONCATENATE(Q4,R4,S4,T4,U4,V4,W4,X4),2)</f>
        <v>D9</v>
      </c>
      <c r="Z4" s="1">
        <f>BIN2DEC(CONCATENATE(Q4,R4,S4,T4,U4,V4,W4,X4))</f>
        <v>217</v>
      </c>
      <c r="AB4" t="str">
        <f>CONCATENATE(O4," =&gt; '",Y4,"',")</f>
        <v>2046 =&gt; 'D9',</v>
      </c>
    </row>
    <row r="5" spans="1:28" x14ac:dyDescent="0.25">
      <c r="A5" t="s">
        <v>20</v>
      </c>
      <c r="B5" t="s">
        <v>12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5">
        <v>1</v>
      </c>
      <c r="I5" s="1">
        <v>1</v>
      </c>
      <c r="J5" s="1">
        <v>1</v>
      </c>
      <c r="K5" s="1">
        <v>1</v>
      </c>
      <c r="L5" s="27">
        <v>0</v>
      </c>
      <c r="M5" s="1">
        <v>1</v>
      </c>
      <c r="N5" s="11" t="str">
        <f>CONCATENATE(BIN2HEX(CONCATENATE(C5,D5,E5),2),BIN2HEX(CONCATENATE(F5,G5,H5,I5,J5,K5,L5,M5),2))</f>
        <v>07FD</v>
      </c>
      <c r="O5" s="1">
        <f>HEX2DEC(N5)</f>
        <v>2045</v>
      </c>
      <c r="Q5" s="19">
        <v>0</v>
      </c>
      <c r="R5" s="7">
        <v>1</v>
      </c>
      <c r="S5" s="17">
        <v>0</v>
      </c>
      <c r="T5" s="7">
        <v>1</v>
      </c>
      <c r="U5" s="7">
        <v>1</v>
      </c>
      <c r="V5" s="8">
        <v>1</v>
      </c>
      <c r="W5" s="17">
        <v>0</v>
      </c>
      <c r="X5" s="25">
        <v>1</v>
      </c>
      <c r="Y5" s="23" t="str">
        <f>BIN2HEX(CONCATENATE(Q5,R5,S5,T5,U5,V5,W5,X5),2)</f>
        <v>5D</v>
      </c>
      <c r="Z5" s="1">
        <f>BIN2DEC(CONCATENATE(Q5,R5,S5,T5,U5,V5,W5,X5))</f>
        <v>93</v>
      </c>
      <c r="AB5" t="str">
        <f>CONCATENATE(O5," =&gt; '",Y5,"',")</f>
        <v>2045 =&gt; '5D',</v>
      </c>
    </row>
    <row r="6" spans="1:28" x14ac:dyDescent="0.25">
      <c r="A6" t="s">
        <v>17</v>
      </c>
      <c r="B6" t="s">
        <v>13</v>
      </c>
      <c r="C6" s="1">
        <v>1</v>
      </c>
      <c r="D6" s="1">
        <v>1</v>
      </c>
      <c r="E6" s="1">
        <v>1</v>
      </c>
      <c r="F6" s="1">
        <v>1</v>
      </c>
      <c r="G6" s="15">
        <v>1</v>
      </c>
      <c r="H6" s="1">
        <v>1</v>
      </c>
      <c r="I6" s="1">
        <v>1</v>
      </c>
      <c r="J6" s="1">
        <v>1</v>
      </c>
      <c r="K6" s="27">
        <v>0</v>
      </c>
      <c r="L6" s="1">
        <v>1</v>
      </c>
      <c r="M6" s="1">
        <v>1</v>
      </c>
      <c r="N6" s="11" t="str">
        <f>CONCATENATE(BIN2HEX(CONCATENATE(C6,D6,E6),2),BIN2HEX(CONCATENATE(F6,G6,H6,I6,J6,K6,L6,M6),2))</f>
        <v>07FB</v>
      </c>
      <c r="O6" s="1">
        <f>HEX2DEC(N6)</f>
        <v>2043</v>
      </c>
      <c r="Q6" s="22">
        <v>1</v>
      </c>
      <c r="R6" s="7">
        <v>1</v>
      </c>
      <c r="S6" s="17">
        <v>0</v>
      </c>
      <c r="T6" s="7">
        <v>1</v>
      </c>
      <c r="U6" s="7">
        <v>1</v>
      </c>
      <c r="V6" s="17">
        <v>0</v>
      </c>
      <c r="W6" s="8">
        <v>1</v>
      </c>
      <c r="X6" s="25">
        <v>1</v>
      </c>
      <c r="Y6" s="23" t="str">
        <f>BIN2HEX(CONCATENATE(Q6,R6,S6,T6,U6,V6,W6,X6),2)</f>
        <v>DB</v>
      </c>
      <c r="Z6" s="1">
        <f>BIN2DEC(CONCATENATE(Q6,R6,S6,T6,U6,V6,W6,X6))</f>
        <v>219</v>
      </c>
      <c r="AB6" t="str">
        <f>CONCATENATE(O6," =&gt; '",Y6,"',")</f>
        <v>2043 =&gt; 'DB',</v>
      </c>
    </row>
    <row r="7" spans="1:28" ht="15.75" thickBot="1" x14ac:dyDescent="0.3">
      <c r="A7" t="s">
        <v>18</v>
      </c>
      <c r="B7" t="s">
        <v>14</v>
      </c>
      <c r="C7" s="1">
        <v>1</v>
      </c>
      <c r="D7" s="1">
        <v>1</v>
      </c>
      <c r="E7" s="1">
        <v>1</v>
      </c>
      <c r="F7" s="15">
        <v>1</v>
      </c>
      <c r="G7" s="1">
        <v>1</v>
      </c>
      <c r="H7" s="1">
        <v>1</v>
      </c>
      <c r="I7" s="1">
        <v>1</v>
      </c>
      <c r="J7" s="27">
        <v>0</v>
      </c>
      <c r="K7" s="1">
        <v>1</v>
      </c>
      <c r="L7" s="1">
        <v>1</v>
      </c>
      <c r="M7" s="1">
        <v>1</v>
      </c>
      <c r="N7" s="11" t="str">
        <f>CONCATENATE(BIN2HEX(CONCATENATE(C7,D7,E7),2),BIN2HEX(CONCATENATE(F7,G7,H7,I7,J7,K7,L7,M7),2))</f>
        <v>07F7</v>
      </c>
      <c r="O7" s="1">
        <f>HEX2DEC(N7)</f>
        <v>2039</v>
      </c>
      <c r="Q7" s="20">
        <v>0</v>
      </c>
      <c r="R7" s="9">
        <v>1</v>
      </c>
      <c r="S7" s="18">
        <v>0</v>
      </c>
      <c r="T7" s="9">
        <v>1</v>
      </c>
      <c r="U7" s="9">
        <v>1</v>
      </c>
      <c r="V7" s="10">
        <v>1</v>
      </c>
      <c r="W7" s="10">
        <v>1</v>
      </c>
      <c r="X7" s="26">
        <v>1</v>
      </c>
      <c r="Y7" s="23" t="str">
        <f>BIN2HEX(CONCATENATE(Q7,R7,S7,T7,U7,V7,W7,X7),2)</f>
        <v>5F</v>
      </c>
      <c r="Z7" s="1">
        <f>BIN2DEC(CONCATENATE(Q7,R7,S7,T7,U7,V7,W7,X7))</f>
        <v>95</v>
      </c>
      <c r="AB7" t="str">
        <f>CONCATENATE(O7," =&gt; '",Y7,"',")</f>
        <v>2039 =&gt; '5F',</v>
      </c>
    </row>
    <row r="9" spans="1:28" x14ac:dyDescent="0.25">
      <c r="A9" s="13" t="s">
        <v>28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1" t="str">
        <f>BIN2HEX(CONCATENATE(Q9,R9,S9,T9,U9,V9,W9,X9),2)</f>
        <v>FF</v>
      </c>
      <c r="Z9" s="1">
        <f>BIN2DEC(CONCATENATE(Q9,R9,S9,T9,U9,V9,W9,X9))</f>
        <v>255</v>
      </c>
    </row>
    <row r="12" spans="1:28" x14ac:dyDescent="0.25">
      <c r="T12" s="15"/>
      <c r="V12" s="14"/>
    </row>
    <row r="13" spans="1:28" x14ac:dyDescent="0.25">
      <c r="V13" s="14"/>
    </row>
    <row r="14" spans="1:28" x14ac:dyDescent="0.25">
      <c r="V14" s="14"/>
    </row>
    <row r="15" spans="1:28" x14ac:dyDescent="0.25">
      <c r="V15" s="14"/>
    </row>
    <row r="16" spans="1:28" x14ac:dyDescent="0.25">
      <c r="V16" s="14"/>
    </row>
    <row r="17" spans="22:22" x14ac:dyDescent="0.25">
      <c r="V17" s="14"/>
    </row>
    <row r="18" spans="22:22" x14ac:dyDescent="0.25">
      <c r="V18" s="14"/>
    </row>
    <row r="19" spans="22:22" x14ac:dyDescent="0.25">
      <c r="V19" s="14"/>
    </row>
  </sheetData>
  <mergeCells count="2">
    <mergeCell ref="C1:M1"/>
    <mergeCell ref="Q1:X1"/>
  </mergeCells>
  <pageMargins left="0.7" right="0.7" top="0.75" bottom="0.75" header="0.3" footer="0.3"/>
  <pageSetup scale="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tatge@outlook.com</cp:lastModifiedBy>
  <cp:lastPrinted>2020-06-18T01:43:34Z</cp:lastPrinted>
  <dcterms:created xsi:type="dcterms:W3CDTF">2020-04-08T00:43:36Z</dcterms:created>
  <dcterms:modified xsi:type="dcterms:W3CDTF">2023-03-25T02:53:11Z</dcterms:modified>
</cp:coreProperties>
</file>