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35"/>
  </bookViews>
  <sheets>
    <sheet name="WebSock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M19" i="1"/>
  <c r="M18" i="1"/>
  <c r="M5" i="1" s="1"/>
  <c r="M17" i="1"/>
  <c r="M22" i="1" s="1"/>
  <c r="M16" i="1"/>
  <c r="M21" i="1" s="1"/>
  <c r="U5" i="1"/>
  <c r="S5" i="1"/>
  <c r="Q5" i="1"/>
  <c r="U19" i="1"/>
  <c r="S19" i="1"/>
  <c r="E19" i="1"/>
  <c r="G19" i="1"/>
  <c r="I19" i="1"/>
  <c r="K19" i="1"/>
  <c r="O19" i="1"/>
  <c r="Q19" i="1"/>
  <c r="C19" i="1"/>
  <c r="O21" i="1"/>
  <c r="O18" i="1"/>
  <c r="O5" i="1" s="1"/>
  <c r="O20" i="1"/>
  <c r="O17" i="1"/>
  <c r="O22" i="1" s="1"/>
  <c r="O16" i="1"/>
  <c r="S16" i="1"/>
  <c r="S21" i="1" s="1"/>
  <c r="S17" i="1"/>
  <c r="S22" i="1" s="1"/>
  <c r="S18" i="1"/>
  <c r="U16" i="1" l="1"/>
  <c r="U21" i="1" s="1"/>
  <c r="U18" i="1"/>
  <c r="U17" i="1"/>
  <c r="Q16" i="1"/>
  <c r="Q21" i="1" s="1"/>
  <c r="Q17" i="1"/>
  <c r="Q18" i="1"/>
  <c r="Q22" i="1" l="1"/>
  <c r="U22" i="1"/>
  <c r="C18" i="1"/>
  <c r="C5" i="1" s="1"/>
  <c r="E18" i="1"/>
  <c r="E5" i="1" s="1"/>
  <c r="G18" i="1"/>
  <c r="G5" i="1" s="1"/>
  <c r="K18" i="1"/>
  <c r="K5" i="1" s="1"/>
  <c r="K16" i="1"/>
  <c r="K21" i="1" s="1"/>
  <c r="K17" i="1"/>
  <c r="I18" i="1"/>
  <c r="I5" i="1" s="1"/>
  <c r="I17" i="1"/>
  <c r="I16" i="1"/>
  <c r="I21" i="1" s="1"/>
  <c r="C17" i="1"/>
  <c r="E17" i="1"/>
  <c r="G17" i="1"/>
  <c r="B17" i="1"/>
  <c r="G16" i="1"/>
  <c r="G21" i="1" s="1"/>
  <c r="E16" i="1"/>
  <c r="E21" i="1" s="1"/>
  <c r="C16" i="1"/>
  <c r="C21" i="1" s="1"/>
  <c r="B16" i="1"/>
  <c r="K22" i="1" l="1"/>
  <c r="J2" i="1"/>
  <c r="I22" i="1"/>
  <c r="E22" i="1"/>
  <c r="C22" i="1"/>
  <c r="G22" i="1"/>
  <c r="J3" i="1" l="1"/>
</calcChain>
</file>

<file path=xl/sharedStrings.xml><?xml version="1.0" encoding="utf-8"?>
<sst xmlns="http://schemas.openxmlformats.org/spreadsheetml/2006/main" count="155" uniqueCount="82">
  <si>
    <t>Overhead Test</t>
  </si>
  <si>
    <t>Chrome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</si>
  <si>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</si>
  <si>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</si>
  <si>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</si>
  <si>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</si>
  <si>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</si>
  <si>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</si>
  <si>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</si>
  <si>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</si>
  <si>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</si>
  <si>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</si>
  <si>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 (ms)</t>
  </si>
  <si>
    <t>jquery-ui.min.js</t>
  </si>
  <si>
    <t xml:space="preserve">Chart.bundle.min.js </t>
  </si>
  <si>
    <t>angular.min.js</t>
  </si>
  <si>
    <t xml:space="preserve">dojo.js </t>
  </si>
  <si>
    <t>pqgrid.min.js</t>
  </si>
  <si>
    <t>planck.min.js</t>
  </si>
  <si>
    <t>billboard.min.js</t>
  </si>
  <si>
    <t>breeze.min.js</t>
  </si>
  <si>
    <t>Standard Dev</t>
  </si>
  <si>
    <t>Time Per KB</t>
  </si>
  <si>
    <t>Average Size KB</t>
  </si>
  <si>
    <t># of Files</t>
  </si>
  <si>
    <t>Files:</t>
  </si>
  <si>
    <t>Files</t>
  </si>
  <si>
    <t>bootstrap.min.js</t>
  </si>
  <si>
    <t>jquery.dataTables.min.js</t>
  </si>
  <si>
    <t>jszip.min.js</t>
  </si>
  <si>
    <t>underscore-min.js</t>
  </si>
  <si>
    <t>underscore.string.min.js</t>
  </si>
  <si>
    <t>dataTables.buttons.min.js</t>
  </si>
  <si>
    <t>dataTables.fixedColumns.min.js</t>
  </si>
  <si>
    <t>KB</t>
  </si>
  <si>
    <t>ef.min</t>
  </si>
  <si>
    <t>evaporate.min.js</t>
  </si>
  <si>
    <t>% Error</t>
  </si>
  <si>
    <t>Average Error</t>
  </si>
  <si>
    <t>Average ms/KB</t>
  </si>
  <si>
    <t>bootstrap-theme.min.css</t>
  </si>
  <si>
    <t>datatables-allplugins.min.css</t>
  </si>
  <si>
    <t>jquery-ui.min.css</t>
  </si>
  <si>
    <t>psl.min.js</t>
  </si>
  <si>
    <t>quill.min.js</t>
  </si>
  <si>
    <t>datatables-allplugins.min.js</t>
  </si>
  <si>
    <t>pdfmake.min.js</t>
  </si>
  <si>
    <t>vfs_fonts.js</t>
  </si>
  <si>
    <t>select.bootstrap.min.css</t>
  </si>
  <si>
    <t>960.min.css</t>
  </si>
  <si>
    <t>aegis.min.css</t>
  </si>
  <si>
    <t>angular-motion.min.css</t>
  </si>
  <si>
    <t>animate.min.css</t>
  </si>
  <si>
    <t>aurora-grid.min.css</t>
  </si>
  <si>
    <t>16pixels.min.css</t>
  </si>
  <si>
    <t>academicons.min.css</t>
  </si>
  <si>
    <t>buttons.bootstrap.min.css</t>
  </si>
  <si>
    <t>ember-charts.min.css</t>
  </si>
  <si>
    <t>equalize.min.css</t>
  </si>
  <si>
    <t>flexboxgrid.min.css</t>
  </si>
  <si>
    <t>flex-layout-attribute.min.css</t>
  </si>
  <si>
    <t>flexslider.min.css</t>
  </si>
  <si>
    <t>foundation-emails.min.css</t>
  </si>
  <si>
    <t>furtive.min.css</t>
  </si>
  <si>
    <t>font-mfizz.min.css</t>
  </si>
  <si>
    <t>gemma.min.css</t>
  </si>
  <si>
    <t>godlike.min.css</t>
  </si>
  <si>
    <t>gridforms.min.css</t>
  </si>
  <si>
    <t>hack.css</t>
  </si>
  <si>
    <t>hamburgers.min.css</t>
  </si>
  <si>
    <t>dropzone.min.js</t>
  </si>
  <si>
    <t>dataTables.responsive.min.js</t>
  </si>
  <si>
    <t>alt.min.js</t>
  </si>
  <si>
    <t>raven.min.js</t>
  </si>
  <si>
    <t>repo.min.js</t>
  </si>
  <si>
    <t>xdomain.min.js</t>
  </si>
  <si>
    <t>yaml.min.js</t>
  </si>
  <si>
    <t>hashes.min.js</t>
  </si>
  <si>
    <t>jsfile.min.js</t>
  </si>
  <si>
    <t>jsmediatags.min.js</t>
  </si>
  <si>
    <t>kiwi.min.js</t>
  </si>
  <si>
    <t>Total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</si>
</sst>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165" fontId="0" fillId="0" borderId="0" xfId="0" applyNumberFormat="1"/>
    <xf numFmtId="10" fontId="0" fillId="0" borderId="0" xfId="1" applyNumberFormat="1" applyFont="1"/>
    <xf numFmtId="0" fontId="0" fillId="0" borderId="0" xfId="0" applyFill="1" applyBorder="1"/>
    <xf numFmtId="0" fontId="0" fillId="0" borderId="1" xfId="0" applyBorder="1"/>
    <xf numFmtId="2" fontId="0" fillId="0" borderId="0" xfId="0" applyNumberFormat="1"/>
    <xf numFmtId="2" fontId="0" fillId="0" borderId="0" xfId="0" applyNumberFormat="1" applyFill="1" applyBorder="1"/>
    <xf numFmtId="2" fontId="0" fillId="0" borderId="1" xfId="0" applyNumberFormat="1" applyBorder="1"/>
    <xf numFmtId="166" fontId="0" fillId="0" borderId="0" xfId="0" applyNumberFormat="1"/>
    <xf numFmtId="166" fontId="0" fillId="0" borderId="1" xfId="0" applyNumberFormat="1" applyFill="1" applyBorder="1"/>
    <xf numFmtId="0" fontId="0" fillId="0" borderId="1" xfId="0" applyFill="1" applyBorder="1"/>
    <xf numFmtId="0" fontId="0" fillId="0" borderId="2" xfId="0" applyBorder="1"/>
    <xf numFmtId="166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abSelected="1" topLeftCell="H1" workbookViewId="0">
      <selection activeCell="I8" sqref="I8:J8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26.140625" bestFit="1" customWidth="1"/>
    <col min="4" max="4" width="6.7109375" customWidth="1"/>
    <col min="5" max="5" width="21.140625" bestFit="1" customWidth="1"/>
    <col min="6" max="6" width="8.42578125" customWidth="1"/>
    <col min="7" max="7" width="22.28515625" bestFit="1" customWidth="1"/>
    <col min="8" max="8" width="10.140625" customWidth="1"/>
    <col min="9" max="9" width="30.140625" bestFit="1" customWidth="1"/>
    <col min="11" max="11" width="31.140625" customWidth="1"/>
    <col min="12" max="12" width="5.42578125" customWidth="1"/>
    <col min="13" max="13" width="30.140625" style="10" bestFit="1" customWidth="1"/>
    <col min="14" max="14" width="4.5703125" style="10" customWidth="1"/>
    <col min="15" max="15" width="30.140625" style="10" bestFit="1" customWidth="1"/>
    <col min="16" max="16" width="4.5703125" style="10" customWidth="1"/>
    <col min="17" max="17" width="27.28515625" customWidth="1"/>
    <col min="18" max="18" width="4.85546875" customWidth="1"/>
    <col min="19" max="19" width="27.28515625" bestFit="1" customWidth="1"/>
    <col min="21" max="21" width="27.28515625" bestFit="1" customWidth="1"/>
  </cols>
  <sheetData>
    <row r="2" spans="1:22" x14ac:dyDescent="0.25">
      <c r="I2" t="s">
        <v>39</v>
      </c>
      <c r="J2" s="2">
        <f>AVERAGE(C21:L21)</f>
        <v>0.26463386652391829</v>
      </c>
    </row>
    <row r="3" spans="1:22" x14ac:dyDescent="0.25">
      <c r="B3" t="s">
        <v>1</v>
      </c>
      <c r="I3" t="s">
        <v>38</v>
      </c>
      <c r="J3" s="8">
        <f>AVERAGE(C22:L22)</f>
        <v>6.1138204100871743E-2</v>
      </c>
    </row>
    <row r="5" spans="1:22" x14ac:dyDescent="0.25">
      <c r="A5" s="1"/>
      <c r="B5" t="s">
        <v>0</v>
      </c>
      <c r="C5" s="11" t="str">
        <f t="shared" ref="C5" si="0" xml:space="preserve"> "JS Only Average Size = " &amp; C18</f>
        <v>JS Only Average Size = 1410</v>
      </c>
      <c r="D5" s="11"/>
      <c r="E5" s="11" t="str">
        <f t="shared" ref="E5" si="1" xml:space="preserve"> "JS Only Average Size = " &amp; E18</f>
        <v>JS Only Average Size = 183</v>
      </c>
      <c r="F5" s="11"/>
      <c r="G5" s="11" t="str">
        <f t="shared" ref="G5" si="2" xml:space="preserve"> "JS Only Average Size = " &amp; G18</f>
        <v>JS Only Average Size = 177.8</v>
      </c>
      <c r="H5" s="11"/>
      <c r="I5" s="11" t="str">
        <f t="shared" ref="I5" si="3" xml:space="preserve"> "JS Only Average Size = " &amp; I18</f>
        <v>JS Only Average Size = 34</v>
      </c>
      <c r="J5" s="11"/>
      <c r="K5" s="11" t="str">
        <f xml:space="preserve"> "JS Only Average Size = " &amp; K18</f>
        <v>JS Only Average Size = 34.375</v>
      </c>
      <c r="L5" s="11"/>
      <c r="M5" s="11" t="str">
        <f xml:space="preserve"> "JS Only Average Size = " &amp; ROUND(M18,1)</f>
        <v>JS Only Average Size = 31.6</v>
      </c>
      <c r="N5" s="11"/>
      <c r="O5" s="11" t="str">
        <f xml:space="preserve"> "JS Only Average Size = " &amp; ROUND(O18,1)</f>
        <v>JS Only Average Size = 31.1</v>
      </c>
      <c r="P5" s="11"/>
      <c r="Q5" s="11" t="str">
        <f xml:space="preserve"> "CSS Only Average Size = " &amp; Q18</f>
        <v>CSS Only Average Size = 24.5</v>
      </c>
      <c r="R5" s="11"/>
      <c r="S5" s="11" t="str">
        <f xml:space="preserve"> "CSS Only Average Size = " &amp; ROUND(S18, 1)</f>
        <v>CSS Only Average Size = 17.5</v>
      </c>
      <c r="T5" s="11"/>
      <c r="U5" s="11" t="str">
        <f xml:space="preserve"> "CSS Only Average Size = " &amp; ROUND(U18, 1)</f>
        <v>CSS Only Average Size = 16.6</v>
      </c>
      <c r="V5" s="11"/>
    </row>
    <row r="6" spans="1:22" x14ac:dyDescent="0.25">
      <c r="A6" s="1" t="s">
        <v>2</v>
      </c>
      <c r="B6">
        <v>1.35</v>
      </c>
      <c r="C6" s="11">
        <v>1008</v>
      </c>
      <c r="D6" s="11"/>
      <c r="E6" s="11">
        <v>240</v>
      </c>
      <c r="F6" s="11"/>
      <c r="G6" s="11">
        <v>341</v>
      </c>
      <c r="H6" s="11"/>
      <c r="I6" s="19">
        <v>56.2</v>
      </c>
      <c r="J6" s="19"/>
      <c r="K6" s="23">
        <v>88.9</v>
      </c>
      <c r="L6" s="23"/>
      <c r="M6" s="14">
        <v>105</v>
      </c>
      <c r="N6" s="14"/>
      <c r="O6" s="14">
        <v>149</v>
      </c>
      <c r="P6" s="14"/>
      <c r="Q6" s="14">
        <v>1.29</v>
      </c>
      <c r="R6" s="14"/>
      <c r="S6" s="17">
        <v>1.46</v>
      </c>
      <c r="T6" s="17"/>
      <c r="U6" s="14">
        <v>1.35</v>
      </c>
      <c r="V6" s="14"/>
    </row>
    <row r="7" spans="1:22" x14ac:dyDescent="0.25">
      <c r="A7" s="1" t="s">
        <v>3</v>
      </c>
      <c r="B7">
        <v>1.42</v>
      </c>
      <c r="C7" s="11">
        <v>1036</v>
      </c>
      <c r="D7" s="11"/>
      <c r="E7" s="11">
        <v>252</v>
      </c>
      <c r="F7" s="11"/>
      <c r="G7" s="11">
        <v>319</v>
      </c>
      <c r="H7" s="11"/>
      <c r="I7" s="19">
        <v>59.1</v>
      </c>
      <c r="J7" s="19"/>
      <c r="K7" s="23">
        <v>75.400000000000006</v>
      </c>
      <c r="L7" s="23"/>
      <c r="M7" s="14">
        <v>109</v>
      </c>
      <c r="N7" s="14"/>
      <c r="O7" s="14">
        <v>144</v>
      </c>
      <c r="P7" s="14"/>
      <c r="Q7" s="14">
        <v>1.64</v>
      </c>
      <c r="R7" s="14"/>
      <c r="S7" s="17">
        <v>1.51</v>
      </c>
      <c r="T7" s="17"/>
      <c r="U7" s="14">
        <v>1.55</v>
      </c>
      <c r="V7" s="14"/>
    </row>
    <row r="8" spans="1:22" x14ac:dyDescent="0.25">
      <c r="A8" s="1" t="s">
        <v>4</v>
      </c>
      <c r="B8">
        <v>1.29</v>
      </c>
      <c r="C8" s="11">
        <v>988</v>
      </c>
      <c r="D8" s="11"/>
      <c r="E8" s="11">
        <v>209</v>
      </c>
      <c r="F8" s="11"/>
      <c r="G8" s="11">
        <v>291</v>
      </c>
      <c r="H8" s="11"/>
      <c r="I8" s="19">
        <v>58.3</v>
      </c>
      <c r="J8" s="19"/>
      <c r="K8" s="23">
        <v>76</v>
      </c>
      <c r="L8" s="23"/>
      <c r="M8" s="14">
        <v>114</v>
      </c>
      <c r="N8" s="14"/>
      <c r="O8" s="14">
        <v>151</v>
      </c>
      <c r="P8" s="14"/>
      <c r="Q8" s="14">
        <v>1.48</v>
      </c>
      <c r="R8" s="14"/>
      <c r="S8" s="17">
        <v>1.36</v>
      </c>
      <c r="T8" s="17"/>
      <c r="U8" s="14">
        <v>1.69</v>
      </c>
      <c r="V8" s="14"/>
    </row>
    <row r="9" spans="1:22" x14ac:dyDescent="0.25">
      <c r="A9" s="1" t="s">
        <v>5</v>
      </c>
      <c r="B9">
        <v>1.26</v>
      </c>
      <c r="C9" s="14">
        <v>977</v>
      </c>
      <c r="D9" s="14"/>
      <c r="E9" s="14">
        <v>273</v>
      </c>
      <c r="F9" s="14"/>
      <c r="G9" s="14">
        <v>358</v>
      </c>
      <c r="H9" s="14"/>
      <c r="I9" s="19">
        <v>56.3</v>
      </c>
      <c r="J9" s="19"/>
      <c r="K9" s="23">
        <v>97.1</v>
      </c>
      <c r="L9" s="23"/>
      <c r="M9" s="14">
        <v>103</v>
      </c>
      <c r="N9" s="14"/>
      <c r="O9" s="14">
        <v>153</v>
      </c>
      <c r="P9" s="14"/>
      <c r="Q9" s="14">
        <v>1.49</v>
      </c>
      <c r="R9" s="14"/>
      <c r="S9" s="17">
        <v>1.52</v>
      </c>
      <c r="T9" s="17"/>
      <c r="U9" s="14">
        <v>1.41</v>
      </c>
      <c r="V9" s="14"/>
    </row>
    <row r="10" spans="1:22" x14ac:dyDescent="0.25">
      <c r="A10" s="1" t="s">
        <v>6</v>
      </c>
      <c r="B10">
        <v>1.43</v>
      </c>
      <c r="C10" s="14">
        <v>993</v>
      </c>
      <c r="D10" s="14"/>
      <c r="E10" s="14">
        <v>232</v>
      </c>
      <c r="F10" s="14"/>
      <c r="G10" s="14">
        <v>349</v>
      </c>
      <c r="H10" s="14"/>
      <c r="I10" s="19">
        <v>52.5</v>
      </c>
      <c r="J10" s="19"/>
      <c r="K10" s="23">
        <v>88.3</v>
      </c>
      <c r="L10" s="23"/>
      <c r="M10" s="14">
        <v>120</v>
      </c>
      <c r="N10" s="14"/>
      <c r="O10" s="14">
        <v>147</v>
      </c>
      <c r="P10" s="14"/>
      <c r="Q10" s="14">
        <v>1.78</v>
      </c>
      <c r="R10" s="14"/>
      <c r="S10" s="17">
        <v>1.2</v>
      </c>
      <c r="T10" s="17"/>
      <c r="U10" s="14">
        <v>1.32</v>
      </c>
      <c r="V10" s="14"/>
    </row>
    <row r="11" spans="1:22" x14ac:dyDescent="0.25">
      <c r="A11" s="1" t="s">
        <v>7</v>
      </c>
      <c r="B11">
        <v>1.35</v>
      </c>
      <c r="C11" s="14">
        <v>967</v>
      </c>
      <c r="D11" s="14"/>
      <c r="E11" s="14">
        <v>226</v>
      </c>
      <c r="F11" s="14"/>
      <c r="G11" s="14">
        <v>353</v>
      </c>
      <c r="H11" s="14"/>
      <c r="I11" s="19">
        <v>62</v>
      </c>
      <c r="J11" s="19"/>
      <c r="K11" s="23">
        <v>90.1</v>
      </c>
      <c r="L11" s="23"/>
      <c r="M11" s="14">
        <v>107</v>
      </c>
      <c r="N11" s="14"/>
      <c r="O11" s="14">
        <v>151</v>
      </c>
      <c r="P11" s="14"/>
      <c r="Q11" s="14">
        <v>1.35</v>
      </c>
      <c r="R11" s="14"/>
      <c r="S11" s="17">
        <v>1.7</v>
      </c>
      <c r="T11" s="17"/>
      <c r="U11" s="14">
        <v>1.63</v>
      </c>
      <c r="V11" s="14"/>
    </row>
    <row r="12" spans="1:22" x14ac:dyDescent="0.25">
      <c r="A12" s="1" t="s">
        <v>8</v>
      </c>
      <c r="B12">
        <v>1.48</v>
      </c>
      <c r="C12" s="14">
        <v>976</v>
      </c>
      <c r="D12" s="14"/>
      <c r="E12" s="14">
        <v>232</v>
      </c>
      <c r="F12" s="14"/>
      <c r="G12" s="14">
        <v>306</v>
      </c>
      <c r="H12" s="14"/>
      <c r="I12" s="19">
        <v>52.2</v>
      </c>
      <c r="J12" s="19"/>
      <c r="K12" s="23">
        <v>86.5</v>
      </c>
      <c r="L12" s="23"/>
      <c r="M12" s="14">
        <v>101</v>
      </c>
      <c r="N12" s="14"/>
      <c r="O12" s="14">
        <v>148</v>
      </c>
      <c r="P12" s="14"/>
      <c r="Q12" s="14">
        <v>1.47</v>
      </c>
      <c r="R12" s="14"/>
      <c r="S12" s="17">
        <v>1.4</v>
      </c>
      <c r="T12" s="17"/>
      <c r="U12" s="14">
        <v>1.33</v>
      </c>
      <c r="V12" s="14"/>
    </row>
    <row r="13" spans="1:22" x14ac:dyDescent="0.25">
      <c r="A13" s="1" t="s">
        <v>9</v>
      </c>
      <c r="B13">
        <v>1.28</v>
      </c>
      <c r="C13" s="14">
        <v>951</v>
      </c>
      <c r="D13" s="14"/>
      <c r="E13" s="14">
        <v>221</v>
      </c>
      <c r="F13" s="14"/>
      <c r="G13" s="14">
        <v>311</v>
      </c>
      <c r="H13" s="14"/>
      <c r="I13" s="19">
        <v>55.7</v>
      </c>
      <c r="J13" s="19"/>
      <c r="K13" s="23">
        <v>86.7</v>
      </c>
      <c r="L13" s="23"/>
      <c r="M13" s="14">
        <v>111</v>
      </c>
      <c r="N13" s="14"/>
      <c r="O13" s="14">
        <v>151</v>
      </c>
      <c r="P13" s="14"/>
      <c r="Q13" s="14">
        <v>1.52</v>
      </c>
      <c r="R13" s="14"/>
      <c r="S13" s="17">
        <v>1.63</v>
      </c>
      <c r="T13" s="17"/>
      <c r="U13" s="14">
        <v>1.57</v>
      </c>
      <c r="V13" s="14"/>
    </row>
    <row r="14" spans="1:22" x14ac:dyDescent="0.25">
      <c r="A14" s="1" t="s">
        <v>10</v>
      </c>
      <c r="B14">
        <v>1.42</v>
      </c>
      <c r="C14" s="14">
        <v>978</v>
      </c>
      <c r="D14" s="14"/>
      <c r="E14" s="14">
        <v>250</v>
      </c>
      <c r="F14" s="14"/>
      <c r="G14" s="14">
        <v>344</v>
      </c>
      <c r="H14" s="14"/>
      <c r="I14" s="19">
        <v>53.7</v>
      </c>
      <c r="J14" s="19"/>
      <c r="K14" s="23">
        <v>87.4</v>
      </c>
      <c r="L14" s="23"/>
      <c r="M14" s="14">
        <v>110</v>
      </c>
      <c r="N14" s="14"/>
      <c r="O14" s="14">
        <v>147</v>
      </c>
      <c r="P14" s="14"/>
      <c r="Q14" s="14">
        <v>1.32</v>
      </c>
      <c r="R14" s="14"/>
      <c r="S14" s="17">
        <v>1.6</v>
      </c>
      <c r="T14" s="17"/>
      <c r="U14" s="14">
        <v>1.44</v>
      </c>
      <c r="V14" s="14"/>
    </row>
    <row r="15" spans="1:22" ht="15.75" thickBot="1" x14ac:dyDescent="0.3">
      <c r="A15" s="4" t="s">
        <v>11</v>
      </c>
      <c r="B15" s="5">
        <v>1.31</v>
      </c>
      <c r="C15" s="15">
        <v>990</v>
      </c>
      <c r="D15" s="15"/>
      <c r="E15" s="15">
        <v>238</v>
      </c>
      <c r="F15" s="15"/>
      <c r="G15" s="15">
        <v>319</v>
      </c>
      <c r="H15" s="15"/>
      <c r="I15" s="20">
        <v>61.2</v>
      </c>
      <c r="J15" s="20"/>
      <c r="K15" s="20">
        <v>81.3</v>
      </c>
      <c r="L15" s="20"/>
      <c r="M15" s="21">
        <v>113</v>
      </c>
      <c r="N15" s="21"/>
      <c r="O15" s="21">
        <v>149</v>
      </c>
      <c r="P15" s="21"/>
      <c r="Q15" s="15">
        <v>1.28</v>
      </c>
      <c r="R15" s="15"/>
      <c r="S15" s="18">
        <v>1.27</v>
      </c>
      <c r="T15" s="18"/>
      <c r="U15" s="15">
        <v>1.29</v>
      </c>
      <c r="V15" s="15"/>
    </row>
    <row r="16" spans="1:22" x14ac:dyDescent="0.25">
      <c r="A16" s="1" t="s">
        <v>12</v>
      </c>
      <c r="B16">
        <f>AVERAGE(B6:B15)</f>
        <v>1.359</v>
      </c>
      <c r="C16" s="22">
        <f>AVERAGE(C6:C15)</f>
        <v>986.4</v>
      </c>
      <c r="D16" s="22"/>
      <c r="E16" s="22">
        <f>AVERAGE(E6:E15)</f>
        <v>237.3</v>
      </c>
      <c r="F16" s="22"/>
      <c r="G16" s="22">
        <f>AVERAGE(G6:G15)</f>
        <v>329.1</v>
      </c>
      <c r="H16" s="22"/>
      <c r="I16" s="11">
        <f>AVERAGE(I6:I15)</f>
        <v>56.720000000000006</v>
      </c>
      <c r="J16" s="11"/>
      <c r="K16" s="11">
        <f>AVERAGE(K6:K15)</f>
        <v>85.77</v>
      </c>
      <c r="L16" s="11"/>
      <c r="M16" s="11">
        <f>AVERAGE(M6:M15)</f>
        <v>109.3</v>
      </c>
      <c r="N16" s="11"/>
      <c r="O16" s="11">
        <f>AVERAGE(O6:O15)</f>
        <v>149</v>
      </c>
      <c r="P16" s="11"/>
      <c r="Q16" s="11">
        <f>AVERAGE(Q6:Q15)</f>
        <v>1.4620000000000002</v>
      </c>
      <c r="R16" s="11"/>
      <c r="S16" s="22">
        <f>AVERAGE(S6:S15)</f>
        <v>1.4650000000000001</v>
      </c>
      <c r="T16" s="22"/>
      <c r="U16" s="11">
        <f>AVERAGE(U6:U15)</f>
        <v>1.4579999999999997</v>
      </c>
      <c r="V16" s="11"/>
    </row>
    <row r="17" spans="1:22" x14ac:dyDescent="0.25">
      <c r="A17" s="1" t="s">
        <v>21</v>
      </c>
      <c r="B17" s="3">
        <f>STDEV(B6:B15)</f>
        <v>7.4899933244295988E-2</v>
      </c>
      <c r="C17" s="16">
        <f t="shared" ref="C17:I17" si="4">STDEV(C6:C15)</f>
        <v>23.291390874932496</v>
      </c>
      <c r="D17" s="16"/>
      <c r="E17" s="16">
        <f t="shared" si="4"/>
        <v>17.981780903026383</v>
      </c>
      <c r="F17" s="16"/>
      <c r="G17" s="16">
        <f t="shared" si="4"/>
        <v>22.810572597421185</v>
      </c>
      <c r="H17" s="16"/>
      <c r="I17" s="16">
        <f t="shared" si="4"/>
        <v>3.4149345202767467</v>
      </c>
      <c r="J17" s="16"/>
      <c r="K17" s="16">
        <f t="shared" ref="K17:Q17" si="5">STDEV(K6:K15)</f>
        <v>6.5856831249477983</v>
      </c>
      <c r="L17" s="16"/>
      <c r="M17" s="16">
        <f t="shared" ref="M17:N17" si="6">STDEV(M6:M15)</f>
        <v>5.6381636096240486</v>
      </c>
      <c r="N17" s="16"/>
      <c r="O17" s="16">
        <f t="shared" ref="O17:P17" si="7">STDEV(O6:O15)</f>
        <v>2.6246692913372702</v>
      </c>
      <c r="P17" s="16"/>
      <c r="Q17" s="16">
        <f t="shared" si="5"/>
        <v>0.16081735671942288</v>
      </c>
      <c r="R17" s="16"/>
      <c r="S17" s="16">
        <f t="shared" ref="S17" si="8">STDEV(S6:S15)</f>
        <v>0.15960019493165251</v>
      </c>
      <c r="T17" s="16"/>
      <c r="U17" s="16">
        <f t="shared" ref="U17" si="9">STDEV(U6:U15)</f>
        <v>0.14234543274099881</v>
      </c>
      <c r="V17" s="16"/>
    </row>
    <row r="18" spans="1:22" x14ac:dyDescent="0.25">
      <c r="A18" s="1" t="s">
        <v>23</v>
      </c>
      <c r="C18" s="11">
        <f>AVERAGE(D25:D27)</f>
        <v>1410</v>
      </c>
      <c r="D18" s="11"/>
      <c r="E18" s="11">
        <f>AVERAGE(F25:F34)</f>
        <v>183</v>
      </c>
      <c r="F18" s="11"/>
      <c r="G18" s="11">
        <f>AVERAGE(H25:H34)</f>
        <v>177.8</v>
      </c>
      <c r="H18" s="11"/>
      <c r="I18" s="11">
        <f>AVERAGE(J25:J29)</f>
        <v>34</v>
      </c>
      <c r="J18" s="11"/>
      <c r="K18" s="11">
        <f>AVERAGE(L25:L32)</f>
        <v>34.375</v>
      </c>
      <c r="L18" s="11"/>
      <c r="M18" s="16">
        <f>AVERAGE(N25:N39)</f>
        <v>31.6</v>
      </c>
      <c r="N18" s="16"/>
      <c r="O18" s="16">
        <f>AVERAGE(P25:P41)</f>
        <v>31.058823529411764</v>
      </c>
      <c r="P18" s="16"/>
      <c r="Q18" s="11">
        <f>AVERAGE(R25:R34)</f>
        <v>24.5</v>
      </c>
      <c r="R18" s="11"/>
      <c r="S18" s="16">
        <f>AVERAGE(T25:T39)</f>
        <v>17.466666666666665</v>
      </c>
      <c r="T18" s="16"/>
      <c r="U18" s="11">
        <f>AVERAGE(V25:V49)</f>
        <v>16.600000000000001</v>
      </c>
      <c r="V18" s="11"/>
    </row>
    <row r="19" spans="1:22" s="10" customFormat="1" x14ac:dyDescent="0.25">
      <c r="A19" s="1" t="s">
        <v>81</v>
      </c>
      <c r="C19" s="11">
        <f>SUM(D25:D44)</f>
        <v>4230</v>
      </c>
      <c r="D19" s="11"/>
      <c r="E19" s="11">
        <f t="shared" ref="E19" si="10">SUM(F25:F44)</f>
        <v>915</v>
      </c>
      <c r="F19" s="11"/>
      <c r="G19" s="11">
        <f t="shared" ref="G19" si="11">SUM(H25:H44)</f>
        <v>1778</v>
      </c>
      <c r="H19" s="11"/>
      <c r="I19" s="11">
        <f t="shared" ref="I19" si="12">SUM(J25:J44)</f>
        <v>170</v>
      </c>
      <c r="J19" s="11"/>
      <c r="K19" s="11">
        <f t="shared" ref="K19" si="13">SUM(L25:L44)</f>
        <v>348</v>
      </c>
      <c r="L19" s="11"/>
      <c r="M19" s="11">
        <f>SUM(N25:N39)</f>
        <v>474</v>
      </c>
      <c r="N19" s="11"/>
      <c r="O19" s="11">
        <f>SUM(P25:P41)</f>
        <v>528</v>
      </c>
      <c r="P19" s="11"/>
      <c r="Q19" s="11">
        <f t="shared" ref="Q19:R19" si="14">SUM(R25:R44)</f>
        <v>245</v>
      </c>
      <c r="R19" s="11"/>
      <c r="S19" s="11">
        <f>SUM(T25:T44)</f>
        <v>262</v>
      </c>
      <c r="T19" s="11"/>
      <c r="U19" s="11">
        <f>SUM(V25:V49)</f>
        <v>415</v>
      </c>
      <c r="V19" s="11"/>
    </row>
    <row r="20" spans="1:22" x14ac:dyDescent="0.25">
      <c r="A20" s="1" t="s">
        <v>24</v>
      </c>
      <c r="C20" s="11">
        <v>3</v>
      </c>
      <c r="D20" s="11"/>
      <c r="E20" s="11">
        <v>5</v>
      </c>
      <c r="F20" s="11"/>
      <c r="G20" s="11">
        <v>10</v>
      </c>
      <c r="H20" s="11"/>
      <c r="I20" s="11">
        <v>5</v>
      </c>
      <c r="J20" s="11"/>
      <c r="K20" s="11">
        <v>10</v>
      </c>
      <c r="L20" s="11"/>
      <c r="M20" s="11">
        <f>COUNTA(M25:M39)</f>
        <v>15</v>
      </c>
      <c r="N20" s="11"/>
      <c r="O20" s="11">
        <f>COUNTA(O25:O41)</f>
        <v>17</v>
      </c>
      <c r="P20" s="11"/>
      <c r="Q20" s="11">
        <v>10</v>
      </c>
      <c r="R20" s="11"/>
      <c r="S20" s="11">
        <v>15</v>
      </c>
      <c r="T20" s="11"/>
      <c r="U20" s="11">
        <v>25</v>
      </c>
      <c r="V20" s="11"/>
    </row>
    <row r="21" spans="1:22" x14ac:dyDescent="0.25">
      <c r="A21" s="1" t="s">
        <v>22</v>
      </c>
      <c r="C21" s="12">
        <f t="shared" ref="C21" si="15">C16/SUM(D25:D34)</f>
        <v>0.23319148936170211</v>
      </c>
      <c r="D21" s="12"/>
      <c r="E21" s="12">
        <f t="shared" ref="E21" si="16">E16/SUM(F25:F34)</f>
        <v>0.25934426229508201</v>
      </c>
      <c r="F21" s="12"/>
      <c r="G21" s="12">
        <f t="shared" ref="G21" si="17">G16/SUM(H25:H34)</f>
        <v>0.18509561304836897</v>
      </c>
      <c r="H21" s="12"/>
      <c r="I21" s="12">
        <f t="shared" ref="I21" si="18">I16/SUM(J25:J34)</f>
        <v>0.33364705882352946</v>
      </c>
      <c r="J21" s="12"/>
      <c r="K21" s="12">
        <f>K16/SUM(L25:L32)</f>
        <v>0.31189090909090905</v>
      </c>
      <c r="L21" s="12"/>
      <c r="M21" s="12">
        <f>M16/SUM(N25:N39)</f>
        <v>0.23059071729957806</v>
      </c>
      <c r="N21" s="12"/>
      <c r="O21" s="12">
        <f>O16/SUM(P25:P41)</f>
        <v>0.28219696969696972</v>
      </c>
      <c r="P21" s="12"/>
      <c r="Q21" s="12">
        <f>Q16/SUM(R25:R34)</f>
        <v>5.9673469387755106E-3</v>
      </c>
      <c r="R21" s="12"/>
      <c r="S21" s="12">
        <f>S16/SUM(T25:T39)</f>
        <v>5.5916030534351145E-3</v>
      </c>
      <c r="T21" s="12"/>
      <c r="U21" s="12">
        <f>U16/SUM(V25:V49)</f>
        <v>3.5132530120481923E-3</v>
      </c>
      <c r="V21" s="12"/>
    </row>
    <row r="22" spans="1:22" x14ac:dyDescent="0.25">
      <c r="A22" s="1" t="s">
        <v>37</v>
      </c>
      <c r="C22" s="13">
        <f t="shared" ref="C22" si="19">C17/C16</f>
        <v>2.3612521162745839E-2</v>
      </c>
      <c r="D22" s="13"/>
      <c r="E22" s="13">
        <f t="shared" ref="E22" si="20">E17/E16</f>
        <v>7.5776573548362341E-2</v>
      </c>
      <c r="F22" s="13"/>
      <c r="G22" s="13">
        <f t="shared" ref="G22" si="21">G17/G16</f>
        <v>6.9311979937469417E-2</v>
      </c>
      <c r="H22" s="13"/>
      <c r="I22" s="13">
        <f t="shared" ref="I22" si="22">I17/I16</f>
        <v>6.0206885054244472E-2</v>
      </c>
      <c r="J22" s="13"/>
      <c r="K22" s="13">
        <f>K17/K16</f>
        <v>7.6783060801536657E-2</v>
      </c>
      <c r="L22" s="13"/>
      <c r="M22" s="13">
        <f>M17/M16</f>
        <v>5.1584296519890653E-2</v>
      </c>
      <c r="N22" s="13"/>
      <c r="O22" s="13">
        <f>O17/O16</f>
        <v>1.7615230143203157E-2</v>
      </c>
      <c r="P22" s="13"/>
      <c r="Q22" s="13">
        <f>Q17/Q16</f>
        <v>0.10999819201054915</v>
      </c>
      <c r="R22" s="13"/>
      <c r="S22" s="13">
        <f>S17/S16</f>
        <v>0.10894211258133277</v>
      </c>
      <c r="T22" s="13"/>
      <c r="U22" s="13">
        <f>U17/U16</f>
        <v>9.763061230521182E-2</v>
      </c>
      <c r="V22" s="13"/>
    </row>
    <row r="24" spans="1:22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</row>
    <row r="25" spans="1:22" x14ac:dyDescent="0.25">
      <c r="C25" t="s">
        <v>45</v>
      </c>
      <c r="D25">
        <v>2280</v>
      </c>
      <c r="E25" t="s">
        <v>13</v>
      </c>
      <c r="F25">
        <v>248</v>
      </c>
      <c r="G25" t="s">
        <v>13</v>
      </c>
      <c r="H25">
        <v>248</v>
      </c>
      <c r="I25" s="10" t="s">
        <v>27</v>
      </c>
      <c r="J25" s="10">
        <v>37</v>
      </c>
      <c r="K25" t="s">
        <v>27</v>
      </c>
      <c r="L25">
        <v>37</v>
      </c>
      <c r="M25" s="10" t="s">
        <v>27</v>
      </c>
      <c r="N25" s="10">
        <v>37</v>
      </c>
      <c r="O25" s="10" t="s">
        <v>27</v>
      </c>
      <c r="P25" s="10">
        <v>37</v>
      </c>
      <c r="Q25" t="s">
        <v>40</v>
      </c>
      <c r="R25">
        <v>23</v>
      </c>
      <c r="S25" s="7" t="s">
        <v>54</v>
      </c>
      <c r="T25">
        <v>17</v>
      </c>
      <c r="U25" s="7" t="s">
        <v>54</v>
      </c>
      <c r="V25" s="7">
        <v>17</v>
      </c>
    </row>
    <row r="26" spans="1:22" x14ac:dyDescent="0.25">
      <c r="C26" t="s">
        <v>46</v>
      </c>
      <c r="D26">
        <v>1016</v>
      </c>
      <c r="E26" t="s">
        <v>17</v>
      </c>
      <c r="F26">
        <v>182</v>
      </c>
      <c r="G26" s="9" t="s">
        <v>15</v>
      </c>
      <c r="H26" s="9">
        <v>163</v>
      </c>
      <c r="I26" s="10" t="s">
        <v>28</v>
      </c>
      <c r="J26" s="10">
        <v>81</v>
      </c>
      <c r="K26" t="s">
        <v>28</v>
      </c>
      <c r="L26">
        <v>81</v>
      </c>
      <c r="M26" s="10" t="s">
        <v>28</v>
      </c>
      <c r="N26" s="10">
        <v>81</v>
      </c>
      <c r="O26" s="10" t="s">
        <v>28</v>
      </c>
      <c r="P26" s="10">
        <v>81</v>
      </c>
      <c r="Q26" t="s">
        <v>41</v>
      </c>
      <c r="R26">
        <v>21</v>
      </c>
      <c r="S26" s="7" t="s">
        <v>49</v>
      </c>
      <c r="T26">
        <v>6</v>
      </c>
      <c r="U26" s="7" t="s">
        <v>49</v>
      </c>
      <c r="V26" s="7">
        <v>6</v>
      </c>
    </row>
    <row r="27" spans="1:22" x14ac:dyDescent="0.25">
      <c r="C27" t="s">
        <v>47</v>
      </c>
      <c r="D27">
        <v>934</v>
      </c>
      <c r="E27" t="s">
        <v>43</v>
      </c>
      <c r="F27">
        <v>118</v>
      </c>
      <c r="G27" t="s">
        <v>14</v>
      </c>
      <c r="H27">
        <v>204</v>
      </c>
      <c r="I27" s="10" t="s">
        <v>30</v>
      </c>
      <c r="J27" s="10">
        <v>17</v>
      </c>
      <c r="K27" t="s">
        <v>30</v>
      </c>
      <c r="L27">
        <v>17</v>
      </c>
      <c r="M27" s="10" t="s">
        <v>30</v>
      </c>
      <c r="N27" s="10">
        <v>17</v>
      </c>
      <c r="O27" s="10" t="s">
        <v>30</v>
      </c>
      <c r="P27" s="10">
        <v>17</v>
      </c>
      <c r="Q27" t="s">
        <v>42</v>
      </c>
      <c r="R27">
        <v>32</v>
      </c>
      <c r="S27" s="7" t="s">
        <v>55</v>
      </c>
      <c r="T27">
        <v>4</v>
      </c>
      <c r="U27" s="7" t="s">
        <v>55</v>
      </c>
      <c r="V27" s="7">
        <v>4</v>
      </c>
    </row>
    <row r="28" spans="1:22" x14ac:dyDescent="0.25">
      <c r="E28" t="s">
        <v>14</v>
      </c>
      <c r="F28">
        <v>204</v>
      </c>
      <c r="G28" t="s">
        <v>44</v>
      </c>
      <c r="H28">
        <v>209</v>
      </c>
      <c r="I28" s="10" t="s">
        <v>32</v>
      </c>
      <c r="J28" s="10">
        <v>17</v>
      </c>
      <c r="K28" t="s">
        <v>32</v>
      </c>
      <c r="L28">
        <v>17</v>
      </c>
      <c r="M28" s="10" t="s">
        <v>32</v>
      </c>
      <c r="N28" s="10">
        <v>17</v>
      </c>
      <c r="O28" s="10" t="s">
        <v>32</v>
      </c>
      <c r="P28" s="10">
        <v>17</v>
      </c>
      <c r="Q28" t="s">
        <v>48</v>
      </c>
      <c r="R28">
        <v>5</v>
      </c>
      <c r="S28" s="7" t="s">
        <v>50</v>
      </c>
      <c r="T28">
        <v>37</v>
      </c>
      <c r="U28" s="7" t="s">
        <v>50</v>
      </c>
      <c r="V28" s="7">
        <v>37</v>
      </c>
    </row>
    <row r="29" spans="1:22" x14ac:dyDescent="0.25">
      <c r="E29" s="9" t="s">
        <v>15</v>
      </c>
      <c r="F29" s="9">
        <v>163</v>
      </c>
      <c r="G29" t="s">
        <v>16</v>
      </c>
      <c r="H29">
        <v>119</v>
      </c>
      <c r="I29" s="10" t="s">
        <v>33</v>
      </c>
      <c r="J29" s="10">
        <v>18</v>
      </c>
      <c r="K29" t="s">
        <v>33</v>
      </c>
      <c r="L29">
        <v>18</v>
      </c>
      <c r="M29" s="10" t="s">
        <v>33</v>
      </c>
      <c r="N29" s="10">
        <v>18</v>
      </c>
      <c r="O29" s="10" t="s">
        <v>33</v>
      </c>
      <c r="P29" s="10">
        <v>18</v>
      </c>
      <c r="Q29" t="s">
        <v>49</v>
      </c>
      <c r="R29">
        <v>6</v>
      </c>
      <c r="S29" s="7" t="s">
        <v>51</v>
      </c>
      <c r="T29">
        <v>21</v>
      </c>
      <c r="U29" s="7" t="s">
        <v>51</v>
      </c>
      <c r="V29" s="7">
        <v>21</v>
      </c>
    </row>
    <row r="30" spans="1:22" x14ac:dyDescent="0.25">
      <c r="G30" t="s">
        <v>17</v>
      </c>
      <c r="H30">
        <v>182</v>
      </c>
      <c r="K30" t="s">
        <v>35</v>
      </c>
      <c r="L30">
        <v>23</v>
      </c>
      <c r="M30" s="10" t="s">
        <v>35</v>
      </c>
      <c r="N30" s="10">
        <v>23</v>
      </c>
      <c r="O30" s="10" t="s">
        <v>35</v>
      </c>
      <c r="P30" s="10">
        <v>23</v>
      </c>
      <c r="Q30" t="s">
        <v>50</v>
      </c>
      <c r="R30">
        <v>37</v>
      </c>
      <c r="S30" s="7" t="s">
        <v>52</v>
      </c>
      <c r="T30">
        <v>52</v>
      </c>
      <c r="U30" s="7" t="s">
        <v>52</v>
      </c>
      <c r="V30" s="7">
        <v>52</v>
      </c>
    </row>
    <row r="31" spans="1:22" x14ac:dyDescent="0.25">
      <c r="G31" t="s">
        <v>18</v>
      </c>
      <c r="H31">
        <v>187</v>
      </c>
      <c r="K31" t="s">
        <v>36</v>
      </c>
      <c r="L31">
        <v>40</v>
      </c>
      <c r="M31" s="10" t="s">
        <v>36</v>
      </c>
      <c r="N31" s="10">
        <v>40</v>
      </c>
      <c r="O31" s="10" t="s">
        <v>36</v>
      </c>
      <c r="P31" s="10">
        <v>40</v>
      </c>
      <c r="Q31" t="s">
        <v>54</v>
      </c>
      <c r="R31">
        <v>17</v>
      </c>
      <c r="S31" s="7" t="s">
        <v>53</v>
      </c>
      <c r="T31">
        <v>31</v>
      </c>
      <c r="U31" s="7" t="s">
        <v>53</v>
      </c>
      <c r="V31" s="7">
        <v>31</v>
      </c>
    </row>
    <row r="32" spans="1:22" x14ac:dyDescent="0.25">
      <c r="G32" t="s">
        <v>43</v>
      </c>
      <c r="H32">
        <v>118</v>
      </c>
      <c r="K32" s="7" t="s">
        <v>70</v>
      </c>
      <c r="L32">
        <v>42</v>
      </c>
      <c r="M32" s="10" t="s">
        <v>70</v>
      </c>
      <c r="N32" s="10">
        <v>42</v>
      </c>
      <c r="O32" s="10" t="s">
        <v>70</v>
      </c>
      <c r="P32" s="10">
        <v>42</v>
      </c>
      <c r="Q32" t="s">
        <v>51</v>
      </c>
      <c r="R32">
        <v>21</v>
      </c>
      <c r="S32" s="7" t="s">
        <v>40</v>
      </c>
      <c r="T32">
        <v>23</v>
      </c>
      <c r="U32" s="7" t="s">
        <v>40</v>
      </c>
      <c r="V32" s="7">
        <v>23</v>
      </c>
    </row>
    <row r="33" spans="7:22" x14ac:dyDescent="0.25">
      <c r="G33" t="s">
        <v>19</v>
      </c>
      <c r="H33">
        <v>170</v>
      </c>
      <c r="K33" s="10" t="s">
        <v>79</v>
      </c>
      <c r="L33" s="10">
        <v>49</v>
      </c>
      <c r="M33" s="10" t="s">
        <v>79</v>
      </c>
      <c r="N33" s="10">
        <v>49</v>
      </c>
      <c r="O33" s="10" t="s">
        <v>79</v>
      </c>
      <c r="P33" s="10">
        <v>49</v>
      </c>
      <c r="Q33" t="s">
        <v>52</v>
      </c>
      <c r="R33">
        <v>52</v>
      </c>
      <c r="S33" s="7" t="s">
        <v>56</v>
      </c>
      <c r="T33">
        <v>3</v>
      </c>
      <c r="U33" s="7" t="s">
        <v>56</v>
      </c>
      <c r="V33" s="7">
        <v>3</v>
      </c>
    </row>
    <row r="34" spans="7:22" x14ac:dyDescent="0.25">
      <c r="G34" t="s">
        <v>20</v>
      </c>
      <c r="H34">
        <v>178</v>
      </c>
      <c r="K34" s="10" t="s">
        <v>72</v>
      </c>
      <c r="L34" s="10">
        <v>24</v>
      </c>
      <c r="M34" s="10" t="s">
        <v>72</v>
      </c>
      <c r="N34" s="10">
        <v>24</v>
      </c>
      <c r="O34" s="10" t="s">
        <v>72</v>
      </c>
      <c r="P34" s="10">
        <v>24</v>
      </c>
      <c r="Q34" t="s">
        <v>53</v>
      </c>
      <c r="R34">
        <v>31</v>
      </c>
      <c r="S34" s="7" t="s">
        <v>41</v>
      </c>
      <c r="T34">
        <v>21</v>
      </c>
      <c r="U34" s="7" t="s">
        <v>41</v>
      </c>
      <c r="V34" s="7">
        <v>21</v>
      </c>
    </row>
    <row r="35" spans="7:22" x14ac:dyDescent="0.25">
      <c r="M35" s="10" t="s">
        <v>75</v>
      </c>
      <c r="N35" s="10">
        <v>14</v>
      </c>
      <c r="O35" s="10" t="s">
        <v>75</v>
      </c>
      <c r="P35" s="10">
        <v>14</v>
      </c>
      <c r="S35" s="7" t="s">
        <v>57</v>
      </c>
      <c r="T35">
        <v>3</v>
      </c>
      <c r="U35" s="7" t="s">
        <v>57</v>
      </c>
      <c r="V35" s="7">
        <v>3</v>
      </c>
    </row>
    <row r="36" spans="7:22" x14ac:dyDescent="0.25">
      <c r="M36" s="10" t="s">
        <v>76</v>
      </c>
      <c r="N36" s="10">
        <v>30</v>
      </c>
      <c r="O36" s="10" t="s">
        <v>76</v>
      </c>
      <c r="P36" s="10">
        <v>30</v>
      </c>
      <c r="S36" s="7" t="s">
        <v>58</v>
      </c>
      <c r="T36">
        <v>18</v>
      </c>
      <c r="U36" s="7" t="s">
        <v>58</v>
      </c>
      <c r="V36" s="7">
        <v>18</v>
      </c>
    </row>
    <row r="37" spans="7:22" x14ac:dyDescent="0.25">
      <c r="L37" s="10"/>
      <c r="M37" s="10" t="s">
        <v>80</v>
      </c>
      <c r="N37" s="10">
        <v>25</v>
      </c>
      <c r="O37" s="10" t="s">
        <v>80</v>
      </c>
      <c r="P37" s="10">
        <v>25</v>
      </c>
      <c r="S37" s="7" t="s">
        <v>59</v>
      </c>
      <c r="T37" s="7">
        <v>13</v>
      </c>
      <c r="U37" s="7" t="s">
        <v>59</v>
      </c>
      <c r="V37" s="7">
        <v>13</v>
      </c>
    </row>
    <row r="38" spans="7:22" x14ac:dyDescent="0.25">
      <c r="L38" s="10"/>
      <c r="M38" s="10" t="s">
        <v>77</v>
      </c>
      <c r="N38" s="10">
        <v>24</v>
      </c>
      <c r="O38" s="10" t="s">
        <v>77</v>
      </c>
      <c r="P38" s="10">
        <v>24</v>
      </c>
      <c r="S38" s="7" t="s">
        <v>60</v>
      </c>
      <c r="T38">
        <v>8</v>
      </c>
      <c r="U38" s="7" t="s">
        <v>60</v>
      </c>
      <c r="V38" s="7">
        <v>8</v>
      </c>
    </row>
    <row r="39" spans="7:22" x14ac:dyDescent="0.25">
      <c r="L39" s="10"/>
      <c r="M39" s="10" t="s">
        <v>78</v>
      </c>
      <c r="N39" s="10">
        <v>33</v>
      </c>
      <c r="O39" s="10" t="s">
        <v>78</v>
      </c>
      <c r="P39" s="10">
        <v>33</v>
      </c>
      <c r="S39" s="7" t="s">
        <v>61</v>
      </c>
      <c r="T39">
        <v>5</v>
      </c>
      <c r="U39" s="7" t="s">
        <v>61</v>
      </c>
      <c r="V39" s="7">
        <v>5</v>
      </c>
    </row>
    <row r="40" spans="7:22" x14ac:dyDescent="0.25">
      <c r="L40" s="10"/>
      <c r="O40" s="10" t="s">
        <v>73</v>
      </c>
      <c r="P40" s="10">
        <v>27</v>
      </c>
      <c r="U40" s="7" t="s">
        <v>62</v>
      </c>
      <c r="V40">
        <v>23</v>
      </c>
    </row>
    <row r="41" spans="7:22" x14ac:dyDescent="0.25">
      <c r="L41" s="10"/>
      <c r="O41" s="10" t="s">
        <v>74</v>
      </c>
      <c r="P41" s="10">
        <v>27</v>
      </c>
      <c r="U41" s="7" t="s">
        <v>64</v>
      </c>
      <c r="V41">
        <v>9</v>
      </c>
    </row>
    <row r="42" spans="7:22" x14ac:dyDescent="0.25">
      <c r="L42" s="10"/>
      <c r="O42" s="10" t="s">
        <v>31</v>
      </c>
      <c r="P42" s="10">
        <v>32</v>
      </c>
      <c r="U42" s="7" t="s">
        <v>63</v>
      </c>
      <c r="V42">
        <v>10</v>
      </c>
    </row>
    <row r="43" spans="7:22" x14ac:dyDescent="0.25">
      <c r="L43" s="10"/>
      <c r="O43" s="10" t="s">
        <v>29</v>
      </c>
      <c r="P43" s="10">
        <v>76</v>
      </c>
      <c r="U43" s="7" t="s">
        <v>65</v>
      </c>
      <c r="V43">
        <v>25</v>
      </c>
    </row>
    <row r="44" spans="7:22" x14ac:dyDescent="0.25">
      <c r="L44" s="10"/>
      <c r="O44" s="10" t="s">
        <v>71</v>
      </c>
      <c r="P44" s="10">
        <v>13</v>
      </c>
      <c r="U44" s="7" t="s">
        <v>66</v>
      </c>
      <c r="V44">
        <v>4</v>
      </c>
    </row>
    <row r="45" spans="7:22" x14ac:dyDescent="0.25">
      <c r="L45" s="10"/>
      <c r="U45" s="7" t="s">
        <v>67</v>
      </c>
      <c r="V45">
        <v>11</v>
      </c>
    </row>
    <row r="46" spans="7:22" x14ac:dyDescent="0.25">
      <c r="U46" s="7" t="s">
        <v>68</v>
      </c>
      <c r="V46">
        <v>12</v>
      </c>
    </row>
    <row r="47" spans="7:22" x14ac:dyDescent="0.25">
      <c r="U47" s="7" t="s">
        <v>69</v>
      </c>
      <c r="V47">
        <v>22</v>
      </c>
    </row>
    <row r="48" spans="7:22" x14ac:dyDescent="0.25">
      <c r="U48" s="7" t="s">
        <v>42</v>
      </c>
      <c r="V48">
        <v>32</v>
      </c>
    </row>
    <row r="49" spans="21:22" x14ac:dyDescent="0.25">
      <c r="U49" s="7" t="s">
        <v>48</v>
      </c>
      <c r="V49">
        <v>5</v>
      </c>
    </row>
  </sheetData>
  <sortState ref="S24:S33">
    <sortCondition ref="S24"/>
  </sortState>
  <mergeCells count="180">
    <mergeCell ref="C19:D19"/>
    <mergeCell ref="E19:F19"/>
    <mergeCell ref="G19:H19"/>
    <mergeCell ref="I19:J19"/>
    <mergeCell ref="K19:L19"/>
    <mergeCell ref="O19:P19"/>
    <mergeCell ref="S19:T19"/>
    <mergeCell ref="U19:V19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20:P20"/>
    <mergeCell ref="O21:P21"/>
    <mergeCell ref="O22:P22"/>
    <mergeCell ref="M20:N20"/>
    <mergeCell ref="M21:N21"/>
    <mergeCell ref="M22:N22"/>
    <mergeCell ref="C5:D5"/>
    <mergeCell ref="S22:T22"/>
    <mergeCell ref="S21:T21"/>
    <mergeCell ref="S20:T20"/>
    <mergeCell ref="S18:T18"/>
    <mergeCell ref="S17:T17"/>
    <mergeCell ref="S16:T16"/>
    <mergeCell ref="S15:T15"/>
    <mergeCell ref="S14:T14"/>
    <mergeCell ref="Q19:R19"/>
    <mergeCell ref="C6:D6"/>
    <mergeCell ref="C7:D7"/>
    <mergeCell ref="C8:D8"/>
    <mergeCell ref="C9:D9"/>
    <mergeCell ref="C10:D10"/>
    <mergeCell ref="K22:L22"/>
    <mergeCell ref="C22:D22"/>
    <mergeCell ref="E22:F22"/>
    <mergeCell ref="G22:H22"/>
    <mergeCell ref="I22:J22"/>
    <mergeCell ref="C17:D17"/>
    <mergeCell ref="C18:D18"/>
    <mergeCell ref="C20:D20"/>
    <mergeCell ref="C21:D21"/>
    <mergeCell ref="C11:D11"/>
    <mergeCell ref="C12:D12"/>
    <mergeCell ref="C13:D13"/>
    <mergeCell ref="C14:D14"/>
    <mergeCell ref="C15:D15"/>
    <mergeCell ref="C16:D16"/>
    <mergeCell ref="E17:F17"/>
    <mergeCell ref="E18:F18"/>
    <mergeCell ref="E20:F20"/>
    <mergeCell ref="E21:F21"/>
    <mergeCell ref="G17:H17"/>
    <mergeCell ref="G18:H18"/>
    <mergeCell ref="G20:H20"/>
    <mergeCell ref="G21:H21"/>
    <mergeCell ref="E11:F11"/>
    <mergeCell ref="E12:F12"/>
    <mergeCell ref="E13:F13"/>
    <mergeCell ref="E14:F14"/>
    <mergeCell ref="E15:F15"/>
    <mergeCell ref="G15:H15"/>
    <mergeCell ref="G16:H16"/>
    <mergeCell ref="G5:H5"/>
    <mergeCell ref="G6:H6"/>
    <mergeCell ref="G7:H7"/>
    <mergeCell ref="G8:H8"/>
    <mergeCell ref="G9:H9"/>
    <mergeCell ref="G10:H10"/>
    <mergeCell ref="E10:F10"/>
    <mergeCell ref="G11:H11"/>
    <mergeCell ref="G12:H12"/>
    <mergeCell ref="G13:H13"/>
    <mergeCell ref="G14:H14"/>
    <mergeCell ref="E5:F5"/>
    <mergeCell ref="E6:F6"/>
    <mergeCell ref="E7:F7"/>
    <mergeCell ref="E8:F8"/>
    <mergeCell ref="E9:F9"/>
    <mergeCell ref="E16:F16"/>
    <mergeCell ref="I21:J21"/>
    <mergeCell ref="K16:L16"/>
    <mergeCell ref="K17:L17"/>
    <mergeCell ref="K21:L21"/>
    <mergeCell ref="I16:J16"/>
    <mergeCell ref="K20:L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8:L18"/>
    <mergeCell ref="I10:J10"/>
    <mergeCell ref="Q16:R16"/>
    <mergeCell ref="Q17:R17"/>
    <mergeCell ref="Q18:R18"/>
    <mergeCell ref="Q20:R20"/>
    <mergeCell ref="I5:J5"/>
    <mergeCell ref="I6:J6"/>
    <mergeCell ref="I7:J7"/>
    <mergeCell ref="I8:J8"/>
    <mergeCell ref="I9:J9"/>
    <mergeCell ref="I11:J11"/>
    <mergeCell ref="I12:J12"/>
    <mergeCell ref="I13:J13"/>
    <mergeCell ref="I14:J14"/>
    <mergeCell ref="I15:J15"/>
    <mergeCell ref="I17:J17"/>
    <mergeCell ref="I18:J18"/>
    <mergeCell ref="I20:J20"/>
    <mergeCell ref="K5:L5"/>
    <mergeCell ref="Q21:R21"/>
    <mergeCell ref="Q22:R22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S9:T9"/>
    <mergeCell ref="S10:T10"/>
    <mergeCell ref="S11:T11"/>
    <mergeCell ref="S12:T12"/>
    <mergeCell ref="S13:T13"/>
    <mergeCell ref="S5:T5"/>
    <mergeCell ref="U5:V5"/>
    <mergeCell ref="S6:T6"/>
    <mergeCell ref="S7:T7"/>
    <mergeCell ref="S8:T8"/>
    <mergeCell ref="U20:V20"/>
    <mergeCell ref="U21:V21"/>
    <mergeCell ref="U22:V22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WebSocket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2017-11-04T17:00:46Z</dcterms:created>
  <dcterms:modified xsi:type="dcterms:W3CDTF">2017-11-09T02:04:44Z</dcterms:modified>
</cp:coreProperties>
</file>