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son\Desktop\數據驅動\店家數量\"/>
    </mc:Choice>
  </mc:AlternateContent>
  <xr:revisionPtr revIDLastSave="0" documentId="13_ncr:1_{CED32CC5-5B30-4591-A422-58E48CC0260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10五位據全" sheetId="1" r:id="rId1"/>
    <sheet name="消費比例" sheetId="2" r:id="rId2"/>
    <sheet name="開店數量資料" sheetId="3" r:id="rId3"/>
    <sheet name="開店上限數量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xdkBsXLXbBf/wTAj0xdRREjlFW2FM9V6jxnlBmBkU5o="/>
    </ext>
  </extLst>
</workbook>
</file>

<file path=xl/calcChain.xml><?xml version="1.0" encoding="utf-8"?>
<calcChain xmlns="http://schemas.openxmlformats.org/spreadsheetml/2006/main">
  <c r="M13" i="3" l="1"/>
  <c r="M12" i="3"/>
  <c r="M11" i="3"/>
  <c r="M10" i="3"/>
  <c r="M9" i="3"/>
  <c r="M8" i="3"/>
  <c r="M7" i="3"/>
  <c r="M6" i="3"/>
  <c r="M5" i="3"/>
  <c r="M4" i="3"/>
  <c r="M3" i="3"/>
  <c r="M2" i="3"/>
  <c r="J2" i="3"/>
  <c r="O13" i="3"/>
  <c r="P13" i="3" s="1"/>
  <c r="L13" i="3"/>
  <c r="J13" i="3"/>
  <c r="I13" i="3"/>
  <c r="F13" i="3"/>
  <c r="G13" i="3" s="1"/>
  <c r="B13" i="3"/>
  <c r="C13" i="3" s="1"/>
  <c r="D13" i="3" s="1"/>
  <c r="O12" i="3"/>
  <c r="P12" i="3" s="1"/>
  <c r="L12" i="3"/>
  <c r="I12" i="3"/>
  <c r="J12" i="3" s="1"/>
  <c r="F12" i="3"/>
  <c r="G12" i="3" s="1"/>
  <c r="B12" i="3"/>
  <c r="C12" i="3" s="1"/>
  <c r="D12" i="3" s="1"/>
  <c r="P11" i="3"/>
  <c r="O11" i="3"/>
  <c r="L11" i="3"/>
  <c r="I11" i="3"/>
  <c r="J11" i="3" s="1"/>
  <c r="G11" i="3"/>
  <c r="F11" i="3"/>
  <c r="D11" i="3"/>
  <c r="C11" i="3"/>
  <c r="B11" i="3"/>
  <c r="P10" i="3"/>
  <c r="O10" i="3"/>
  <c r="L10" i="3"/>
  <c r="J10" i="3"/>
  <c r="I10" i="3"/>
  <c r="G10" i="3"/>
  <c r="F10" i="3"/>
  <c r="C10" i="3"/>
  <c r="D10" i="3" s="1"/>
  <c r="B10" i="3"/>
  <c r="O9" i="3"/>
  <c r="P9" i="3" s="1"/>
  <c r="L9" i="3"/>
  <c r="J9" i="3"/>
  <c r="I9" i="3"/>
  <c r="F9" i="3"/>
  <c r="G9" i="3" s="1"/>
  <c r="B9" i="3"/>
  <c r="C9" i="3" s="1"/>
  <c r="D9" i="3" s="1"/>
  <c r="O8" i="3"/>
  <c r="P8" i="3" s="1"/>
  <c r="L8" i="3"/>
  <c r="I8" i="3"/>
  <c r="J8" i="3" s="1"/>
  <c r="F8" i="3"/>
  <c r="G8" i="3" s="1"/>
  <c r="B8" i="3"/>
  <c r="C8" i="3" s="1"/>
  <c r="D8" i="3" s="1"/>
  <c r="P7" i="3"/>
  <c r="O7" i="3"/>
  <c r="L7" i="3"/>
  <c r="I7" i="3"/>
  <c r="J7" i="3" s="1"/>
  <c r="G7" i="3"/>
  <c r="F7" i="3"/>
  <c r="D7" i="3"/>
  <c r="C7" i="3"/>
  <c r="B7" i="3"/>
  <c r="P6" i="3"/>
  <c r="O6" i="3"/>
  <c r="L6" i="3"/>
  <c r="J6" i="3"/>
  <c r="I6" i="3"/>
  <c r="G6" i="3"/>
  <c r="F6" i="3"/>
  <c r="C6" i="3"/>
  <c r="D6" i="3" s="1"/>
  <c r="B6" i="3"/>
  <c r="O5" i="3"/>
  <c r="P5" i="3" s="1"/>
  <c r="L5" i="3"/>
  <c r="J5" i="3"/>
  <c r="I5" i="3"/>
  <c r="F5" i="3"/>
  <c r="G5" i="3" s="1"/>
  <c r="B5" i="3"/>
  <c r="C5" i="3" s="1"/>
  <c r="D5" i="3" s="1"/>
  <c r="O4" i="3"/>
  <c r="P4" i="3" s="1"/>
  <c r="L4" i="3"/>
  <c r="I4" i="3"/>
  <c r="J4" i="3" s="1"/>
  <c r="F4" i="3"/>
  <c r="G4" i="3" s="1"/>
  <c r="B4" i="3"/>
  <c r="C4" i="3" s="1"/>
  <c r="D4" i="3" s="1"/>
  <c r="P3" i="3"/>
  <c r="O3" i="3"/>
  <c r="L3" i="3"/>
  <c r="I3" i="3"/>
  <c r="J3" i="3" s="1"/>
  <c r="G3" i="3"/>
  <c r="F3" i="3"/>
  <c r="D3" i="3"/>
  <c r="C3" i="3"/>
  <c r="B3" i="3"/>
  <c r="P2" i="3"/>
  <c r="O2" i="3"/>
  <c r="L2" i="3"/>
  <c r="I2" i="3"/>
  <c r="G2" i="3"/>
  <c r="F2" i="3"/>
  <c r="C2" i="3"/>
  <c r="D2" i="3" s="1"/>
  <c r="B2" i="3"/>
  <c r="M3" i="2"/>
  <c r="M4" i="2"/>
  <c r="M5" i="2"/>
  <c r="M6" i="2"/>
  <c r="M7" i="2"/>
  <c r="M8" i="2"/>
  <c r="M9" i="2"/>
  <c r="M10" i="2"/>
  <c r="M11" i="2"/>
  <c r="M12" i="2"/>
  <c r="M13" i="2"/>
  <c r="M2" i="2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18" i="1"/>
  <c r="D18" i="1"/>
  <c r="G17" i="1"/>
  <c r="D17" i="1"/>
</calcChain>
</file>

<file path=xl/sharedStrings.xml><?xml version="1.0" encoding="utf-8"?>
<sst xmlns="http://schemas.openxmlformats.org/spreadsheetml/2006/main" count="111" uniqueCount="43">
  <si>
    <t>年別</t>
  </si>
  <si>
    <t>行政區</t>
  </si>
  <si>
    <t>家庭戶數</t>
  </si>
  <si>
    <t>平均</t>
  </si>
  <si>
    <t>每戶人數</t>
  </si>
  <si>
    <t>消費支出(年)</t>
  </si>
  <si>
    <t>平均(月)</t>
  </si>
  <si>
    <t>1.食品及非酒精飲料</t>
  </si>
  <si>
    <t>2.菸酒及檳榔</t>
  </si>
  <si>
    <t>3.衣著鞋襪及服飾用品</t>
  </si>
  <si>
    <t>5.家具設備及家務維護</t>
  </si>
  <si>
    <t>6.醫療保健</t>
  </si>
  <si>
    <t>7.交通</t>
  </si>
  <si>
    <t>8.通訊</t>
  </si>
  <si>
    <t>9.休閒與文化</t>
  </si>
  <si>
    <t>10.教育</t>
  </si>
  <si>
    <t>11.餐廳及旅館</t>
  </si>
  <si>
    <t>12.什項消費</t>
  </si>
  <si>
    <t>109年</t>
  </si>
  <si>
    <t>總平均</t>
  </si>
  <si>
    <t>110年</t>
  </si>
  <si>
    <t>松山區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</si>
  <si>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</si>
  <si>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</si>
  <si>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</si>
  <si>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</si>
  <si>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</si>
  <si>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</si>
  <si>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</si>
  <si>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</si>
  <si>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</si>
  <si>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</si>
  <si>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</si>
  <si>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不用看</t>
  </si>
  <si>
    <t>比例</t>
  </si>
  <si>
    <t>養活金額</t>
    <phoneticPr fontId="5" type="noConversion"/>
  </si>
  <si>
    <t>開店數量</t>
  </si>
  <si>
    <t>開店數量</t>
    <phoneticPr fontId="5" type="noConversion"/>
  </si>
  <si>
    <t>café</t>
    <phoneticPr fontId="5" type="noConversion"/>
  </si>
  <si>
    <t>beauty_salon</t>
    <phoneticPr fontId="5" type="noConversion"/>
  </si>
  <si>
    <t>car_repair</t>
    <phoneticPr fontId="5" type="noConversion"/>
  </si>
  <si>
    <t>dentist</t>
    <phoneticPr fontId="5" type="noConversion"/>
  </si>
  <si>
    <t>restaurants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</si>
</sst>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scheme val="minor"/>
    </font>
    <font>
      <sz val="14"/>
      <color theme="1"/>
      <name val="PMingLiu"/>
      <family val="1"/>
      <charset val="136"/>
    </font>
    <font>
      <sz val="12"/>
      <color theme="1"/>
      <name val="Calibri"/>
      <family val="2"/>
      <charset val="136"/>
    </font>
    <font>
      <sz val="9"/>
      <name val="Calibri"/>
      <family val="3"/>
      <charset val="136"/>
      <scheme val="minor"/>
    </font>
    <font>
      <sz val="12"/>
      <color theme="1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R1" zoomScale="80" zoomScaleNormal="98" workbookViewId="0">
      <selection activeCell="T3" sqref="T3:AI16"/>
    </sheetView>
  </sheetViews>
  <sheetFormatPr defaultColWidth="11.19921875" defaultRowHeight="15" customHeight="1"/>
  <cols>
    <col min="1" max="2" width="6.796875" customWidth="1"/>
    <col min="3" max="3" width="9.69921875" customWidth="1"/>
    <col min="4" max="4" width="6.796875" customWidth="1"/>
    <col min="5" max="5" width="9.19921875" customWidth="1"/>
    <col min="6" max="6" width="14.69921875" customWidth="1"/>
    <col min="7" max="7" width="12" customWidth="1"/>
    <col min="8" max="8" width="19.296875" customWidth="1"/>
    <col min="9" max="9" width="11.69921875" customWidth="1"/>
    <col min="10" max="10" width="16.8984375" customWidth="1"/>
    <col min="11" max="11" width="18.19921875" customWidth="1"/>
    <col min="12" max="12" width="12.09765625" customWidth="1"/>
    <col min="13" max="13" width="13.19921875" customWidth="1"/>
    <col min="14" max="14" width="8.296875" customWidth="1"/>
    <col min="15" max="15" width="10.8984375" customWidth="1"/>
    <col min="16" max="16" width="11.59765625" customWidth="1"/>
    <col min="17" max="17" width="10.69921875" customWidth="1"/>
    <col min="18" max="18" width="10.19921875" customWidth="1"/>
    <col min="19" max="19" width="12.296875" customWidth="1"/>
    <col min="20" max="20" width="12.19921875" customWidth="1"/>
    <col min="21" max="21" width="11.5" customWidth="1"/>
    <col min="22" max="22" width="13.69921875" customWidth="1"/>
    <col min="23" max="23" width="15.8984375" customWidth="1"/>
    <col min="24" max="24" width="9.5" customWidth="1"/>
    <col min="25" max="25" width="15.3984375" customWidth="1"/>
    <col min="26" max="26" width="12.296875" customWidth="1"/>
    <col min="27" max="27" width="9.59765625" customWidth="1"/>
    <col min="28" max="28" width="12.09765625" bestFit="1" customWidth="1"/>
    <col min="29" max="29" width="15" customWidth="1"/>
    <col min="30" max="30" width="8.09765625" customWidth="1"/>
    <col min="31" max="31" width="12.09765625" bestFit="1" customWidth="1"/>
    <col min="33" max="33" width="11" customWidth="1"/>
    <col min="34" max="34" width="17.09765625" customWidth="1"/>
    <col min="35" max="35" width="14.59765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4" spans="1:18" ht="15.75" customHeight="1">
      <c r="A4" s="5" t="s">
        <v>20</v>
      </c>
      <c r="B4" s="5" t="s">
        <v>21</v>
      </c>
      <c r="C4" s="5">
        <v>80595</v>
      </c>
      <c r="D4" s="5">
        <f t="shared" ref="D4:D15" si="0">ROUND(C4/12,0)</f>
        <v>6716</v>
      </c>
      <c r="E4" s="5">
        <v>3.06</v>
      </c>
      <c r="F4" s="5">
        <v>1239678</v>
      </c>
      <c r="G4" s="5">
        <f t="shared" ref="G4:G15" si="1">ROUND(F4/12,0)</f>
        <v>103307</v>
      </c>
      <c r="H4" s="5">
        <v>152285</v>
      </c>
      <c r="I4" s="5">
        <v>6836</v>
      </c>
      <c r="J4" s="5">
        <v>29008</v>
      </c>
      <c r="K4" s="5">
        <v>39430</v>
      </c>
      <c r="L4" s="5">
        <v>190518</v>
      </c>
      <c r="M4" s="5">
        <v>82565</v>
      </c>
      <c r="N4" s="5">
        <v>30428</v>
      </c>
      <c r="O4" s="5">
        <v>50731</v>
      </c>
      <c r="P4" s="5">
        <v>49148</v>
      </c>
      <c r="Q4" s="5">
        <v>171810</v>
      </c>
      <c r="R4" s="5">
        <v>49613</v>
      </c>
    </row>
    <row r="5" spans="1:18" ht="15.75" customHeight="1">
      <c r="A5" s="5" t="s">
        <v>20</v>
      </c>
      <c r="B5" s="5" t="s">
        <v>22</v>
      </c>
      <c r="C5" s="5">
        <v>88273</v>
      </c>
      <c r="D5" s="5">
        <f t="shared" si="0"/>
        <v>7356</v>
      </c>
      <c r="E5" s="5">
        <v>2.75</v>
      </c>
      <c r="F5" s="5">
        <v>1055583</v>
      </c>
      <c r="G5" s="5">
        <f t="shared" si="1"/>
        <v>87965</v>
      </c>
      <c r="H5" s="5">
        <v>148701</v>
      </c>
      <c r="I5" s="5">
        <v>8189</v>
      </c>
      <c r="J5" s="5">
        <v>24957</v>
      </c>
      <c r="K5" s="5">
        <v>47637</v>
      </c>
      <c r="L5" s="5">
        <v>169225</v>
      </c>
      <c r="M5" s="5">
        <v>71631</v>
      </c>
      <c r="N5" s="5">
        <v>21869</v>
      </c>
      <c r="O5" s="5">
        <v>34521</v>
      </c>
      <c r="P5" s="5">
        <v>20405</v>
      </c>
      <c r="Q5" s="5">
        <v>146126</v>
      </c>
      <c r="R5" s="5">
        <v>60879</v>
      </c>
    </row>
    <row r="6" spans="1:18" ht="15.75" customHeight="1">
      <c r="A6" s="5" t="s">
        <v>20</v>
      </c>
      <c r="B6" s="5" t="s">
        <v>23</v>
      </c>
      <c r="C6" s="5">
        <v>120401</v>
      </c>
      <c r="D6" s="5">
        <f t="shared" si="0"/>
        <v>10033</v>
      </c>
      <c r="E6" s="5">
        <v>2.5099999999999998</v>
      </c>
      <c r="F6" s="5">
        <v>1214112</v>
      </c>
      <c r="G6" s="5">
        <f t="shared" si="1"/>
        <v>101176</v>
      </c>
      <c r="H6" s="5">
        <v>141272</v>
      </c>
      <c r="I6" s="5">
        <v>6788</v>
      </c>
      <c r="J6" s="5">
        <v>29248</v>
      </c>
      <c r="K6" s="5">
        <v>47774</v>
      </c>
      <c r="L6" s="5">
        <v>167911</v>
      </c>
      <c r="M6" s="5">
        <v>66335</v>
      </c>
      <c r="N6" s="5">
        <v>24163</v>
      </c>
      <c r="O6" s="5">
        <v>48971</v>
      </c>
      <c r="P6" s="5">
        <v>28647</v>
      </c>
      <c r="Q6" s="5">
        <v>136016</v>
      </c>
      <c r="R6" s="5">
        <v>54918</v>
      </c>
    </row>
    <row r="7" spans="1:18" ht="15.75" customHeight="1">
      <c r="A7" s="5" t="s">
        <v>20</v>
      </c>
      <c r="B7" s="5" t="s">
        <v>24</v>
      </c>
      <c r="C7" s="5">
        <v>100300</v>
      </c>
      <c r="D7" s="5">
        <f t="shared" si="0"/>
        <v>8358</v>
      </c>
      <c r="E7" s="5">
        <v>2.78</v>
      </c>
      <c r="F7" s="5">
        <v>1063350</v>
      </c>
      <c r="G7" s="5">
        <f t="shared" si="1"/>
        <v>88613</v>
      </c>
      <c r="H7" s="5">
        <v>127490</v>
      </c>
      <c r="I7" s="5">
        <v>6829</v>
      </c>
      <c r="J7" s="5">
        <v>30756</v>
      </c>
      <c r="K7" s="5">
        <v>44481</v>
      </c>
      <c r="L7" s="5">
        <v>165701</v>
      </c>
      <c r="M7" s="5">
        <v>72089</v>
      </c>
      <c r="N7" s="5">
        <v>28018</v>
      </c>
      <c r="O7" s="5">
        <v>52932</v>
      </c>
      <c r="P7" s="5">
        <v>39449</v>
      </c>
      <c r="Q7" s="5">
        <v>150576</v>
      </c>
      <c r="R7" s="5">
        <v>52264</v>
      </c>
    </row>
    <row r="8" spans="1:18" ht="15.75" customHeight="1">
      <c r="A8" s="5" t="s">
        <v>20</v>
      </c>
      <c r="B8" s="5" t="s">
        <v>25</v>
      </c>
      <c r="C8" s="5">
        <v>65560</v>
      </c>
      <c r="D8" s="5">
        <f t="shared" si="0"/>
        <v>5463</v>
      </c>
      <c r="E8" s="5">
        <v>2.61</v>
      </c>
      <c r="F8" s="5">
        <v>1124761</v>
      </c>
      <c r="G8" s="5">
        <f t="shared" si="1"/>
        <v>93730</v>
      </c>
      <c r="H8" s="5">
        <v>146920</v>
      </c>
      <c r="I8" s="5">
        <v>4622</v>
      </c>
      <c r="J8" s="5">
        <v>24136</v>
      </c>
      <c r="K8" s="5">
        <v>34720</v>
      </c>
      <c r="L8" s="5">
        <v>166383</v>
      </c>
      <c r="M8" s="5">
        <v>62569</v>
      </c>
      <c r="N8" s="5">
        <v>23653</v>
      </c>
      <c r="O8" s="5">
        <v>60190</v>
      </c>
      <c r="P8" s="5">
        <v>27148</v>
      </c>
      <c r="Q8" s="5">
        <v>138165</v>
      </c>
      <c r="R8" s="5">
        <v>85494</v>
      </c>
    </row>
    <row r="9" spans="1:18" ht="15.75" customHeight="1">
      <c r="A9" s="5" t="s">
        <v>20</v>
      </c>
      <c r="B9" s="5" t="s">
        <v>26</v>
      </c>
      <c r="C9" s="5">
        <v>52360</v>
      </c>
      <c r="D9" s="5">
        <f t="shared" si="0"/>
        <v>4363</v>
      </c>
      <c r="E9" s="5">
        <v>2.66</v>
      </c>
      <c r="F9" s="5">
        <v>854631</v>
      </c>
      <c r="G9" s="5">
        <f t="shared" si="1"/>
        <v>71219</v>
      </c>
      <c r="H9" s="5">
        <v>127743</v>
      </c>
      <c r="I9" s="5">
        <v>6602</v>
      </c>
      <c r="J9" s="5">
        <v>33511</v>
      </c>
      <c r="K9" s="5">
        <v>39865</v>
      </c>
      <c r="L9" s="5">
        <v>137533</v>
      </c>
      <c r="M9" s="5">
        <v>49707</v>
      </c>
      <c r="N9" s="5">
        <v>23668</v>
      </c>
      <c r="O9" s="5">
        <v>33990</v>
      </c>
      <c r="P9" s="5">
        <v>28057</v>
      </c>
      <c r="Q9" s="5">
        <v>106196</v>
      </c>
      <c r="R9" s="5">
        <v>52664</v>
      </c>
    </row>
    <row r="10" spans="1:18" ht="15.75" customHeight="1">
      <c r="A10" s="5" t="s">
        <v>20</v>
      </c>
      <c r="B10" s="5" t="s">
        <v>27</v>
      </c>
      <c r="C10" s="5">
        <v>78931</v>
      </c>
      <c r="D10" s="5">
        <f t="shared" si="0"/>
        <v>6578</v>
      </c>
      <c r="E10" s="5">
        <v>2.71</v>
      </c>
      <c r="F10" s="5">
        <v>868897</v>
      </c>
      <c r="G10" s="5">
        <f t="shared" si="1"/>
        <v>72408</v>
      </c>
      <c r="H10" s="5">
        <v>146426</v>
      </c>
      <c r="I10" s="5">
        <v>9986</v>
      </c>
      <c r="J10" s="5">
        <v>27761</v>
      </c>
      <c r="K10" s="5">
        <v>33047</v>
      </c>
      <c r="L10" s="5">
        <v>133512</v>
      </c>
      <c r="M10" s="5">
        <v>50155</v>
      </c>
      <c r="N10" s="5">
        <v>25188</v>
      </c>
      <c r="O10" s="5">
        <v>31855</v>
      </c>
      <c r="P10" s="5">
        <v>19789</v>
      </c>
      <c r="Q10" s="5">
        <v>126047</v>
      </c>
      <c r="R10" s="5">
        <v>45679</v>
      </c>
    </row>
    <row r="11" spans="1:18" ht="15.75" customHeight="1">
      <c r="A11" s="5" t="s">
        <v>20</v>
      </c>
      <c r="B11" s="5" t="s">
        <v>28</v>
      </c>
      <c r="C11" s="5">
        <v>107581</v>
      </c>
      <c r="D11" s="5">
        <f t="shared" si="0"/>
        <v>8965</v>
      </c>
      <c r="E11" s="5">
        <v>2.64</v>
      </c>
      <c r="F11" s="5">
        <v>1155133</v>
      </c>
      <c r="G11" s="5">
        <f t="shared" si="1"/>
        <v>96261</v>
      </c>
      <c r="H11" s="5">
        <v>151574</v>
      </c>
      <c r="I11" s="5">
        <v>8668</v>
      </c>
      <c r="J11" s="5">
        <v>33069</v>
      </c>
      <c r="K11" s="5">
        <v>55436</v>
      </c>
      <c r="L11" s="5">
        <v>178902</v>
      </c>
      <c r="M11" s="5">
        <v>71987</v>
      </c>
      <c r="N11" s="5">
        <v>29030</v>
      </c>
      <c r="O11" s="5">
        <v>47010</v>
      </c>
      <c r="P11" s="5">
        <v>38410</v>
      </c>
      <c r="Q11" s="5">
        <v>153333</v>
      </c>
      <c r="R11" s="5">
        <v>66365</v>
      </c>
    </row>
    <row r="12" spans="1:18" ht="15.75" customHeight="1">
      <c r="A12" s="5" t="s">
        <v>20</v>
      </c>
      <c r="B12" s="5" t="s">
        <v>29</v>
      </c>
      <c r="C12" s="5">
        <v>47944</v>
      </c>
      <c r="D12" s="5">
        <f t="shared" si="0"/>
        <v>3995</v>
      </c>
      <c r="E12" s="5">
        <v>2.6</v>
      </c>
      <c r="F12" s="5">
        <v>930475</v>
      </c>
      <c r="G12" s="5">
        <f t="shared" si="1"/>
        <v>77540</v>
      </c>
      <c r="H12" s="5">
        <v>146592</v>
      </c>
      <c r="I12" s="5">
        <v>5351</v>
      </c>
      <c r="J12" s="5">
        <v>23683</v>
      </c>
      <c r="K12" s="5">
        <v>53502</v>
      </c>
      <c r="L12" s="5">
        <v>108616</v>
      </c>
      <c r="M12" s="5">
        <v>74308</v>
      </c>
      <c r="N12" s="5">
        <v>28179</v>
      </c>
      <c r="O12" s="5">
        <v>26148</v>
      </c>
      <c r="P12" s="5">
        <v>23808</v>
      </c>
      <c r="Q12" s="5">
        <v>134433</v>
      </c>
      <c r="R12" s="5">
        <v>56414</v>
      </c>
    </row>
    <row r="13" spans="1:18" ht="15.75" customHeight="1">
      <c r="A13" s="5" t="s">
        <v>20</v>
      </c>
      <c r="B13" s="5" t="s">
        <v>30</v>
      </c>
      <c r="C13" s="5">
        <v>109972</v>
      </c>
      <c r="D13" s="5">
        <f t="shared" si="0"/>
        <v>9164</v>
      </c>
      <c r="E13" s="5">
        <v>2.86</v>
      </c>
      <c r="F13" s="5">
        <v>1161225</v>
      </c>
      <c r="G13" s="5">
        <f t="shared" si="1"/>
        <v>96769</v>
      </c>
      <c r="H13" s="5">
        <v>200175</v>
      </c>
      <c r="I13" s="5">
        <v>7469</v>
      </c>
      <c r="J13" s="5">
        <v>28409</v>
      </c>
      <c r="K13" s="5">
        <v>36468</v>
      </c>
      <c r="L13" s="5">
        <v>179150</v>
      </c>
      <c r="M13" s="5">
        <v>83140</v>
      </c>
      <c r="N13" s="5">
        <v>27538</v>
      </c>
      <c r="O13" s="5">
        <v>37196</v>
      </c>
      <c r="P13" s="5">
        <v>34240</v>
      </c>
      <c r="Q13" s="5">
        <v>137345</v>
      </c>
      <c r="R13" s="5">
        <v>48060</v>
      </c>
    </row>
    <row r="14" spans="1:18" ht="15.75" customHeight="1">
      <c r="A14" s="5" t="s">
        <v>20</v>
      </c>
      <c r="B14" s="5" t="s">
        <v>31</v>
      </c>
      <c r="C14" s="5">
        <v>107746</v>
      </c>
      <c r="D14" s="5">
        <f t="shared" si="0"/>
        <v>8979</v>
      </c>
      <c r="E14" s="5">
        <v>2.83</v>
      </c>
      <c r="F14" s="5">
        <v>950410</v>
      </c>
      <c r="G14" s="5">
        <f t="shared" si="1"/>
        <v>79201</v>
      </c>
      <c r="H14" s="5">
        <v>138736</v>
      </c>
      <c r="I14" s="5">
        <v>7650</v>
      </c>
      <c r="J14" s="5">
        <v>25505</v>
      </c>
      <c r="K14" s="5">
        <v>41781</v>
      </c>
      <c r="L14" s="5">
        <v>145520</v>
      </c>
      <c r="M14" s="5">
        <v>56896</v>
      </c>
      <c r="N14" s="5">
        <v>22005</v>
      </c>
      <c r="O14" s="5">
        <v>50399</v>
      </c>
      <c r="P14" s="5">
        <v>26607</v>
      </c>
      <c r="Q14" s="5">
        <v>125843</v>
      </c>
      <c r="R14" s="5">
        <v>53389</v>
      </c>
    </row>
    <row r="15" spans="1:18" ht="15.75" customHeight="1">
      <c r="A15" s="5" t="s">
        <v>20</v>
      </c>
      <c r="B15" s="5" t="s">
        <v>32</v>
      </c>
      <c r="C15" s="5">
        <v>98032</v>
      </c>
      <c r="D15" s="5">
        <f t="shared" si="0"/>
        <v>8169</v>
      </c>
      <c r="E15" s="5">
        <v>2.88</v>
      </c>
      <c r="F15" s="5">
        <v>975086</v>
      </c>
      <c r="G15" s="5">
        <f t="shared" si="1"/>
        <v>81257</v>
      </c>
      <c r="H15" s="5">
        <v>164402</v>
      </c>
      <c r="I15" s="5">
        <v>6308</v>
      </c>
      <c r="J15" s="5">
        <v>24240</v>
      </c>
      <c r="K15" s="5">
        <v>23909</v>
      </c>
      <c r="L15" s="5">
        <v>154076</v>
      </c>
      <c r="M15" s="5">
        <v>49245</v>
      </c>
      <c r="N15" s="5">
        <v>19801</v>
      </c>
      <c r="O15" s="5">
        <v>35821</v>
      </c>
      <c r="P15" s="5">
        <v>31214</v>
      </c>
      <c r="Q15" s="5">
        <v>151247</v>
      </c>
      <c r="R15" s="5">
        <v>42862</v>
      </c>
    </row>
    <row r="16" spans="1:18" ht="15.75" customHeight="1">
      <c r="D16" s="6" t="s">
        <v>33</v>
      </c>
    </row>
    <row r="17" spans="1:25" ht="15.75" customHeight="1">
      <c r="A17" s="5" t="s">
        <v>18</v>
      </c>
      <c r="B17" s="5" t="s">
        <v>19</v>
      </c>
      <c r="C17" s="5">
        <v>1060320</v>
      </c>
      <c r="D17" s="5">
        <f>ROUND(C17/12,0)</f>
        <v>88360</v>
      </c>
      <c r="E17" s="5">
        <v>3.01</v>
      </c>
      <c r="F17" s="5">
        <v>1109351</v>
      </c>
      <c r="G17" s="5">
        <f>ROUND(F17/12,0)</f>
        <v>92446</v>
      </c>
      <c r="H17" s="5">
        <v>162847</v>
      </c>
      <c r="I17" s="5">
        <v>7722</v>
      </c>
      <c r="J17" s="5">
        <v>29817</v>
      </c>
      <c r="K17" s="5">
        <v>35989</v>
      </c>
      <c r="L17" s="5">
        <v>157974</v>
      </c>
      <c r="M17" s="5">
        <v>73614</v>
      </c>
      <c r="N17" s="5">
        <v>25913</v>
      </c>
      <c r="O17" s="5">
        <v>67334</v>
      </c>
      <c r="P17" s="5">
        <v>36500</v>
      </c>
      <c r="Q17" s="5">
        <v>149609</v>
      </c>
      <c r="R17" s="5">
        <v>58404</v>
      </c>
    </row>
    <row r="18" spans="1:25" ht="15.6" customHeight="1">
      <c r="A18" s="5" t="s">
        <v>20</v>
      </c>
      <c r="B18" s="5" t="s">
        <v>19</v>
      </c>
      <c r="C18" s="5">
        <v>1057695</v>
      </c>
      <c r="D18" s="5">
        <f>ROUND(C18/12,0)</f>
        <v>88141</v>
      </c>
      <c r="E18" s="5">
        <v>2.75</v>
      </c>
      <c r="F18" s="5">
        <v>1066065</v>
      </c>
      <c r="G18" s="5">
        <f>ROUND(F18/12,0)</f>
        <v>88839</v>
      </c>
      <c r="H18" s="5">
        <v>150788</v>
      </c>
      <c r="I18" s="5">
        <v>7248</v>
      </c>
      <c r="J18" s="5">
        <v>28002</v>
      </c>
      <c r="K18" s="5">
        <v>41556</v>
      </c>
      <c r="L18" s="5">
        <v>161404</v>
      </c>
      <c r="M18" s="5">
        <v>66433</v>
      </c>
      <c r="N18" s="5">
        <v>25239</v>
      </c>
      <c r="O18" s="5">
        <v>43420</v>
      </c>
      <c r="P18" s="5">
        <v>31148</v>
      </c>
      <c r="Q18" s="5">
        <v>141084</v>
      </c>
      <c r="R18" s="5">
        <v>55100</v>
      </c>
    </row>
    <row r="19" spans="1:25" ht="15.75" customHeight="1">
      <c r="U19" s="6"/>
      <c r="W19" s="6"/>
      <c r="X19" s="6"/>
      <c r="Y19" s="6"/>
    </row>
    <row r="20" spans="1:25" ht="15.75" customHeight="1">
      <c r="U20" s="6"/>
      <c r="W20" s="6"/>
      <c r="X20" s="6"/>
      <c r="Y20" s="6"/>
    </row>
    <row r="21" spans="1:25" ht="15.75" customHeight="1">
      <c r="U21" s="6"/>
      <c r="W21" s="6"/>
      <c r="X21" s="6"/>
      <c r="Y21" s="6"/>
    </row>
    <row r="22" spans="1:25" ht="15.75" customHeight="1">
      <c r="U22" s="6"/>
      <c r="W22" s="6"/>
      <c r="X22" s="6"/>
      <c r="Y22" s="6"/>
    </row>
    <row r="23" spans="1:25" ht="15.75" customHeight="1">
      <c r="U23" s="6"/>
      <c r="W23" s="6"/>
      <c r="X23" s="6"/>
      <c r="Y23" s="6"/>
    </row>
    <row r="24" spans="1:25" ht="15.75" customHeight="1">
      <c r="U24" s="6"/>
      <c r="W24" s="6"/>
      <c r="X24" s="6"/>
      <c r="Y24" s="6"/>
    </row>
    <row r="25" spans="1:25" ht="15.75" customHeight="1">
      <c r="U25" s="6"/>
      <c r="W25" s="6"/>
      <c r="X25" s="6"/>
      <c r="Y25" s="6"/>
    </row>
    <row r="26" spans="1:25" ht="15.75" customHeight="1">
      <c r="U26" s="6"/>
      <c r="W26" s="6"/>
      <c r="X26" s="6"/>
      <c r="Y26" s="6"/>
    </row>
    <row r="27" spans="1:25" ht="15.75" customHeight="1">
      <c r="U27" s="6"/>
      <c r="W27" s="6"/>
      <c r="X27" s="6"/>
      <c r="Y27" s="6"/>
    </row>
    <row r="28" spans="1:25" ht="15.75" customHeight="1">
      <c r="U28" s="6"/>
      <c r="W28" s="6"/>
      <c r="X28" s="6"/>
      <c r="Y28" s="6"/>
    </row>
    <row r="29" spans="1:25" ht="15.75" customHeight="1">
      <c r="U29" s="6"/>
      <c r="W29" s="6"/>
      <c r="X29" s="6"/>
      <c r="Y29" s="6"/>
    </row>
    <row r="30" spans="1:25" ht="15.75" customHeight="1">
      <c r="U30" s="6"/>
      <c r="W30" s="6"/>
      <c r="X30" s="6"/>
      <c r="Y30" s="6"/>
    </row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zoomScale="94" workbookViewId="0">
      <selection activeCell="O18" sqref="O18"/>
    </sheetView>
  </sheetViews>
  <sheetFormatPr defaultColWidth="11.19921875" defaultRowHeight="15" customHeight="1"/>
  <cols>
    <col min="1" max="1" width="6.796875" customWidth="1"/>
    <col min="2" max="2" width="12.5" customWidth="1"/>
    <col min="3" max="3" width="13.796875" customWidth="1"/>
    <col min="4" max="4" width="10.3984375" customWidth="1"/>
    <col min="5" max="5" width="11.69921875" customWidth="1"/>
    <col min="6" max="6" width="10.5" customWidth="1"/>
    <col min="7" max="7" width="10.296875" customWidth="1"/>
    <col min="8" max="8" width="10" customWidth="1"/>
    <col min="9" max="9" width="11.8984375" customWidth="1"/>
    <col min="10" max="11" width="11.5" customWidth="1"/>
    <col min="12" max="12" width="10.59765625" customWidth="1"/>
    <col min="13" max="13" width="17.69921875" customWidth="1"/>
    <col min="14" max="14" width="9.09765625" customWidth="1"/>
    <col min="15" max="15" width="9.296875" customWidth="1"/>
    <col min="16" max="17" width="6.796875" customWidth="1"/>
    <col min="18" max="18" width="12.59765625" customWidth="1"/>
    <col min="19" max="26" width="6.796875" customWidth="1"/>
  </cols>
  <sheetData>
    <row r="1" spans="1:13" ht="15.75" customHeight="1">
      <c r="A1" s="7" t="s">
        <v>34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3" ht="15.75" customHeight="1">
      <c r="A2" s="5" t="s">
        <v>21</v>
      </c>
      <c r="B2" s="5">
        <v>0.15</v>
      </c>
      <c r="C2" s="5">
        <v>5.4999999999999997E-3</v>
      </c>
      <c r="D2" s="5">
        <v>2.7E-2</v>
      </c>
      <c r="E2" s="5">
        <v>3.2000000000000001E-2</v>
      </c>
      <c r="F2" s="5">
        <v>0.15</v>
      </c>
      <c r="G2" s="5">
        <v>6.7000000000000004E-2</v>
      </c>
      <c r="H2" s="5">
        <v>2.5000000000000001E-2</v>
      </c>
      <c r="I2" s="5">
        <v>4.1000000000000002E-2</v>
      </c>
      <c r="J2" s="5">
        <v>0.04</v>
      </c>
      <c r="K2" s="5">
        <v>0.13900000000000001</v>
      </c>
      <c r="L2" s="5">
        <v>0.04</v>
      </c>
      <c r="M2">
        <f>B2+C2+D2+E2+F2+G2+H2+I2+J2+K2+L2</f>
        <v>0.71650000000000003</v>
      </c>
    </row>
    <row r="3" spans="1:13" ht="15.75" customHeight="1">
      <c r="A3" s="5" t="s">
        <v>22</v>
      </c>
      <c r="B3" s="5">
        <v>0.14000000000000001</v>
      </c>
      <c r="C3" s="5">
        <v>7.7999999999999996E-3</v>
      </c>
      <c r="D3" s="5">
        <v>2.5999999999999999E-2</v>
      </c>
      <c r="E3" s="5">
        <v>4.4999999999999998E-2</v>
      </c>
      <c r="F3" s="5">
        <v>0.16</v>
      </c>
      <c r="G3" s="5">
        <v>6.8000000000000005E-2</v>
      </c>
      <c r="H3" s="5">
        <v>2.1000000000000001E-2</v>
      </c>
      <c r="I3" s="5">
        <v>3.3000000000000002E-2</v>
      </c>
      <c r="J3" s="5">
        <v>1.9E-2</v>
      </c>
      <c r="K3" s="5">
        <v>0.13800000000000001</v>
      </c>
      <c r="L3" s="5">
        <v>5.8000000000000003E-2</v>
      </c>
      <c r="M3">
        <f t="shared" ref="M3:M13" si="0">B3+C3+D3+E3+F3+G3+H3+I3+J3+K3+L3</f>
        <v>0.7158000000000001</v>
      </c>
    </row>
    <row r="4" spans="1:13" ht="15.75" customHeight="1">
      <c r="A4" s="5" t="s">
        <v>23</v>
      </c>
      <c r="B4" s="5">
        <v>0.12</v>
      </c>
      <c r="C4" s="5">
        <v>5.5999999999999999E-3</v>
      </c>
      <c r="D4" s="5">
        <v>2.3E-2</v>
      </c>
      <c r="E4" s="5">
        <v>3.9E-2</v>
      </c>
      <c r="F4" s="5">
        <v>0.14000000000000001</v>
      </c>
      <c r="G4" s="5">
        <v>5.5E-2</v>
      </c>
      <c r="H4" s="5">
        <v>0.02</v>
      </c>
      <c r="I4" s="5">
        <v>0.04</v>
      </c>
      <c r="J4" s="5">
        <v>2.4E-2</v>
      </c>
      <c r="K4" s="5">
        <v>0.112</v>
      </c>
      <c r="L4" s="5">
        <v>4.4999999999999998E-2</v>
      </c>
      <c r="M4">
        <f t="shared" si="0"/>
        <v>0.62360000000000004</v>
      </c>
    </row>
    <row r="5" spans="1:13" ht="15.75" customHeight="1">
      <c r="A5" s="5" t="s">
        <v>24</v>
      </c>
      <c r="B5" s="5">
        <v>0.14000000000000001</v>
      </c>
      <c r="C5" s="5">
        <v>6.4000000000000003E-3</v>
      </c>
      <c r="D5" s="5">
        <v>2.4E-2</v>
      </c>
      <c r="E5" s="5">
        <v>4.2000000000000003E-2</v>
      </c>
      <c r="F5" s="5">
        <v>0.16</v>
      </c>
      <c r="G5" s="5">
        <v>6.8000000000000005E-2</v>
      </c>
      <c r="H5" s="5">
        <v>2.5999999999999999E-2</v>
      </c>
      <c r="I5" s="5">
        <v>0.05</v>
      </c>
      <c r="J5" s="5">
        <v>3.6999999999999998E-2</v>
      </c>
      <c r="K5" s="5">
        <v>0.14199999999999999</v>
      </c>
      <c r="L5" s="5">
        <v>4.9000000000000002E-2</v>
      </c>
      <c r="M5">
        <f t="shared" si="0"/>
        <v>0.74440000000000017</v>
      </c>
    </row>
    <row r="6" spans="1:13" ht="15.75" customHeight="1">
      <c r="A6" s="5" t="s">
        <v>25</v>
      </c>
      <c r="B6" s="5">
        <v>0.12</v>
      </c>
      <c r="C6" s="5">
        <v>4.1000000000000003E-3</v>
      </c>
      <c r="D6" s="5">
        <v>2.4E-2</v>
      </c>
      <c r="E6" s="5">
        <v>3.1E-2</v>
      </c>
      <c r="F6" s="5">
        <v>0.15</v>
      </c>
      <c r="G6" s="5">
        <v>5.6000000000000001E-2</v>
      </c>
      <c r="H6" s="5">
        <v>2.1000000000000001E-2</v>
      </c>
      <c r="I6" s="5">
        <v>5.3999999999999999E-2</v>
      </c>
      <c r="J6" s="5">
        <v>2.4E-2</v>
      </c>
      <c r="K6" s="5">
        <v>0.123</v>
      </c>
      <c r="L6" s="5">
        <v>7.5999999999999998E-2</v>
      </c>
      <c r="M6">
        <f t="shared" si="0"/>
        <v>0.68309999999999993</v>
      </c>
    </row>
    <row r="7" spans="1:13" ht="15.75" customHeight="1">
      <c r="A7" s="5" t="s">
        <v>26</v>
      </c>
      <c r="B7" s="5">
        <v>0.12</v>
      </c>
      <c r="C7" s="5">
        <v>7.7000000000000002E-3</v>
      </c>
      <c r="D7" s="5">
        <v>2.9000000000000001E-2</v>
      </c>
      <c r="E7" s="5">
        <v>4.7E-2</v>
      </c>
      <c r="F7" s="5">
        <v>0.16</v>
      </c>
      <c r="G7" s="5">
        <v>5.8000000000000003E-2</v>
      </c>
      <c r="H7" s="5">
        <v>2.8000000000000001E-2</v>
      </c>
      <c r="I7" s="5">
        <v>0.04</v>
      </c>
      <c r="J7" s="5">
        <v>3.3000000000000002E-2</v>
      </c>
      <c r="K7" s="5">
        <v>0.124</v>
      </c>
      <c r="L7" s="5">
        <v>6.2E-2</v>
      </c>
      <c r="M7">
        <f t="shared" si="0"/>
        <v>0.70870000000000011</v>
      </c>
    </row>
    <row r="8" spans="1:13" ht="15.75" customHeight="1">
      <c r="A8" s="5" t="s">
        <v>27</v>
      </c>
      <c r="B8" s="5">
        <v>0.13</v>
      </c>
      <c r="C8" s="5">
        <v>1.15E-2</v>
      </c>
      <c r="D8" s="5">
        <v>2.1000000000000001E-2</v>
      </c>
      <c r="E8" s="5">
        <v>3.7999999999999999E-2</v>
      </c>
      <c r="F8" s="5">
        <v>0.15</v>
      </c>
      <c r="G8" s="5">
        <v>5.8000000000000003E-2</v>
      </c>
      <c r="H8" s="5">
        <v>2.9000000000000001E-2</v>
      </c>
      <c r="I8" s="5">
        <v>3.6999999999999998E-2</v>
      </c>
      <c r="J8" s="5">
        <v>2.3E-2</v>
      </c>
      <c r="K8" s="5">
        <v>0.14499999999999999</v>
      </c>
      <c r="L8" s="5">
        <v>5.2999999999999999E-2</v>
      </c>
      <c r="M8">
        <f t="shared" si="0"/>
        <v>0.69550000000000012</v>
      </c>
    </row>
    <row r="9" spans="1:13" ht="15.75" customHeight="1">
      <c r="A9" s="5" t="s">
        <v>28</v>
      </c>
      <c r="B9" s="5">
        <v>0.15</v>
      </c>
      <c r="C9" s="5">
        <v>7.4999999999999997E-3</v>
      </c>
      <c r="D9" s="5">
        <v>3.9E-2</v>
      </c>
      <c r="E9" s="5">
        <v>4.8000000000000001E-2</v>
      </c>
      <c r="F9" s="5">
        <v>0.15</v>
      </c>
      <c r="G9" s="5">
        <v>6.2E-2</v>
      </c>
      <c r="H9" s="5">
        <v>2.5000000000000001E-2</v>
      </c>
      <c r="I9" s="5">
        <v>4.1000000000000002E-2</v>
      </c>
      <c r="J9" s="5">
        <v>3.3000000000000002E-2</v>
      </c>
      <c r="K9" s="5">
        <v>0.13300000000000001</v>
      </c>
      <c r="L9" s="5">
        <v>5.7000000000000002E-2</v>
      </c>
      <c r="M9">
        <f t="shared" si="0"/>
        <v>0.74550000000000005</v>
      </c>
    </row>
    <row r="10" spans="1:13" ht="15.75" customHeight="1">
      <c r="A10" s="5" t="s">
        <v>29</v>
      </c>
      <c r="B10" s="5">
        <v>0.17</v>
      </c>
      <c r="C10" s="5">
        <v>5.7999999999999996E-3</v>
      </c>
      <c r="D10" s="5">
        <v>3.2000000000000001E-2</v>
      </c>
      <c r="E10" s="5">
        <v>5.7000000000000002E-2</v>
      </c>
      <c r="F10" s="5">
        <v>0.12</v>
      </c>
      <c r="G10" s="5">
        <v>0.08</v>
      </c>
      <c r="H10" s="5">
        <v>0.03</v>
      </c>
      <c r="I10" s="5">
        <v>2.8000000000000001E-2</v>
      </c>
      <c r="J10" s="5">
        <v>2.5999999999999999E-2</v>
      </c>
      <c r="K10" s="5">
        <v>0.14399999999999999</v>
      </c>
      <c r="L10" s="5">
        <v>6.0999999999999999E-2</v>
      </c>
      <c r="M10">
        <f t="shared" si="0"/>
        <v>0.75380000000000003</v>
      </c>
    </row>
    <row r="11" spans="1:13" ht="15.75" customHeight="1">
      <c r="A11" s="5" t="s">
        <v>30</v>
      </c>
      <c r="B11" s="5">
        <v>0.13</v>
      </c>
      <c r="C11" s="5">
        <v>6.4000000000000003E-3</v>
      </c>
      <c r="D11" s="5">
        <v>2.9000000000000001E-2</v>
      </c>
      <c r="E11" s="5">
        <v>3.1E-2</v>
      </c>
      <c r="F11" s="5">
        <v>0.15</v>
      </c>
      <c r="G11" s="5">
        <v>7.1999999999999995E-2</v>
      </c>
      <c r="H11" s="5">
        <v>2.4E-2</v>
      </c>
      <c r="I11" s="5">
        <v>3.2000000000000001E-2</v>
      </c>
      <c r="J11" s="5">
        <v>2.9000000000000001E-2</v>
      </c>
      <c r="K11" s="5">
        <v>0.11799999999999999</v>
      </c>
      <c r="L11" s="5">
        <v>4.1000000000000002E-2</v>
      </c>
      <c r="M11">
        <f t="shared" si="0"/>
        <v>0.6624000000000001</v>
      </c>
    </row>
    <row r="12" spans="1:13" ht="15.75" customHeight="1">
      <c r="A12" s="5" t="s">
        <v>31</v>
      </c>
      <c r="B12" s="5">
        <v>0.16</v>
      </c>
      <c r="C12" s="5">
        <v>8.0000000000000002E-3</v>
      </c>
      <c r="D12" s="5">
        <v>2.5000000000000001E-2</v>
      </c>
      <c r="E12" s="5">
        <v>4.3999999999999997E-2</v>
      </c>
      <c r="F12" s="5">
        <v>0.15</v>
      </c>
      <c r="G12" s="5">
        <v>0.06</v>
      </c>
      <c r="H12" s="5">
        <v>2.3E-2</v>
      </c>
      <c r="I12" s="5">
        <v>5.2999999999999999E-2</v>
      </c>
      <c r="J12" s="5">
        <v>2.8000000000000001E-2</v>
      </c>
      <c r="K12" s="5">
        <v>0.13200000000000001</v>
      </c>
      <c r="L12" s="5">
        <v>5.6000000000000001E-2</v>
      </c>
      <c r="M12">
        <f t="shared" si="0"/>
        <v>0.7390000000000001</v>
      </c>
    </row>
    <row r="13" spans="1:13" ht="15.75" customHeight="1">
      <c r="A13" s="5" t="s">
        <v>32</v>
      </c>
      <c r="B13" s="5">
        <v>0.17</v>
      </c>
      <c r="C13" s="5">
        <v>6.4999999999999997E-3</v>
      </c>
      <c r="D13" s="5">
        <v>2.4E-2</v>
      </c>
      <c r="E13" s="5">
        <v>2.5000000000000001E-2</v>
      </c>
      <c r="F13" s="5">
        <v>0.16</v>
      </c>
      <c r="G13" s="5">
        <v>5.0999999999999997E-2</v>
      </c>
      <c r="H13" s="5">
        <v>0.02</v>
      </c>
      <c r="I13" s="5">
        <v>3.6999999999999998E-2</v>
      </c>
      <c r="J13" s="5">
        <v>3.2000000000000001E-2</v>
      </c>
      <c r="K13" s="5">
        <v>0.155</v>
      </c>
      <c r="L13" s="5">
        <v>4.3999999999999997E-2</v>
      </c>
      <c r="M13">
        <f t="shared" si="0"/>
        <v>0.72450000000000003</v>
      </c>
    </row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ACE2-3471-46C5-A9C7-C28B7029361A}">
  <dimension ref="A1:P14"/>
  <sheetViews>
    <sheetView workbookViewId="0">
      <selection sqref="A1:P14"/>
    </sheetView>
  </sheetViews>
  <sheetFormatPr defaultRowHeight="15.6"/>
  <cols>
    <col min="3" max="3" width="11" customWidth="1"/>
    <col min="9" max="9" width="11.09765625" customWidth="1"/>
    <col min="12" max="12" width="12.8984375" customWidth="1"/>
    <col min="15" max="15" width="12.59765625" customWidth="1"/>
  </cols>
  <sheetData>
    <row r="1" spans="1:16">
      <c r="B1" s="12" t="s">
        <v>39</v>
      </c>
      <c r="D1" s="10" t="s">
        <v>37</v>
      </c>
      <c r="E1" s="12" t="s">
        <v>38</v>
      </c>
      <c r="G1" s="10" t="s">
        <v>37</v>
      </c>
      <c r="H1" s="12" t="s">
        <v>42</v>
      </c>
      <c r="J1" s="10" t="s">
        <v>37</v>
      </c>
      <c r="K1" s="12" t="s">
        <v>41</v>
      </c>
      <c r="M1" s="10" t="s">
        <v>37</v>
      </c>
      <c r="N1" s="12" t="s">
        <v>40</v>
      </c>
      <c r="P1" s="11" t="s">
        <v>36</v>
      </c>
    </row>
    <row r="2" spans="1:16">
      <c r="A2" s="6" t="s">
        <v>21</v>
      </c>
      <c r="B2">
        <f>消費比例!L2</f>
        <v>0.04</v>
      </c>
      <c r="C2">
        <f>('110五位據全'!C4*'110五位據全'!G4*B2)</f>
        <v>333041106.60000002</v>
      </c>
      <c r="D2">
        <f>(C2/C14)</f>
        <v>512.37093323076931</v>
      </c>
      <c r="E2" s="6">
        <v>0.15</v>
      </c>
      <c r="F2">
        <f>('110五位據全'!C4*'110五位據全'!G4*E2)</f>
        <v>1248904149.75</v>
      </c>
      <c r="G2">
        <f>F2/E14</f>
        <v>3673.2474992647058</v>
      </c>
      <c r="H2" s="6">
        <v>0.13900000000000001</v>
      </c>
      <c r="I2">
        <f>('110五位據全'!C4*'110五位據全'!G4*H2)</f>
        <v>1157317845.4350002</v>
      </c>
      <c r="J2">
        <f>I2/H14</f>
        <v>2893.2946135875004</v>
      </c>
      <c r="K2" s="6">
        <v>0.15</v>
      </c>
      <c r="L2">
        <f>('110五位據全'!C4*'110五位據全'!G4*K2)</f>
        <v>1248904149.75</v>
      </c>
      <c r="M2">
        <f>L2/K14</f>
        <v>953.36194637404583</v>
      </c>
      <c r="N2" s="6">
        <v>6.7000000000000004E-2</v>
      </c>
      <c r="O2">
        <f>('110五位據全'!C4*'110五位據全'!G4*N2)</f>
        <v>557843853.55500007</v>
      </c>
      <c r="P2">
        <f>O2/N14</f>
        <v>2656.3993026428575</v>
      </c>
    </row>
    <row r="3" spans="1:16">
      <c r="A3" s="6" t="s">
        <v>22</v>
      </c>
      <c r="B3">
        <f>消費比例!L3</f>
        <v>5.8000000000000003E-2</v>
      </c>
      <c r="C3">
        <f>('110五位據全'!C5*'110五位據全'!G5*B3)</f>
        <v>450366197.81</v>
      </c>
      <c r="D3">
        <f>(C3/C14)</f>
        <v>692.87107355384614</v>
      </c>
      <c r="E3" s="6">
        <v>0.14000000000000001</v>
      </c>
      <c r="F3">
        <f>('110五位據全'!C5*'110五位據全'!G5*E3)</f>
        <v>1087090822.3000002</v>
      </c>
      <c r="G3">
        <f>F3/E14</f>
        <v>3197.3259479411772</v>
      </c>
      <c r="H3" s="6">
        <v>0.13800000000000001</v>
      </c>
      <c r="I3">
        <f>('110五位據全'!C5*'110五位據全'!G5*H3)</f>
        <v>1071560953.4100001</v>
      </c>
      <c r="J3">
        <f>I3/H14</f>
        <v>2678.902383525</v>
      </c>
      <c r="K3" s="6">
        <v>0.16</v>
      </c>
      <c r="L3">
        <f>('110五位據全'!C5*'110五位據全'!G5*K3)</f>
        <v>1242389511.2</v>
      </c>
      <c r="M3">
        <f>L3/K14</f>
        <v>948.38893984732829</v>
      </c>
      <c r="N3" s="6">
        <v>6.8000000000000005E-2</v>
      </c>
      <c r="O3">
        <f>('110五位據全'!C5*'110五位據全'!G5*N3)</f>
        <v>528015542.26000005</v>
      </c>
      <c r="P3">
        <f>O3/N14</f>
        <v>2514.3597250476191</v>
      </c>
    </row>
    <row r="4" spans="1:16">
      <c r="A4" s="6" t="s">
        <v>23</v>
      </c>
      <c r="B4">
        <f>消費比例!L4</f>
        <v>4.4999999999999998E-2</v>
      </c>
      <c r="C4">
        <f>('110五位據全'!C6*'110五位據全'!G6*B4)</f>
        <v>548176120.91999996</v>
      </c>
      <c r="D4">
        <f>(C4/C14)</f>
        <v>843.34787833846144</v>
      </c>
      <c r="E4" s="6">
        <v>0.12</v>
      </c>
      <c r="F4">
        <f>('110五位據全'!C6*'110五位據全'!G6*E4)</f>
        <v>1461802989.1199999</v>
      </c>
      <c r="G4">
        <f>F4/E14</f>
        <v>4299.4205562352936</v>
      </c>
      <c r="H4" s="6">
        <v>0.112</v>
      </c>
      <c r="I4">
        <f>('110五位據全'!C6*'110五位據全'!G6*H4)</f>
        <v>1364349456.5120001</v>
      </c>
      <c r="J4">
        <f>I4/H14</f>
        <v>3410.8736412800004</v>
      </c>
      <c r="K4" s="6">
        <v>0.14000000000000001</v>
      </c>
      <c r="L4">
        <f>('110五位據全'!C6*'110五位據全'!G6*K4)</f>
        <v>1705436820.6400001</v>
      </c>
      <c r="M4">
        <f>L4/K14</f>
        <v>1301.8601684274811</v>
      </c>
      <c r="N4" s="6">
        <v>5.5E-2</v>
      </c>
      <c r="O4">
        <f>('110五位據全'!C6*'110五位據全'!G6*N4)</f>
        <v>669993036.67999995</v>
      </c>
      <c r="P4">
        <f>O4/N14</f>
        <v>3190.4430318095237</v>
      </c>
    </row>
    <row r="5" spans="1:16">
      <c r="A5" s="6" t="s">
        <v>24</v>
      </c>
      <c r="B5">
        <f>消費比例!L5</f>
        <v>4.9000000000000002E-2</v>
      </c>
      <c r="C5">
        <f>('110五位據全'!C7*'110五位據全'!G7*B5)</f>
        <v>435506311.10000002</v>
      </c>
      <c r="D5">
        <f>(C5/C14)</f>
        <v>670.00970938461546</v>
      </c>
      <c r="E5" s="6">
        <v>0.14000000000000001</v>
      </c>
      <c r="F5">
        <f>('110五位據全'!C7*'110五位據全'!G7*E5)</f>
        <v>1244303746</v>
      </c>
      <c r="G5">
        <f>F5/E14</f>
        <v>3659.7168999999999</v>
      </c>
      <c r="H5" s="6">
        <v>0.14199999999999999</v>
      </c>
      <c r="I5">
        <f>('110五位據全'!C7*'110五位據全'!G7*H5)</f>
        <v>1262079513.8</v>
      </c>
      <c r="J5">
        <f>I5/H14</f>
        <v>3155.1987844999999</v>
      </c>
      <c r="K5" s="6">
        <v>0.16</v>
      </c>
      <c r="L5">
        <f>('110五位據全'!C7*'110五位據全'!G7*K5)</f>
        <v>1422061424</v>
      </c>
      <c r="M5">
        <f>L5/K14</f>
        <v>1085.5430717557251</v>
      </c>
      <c r="N5" s="6">
        <v>6.8000000000000005E-2</v>
      </c>
      <c r="O5">
        <f>('110五位據全'!C7*'110五位據全'!G7*N5)</f>
        <v>604376105.20000005</v>
      </c>
      <c r="P5">
        <f>O5/N14</f>
        <v>2877.9814533333338</v>
      </c>
    </row>
    <row r="6" spans="1:16">
      <c r="A6" s="6" t="s">
        <v>25</v>
      </c>
      <c r="B6">
        <f>消費比例!L6</f>
        <v>7.5999999999999998E-2</v>
      </c>
      <c r="C6">
        <f>('110五位據全'!C8*'110五位據全'!G8*B6)</f>
        <v>467015348.80000001</v>
      </c>
      <c r="D6">
        <f>(C6/C14)</f>
        <v>718.48515199999997</v>
      </c>
      <c r="E6" s="6">
        <v>0.12</v>
      </c>
      <c r="F6">
        <f>('110五位據全'!C8*'110五位據全'!G8*E6)</f>
        <v>737392656</v>
      </c>
      <c r="G6">
        <f>F6/E14</f>
        <v>2168.8019294117648</v>
      </c>
      <c r="H6" s="6">
        <v>0.123</v>
      </c>
      <c r="I6">
        <f>('110五位據全'!C8*'110五位據全'!G8*H6)</f>
        <v>755827472.39999998</v>
      </c>
      <c r="J6">
        <f>I6/H14</f>
        <v>1889.568681</v>
      </c>
      <c r="K6" s="6">
        <v>0.15</v>
      </c>
      <c r="L6">
        <f>('110五位據全'!C8*'110五位據全'!G8*K6)</f>
        <v>921740820</v>
      </c>
      <c r="M6">
        <f>L6/K14</f>
        <v>703.6189465648855</v>
      </c>
      <c r="N6" s="6">
        <v>5.6000000000000001E-2</v>
      </c>
      <c r="O6">
        <f>('110五位據全'!C8*'110五位據全'!G8*N6)</f>
        <v>344116572.80000001</v>
      </c>
      <c r="P6">
        <f>O6/N14</f>
        <v>1638.6503466666668</v>
      </c>
    </row>
    <row r="7" spans="1:16">
      <c r="A7" s="6" t="s">
        <v>26</v>
      </c>
      <c r="B7">
        <f>消費比例!L7</f>
        <v>6.2E-2</v>
      </c>
      <c r="C7">
        <f>('110五位據全'!C9*'110五位據全'!G9*B7)</f>
        <v>231199664.08000001</v>
      </c>
      <c r="D7">
        <f>(C7/C14)</f>
        <v>355.69179089230772</v>
      </c>
      <c r="E7" s="6">
        <v>0.12</v>
      </c>
      <c r="F7">
        <f>('110五位據全'!C9*'110五位據全'!G9*E7)</f>
        <v>447483220.80000001</v>
      </c>
      <c r="G7">
        <f>F7/E14</f>
        <v>1316.1271200000001</v>
      </c>
      <c r="H7" s="6">
        <v>0.124</v>
      </c>
      <c r="I7">
        <f>('110五位據全'!C9*'110五位據全'!G9*H7)</f>
        <v>462399328.16000003</v>
      </c>
      <c r="J7">
        <f>I7/H14</f>
        <v>1155.9983204</v>
      </c>
      <c r="K7" s="6">
        <v>0.16</v>
      </c>
      <c r="L7">
        <f>('110五位據全'!C9*'110五位據全'!G9*K7)</f>
        <v>596644294.39999998</v>
      </c>
      <c r="M7">
        <f>L7/K14</f>
        <v>455.45365984732825</v>
      </c>
      <c r="N7" s="6">
        <v>5.8000000000000003E-2</v>
      </c>
      <c r="O7">
        <f>('110五位據全'!C9*'110五位據全'!G9*N7)</f>
        <v>216283556.72</v>
      </c>
      <c r="P7">
        <f>O7/N14</f>
        <v>1029.9216986666668</v>
      </c>
    </row>
    <row r="8" spans="1:16">
      <c r="A8" s="6" t="s">
        <v>27</v>
      </c>
      <c r="B8">
        <f>消費比例!L8</f>
        <v>5.2999999999999999E-2</v>
      </c>
      <c r="C8">
        <f>('110五位據全'!C10*'110五位據全'!G10*B8)</f>
        <v>302907499.94400001</v>
      </c>
      <c r="D8">
        <f>(C8/C14)</f>
        <v>466.01153837538465</v>
      </c>
      <c r="E8" s="6">
        <v>0.13</v>
      </c>
      <c r="F8">
        <f>('110五位據全'!C10*'110五位據全'!G10*E8)</f>
        <v>742980660.24000001</v>
      </c>
      <c r="G8">
        <f>F8/E14</f>
        <v>2185.2372359999999</v>
      </c>
      <c r="H8" s="6">
        <v>0.14499999999999999</v>
      </c>
      <c r="I8">
        <f>('110五位據全'!C10*'110五位據全'!G10*H8)</f>
        <v>828709197.95999992</v>
      </c>
      <c r="J8">
        <f>I8/H14</f>
        <v>2071.7729949</v>
      </c>
      <c r="K8" s="6">
        <v>0.15</v>
      </c>
      <c r="L8">
        <f>('110五位據全'!C10*'110五位據全'!G10*K8)</f>
        <v>857285377.19999993</v>
      </c>
      <c r="M8">
        <f>L8/K14</f>
        <v>654.41631847328244</v>
      </c>
      <c r="N8" s="6">
        <v>5.8000000000000003E-2</v>
      </c>
      <c r="O8">
        <f>('110五位據全'!C10*'110五位據全'!G10*N8)</f>
        <v>331483679.18400002</v>
      </c>
      <c r="P8">
        <f>O8/N14</f>
        <v>1578.4937104000001</v>
      </c>
    </row>
    <row r="9" spans="1:16">
      <c r="A9" s="6" t="s">
        <v>28</v>
      </c>
      <c r="B9">
        <f>消費比例!L9</f>
        <v>5.7000000000000002E-2</v>
      </c>
      <c r="C9">
        <f>('110五位據全'!C11*'110五位據全'!G11*B9)</f>
        <v>590283714.53700006</v>
      </c>
      <c r="D9">
        <f>(C9/C14)</f>
        <v>908.12879159538466</v>
      </c>
      <c r="E9" s="6">
        <v>0.15</v>
      </c>
      <c r="F9">
        <f>('110五位據全'!C11*'110五位據全'!G11*E9)</f>
        <v>1553378196.1499999</v>
      </c>
      <c r="G9">
        <f>F9/E14</f>
        <v>4568.7594004411758</v>
      </c>
      <c r="H9" s="6">
        <v>0.13300000000000001</v>
      </c>
      <c r="I9">
        <f>('110五位據全'!C11*'110五位據全'!G11*H9)</f>
        <v>1377328667.253</v>
      </c>
      <c r="J9">
        <f>I9/H14</f>
        <v>3443.3216681325002</v>
      </c>
      <c r="K9" s="6">
        <v>0.15</v>
      </c>
      <c r="L9">
        <f>('110五位據全'!C11*'110五位據全'!G11*K9)</f>
        <v>1553378196.1499999</v>
      </c>
      <c r="M9">
        <f>L9/K14</f>
        <v>1185.7848825572519</v>
      </c>
      <c r="N9" s="6">
        <v>6.2E-2</v>
      </c>
      <c r="O9">
        <f>('110五位據全'!C11*'110五位據全'!G11*N9)</f>
        <v>642062987.74199998</v>
      </c>
      <c r="P9">
        <f>O9/N14</f>
        <v>3057.4427987714284</v>
      </c>
    </row>
    <row r="10" spans="1:16">
      <c r="A10" s="6" t="s">
        <v>29</v>
      </c>
      <c r="B10">
        <f>消費比例!L10</f>
        <v>6.0999999999999999E-2</v>
      </c>
      <c r="C10">
        <f>('110五位據全'!C12*'110五位據全'!G12*B10)</f>
        <v>226772243.35999998</v>
      </c>
      <c r="D10">
        <f>(C10/C14)</f>
        <v>348.88037439999999</v>
      </c>
      <c r="E10" s="6">
        <v>0.17</v>
      </c>
      <c r="F10">
        <f>('110五位據全'!C12*'110五位據全'!G12*E10)</f>
        <v>631988219.20000005</v>
      </c>
      <c r="G10">
        <f>F10/E14</f>
        <v>1858.7888800000001</v>
      </c>
      <c r="H10" s="6">
        <v>0.14399999999999999</v>
      </c>
      <c r="I10">
        <f>('110五位據全'!C12*'110五位據全'!G12*H10)</f>
        <v>535331197.43999994</v>
      </c>
      <c r="J10">
        <f>I10/H14</f>
        <v>1338.3279935999999</v>
      </c>
      <c r="K10" s="6">
        <v>0.12</v>
      </c>
      <c r="L10">
        <f>('110五位據全'!C12*'110五位據全'!G12*K10)</f>
        <v>446109331.19999999</v>
      </c>
      <c r="M10">
        <f>L10/K14</f>
        <v>340.54147419847328</v>
      </c>
      <c r="N10" s="6">
        <v>0.08</v>
      </c>
      <c r="O10">
        <f>('110五位據全'!C12*'110五位據全'!G12*N10)</f>
        <v>297406220.80000001</v>
      </c>
      <c r="P10">
        <f>O10/N14</f>
        <v>1416.2200990476192</v>
      </c>
    </row>
    <row r="11" spans="1:16">
      <c r="A11" s="6" t="s">
        <v>30</v>
      </c>
      <c r="B11">
        <f>消費比例!L11</f>
        <v>4.1000000000000002E-2</v>
      </c>
      <c r="C11">
        <f>('110五位據全'!C13*'110五位據全'!G13*B11)</f>
        <v>436317099.18800002</v>
      </c>
      <c r="D11">
        <f>(C11/C14)</f>
        <v>671.2570756738462</v>
      </c>
      <c r="E11" s="6">
        <v>0.13</v>
      </c>
      <c r="F11">
        <f>('110五位據全'!C13*'110五位據全'!G13*E11)</f>
        <v>1383444460.8400002</v>
      </c>
      <c r="G11">
        <f>F11/E14</f>
        <v>4068.9542965882356</v>
      </c>
      <c r="H11" s="6">
        <v>0.11799999999999999</v>
      </c>
      <c r="I11">
        <f>('110五位據全'!C13*'110五位據全'!G13*H11)</f>
        <v>1255741895.224</v>
      </c>
      <c r="J11">
        <f>I11/H14</f>
        <v>3139.3547380599998</v>
      </c>
      <c r="K11" s="6">
        <v>0.15</v>
      </c>
      <c r="L11">
        <f>('110五位據全'!C13*'110五位據全'!G13*K11)</f>
        <v>1596282070.2</v>
      </c>
      <c r="M11">
        <f>L11/K14</f>
        <v>1218.5359314503817</v>
      </c>
      <c r="N11" s="6">
        <v>7.1999999999999995E-2</v>
      </c>
      <c r="O11">
        <f>('110五位據全'!C13*'110五位據全'!G13*N11)</f>
        <v>766215393.69599998</v>
      </c>
      <c r="P11">
        <f>O11/N14</f>
        <v>3648.644731885714</v>
      </c>
    </row>
    <row r="12" spans="1:16">
      <c r="A12" s="6" t="s">
        <v>31</v>
      </c>
      <c r="B12">
        <f>消費比例!L12</f>
        <v>5.6000000000000001E-2</v>
      </c>
      <c r="C12">
        <f>('110五位據全'!C14*'110五位據全'!G14*B12)</f>
        <v>477881092.97600001</v>
      </c>
      <c r="D12">
        <f>(C12/C14)</f>
        <v>735.20168150153847</v>
      </c>
      <c r="E12" s="6">
        <v>0.16</v>
      </c>
      <c r="F12">
        <f>('110五位據全'!C14*'110五位據全'!G14*E12)</f>
        <v>1365374551.3600001</v>
      </c>
      <c r="G12">
        <f>F12/E14</f>
        <v>4015.8075040000003</v>
      </c>
      <c r="H12" s="6">
        <v>0.13200000000000001</v>
      </c>
      <c r="I12">
        <f>('110五位據全'!C14*'110五位據全'!G14*H12)</f>
        <v>1126434004.872</v>
      </c>
      <c r="J12">
        <f>I12/H14</f>
        <v>2816.0850121799999</v>
      </c>
      <c r="K12" s="6">
        <v>0.15</v>
      </c>
      <c r="L12">
        <f>('110五位據全'!C14*'110五位據全'!G14*K12)</f>
        <v>1280038641.8999999</v>
      </c>
      <c r="M12">
        <f>L12/K14</f>
        <v>977.12873427480906</v>
      </c>
      <c r="N12" s="6">
        <v>0.06</v>
      </c>
      <c r="O12">
        <f>('110五位據全'!C14*'110五位據全'!G14*N12)</f>
        <v>512015456.75999999</v>
      </c>
      <c r="P12">
        <f>O12/N14</f>
        <v>2438.1688417142855</v>
      </c>
    </row>
    <row r="13" spans="1:16">
      <c r="A13" s="6" t="s">
        <v>32</v>
      </c>
      <c r="B13">
        <f>消費比例!L13</f>
        <v>4.3999999999999997E-2</v>
      </c>
      <c r="C13">
        <f>('110五位據全'!C15*'110五位據全'!G15*B13)</f>
        <v>350494593.85600001</v>
      </c>
      <c r="D13">
        <f>(C13/C14)</f>
        <v>539.22245208615391</v>
      </c>
      <c r="E13" s="6">
        <v>0.17</v>
      </c>
      <c r="F13">
        <f>('110五位據全'!C15*'110五位據全'!G15*E13)</f>
        <v>1354183658.0800002</v>
      </c>
      <c r="G13">
        <f>F13/E14</f>
        <v>3982.8931120000007</v>
      </c>
      <c r="H13" s="6">
        <v>0.155</v>
      </c>
      <c r="I13">
        <f>('110五位據全'!C15*'110五位據全'!G15*H13)</f>
        <v>1234696864.72</v>
      </c>
      <c r="J13">
        <f>I13/H14</f>
        <v>3086.7421617999998</v>
      </c>
      <c r="K13" s="6">
        <v>0.16</v>
      </c>
      <c r="L13">
        <f>('110五位據全'!C15*'110五位據全'!G15*K13)</f>
        <v>1274525795.8399999</v>
      </c>
      <c r="M13">
        <f>L13/K14</f>
        <v>972.92045483969457</v>
      </c>
      <c r="N13" s="6">
        <v>5.0999999999999997E-2</v>
      </c>
      <c r="O13">
        <f>('110五位據全'!C15*'110五位據全'!G15*N13)</f>
        <v>406255097.42399997</v>
      </c>
      <c r="P13">
        <f>O13/N14</f>
        <v>1934.5480829714284</v>
      </c>
    </row>
    <row r="14" spans="1:16">
      <c r="A14" s="8" t="s">
        <v>35</v>
      </c>
      <c r="B14" s="9"/>
      <c r="C14">
        <v>650000</v>
      </c>
      <c r="E14" s="9">
        <v>340000</v>
      </c>
      <c r="H14" s="9">
        <v>400000</v>
      </c>
      <c r="K14">
        <v>1310000</v>
      </c>
      <c r="N14" s="9">
        <v>210000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63E2-D9E8-4E10-A4B9-A1BFABFBE50B}">
  <dimension ref="A1:P14"/>
  <sheetViews>
    <sheetView tabSelected="1" workbookViewId="0">
      <selection activeCell="L13" sqref="L13"/>
    </sheetView>
  </sheetViews>
  <sheetFormatPr defaultRowHeight="15.6"/>
  <cols>
    <col min="2" max="2" width="13.19921875" customWidth="1"/>
    <col min="3" max="3" width="13.296875" customWidth="1"/>
    <col min="4" max="4" width="11.19921875" customWidth="1"/>
    <col min="5" max="5" width="13.59765625" customWidth="1"/>
  </cols>
  <sheetData>
    <row r="1" spans="1:16">
      <c r="B1" s="12" t="s">
        <v>39</v>
      </c>
      <c r="C1" s="12" t="s">
        <v>38</v>
      </c>
      <c r="D1" s="12" t="s">
        <v>42</v>
      </c>
      <c r="E1" s="12" t="s">
        <v>41</v>
      </c>
      <c r="F1" s="12" t="s">
        <v>40</v>
      </c>
      <c r="G1" s="15"/>
      <c r="H1" s="13"/>
      <c r="I1" s="13"/>
      <c r="J1" s="15"/>
      <c r="K1" s="13"/>
      <c r="L1" s="13"/>
      <c r="M1" s="15"/>
      <c r="N1" s="13"/>
      <c r="O1" s="13"/>
      <c r="P1" s="16"/>
    </row>
    <row r="2" spans="1:16">
      <c r="A2" s="6" t="s">
        <v>21</v>
      </c>
      <c r="B2">
        <v>512.37093319999997</v>
      </c>
      <c r="C2">
        <v>3673.2474990000001</v>
      </c>
      <c r="D2" s="14">
        <v>2893.2946139999999</v>
      </c>
      <c r="E2" s="6">
        <v>953.36194639999997</v>
      </c>
      <c r="F2">
        <v>2656.3993030000001</v>
      </c>
      <c r="G2" s="13"/>
      <c r="H2" s="17"/>
      <c r="I2" s="13"/>
      <c r="J2" s="13"/>
      <c r="K2" s="17"/>
      <c r="L2" s="13"/>
      <c r="M2" s="13"/>
      <c r="N2" s="17"/>
      <c r="O2" s="13"/>
      <c r="P2" s="13"/>
    </row>
    <row r="3" spans="1:16">
      <c r="A3" s="6" t="s">
        <v>22</v>
      </c>
      <c r="B3">
        <v>692.87107360000005</v>
      </c>
      <c r="C3">
        <v>3197.3259480000002</v>
      </c>
      <c r="D3" s="13">
        <v>2678.902384</v>
      </c>
      <c r="E3" s="6">
        <v>948.3889398</v>
      </c>
      <c r="F3">
        <v>2514.3597249999998</v>
      </c>
      <c r="G3" s="13"/>
      <c r="H3" s="17"/>
      <c r="I3" s="13"/>
      <c r="J3" s="13"/>
      <c r="K3" s="17"/>
      <c r="L3" s="13"/>
      <c r="M3" s="13"/>
      <c r="N3" s="17"/>
      <c r="O3" s="13"/>
      <c r="P3" s="13"/>
    </row>
    <row r="4" spans="1:16">
      <c r="A4" s="6" t="s">
        <v>23</v>
      </c>
      <c r="B4">
        <v>843.34787830000005</v>
      </c>
      <c r="C4">
        <v>4299.420556</v>
      </c>
      <c r="D4" s="13">
        <v>3410.8736410000001</v>
      </c>
      <c r="E4" s="6">
        <v>1301.8601679999999</v>
      </c>
      <c r="F4">
        <v>3190.4430320000001</v>
      </c>
      <c r="G4" s="13"/>
      <c r="H4" s="17"/>
      <c r="I4" s="13"/>
      <c r="J4" s="13"/>
      <c r="K4" s="17"/>
      <c r="L4" s="13"/>
      <c r="M4" s="13"/>
      <c r="N4" s="17"/>
      <c r="O4" s="13"/>
      <c r="P4" s="13"/>
    </row>
    <row r="5" spans="1:16">
      <c r="A5" s="6" t="s">
        <v>24</v>
      </c>
      <c r="B5">
        <v>670.00970940000002</v>
      </c>
      <c r="C5">
        <v>3659.7168999999999</v>
      </c>
      <c r="D5" s="13">
        <v>3155.198785</v>
      </c>
      <c r="E5" s="6">
        <v>1085.5430719999999</v>
      </c>
      <c r="F5">
        <v>2877.9814529999999</v>
      </c>
      <c r="G5" s="13"/>
      <c r="H5" s="17"/>
      <c r="I5" s="13"/>
      <c r="J5" s="13"/>
      <c r="K5" s="17"/>
      <c r="L5" s="13"/>
      <c r="M5" s="13"/>
      <c r="N5" s="17"/>
      <c r="O5" s="13"/>
      <c r="P5" s="13"/>
    </row>
    <row r="6" spans="1:16">
      <c r="A6" s="6" t="s">
        <v>25</v>
      </c>
      <c r="B6">
        <v>718.48515199999997</v>
      </c>
      <c r="C6">
        <v>2168.8019290000002</v>
      </c>
      <c r="D6" s="13">
        <v>1889.568681</v>
      </c>
      <c r="E6" s="6">
        <v>703.61894659999996</v>
      </c>
      <c r="F6">
        <v>1638.650347</v>
      </c>
      <c r="G6" s="13"/>
      <c r="H6" s="17"/>
      <c r="I6" s="13"/>
      <c r="J6" s="13"/>
      <c r="K6" s="17"/>
      <c r="L6" s="13"/>
      <c r="M6" s="13"/>
      <c r="N6" s="17"/>
      <c r="O6" s="13"/>
      <c r="P6" s="13"/>
    </row>
    <row r="7" spans="1:16">
      <c r="A7" s="6" t="s">
        <v>26</v>
      </c>
      <c r="B7">
        <v>355.6917909</v>
      </c>
      <c r="C7">
        <v>1316.1271200000001</v>
      </c>
      <c r="D7" s="13">
        <v>1155.9983199999999</v>
      </c>
      <c r="E7" s="6">
        <v>455.45365980000003</v>
      </c>
      <c r="F7">
        <v>1029.921699</v>
      </c>
      <c r="G7" s="13"/>
      <c r="H7" s="17"/>
      <c r="I7" s="13"/>
      <c r="J7" s="13"/>
      <c r="K7" s="17"/>
      <c r="L7" s="13"/>
      <c r="M7" s="13"/>
      <c r="N7" s="17"/>
      <c r="O7" s="13"/>
      <c r="P7" s="13"/>
    </row>
    <row r="8" spans="1:16">
      <c r="A8" s="6" t="s">
        <v>27</v>
      </c>
      <c r="B8">
        <v>466.01153840000001</v>
      </c>
      <c r="C8">
        <v>2185.2372359999999</v>
      </c>
      <c r="D8" s="13">
        <v>2071.7729949999998</v>
      </c>
      <c r="E8" s="6">
        <v>654.41631849999999</v>
      </c>
      <c r="F8">
        <v>1578.49371</v>
      </c>
      <c r="G8" s="13"/>
      <c r="H8" s="17"/>
      <c r="I8" s="13"/>
      <c r="J8" s="13"/>
      <c r="K8" s="17"/>
      <c r="L8" s="13"/>
      <c r="M8" s="13"/>
      <c r="N8" s="17"/>
      <c r="O8" s="13"/>
      <c r="P8" s="13"/>
    </row>
    <row r="9" spans="1:16">
      <c r="A9" s="6" t="s">
        <v>28</v>
      </c>
      <c r="B9">
        <v>908.1287916</v>
      </c>
      <c r="C9">
        <v>4568.7593999999999</v>
      </c>
      <c r="D9" s="13">
        <v>3443.321668</v>
      </c>
      <c r="E9" s="6">
        <v>1185.784883</v>
      </c>
      <c r="F9">
        <v>3057.4427989999999</v>
      </c>
      <c r="G9" s="13"/>
      <c r="H9" s="17"/>
      <c r="I9" s="13"/>
      <c r="J9" s="13"/>
      <c r="K9" s="17"/>
      <c r="L9" s="13"/>
      <c r="M9" s="13"/>
      <c r="N9" s="17"/>
      <c r="O9" s="13"/>
      <c r="P9" s="13"/>
    </row>
    <row r="10" spans="1:16">
      <c r="A10" s="6" t="s">
        <v>29</v>
      </c>
      <c r="B10">
        <v>348.88037439999999</v>
      </c>
      <c r="C10">
        <v>1858.7888800000001</v>
      </c>
      <c r="D10" s="13">
        <v>1338.327994</v>
      </c>
      <c r="E10" s="6">
        <v>340.54147419999998</v>
      </c>
      <c r="F10">
        <v>1416.2200989999999</v>
      </c>
      <c r="G10" s="13"/>
      <c r="H10" s="17"/>
      <c r="I10" s="13"/>
      <c r="J10" s="13"/>
      <c r="K10" s="17"/>
      <c r="L10" s="13"/>
      <c r="M10" s="13"/>
      <c r="N10" s="17"/>
      <c r="O10" s="13"/>
      <c r="P10" s="13"/>
    </row>
    <row r="11" spans="1:16">
      <c r="A11" s="6" t="s">
        <v>30</v>
      </c>
      <c r="B11">
        <v>671.25707569999997</v>
      </c>
      <c r="C11">
        <v>4068.9542970000002</v>
      </c>
      <c r="D11" s="13">
        <v>3139.354738</v>
      </c>
      <c r="E11" s="6">
        <v>1218.5359309999999</v>
      </c>
      <c r="F11">
        <v>3648.6447320000002</v>
      </c>
      <c r="G11" s="13"/>
      <c r="H11" s="17"/>
      <c r="I11" s="13"/>
      <c r="J11" s="13"/>
      <c r="K11" s="17"/>
      <c r="L11" s="13"/>
      <c r="M11" s="13"/>
      <c r="N11" s="17"/>
      <c r="O11" s="13"/>
      <c r="P11" s="13"/>
    </row>
    <row r="12" spans="1:16">
      <c r="A12" s="6" t="s">
        <v>31</v>
      </c>
      <c r="B12">
        <v>735.20168149999995</v>
      </c>
      <c r="C12">
        <v>4015.8075039999999</v>
      </c>
      <c r="D12" s="13">
        <v>2816.085012</v>
      </c>
      <c r="E12" s="6">
        <v>977.12873430000002</v>
      </c>
      <c r="F12">
        <v>2438.168842</v>
      </c>
      <c r="G12" s="13"/>
      <c r="H12" s="17"/>
      <c r="I12" s="13"/>
      <c r="J12" s="13"/>
      <c r="K12" s="17"/>
      <c r="L12" s="13"/>
      <c r="M12" s="13"/>
      <c r="N12" s="17"/>
      <c r="O12" s="13"/>
      <c r="P12" s="13"/>
    </row>
    <row r="13" spans="1:16">
      <c r="A13" s="6" t="s">
        <v>32</v>
      </c>
      <c r="B13">
        <v>539.22245210000005</v>
      </c>
      <c r="C13">
        <v>3982.8931120000002</v>
      </c>
      <c r="D13" s="13">
        <v>3086.742162</v>
      </c>
      <c r="E13" s="6">
        <v>972.92045480000002</v>
      </c>
      <c r="F13">
        <v>1934.5480829999999</v>
      </c>
      <c r="G13" s="13"/>
      <c r="H13" s="17"/>
      <c r="I13" s="13"/>
      <c r="J13" s="13"/>
      <c r="K13" s="17"/>
      <c r="L13" s="13"/>
      <c r="M13" s="13"/>
      <c r="N13" s="17"/>
      <c r="O13" s="13"/>
      <c r="P13" s="13"/>
    </row>
    <row r="14" spans="1:16">
      <c r="A14" s="8"/>
      <c r="B14" s="9"/>
      <c r="E14" s="9"/>
      <c r="G14" s="13"/>
      <c r="H14" s="18"/>
      <c r="I14" s="13"/>
      <c r="J14" s="13"/>
      <c r="K14" s="13"/>
      <c r="L14" s="13"/>
      <c r="M14" s="13"/>
      <c r="N14" s="18"/>
      <c r="O14" s="13"/>
      <c r="P14" s="1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110五位據全</vt:lpstr>
      <vt:lpstr>消費比例</vt:lpstr>
      <vt:lpstr>開店數量資料</vt:lpstr>
      <vt:lpstr>開店上限數量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</dc:creator>
  <cp:lastModifiedBy>Jason</cp:lastModifiedBy>
  <dcterms:created xsi:type="dcterms:W3CDTF">2023-05-26T16:02:43Z</dcterms:created>
  <dcterms:modified xsi:type="dcterms:W3CDTF">2023-06-09T03:09:02Z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9f53e364-ff3a-4a55-8d7c-1af2a61c2632</vt:lpwstr>
  </property>
</Properties>
</file>