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910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17" i="1"/>
  <c r="E17" i="1"/>
  <c r="D16" i="1"/>
  <c r="E16" i="1"/>
  <c r="B15" i="1"/>
  <c r="D15" i="1"/>
  <c r="E15" i="1"/>
  <c r="B14" i="1"/>
  <c r="D14" i="1"/>
  <c r="E14" i="1"/>
  <c r="B13" i="1"/>
  <c r="D13" i="1"/>
  <c r="E13" i="1"/>
  <c r="B44" i="1"/>
  <c r="B11" i="1"/>
  <c r="D11" i="1"/>
  <c r="E11" i="1"/>
  <c r="D12" i="1"/>
  <c r="E12" i="1"/>
  <c r="B10" i="1"/>
  <c r="D10" i="1"/>
  <c r="E10" i="1"/>
  <c r="D22" i="1"/>
  <c r="E22" i="1"/>
  <c r="B2" i="1"/>
  <c r="D2" i="1"/>
  <c r="E2" i="1"/>
  <c r="B3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9" i="1"/>
  <c r="E19" i="1"/>
  <c r="D20" i="1"/>
  <c r="E20" i="1"/>
  <c r="D21" i="1"/>
  <c r="E21" i="1"/>
  <c r="E24" i="1"/>
  <c r="D24" i="1"/>
  <c r="B42" i="1"/>
  <c r="D42" i="1"/>
  <c r="E42" i="1"/>
  <c r="D41" i="1"/>
  <c r="E41" i="1"/>
  <c r="D38" i="1"/>
  <c r="E38" i="1"/>
  <c r="B36" i="1"/>
</calcChain>
</file>

<file path=xl/sharedStrings.xml><?xml version="1.0" encoding="utf-8"?>
<sst xmlns="http://schemas.openxmlformats.org/spreadsheetml/2006/main" count="116" uniqueCount="72">
  <si>
    <t>DESCRIPTION</t>
  </si>
  <si>
    <t>VENDOR</t>
  </si>
  <si>
    <t>URL</t>
  </si>
  <si>
    <t>$ TOTAL</t>
  </si>
  <si>
    <t>£ TOTAL</t>
  </si>
  <si>
    <t>Amazon</t>
  </si>
  <si>
    <t>McMaster</t>
  </si>
  <si>
    <t>http://www.mcmaster.com/#89585a8/=11epym0</t>
  </si>
  <si>
    <t>GRAND TOTAL</t>
  </si>
  <si>
    <t>Thumbscrew (M5 x 11mm, stainless)</t>
  </si>
  <si>
    <t>QTY</t>
  </si>
  <si>
    <t>$ EACH</t>
  </si>
  <si>
    <t>http://www.mcmaster.com/#92545a167/=11ldh53</t>
  </si>
  <si>
    <t>Swivel clamp pad (acetal face, 1/4-20 thread)</t>
  </si>
  <si>
    <t>http://www.mcmaster.com/#91175a081/=11ldi9e</t>
  </si>
  <si>
    <t>Round thumbscrew cap (M5, 16mm dia, 6.5mm high, packs of 50)</t>
  </si>
  <si>
    <t>Tee thumbscrew cap (M5, 26mm across, 6.6mm high, packs of 50)</t>
  </si>
  <si>
    <t>M5 x 10mm cap head screw, stainless (pack of 100)</t>
  </si>
  <si>
    <t>http://www.mcmaster.com/#91292a124/=11ldiwl</t>
  </si>
  <si>
    <t>Dimmable LED panel</t>
  </si>
  <si>
    <t>http://amzn.com/B00SWIKYIU</t>
  </si>
  <si>
    <t>Tripod ball-head (medium size)</t>
  </si>
  <si>
    <t>Tripod ball-head small size)</t>
  </si>
  <si>
    <t>https://www.amazon.com/gp/product/B0058OXNUM/ref=ox_sc_act_title_1?ie=UTF8&amp;psc=1&amp;smid=ATVPDKIKX0DER</t>
  </si>
  <si>
    <t>https://www.amazon.com/gp/product/B005Z63LWS/ref=ox_sc_act_title_2?ie=UTF8&amp;psc=1&amp;smid=ASVCIQHJ3IEV7</t>
  </si>
  <si>
    <t>ORDERED</t>
  </si>
  <si>
    <t>X</t>
  </si>
  <si>
    <t>40x20 aluminum extrusion, 500mm long (cut from 1kmm)</t>
  </si>
  <si>
    <t>Misumi</t>
  </si>
  <si>
    <t>Plastic end caps</t>
  </si>
  <si>
    <t>T-slot nuts (100 pack)</t>
  </si>
  <si>
    <t>Brackets (40mm wide x 30mm deep)</t>
  </si>
  <si>
    <t>http://us.misumi-ec.com/vona2/detail/110300437620/?ProductCode=HBLFSDK5</t>
  </si>
  <si>
    <t>http://us.misumi-ec.com/vona2/detail/110302684350/?ProductCode=KHFS5-2040-1000</t>
  </si>
  <si>
    <t>http://us.misumi-ec.com/vona2/detail/110300440510/?ProductCode=HFC5-2040-B</t>
  </si>
  <si>
    <t>http://us.misumi-ec.com/vona2/detail/110302246940/?ProductCode=HNKK5-5</t>
  </si>
  <si>
    <t>Alt brackets (aluminum, 2x2 holes)</t>
  </si>
  <si>
    <t>http://us.misumi-ec.com/vona2/detail/110300438930/?ProductCode=HBLSD5</t>
  </si>
  <si>
    <t>Aluminum angle, 1/4" x 1.5" x 12"</t>
  </si>
  <si>
    <t>http://www.mcmaster.com/#8982k32/=11m0724</t>
  </si>
  <si>
    <t>http://www.mcmaster.com/mv1458246643/#8982k17/=11m0732</t>
  </si>
  <si>
    <t>Aluminum angle, 3/16" x 1.5" x 12"</t>
  </si>
  <si>
    <t>Aluminum square tube, 1/8" wall x 1.5" x 12"</t>
  </si>
  <si>
    <t>http://www.mcmaster.com/#6546k22/=11m1om5</t>
  </si>
  <si>
    <t>Self-adhesive crisscross neoprene, 60A durometer, 1/16x12x12"</t>
  </si>
  <si>
    <t>http://www.mcmaster.com/#8445k62/=11mi166</t>
  </si>
  <si>
    <t>20x40mm aluminum extrusion, 24" long</t>
  </si>
  <si>
    <t>http://www.mcmaster.com/#5537t111/=11mi3wk</t>
  </si>
  <si>
    <t>Plastic end caps for aluminum extrusion</t>
  </si>
  <si>
    <t>http://www.mcmaster.com/#5537t19/=11mi4fu</t>
  </si>
  <si>
    <t>http://www.mcmaster.com/#91175a063/=11mi4ws</t>
  </si>
  <si>
    <t>UNUSED/ALT PARTS</t>
  </si>
  <si>
    <t>4GB WiFi memory card</t>
  </si>
  <si>
    <t>http://www.amazon.com/gp/product/B00O5W2JN0/ref=s9_al_bw_g147_i1</t>
  </si>
  <si>
    <t>3/8"-16 threaded inserts (pack of 10)</t>
  </si>
  <si>
    <t>http://www.mcmaster.com/mv1458851414/#90248A068</t>
  </si>
  <si>
    <t>4-40 x 1/2" button head screw (pack of 100)</t>
  </si>
  <si>
    <t>http://www.mcmaster.com/#92949a110/=11rkb9p</t>
  </si>
  <si>
    <t>1/4"-20 x 3/8" cap screw (pack of 10)</t>
  </si>
  <si>
    <t>http://www.mcmaster.com/#93615a405/=11nyywf</t>
  </si>
  <si>
    <t>http://www.mcmaster.com/#91185a394/=11ny2ie</t>
  </si>
  <si>
    <t>1/4"-20 x 3/8" thumbscrew (pack of 10)</t>
  </si>
  <si>
    <t>3/8" split lock washer (packs of 50)</t>
  </si>
  <si>
    <t>http://www.mcmaster.com/#94241a290/=11soufa</t>
  </si>
  <si>
    <t>3/8"-16 socket cap screw (pack of 25)</t>
  </si>
  <si>
    <t>http://www.mcmaster.com/#92196a622/=11sossg</t>
  </si>
  <si>
    <t>10-32 x 3/8" low-profile socket head cap screw (pack of 50)</t>
  </si>
  <si>
    <t>http://www.mcmaster.com/#90665a135/=11u6kcy</t>
  </si>
  <si>
    <t>Loc-Line coolant hose (1/4" ID x 12")</t>
  </si>
  <si>
    <t>Loc-Line threaded end connector (pack of 4)</t>
  </si>
  <si>
    <t>http://www.mcmaster.com/mv1459440175/#10095K31</t>
  </si>
  <si>
    <t>http://www.mcmaster.com/#10095k42/=11u6mmr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</si>
</sst>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£-809]* #,##0.00_-;\-[$£-809]* #,##0.00_-;_-[$£-809]* &quot;-&quot;??_-;_-@_-"/>
  </numFmts>
  <fonts count="7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1"/>
      <color rgb="FF000000"/>
      <name val="Open Sans"/>
      <family val="2"/>
    </font>
    <font>
      <sz val="11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2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1" fontId="0" fillId="0" borderId="0" xfId="1" applyNumberFormat="1" applyFont="1" applyAlignment="1">
      <alignment vertical="center"/>
    </xf>
    <xf numFmtId="1" fontId="2" fillId="0" borderId="0" xfId="1" applyNumberFormat="1" applyFont="1" applyAlignment="1">
      <alignment vertical="center"/>
    </xf>
    <xf numFmtId="1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</cellXfs>
  <cellStyles count="9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A20" sqref="A20"/>
    </sheetView>
  </sheetViews>
  <sheetFormatPr baseColWidth="10" defaultRowHeight="20" customHeight="1" x14ac:dyDescent="0"/>
  <cols>
    <col min="1" max="1" width="51.140625" style="4" customWidth="1"/>
    <col min="2" max="2" width="9.42578125" style="5" customWidth="1"/>
    <col min="3" max="3" width="6.5703125" style="8" customWidth="1"/>
    <col min="4" max="4" width="9.42578125" style="5" customWidth="1"/>
    <col min="5" max="5" width="9.42578125" style="6" customWidth="1"/>
    <col min="6" max="6" width="9.42578125" style="12" customWidth="1"/>
    <col min="7" max="7" width="11.85546875" style="4" customWidth="1"/>
    <col min="8" max="8" width="86.5703125" style="4" customWidth="1"/>
    <col min="9" max="16384" width="10.7109375" style="4"/>
  </cols>
  <sheetData>
    <row r="1" spans="1:8" s="1" customFormat="1" ht="20" customHeight="1">
      <c r="A1" s="1" t="s">
        <v>0</v>
      </c>
      <c r="B1" s="2" t="s">
        <v>11</v>
      </c>
      <c r="C1" s="9" t="s">
        <v>10</v>
      </c>
      <c r="D1" s="2" t="s">
        <v>3</v>
      </c>
      <c r="E1" s="3" t="s">
        <v>4</v>
      </c>
      <c r="F1" s="12" t="s">
        <v>25</v>
      </c>
      <c r="G1" s="1" t="s">
        <v>1</v>
      </c>
      <c r="H1" s="1" t="s">
        <v>2</v>
      </c>
    </row>
    <row r="2" spans="1:8" ht="20" customHeight="1">
      <c r="A2" s="4" t="s">
        <v>15</v>
      </c>
      <c r="B2" s="5">
        <f>10.2/50</f>
        <v>0.20399999999999999</v>
      </c>
      <c r="C2" s="8">
        <v>50</v>
      </c>
      <c r="D2" s="5">
        <f t="shared" ref="D2:D11" si="0">C2*B2</f>
        <v>10.199999999999999</v>
      </c>
      <c r="E2" s="6">
        <f t="shared" ref="E2:E17" si="1">D2*0.69</f>
        <v>7.0379999999999994</v>
      </c>
      <c r="F2" s="13" t="s">
        <v>26</v>
      </c>
      <c r="G2" s="4" t="s">
        <v>6</v>
      </c>
      <c r="H2" s="4" t="s">
        <v>50</v>
      </c>
    </row>
    <row r="3" spans="1:8" ht="20" customHeight="1">
      <c r="A3" s="4" t="s">
        <v>17</v>
      </c>
      <c r="B3" s="5">
        <f>8.15/100</f>
        <v>8.1500000000000003E-2</v>
      </c>
      <c r="C3" s="8">
        <v>100</v>
      </c>
      <c r="D3" s="5">
        <f t="shared" si="0"/>
        <v>8.15</v>
      </c>
      <c r="E3" s="6">
        <f t="shared" si="1"/>
        <v>5.6234999999999999</v>
      </c>
      <c r="F3" s="13" t="s">
        <v>26</v>
      </c>
      <c r="G3" s="4" t="s">
        <v>6</v>
      </c>
      <c r="H3" s="4" t="s">
        <v>18</v>
      </c>
    </row>
    <row r="4" spans="1:8" ht="20" customHeight="1">
      <c r="A4" s="4" t="s">
        <v>38</v>
      </c>
      <c r="B4" s="5">
        <v>10.57</v>
      </c>
      <c r="C4" s="8">
        <v>1</v>
      </c>
      <c r="D4" s="5">
        <f t="shared" si="0"/>
        <v>10.57</v>
      </c>
      <c r="E4" s="6">
        <f t="shared" si="1"/>
        <v>7.2932999999999995</v>
      </c>
      <c r="F4" s="12" t="s">
        <v>26</v>
      </c>
      <c r="G4" s="4" t="s">
        <v>6</v>
      </c>
      <c r="H4" s="4" t="s">
        <v>39</v>
      </c>
    </row>
    <row r="5" spans="1:8" ht="20" customHeight="1">
      <c r="A5" s="4" t="s">
        <v>41</v>
      </c>
      <c r="B5" s="5">
        <v>7.16</v>
      </c>
      <c r="C5" s="8">
        <v>1</v>
      </c>
      <c r="D5" s="5">
        <f t="shared" si="0"/>
        <v>7.16</v>
      </c>
      <c r="E5" s="6">
        <f t="shared" si="1"/>
        <v>4.9403999999999995</v>
      </c>
      <c r="F5" s="12" t="s">
        <v>26</v>
      </c>
      <c r="G5" s="4" t="s">
        <v>6</v>
      </c>
      <c r="H5" s="4" t="s">
        <v>40</v>
      </c>
    </row>
    <row r="6" spans="1:8" ht="20" customHeight="1">
      <c r="A6" s="4" t="s">
        <v>42</v>
      </c>
      <c r="B6" s="5">
        <v>10.56</v>
      </c>
      <c r="C6" s="8">
        <v>1</v>
      </c>
      <c r="D6" s="5">
        <f t="shared" si="0"/>
        <v>10.56</v>
      </c>
      <c r="E6" s="6">
        <f t="shared" si="1"/>
        <v>7.2863999999999995</v>
      </c>
      <c r="F6" s="12" t="s">
        <v>26</v>
      </c>
      <c r="G6" s="4" t="s">
        <v>6</v>
      </c>
      <c r="H6" s="4" t="s">
        <v>43</v>
      </c>
    </row>
    <row r="7" spans="1:8" ht="20" customHeight="1">
      <c r="A7" s="4" t="s">
        <v>44</v>
      </c>
      <c r="B7" s="5">
        <v>13.33</v>
      </c>
      <c r="C7" s="8">
        <v>1</v>
      </c>
      <c r="D7" s="5">
        <f t="shared" si="0"/>
        <v>13.33</v>
      </c>
      <c r="E7" s="6">
        <f t="shared" si="1"/>
        <v>9.1976999999999993</v>
      </c>
      <c r="F7" s="12" t="s">
        <v>26</v>
      </c>
      <c r="G7" s="4" t="s">
        <v>6</v>
      </c>
      <c r="H7" s="4" t="s">
        <v>45</v>
      </c>
    </row>
    <row r="8" spans="1:8" ht="20" customHeight="1">
      <c r="A8" s="4" t="s">
        <v>46</v>
      </c>
      <c r="B8" s="5">
        <v>11.23</v>
      </c>
      <c r="C8" s="8">
        <v>1</v>
      </c>
      <c r="D8" s="5">
        <f t="shared" si="0"/>
        <v>11.23</v>
      </c>
      <c r="E8" s="6">
        <f t="shared" si="1"/>
        <v>7.7486999999999995</v>
      </c>
      <c r="F8" s="12" t="s">
        <v>26</v>
      </c>
      <c r="G8" s="4" t="s">
        <v>6</v>
      </c>
      <c r="H8" s="4" t="s">
        <v>47</v>
      </c>
    </row>
    <row r="9" spans="1:8" ht="20" customHeight="1">
      <c r="A9" s="4" t="s">
        <v>48</v>
      </c>
      <c r="B9" s="5">
        <v>1.27</v>
      </c>
      <c r="C9" s="8">
        <v>2</v>
      </c>
      <c r="D9" s="5">
        <f t="shared" si="0"/>
        <v>2.54</v>
      </c>
      <c r="E9" s="6">
        <f t="shared" si="1"/>
        <v>1.7525999999999999</v>
      </c>
      <c r="F9" s="12" t="s">
        <v>26</v>
      </c>
      <c r="G9" s="4" t="s">
        <v>6</v>
      </c>
      <c r="H9" s="4" t="s">
        <v>49</v>
      </c>
    </row>
    <row r="10" spans="1:8" ht="20" customHeight="1">
      <c r="A10" s="4" t="s">
        <v>54</v>
      </c>
      <c r="B10" s="5">
        <f>8.25/10</f>
        <v>0.82499999999999996</v>
      </c>
      <c r="C10" s="8">
        <v>10</v>
      </c>
      <c r="D10" s="5">
        <f t="shared" si="0"/>
        <v>8.25</v>
      </c>
      <c r="E10" s="6">
        <f t="shared" si="1"/>
        <v>5.6924999999999999</v>
      </c>
      <c r="F10" s="12" t="s">
        <v>26</v>
      </c>
      <c r="G10" s="4" t="s">
        <v>6</v>
      </c>
      <c r="H10" s="14" t="s">
        <v>55</v>
      </c>
    </row>
    <row r="11" spans="1:8" ht="20" customHeight="1">
      <c r="A11" s="4" t="s">
        <v>58</v>
      </c>
      <c r="B11" s="5">
        <f>5.17/10</f>
        <v>0.51700000000000002</v>
      </c>
      <c r="C11" s="8">
        <v>10</v>
      </c>
      <c r="D11" s="5">
        <f t="shared" si="0"/>
        <v>5.17</v>
      </c>
      <c r="E11" s="6">
        <f t="shared" si="1"/>
        <v>3.5672999999999995</v>
      </c>
      <c r="F11" s="12" t="s">
        <v>26</v>
      </c>
      <c r="G11" s="4" t="s">
        <v>6</v>
      </c>
      <c r="H11" s="14" t="s">
        <v>59</v>
      </c>
    </row>
    <row r="12" spans="1:8" ht="20" customHeight="1">
      <c r="A12" s="4" t="s">
        <v>56</v>
      </c>
      <c r="B12" s="5">
        <v>3.18</v>
      </c>
      <c r="C12" s="8">
        <v>1</v>
      </c>
      <c r="D12" s="5">
        <f>C12*B12</f>
        <v>3.18</v>
      </c>
      <c r="E12" s="6">
        <f t="shared" si="1"/>
        <v>2.1941999999999999</v>
      </c>
      <c r="F12" s="12" t="s">
        <v>26</v>
      </c>
      <c r="G12" s="4" t="s">
        <v>6</v>
      </c>
      <c r="H12" s="4" t="s">
        <v>57</v>
      </c>
    </row>
    <row r="13" spans="1:8" ht="20" customHeight="1">
      <c r="A13" s="4" t="s">
        <v>62</v>
      </c>
      <c r="B13" s="5">
        <f>9.5/50</f>
        <v>0.19</v>
      </c>
      <c r="C13" s="8">
        <v>50</v>
      </c>
      <c r="D13" s="5">
        <f>C13*B13</f>
        <v>9.5</v>
      </c>
      <c r="E13" s="6">
        <f t="shared" si="1"/>
        <v>6.5549999999999997</v>
      </c>
      <c r="F13" s="12" t="s">
        <v>26</v>
      </c>
      <c r="G13" s="4" t="s">
        <v>6</v>
      </c>
      <c r="H13" s="4" t="s">
        <v>63</v>
      </c>
    </row>
    <row r="14" spans="1:8" ht="20" customHeight="1">
      <c r="A14" s="4" t="s">
        <v>64</v>
      </c>
      <c r="B14" s="5">
        <f>11.09/25</f>
        <v>0.44359999999999999</v>
      </c>
      <c r="C14" s="8">
        <v>25</v>
      </c>
      <c r="D14" s="5">
        <f>C14*B14</f>
        <v>11.09</v>
      </c>
      <c r="E14" s="6">
        <f t="shared" si="1"/>
        <v>7.652099999999999</v>
      </c>
      <c r="F14" s="12" t="s">
        <v>26</v>
      </c>
      <c r="G14" s="4" t="s">
        <v>6</v>
      </c>
      <c r="H14" s="4" t="s">
        <v>65</v>
      </c>
    </row>
    <row r="15" spans="1:8" ht="20" customHeight="1">
      <c r="A15" s="4" t="s">
        <v>66</v>
      </c>
      <c r="B15" s="5">
        <f>6.24/50</f>
        <v>0.12480000000000001</v>
      </c>
      <c r="C15" s="8">
        <v>50</v>
      </c>
      <c r="D15" s="5">
        <f>C15*B15</f>
        <v>6.24</v>
      </c>
      <c r="E15" s="6">
        <f t="shared" si="1"/>
        <v>4.3056000000000001</v>
      </c>
      <c r="F15" s="12" t="s">
        <v>26</v>
      </c>
      <c r="G15" s="4" t="s">
        <v>6</v>
      </c>
      <c r="H15" s="4" t="s">
        <v>67</v>
      </c>
    </row>
    <row r="16" spans="1:8" ht="20" customHeight="1">
      <c r="A16" s="4" t="s">
        <v>68</v>
      </c>
      <c r="B16" s="5">
        <v>6.59</v>
      </c>
      <c r="C16" s="8">
        <v>2</v>
      </c>
      <c r="D16" s="5">
        <f>C16*B16</f>
        <v>13.18</v>
      </c>
      <c r="E16" s="6">
        <f t="shared" si="1"/>
        <v>9.094199999999999</v>
      </c>
      <c r="F16" s="12" t="s">
        <v>26</v>
      </c>
      <c r="G16" s="4" t="s">
        <v>6</v>
      </c>
      <c r="H16" s="4" t="s">
        <v>71</v>
      </c>
    </row>
    <row r="17" spans="1:8" ht="20" customHeight="1">
      <c r="A17" s="4" t="s">
        <v>69</v>
      </c>
      <c r="B17" s="5">
        <f>4.35/4</f>
        <v>1.0874999999999999</v>
      </c>
      <c r="C17" s="8">
        <v>4</v>
      </c>
      <c r="D17" s="5">
        <f>C17*B17</f>
        <v>4.3499999999999996</v>
      </c>
      <c r="E17" s="6">
        <f t="shared" si="1"/>
        <v>3.0014999999999996</v>
      </c>
      <c r="F17" s="12" t="s">
        <v>26</v>
      </c>
      <c r="G17" s="4" t="s">
        <v>6</v>
      </c>
      <c r="H17" s="4" t="s">
        <v>70</v>
      </c>
    </row>
    <row r="19" spans="1:8" ht="20" customHeight="1">
      <c r="A19" s="4" t="s">
        <v>21</v>
      </c>
      <c r="B19" s="5">
        <v>22.42</v>
      </c>
      <c r="C19" s="8">
        <v>1</v>
      </c>
      <c r="D19" s="5">
        <f>C19*B19</f>
        <v>22.42</v>
      </c>
      <c r="E19" s="6">
        <f>D19*0.69</f>
        <v>15.469799999999999</v>
      </c>
      <c r="F19" s="13" t="s">
        <v>26</v>
      </c>
      <c r="G19" s="4" t="s">
        <v>5</v>
      </c>
      <c r="H19" s="4" t="s">
        <v>23</v>
      </c>
    </row>
    <row r="20" spans="1:8" ht="20" customHeight="1">
      <c r="A20" s="4" t="s">
        <v>22</v>
      </c>
      <c r="B20" s="5">
        <v>12.95</v>
      </c>
      <c r="C20" s="8">
        <v>1</v>
      </c>
      <c r="D20" s="5">
        <f>C20*B20</f>
        <v>12.95</v>
      </c>
      <c r="E20" s="6">
        <f>D20*0.69</f>
        <v>8.9354999999999993</v>
      </c>
      <c r="F20" s="13" t="s">
        <v>26</v>
      </c>
      <c r="G20" s="4" t="s">
        <v>5</v>
      </c>
      <c r="H20" s="4" t="s">
        <v>24</v>
      </c>
    </row>
    <row r="21" spans="1:8" ht="20" customHeight="1">
      <c r="A21" s="4" t="s">
        <v>19</v>
      </c>
      <c r="B21" s="5">
        <v>17.88</v>
      </c>
      <c r="C21" s="8">
        <v>2</v>
      </c>
      <c r="D21" s="5">
        <f>C21*B21</f>
        <v>35.76</v>
      </c>
      <c r="E21" s="6">
        <f>D21*0.69</f>
        <v>24.674399999999995</v>
      </c>
      <c r="F21" s="13" t="s">
        <v>26</v>
      </c>
      <c r="G21" s="4" t="s">
        <v>5</v>
      </c>
      <c r="H21" t="s">
        <v>20</v>
      </c>
    </row>
    <row r="22" spans="1:8" ht="20" customHeight="1">
      <c r="A22" s="4" t="s">
        <v>52</v>
      </c>
      <c r="B22" s="5">
        <v>16.28</v>
      </c>
      <c r="C22" s="8">
        <v>1</v>
      </c>
      <c r="D22" s="5">
        <f>C22*B22</f>
        <v>16.28</v>
      </c>
      <c r="E22" s="6">
        <f>D22*0.69</f>
        <v>11.2332</v>
      </c>
      <c r="G22" s="4" t="s">
        <v>5</v>
      </c>
      <c r="H22" s="4" t="s">
        <v>53</v>
      </c>
    </row>
    <row r="24" spans="1:8" ht="20" customHeight="1">
      <c r="A24" s="7" t="s">
        <v>8</v>
      </c>
      <c r="B24" s="2"/>
      <c r="C24" s="11"/>
      <c r="D24" s="2">
        <f>SUM(D2:D22)</f>
        <v>222.10999999999999</v>
      </c>
      <c r="E24" s="3">
        <f>SUM(E2:E22)</f>
        <v>153.25590000000003</v>
      </c>
    </row>
    <row r="33" spans="1:8" ht="20" customHeight="1">
      <c r="A33" s="1" t="s">
        <v>51</v>
      </c>
    </row>
    <row r="34" spans="1:8" ht="20" customHeight="1">
      <c r="A34" s="4" t="s">
        <v>9</v>
      </c>
      <c r="B34" s="5">
        <v>4.3499999999999996</v>
      </c>
      <c r="C34" s="10">
        <v>2</v>
      </c>
      <c r="F34" s="13"/>
      <c r="G34" s="4" t="s">
        <v>6</v>
      </c>
      <c r="H34" s="4" t="s">
        <v>12</v>
      </c>
    </row>
    <row r="35" spans="1:8" ht="20" customHeight="1">
      <c r="A35" s="4" t="s">
        <v>13</v>
      </c>
      <c r="B35" s="5">
        <v>11.06</v>
      </c>
      <c r="C35" s="8">
        <v>1</v>
      </c>
      <c r="F35" s="13"/>
      <c r="G35" s="4" t="s">
        <v>6</v>
      </c>
      <c r="H35" s="4" t="s">
        <v>7</v>
      </c>
    </row>
    <row r="36" spans="1:8" ht="20" customHeight="1">
      <c r="A36" s="4" t="s">
        <v>16</v>
      </c>
      <c r="B36" s="5">
        <f>8.44/50</f>
        <v>0.16879999999999998</v>
      </c>
      <c r="C36" s="8">
        <v>50</v>
      </c>
      <c r="F36" s="13"/>
      <c r="G36" s="4" t="s">
        <v>6</v>
      </c>
      <c r="H36" s="4" t="s">
        <v>14</v>
      </c>
    </row>
    <row r="38" spans="1:8" ht="20" customHeight="1">
      <c r="A38" s="4" t="s">
        <v>27</v>
      </c>
      <c r="B38" s="5">
        <v>10.8</v>
      </c>
      <c r="C38" s="8">
        <v>1</v>
      </c>
      <c r="D38" s="5">
        <f>C38*B38</f>
        <v>10.8</v>
      </c>
      <c r="E38" s="6">
        <f>D38*0.69</f>
        <v>7.452</v>
      </c>
      <c r="G38" s="4" t="s">
        <v>28</v>
      </c>
      <c r="H38" s="4" t="s">
        <v>33</v>
      </c>
    </row>
    <row r="39" spans="1:8" ht="20" customHeight="1">
      <c r="A39" s="4" t="s">
        <v>31</v>
      </c>
      <c r="B39" s="5">
        <v>3.38</v>
      </c>
      <c r="C39" s="8">
        <v>2</v>
      </c>
      <c r="G39" s="4" t="s">
        <v>28</v>
      </c>
      <c r="H39" s="4" t="s">
        <v>32</v>
      </c>
    </row>
    <row r="40" spans="1:8" ht="20" customHeight="1">
      <c r="A40" s="4" t="s">
        <v>36</v>
      </c>
      <c r="B40" s="5">
        <v>1.32</v>
      </c>
      <c r="C40" s="8">
        <v>2</v>
      </c>
      <c r="G40" s="4" t="s">
        <v>28</v>
      </c>
      <c r="H40" s="4" t="s">
        <v>37</v>
      </c>
    </row>
    <row r="41" spans="1:8" ht="20" customHeight="1">
      <c r="A41" s="4" t="s">
        <v>29</v>
      </c>
      <c r="B41" s="5">
        <v>2.13</v>
      </c>
      <c r="C41" s="8">
        <v>2</v>
      </c>
      <c r="D41" s="5">
        <f>C41*B41</f>
        <v>4.26</v>
      </c>
      <c r="E41" s="6">
        <f>D41*0.69</f>
        <v>2.9393999999999996</v>
      </c>
      <c r="G41" s="4" t="s">
        <v>28</v>
      </c>
      <c r="H41" s="4" t="s">
        <v>34</v>
      </c>
    </row>
    <row r="42" spans="1:8" ht="20" customHeight="1">
      <c r="A42" s="4" t="s">
        <v>30</v>
      </c>
      <c r="B42" s="5">
        <f>19.32/100</f>
        <v>0.19320000000000001</v>
      </c>
      <c r="C42" s="8">
        <v>100</v>
      </c>
      <c r="D42" s="5">
        <f>C42*B42</f>
        <v>19.32</v>
      </c>
      <c r="E42" s="6">
        <f>D42*0.69</f>
        <v>13.3308</v>
      </c>
      <c r="G42" s="4" t="s">
        <v>28</v>
      </c>
      <c r="H42" s="4" t="s">
        <v>35</v>
      </c>
    </row>
    <row r="44" spans="1:8" ht="20" customHeight="1">
      <c r="A44" s="4" t="s">
        <v>61</v>
      </c>
      <c r="B44" s="5">
        <f>8/10</f>
        <v>0.8</v>
      </c>
      <c r="C44" s="8">
        <v>10</v>
      </c>
      <c r="G44" s="4" t="s">
        <v>6</v>
      </c>
      <c r="H44" s="4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2016-03-08T14:13:49Z</dcterms:created>
  <dcterms:modified xsi:type="dcterms:W3CDTF">2016-04-04T18:34:07Z</dcterms:modified>
</cp:coreProperties>
</file>