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624"/>
  <workbookPr date1904="1" showInkAnnotation="0" autoCompressPictures="0"/>
  <bookViews>
    <workbookView xWindow="2240" yWindow="0" windowWidth="30980" windowHeight="18240" tabRatio="500"/>
  </bookViews>
  <sheets>
    <sheet name="L&amp;O Database" sheetId="5" r:id="rId1"/>
  </sheets>
  <definedNames>
    <definedName name="_xlnm._FilterDatabase" localSheetId="0" hidden="1">'L&amp;O Database'!$F:$F</definedName>
    <definedName name="_xlnm.Extract" localSheetId="0">'L&amp;O Database'!$M$25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3" i="5" l="1"/>
  <c r="X4" i="5"/>
  <c r="X5" i="5"/>
  <c r="X6" i="5"/>
  <c r="X7" i="5"/>
  <c r="X8" i="5"/>
  <c r="X9" i="5"/>
  <c r="X10" i="5"/>
  <c r="X11" i="5"/>
  <c r="X12" i="5"/>
  <c r="X13" i="5"/>
  <c r="X14" i="5"/>
  <c r="X15" i="5"/>
  <c r="X16" i="5"/>
  <c r="X17" i="5"/>
  <c r="X18" i="5"/>
  <c r="X19" i="5"/>
  <c r="X20" i="5"/>
  <c r="X21" i="5"/>
  <c r="X2" i="5"/>
  <c r="U31" i="5"/>
  <c r="U35" i="5"/>
  <c r="U33" i="5"/>
  <c r="U32" i="5"/>
  <c r="U30" i="5"/>
  <c r="U29" i="5"/>
  <c r="U28" i="5"/>
  <c r="U27" i="5"/>
  <c r="U26" i="5"/>
  <c r="R32" i="5"/>
  <c r="R31" i="5"/>
  <c r="R30" i="5"/>
  <c r="R29" i="5"/>
  <c r="V34" i="5"/>
  <c r="R33" i="5"/>
  <c r="R34" i="5"/>
  <c r="V33" i="5"/>
  <c r="V32" i="5"/>
  <c r="V31" i="5"/>
  <c r="V30" i="5"/>
  <c r="V29" i="5"/>
  <c r="V28" i="5"/>
  <c r="V27" i="5"/>
  <c r="V26" i="5"/>
  <c r="P3" i="5"/>
  <c r="P4" i="5"/>
  <c r="P5" i="5"/>
  <c r="P6" i="5"/>
  <c r="P7" i="5"/>
  <c r="P8" i="5"/>
  <c r="P9" i="5"/>
  <c r="P10" i="5"/>
  <c r="P11" i="5"/>
  <c r="P12" i="5"/>
  <c r="P13" i="5"/>
  <c r="P14" i="5"/>
  <c r="P15" i="5"/>
  <c r="P16" i="5"/>
  <c r="P17" i="5"/>
  <c r="P18" i="5"/>
  <c r="P19" i="5"/>
  <c r="P20" i="5"/>
  <c r="P21" i="5"/>
  <c r="P2" i="5"/>
  <c r="K29" i="5"/>
  <c r="K30" i="5"/>
  <c r="K31" i="5"/>
  <c r="K32" i="5"/>
  <c r="K33" i="5"/>
  <c r="K34" i="5"/>
  <c r="O34" i="5"/>
  <c r="N27" i="5"/>
  <c r="O27" i="5"/>
  <c r="N28" i="5"/>
  <c r="O28" i="5"/>
  <c r="N29" i="5"/>
  <c r="O29" i="5"/>
  <c r="N30" i="5"/>
  <c r="O30" i="5"/>
  <c r="N31" i="5"/>
  <c r="O31" i="5"/>
  <c r="N32" i="5"/>
  <c r="O32" i="5"/>
  <c r="N33" i="5"/>
  <c r="O33" i="5"/>
  <c r="N26" i="5"/>
  <c r="O26" i="5"/>
  <c r="L3" i="5"/>
  <c r="M3" i="5"/>
  <c r="N3" i="5"/>
  <c r="L4" i="5"/>
  <c r="M4" i="5"/>
  <c r="N4" i="5"/>
  <c r="L5" i="5"/>
  <c r="M5" i="5"/>
  <c r="N5" i="5"/>
  <c r="L6" i="5"/>
  <c r="M6" i="5"/>
  <c r="N6" i="5"/>
  <c r="L7" i="5"/>
  <c r="M7" i="5"/>
  <c r="N7" i="5"/>
  <c r="L8" i="5"/>
  <c r="M8" i="5"/>
  <c r="N8" i="5"/>
  <c r="L9" i="5"/>
  <c r="M9" i="5"/>
  <c r="N9" i="5"/>
  <c r="L10" i="5"/>
  <c r="M10" i="5"/>
  <c r="N10" i="5"/>
  <c r="L11" i="5"/>
  <c r="M11" i="5"/>
  <c r="N11" i="5"/>
  <c r="L12" i="5"/>
  <c r="M12" i="5"/>
  <c r="N12" i="5"/>
  <c r="L13" i="5"/>
  <c r="M13" i="5"/>
  <c r="N13" i="5"/>
  <c r="L14" i="5"/>
  <c r="M14" i="5"/>
  <c r="N14" i="5"/>
  <c r="L15" i="5"/>
  <c r="M15" i="5"/>
  <c r="N15" i="5"/>
  <c r="L16" i="5"/>
  <c r="M16" i="5"/>
  <c r="N16" i="5"/>
  <c r="L17" i="5"/>
  <c r="M17" i="5"/>
  <c r="N17" i="5"/>
  <c r="L18" i="5"/>
  <c r="M18" i="5"/>
  <c r="N18" i="5"/>
  <c r="L19" i="5"/>
  <c r="M19" i="5"/>
  <c r="N19" i="5"/>
  <c r="L20" i="5"/>
  <c r="M20" i="5"/>
  <c r="N20" i="5"/>
  <c r="L21" i="5"/>
  <c r="M21" i="5"/>
  <c r="N21" i="5"/>
  <c r="L2" i="5"/>
  <c r="M2" i="5"/>
  <c r="N2" i="5"/>
  <c r="L22" i="5"/>
  <c r="S22" i="5"/>
  <c r="M22" i="5"/>
  <c r="N22" i="5"/>
  <c r="O22" i="5"/>
  <c r="Q22" i="5"/>
  <c r="R22" i="5"/>
  <c r="O3" i="5"/>
  <c r="Q3" i="5"/>
  <c r="R3" i="5"/>
  <c r="O4" i="5"/>
  <c r="Q4" i="5"/>
  <c r="R4" i="5"/>
  <c r="O5" i="5"/>
  <c r="Q5" i="5"/>
  <c r="R5" i="5"/>
  <c r="O6" i="5"/>
  <c r="Q6" i="5"/>
  <c r="R6" i="5"/>
  <c r="O7" i="5"/>
  <c r="Q7" i="5"/>
  <c r="R7" i="5"/>
  <c r="O8" i="5"/>
  <c r="Q8" i="5"/>
  <c r="R8" i="5"/>
  <c r="O9" i="5"/>
  <c r="Q9" i="5"/>
  <c r="R9" i="5"/>
  <c r="O10" i="5"/>
  <c r="Q10" i="5"/>
  <c r="R10" i="5"/>
  <c r="O11" i="5"/>
  <c r="Q11" i="5"/>
  <c r="R11" i="5"/>
  <c r="O12" i="5"/>
  <c r="Q12" i="5"/>
  <c r="R12" i="5"/>
  <c r="O13" i="5"/>
  <c r="Q13" i="5"/>
  <c r="R13" i="5"/>
  <c r="O14" i="5"/>
  <c r="Q14" i="5"/>
  <c r="R14" i="5"/>
  <c r="O15" i="5"/>
  <c r="Q15" i="5"/>
  <c r="R15" i="5"/>
  <c r="O16" i="5"/>
  <c r="Q16" i="5"/>
  <c r="R16" i="5"/>
  <c r="O17" i="5"/>
  <c r="Q17" i="5"/>
  <c r="R17" i="5"/>
  <c r="O18" i="5"/>
  <c r="Q18" i="5"/>
  <c r="R18" i="5"/>
  <c r="O19" i="5"/>
  <c r="Q19" i="5"/>
  <c r="R19" i="5"/>
  <c r="O20" i="5"/>
  <c r="Q20" i="5"/>
  <c r="R20" i="5"/>
  <c r="O21" i="5"/>
  <c r="Q21" i="5"/>
  <c r="R21" i="5"/>
  <c r="O2" i="5"/>
  <c r="Q2" i="5"/>
  <c r="R2" i="5"/>
  <c r="S3" i="5"/>
  <c r="S4" i="5"/>
  <c r="S5" i="5"/>
  <c r="S6" i="5"/>
  <c r="S7" i="5"/>
  <c r="S8" i="5"/>
  <c r="S9" i="5"/>
  <c r="S10" i="5"/>
  <c r="S11" i="5"/>
  <c r="S12" i="5"/>
  <c r="S13" i="5"/>
  <c r="S14" i="5"/>
  <c r="S15" i="5"/>
  <c r="S16" i="5"/>
  <c r="S17" i="5"/>
  <c r="S18" i="5"/>
  <c r="S19" i="5"/>
  <c r="S20" i="5"/>
  <c r="S21" i="5"/>
  <c r="S2" i="5"/>
</calcChain>
</file>

<file path=xl/sharedStrings.xml><?xml version="1.0" encoding="utf-8"?>
<sst xmlns="http://schemas.openxmlformats.org/spreadsheetml/2006/main" count="2329" uniqueCount="927">
  <si>
    <t>Actually, this is a clear loss--the DA's office eventually determines that the defendant's daughter may be the killer. The defendant, in an effort to shield her, takes a plea of murder 2, 25 to life. McCoy doesn't want to take the deal until he's sure who</t>
  </si>
  <si>
    <t>This is a win in the sense that the man who committed the murders is led to plead guilty; it's a loss in that he committed the murders out of jealous over his wife's infidelities--which, as it turns out, she invented in order to manipulate him. They can't</t>
  </si>
  <si>
    <t>A young woman appears to have been murdered; this turns out to be suicide. The defendant is charged with manslaughter, and halfway through the trial confesses--to the murder. He is eventually found guilty of manslaughter. If he was making a false confessi</t>
  </si>
  <si>
    <t>The murder that begins the episode is quickly resolved; the killer is given a plea bargain. That murder, however, uncovers a 20-year-old case of an American soldier killed in Chile by a war criminal who happens to be a Chilean senator (with immunity) curr</t>
  </si>
  <si>
    <t>Success?</t>
  </si>
  <si>
    <t>The case is dismissed when the defense wins their motion; the DA's office is reduced to charging the defendants with "tampering with evidence", an extremely minor felony. That case is still in progress, but this is basically a loss--the three murders go c</t>
  </si>
  <si>
    <t>Two defendants. One is successfully maneuvered into a plea bargain; the other, more manipulative one is eventually acquitted (a title card tell us). Not really sure if this is a loss or not--I'm pretty sure the one who took the plea actually committed the</t>
  </si>
  <si>
    <t>The DA's office won, in the sense that the defendant will do time; but they couldn't even prosecute him for murder; they had to get him for kidnapping, and once they'd proved that, deal him down so he wouldn't fight his ex-wife for custody of their kid. A</t>
  </si>
  <si>
    <t>A clear loss. McCoy flips two club owners on a mobster, unaware that he's being played by a federal prosecutor; the mobster pleads out on federal charges, with McCoy agreeing to give him a bare ten years for the murder (concurrent with ten for all the fed</t>
  </si>
  <si>
    <t xml:space="preserve">During the first half of the episode, they find and plead out a man who killed 15 people with an automatic weapon. Then McCoy goes after the gun manufacturer, and after attaining a jury verdict of guilty (on criminally negligent homicide), the judge sets </t>
  </si>
  <si>
    <t>Two young girls kill a little boy. One of them, who only watched, was given a plea bargain. McCoy fears that the other is a budding serial killer, and attempts to have her committed to a psychiatric hospital indefinitely. Eventually this attempt is defeat</t>
  </si>
  <si>
    <t>A doctor kills his paralyzed patient, arguing it to be a mercy killing. The jury finds him not guilty on murder 2, not guilty on man 1, but guilty on man 2. As the ADAs discuss the possibilities for the doctor's appeal, they learn that the mother of the v</t>
  </si>
  <si>
    <t>The defendant confesses mid-trial; she's found Christ and ceases all appeals. Eventually, she is sentenced to death and executed. The point is not the verdict, but that Schiff took a hard line for political reasons, and McCoy questions his belief in the d</t>
  </si>
  <si>
    <t>The jury finds the three defendants guilty of rape; the judge unfairly sets aside the verdict; after McCoy loses an appeal against that same judge, the father of the victim tells McCoy to go no further, for the sake of his daughter's dignity. Meanwhile, a</t>
  </si>
  <si>
    <t xml:space="preserve">Meanwhile, the season ends on a cliff-hanger. Will Adam win the election? Will McCoy be disbarred for his actions back in "Under the Influence"? Will Briscoe seek vigilante justice against the man who murdered his daughter? Will Van Buren resign from her </t>
  </si>
  <si>
    <t xml:space="preserve">Three defendants. All are found not guilty of murder 2, one is found guilty of man 2 and the other two are found guilty of man 1. In a morally complicated case, the ADAs basically don't know who they should go after more, so a limited verdict against all </t>
  </si>
  <si>
    <t>In fact, it's totally unclear what happens to the defendants who committed the two murders in the opening scene. Abby tries to foist them off on federal court (one of their victims was a mailman) in an attempt to deal with a serial killer discovered durin</t>
  </si>
  <si>
    <t>A bunch of kids, riled up by a neo-Nazi, murder a young woman. Most of the kids take a plea bargain; one of them is put on trial, along with the inciter. Both of these latter are found guilty, although it is unlikely the inciter's conviction will stand up</t>
  </si>
  <si>
    <t>At the end of the episode, they discover that the defendant was responsible for a second death, and declare that they will amend the indictment. It's unlikely that he will get off, but there's no direct signs of surety in either direction--no trial has ha</t>
  </si>
  <si>
    <t>This episode actually has two crimes. The opener is an attempted murder, committed by a hitman (who gets a plea to testify in federal court) hired by an old woman (who gets a plea because of her age, in exchange for investigating an old murder). The old m</t>
  </si>
  <si>
    <t>In part 2 of the three-part story, McCoy is able to get enough probable cause to convince a California judge to conceed the validity of an extradition warrant. The victim's ex-husband, the defendant, is brought back to New York, while the previous suspect</t>
  </si>
  <si>
    <t>Finally, after three episodes, the story concludes with a not-very-shocking but happy ending for everybody involved. McCoy wins by goading the defendant into raging at the victim, a practice which he hasn't really done thus far but I seem to recall happen</t>
  </si>
  <si>
    <t>There are three murders in this case; a cop shot in the course of a robbery, a hostage taken along with his car by the robbers, and one of the two robbers. The first two McCoy is forced to plead out on; the last, however, allows him to proceed with a pros</t>
  </si>
  <si>
    <t>A convoluted case in a which a man is paid to rape a comatose woman by the victim's mother. The mother eventually pleads to rape; of the actual rapist, it is said "he's going away for rape also." It's unclear whether Jack means that the rapist took a plea</t>
  </si>
  <si>
    <t>In an interesting case, the defendant denies his mental illness, a mitigating factor for his crimes; this attitude has him heading for an undeserved death penalty. Thanks to some legal wrangling, the ADAs are able to introduce that evidence during sentenc</t>
  </si>
  <si>
    <t xml:space="preserve">It's a little unclear--the phrase they use is "plead insanity." I'm assuming, based on the context, that the DA's office did not contest that plea, and therefore there was no trial; thus it falls under plea bargain and not "not guilty by reason of mental </t>
  </si>
  <si>
    <t>Faced with the prospect of losing his case, McCoy (it is implied) deliberately creates circumstances which force the judge to grant the defense a mistrial--in the hopes that by the time the second trial comes around, new evidence will have been discovered</t>
  </si>
  <si>
    <t>Part one of a cross-over with Homicide: Life on the Streets. The trial ends in a guilty verdict, and in the last scene, McCoy attempts to get the killer to make a deal, no death penalty for the names of his accomplices. It's a win for our boys, but who kn</t>
  </si>
  <si>
    <t xml:space="preserve">The killer is discovered and arrested; another person is implicated as arranging for the murder. No indication on what the outcome of either case will be, although we have no reason to suspect it won't be a "win" (but specifically whether there will be a </t>
  </si>
  <si>
    <t xml:space="preserve">In the closing moments of the show, the former suspect testifies against his wife to the grand jury, which hands down an indictment against her. When they go to arrest her, they find her at home, in shock, her husband dead (presumably by his own hand) in </t>
  </si>
  <si>
    <t>In a stunning turn of events... yet ANOTHER episode that decides to fade out before giving us closure. Anyway, the last we hear of things is that the real killer has been discovered. Since he basically confessed, we assume he'll be convicted, or more like</t>
  </si>
  <si>
    <t>In one of my favorite episodes of Law and Order ever, there is no case at all; merely a recounting of everyone's day, after a morning watching a killer they helped convict get the death penalty. It's a quiet, reflective episode, with characters turning in</t>
  </si>
  <si>
    <t xml:space="preserve">A kidnapping case with two defendants turns out to have been engineered by the "victim", a wealthy man's son. The defendants are found guilty of grand larceny but not attempted murder; the son flees jurisdiction with the help of his father, an old friend </t>
  </si>
  <si>
    <t>This experimental episode presents "a day in the life of"--instead of focusing on one case, it interweaves three or four of them. A woman castrates her husband; he dies; she feels guilty and pleads to man 2. A shooting leads the cops to pick up a likely s</t>
  </si>
  <si>
    <t>The defendant (a member of the Russian mob) is found guilty, thanks to Stone forcing a civilian woman to testify against him. She's shot soon after the verdict. Overwhelmed with guilt, Stone resigns--but not before mentioning that the defendant has alread</t>
  </si>
  <si>
    <t>McCoy drops the charges against the victim's husband (a comedy club owner) when they find evidence that the victim was killed by a drug addict... who, they learn, just happened to also be a comedian who once performed at the husband's club. They can't fin</t>
  </si>
  <si>
    <t>Technically, the actual killer takes a plea, and in the process wins immunity for several other murders. McCoy spends his time going after the defense attorney, who became complicit in the crime (a mob hit), eventually resulting in a guilty verdict. The a</t>
  </si>
  <si>
    <t>A clear loss. They try to prosecute a fertility doctor who used his own sperm for artificial insemination without his patients' knowledge; but they're unable to find anybody who will testify against him. Reluctantly, they let the charges drop, hoping to f</t>
  </si>
  <si>
    <t>Two defendants. One gets a plea bargain. The other calls asking for one, and McCoy doesn't bother to talk to him, saying "To hell with him. Let him do 25 to life." There's no indication that this will not be the result. Definitely a win against both defen</t>
  </si>
  <si>
    <t>Two defendants. One, a boy, pleads out; the other, his teacher, is arrested at the end of the episode; although legally their case doesn't seem very strong to me (based on the reversed testimony of a felon who already perjured himself, and that of the fir</t>
  </si>
  <si>
    <t>Your guess is as good as mine. The case may not even be over when the episode ends; but the last scene has the defendant leaving the courtroom and met by reporters yelling questions (I can make out the words 'guilty plea' and later 'deal' but no context..</t>
  </si>
  <si>
    <t xml:space="preserve">Guilty - sort of (The defendant, a hitman for Columbian drug dealers, kills two people. Stone gets a guilty verdict. The defendant is then murdered by a man supposedly seeking vengeance for a previous hit on his son. He pleads to man 1 and is released on </t>
  </si>
  <si>
    <t>Guilty on both counts, although L&amp;O did it's trademark twists-that-make-you-feel-bad-even-when-you've-won: here, the defendant should have been found not guilty for mental defect (he thought he was the Messiah), Stone fudged the truth to the jury in order</t>
  </si>
  <si>
    <t>Basically, this episode is a battle of wills between Stone and a defendant representing himself with skill. The defendant gets a new trial for an 8-year-old murder case, and wins his freedom, partially because the state's key witness never shows up. Subse</t>
  </si>
  <si>
    <t>But this doesn't feel like a win; basically, a 14-year-old kid is tried as an adult for murder, the competing arguments are Stone's "he was made bad by his upbringing" and the defense attorney's "he was born bad via genetics and therefore isn't responsibl</t>
  </si>
  <si>
    <t>Not guilty of manslaughter, guilty of criminal facilitation</t>
  </si>
  <si>
    <t>Defendant commits murder, Stone loses the trial to a not guilty by reason of mental defect; instead, they try the defendant again, this time for another, similar murder he committed two years prior. That gets a guilty verdict.</t>
  </si>
  <si>
    <t>One of the three defendants takes a plea bargain to testify against the other two, who are found guilty and get the death penalty.</t>
  </si>
  <si>
    <t>2 defendants plead out, one is found guilty. Win.</t>
  </si>
  <si>
    <t>Not guilty on murder 2; guilty on man 1; not guilty on attempted murder 2, guilty on attempted manslaughter 1. "We can live with that," Schiff grumbles.</t>
  </si>
  <si>
    <t>Found guilty. Given the death penalty. Canada was miffed. Wins all around!</t>
  </si>
  <si>
    <t>In a case of an exorcism gone wrong, the accomplices take plea bargains, and the woman who started it is found guilty of murder 2. Win.</t>
  </si>
  <si>
    <t>Guilty for everyone, on everything. Also, McCoy learns a hilarious lesson about the importance of habeas corpus.</t>
  </si>
  <si>
    <t>A mother is found guilty of starving her child; the father gets a plea bargain to testify.</t>
  </si>
  <si>
    <t>Two parents charged with endangering and manslaughtering their child; the mother is found not guilty of both charges, the father is found guilty of both charges.</t>
  </si>
  <si>
    <t>For all four defendants.</t>
  </si>
  <si>
    <t>Defendant's story revealed to be a lie - no crime occurred</t>
  </si>
  <si>
    <t>Both defendants.</t>
  </si>
  <si>
    <t>After the mistrial is declared, new evidence arises suggesting the defendant may be innocent. So the mistrial turns out to have been somewhat serendipitous.</t>
  </si>
  <si>
    <t>A loss, of sorts; McCoy is outmaneuvered by a bunch of rich people, unable to disprove the idea that the murder was self-defense.</t>
  </si>
  <si>
    <t>Part 1 of a two-part finale.</t>
  </si>
  <si>
    <t xml:space="preserve">Actually, the defendant was found guilty, but the decision was reversed on appeal, when a defense attorney successfully argued that the case's key evidence was obtained via an illegal search by a private investigator.
</t>
  </si>
  <si>
    <t>In what is basically a loss, the jury asks to consider a manslaughter charge instead of murder; McCoy opposes this, but the judge grants it, and the jury convicts on the lesser charge.</t>
  </si>
  <si>
    <t>One of three defendants is given a deal to testify, then engineers a mistrial. McCoy refiles on charges of conspiracy instead of murder, and cuts deals with all three of them. Win.</t>
  </si>
  <si>
    <t>Specifically, the defendant committed suicide. Meanwhile, the company that sold him the weapon irresponsibly basically gets away with it.</t>
  </si>
  <si>
    <t>Part one of another Homicide crossover, this one actually seems fairly conclusive, at least where the murder's concerned.</t>
  </si>
  <si>
    <t>McCoy basically hounds the defendant, a convicted rapist out on parole, until the stress leads him to re-offend; in the process of the rape, somebody comes to the new victim's rescue with a baseball bat.</t>
  </si>
  <si>
    <t>Suicide, in fact, as they were about to arrest him.</t>
  </si>
  <si>
    <t>The actual killer takes a plea bargain to testify against the person who ordered the hit. No indications that that person won't be convicted, but it doesn't look particularly airtight, either. So who knows. You can probably count it as a win, though.</t>
  </si>
  <si>
    <t>A partial win. The shooter agrees to a deal, but refuses to give up his co-conspirator, who walks.</t>
  </si>
  <si>
    <t>Suicide</t>
  </si>
  <si>
    <t>Insanity</t>
  </si>
  <si>
    <t>Not guilty of murder; not guilty of assault 1; but guilty of assault 2. The judge sentences him to time served (2 days) and 2 years probation. A clear loss, due to the nature of the defendant (a homeless drug addict).</t>
  </si>
  <si>
    <t>Asylum</t>
  </si>
  <si>
    <t>God Bless the Child</t>
  </si>
  <si>
    <t>Misconception</t>
  </si>
  <si>
    <t>In Memory Of</t>
  </si>
  <si>
    <t>Out of Control</t>
  </si>
  <si>
    <t>Renunciation</t>
  </si>
  <si>
    <t>Heaven</t>
  </si>
  <si>
    <t>n/a</t>
  </si>
  <si>
    <t>Episode #</t>
  </si>
  <si>
    <t>Season</t>
  </si>
  <si>
    <t># in Season</t>
  </si>
  <si>
    <t>Air Date</t>
  </si>
  <si>
    <t>Title</t>
  </si>
  <si>
    <t>Notes</t>
  </si>
  <si>
    <t>Coma</t>
  </si>
  <si>
    <t>Blue Bamboo</t>
  </si>
  <si>
    <t>Family Values</t>
  </si>
  <si>
    <t>White Rabbit</t>
  </si>
  <si>
    <t>Competence</t>
  </si>
  <si>
    <t>Precious</t>
  </si>
  <si>
    <t>Virtue</t>
  </si>
  <si>
    <t>Scoundrels</t>
  </si>
  <si>
    <t>House Counsel</t>
  </si>
  <si>
    <t>Punk</t>
  </si>
  <si>
    <t>True North</t>
  </si>
  <si>
    <t>Hate</t>
  </si>
  <si>
    <t>Ramparts</t>
  </si>
  <si>
    <t>Haven</t>
  </si>
  <si>
    <t>Hunters</t>
  </si>
  <si>
    <t>Sideshow (1)</t>
  </si>
  <si>
    <t>Disciple</t>
  </si>
  <si>
    <t>Harm</t>
  </si>
  <si>
    <t>Shield</t>
  </si>
  <si>
    <t>Juvenile</t>
  </si>
  <si>
    <t>Tabula Rasa</t>
  </si>
  <si>
    <t>Empire</t>
  </si>
  <si>
    <t>Ambitious</t>
  </si>
  <si>
    <t>Admissions</t>
  </si>
  <si>
    <t>Refuge (1)</t>
  </si>
  <si>
    <t>Refuge (2)</t>
  </si>
  <si>
    <t>Gunshow</t>
  </si>
  <si>
    <t>Killerz</t>
  </si>
  <si>
    <t>Remand</t>
  </si>
  <si>
    <t>Corpus Delicti</t>
  </si>
  <si>
    <t>Trophy</t>
  </si>
  <si>
    <t>Charm City</t>
  </si>
  <si>
    <t>Custody</t>
  </si>
  <si>
    <t>Encore</t>
  </si>
  <si>
    <t>Apocrypha</t>
  </si>
  <si>
    <t>American Dream</t>
  </si>
  <si>
    <t>Born Bad</t>
  </si>
  <si>
    <t>The Pursuit of Happiness</t>
  </si>
  <si>
    <t>Nurture</t>
  </si>
  <si>
    <t>Doubles</t>
  </si>
  <si>
    <t>Justice</t>
  </si>
  <si>
    <t>Marathon</t>
  </si>
  <si>
    <t>Patsy</t>
  </si>
  <si>
    <t>Blood Money</t>
  </si>
  <si>
    <t>Sundown</t>
  </si>
  <si>
    <t>Loco Parentis</t>
  </si>
  <si>
    <t>Collision</t>
  </si>
  <si>
    <t>Mother's Milk</t>
  </si>
  <si>
    <t>Panic</t>
  </si>
  <si>
    <t>Everybody's Favorite Bagman</t>
  </si>
  <si>
    <t>By Hooker, By Crook</t>
  </si>
  <si>
    <t>Poison Ivy</t>
  </si>
  <si>
    <t>Indifference</t>
  </si>
  <si>
    <t>Prisoner of Love</t>
  </si>
  <si>
    <t>Out of the Half-Light</t>
  </si>
  <si>
    <t>Life Choice</t>
  </si>
  <si>
    <t>A Death in the Family</t>
  </si>
  <si>
    <t>The Violence of Summer</t>
  </si>
  <si>
    <t>The Torrents of Greed (1)</t>
  </si>
  <si>
    <t>The Torrents of Greed (2)</t>
  </si>
  <si>
    <t>Mushrooms</t>
  </si>
  <si>
    <t>The Secret Sharers</t>
  </si>
  <si>
    <t>The Serpent's Tooth</t>
  </si>
  <si>
    <t>The Troubles</t>
  </si>
  <si>
    <t>Sonata For a Solo Organ</t>
  </si>
  <si>
    <t>The Blue Wall</t>
  </si>
  <si>
    <t>Confession</t>
  </si>
  <si>
    <t>The Wages of Love</t>
  </si>
  <si>
    <t>Aria</t>
  </si>
  <si>
    <t>Conduct Unbecoming</t>
  </si>
  <si>
    <t>Animal Instinct</t>
  </si>
  <si>
    <t>Virus</t>
  </si>
  <si>
    <t>Securitate</t>
  </si>
  <si>
    <t>Manhood</t>
  </si>
  <si>
    <t>Benevolence</t>
  </si>
  <si>
    <t>Sweeps</t>
  </si>
  <si>
    <t>Volunteers</t>
  </si>
  <si>
    <t>Discord</t>
  </si>
  <si>
    <t>Profile</t>
  </si>
  <si>
    <t>Black Tie</t>
  </si>
  <si>
    <t>Pride and Joy</t>
  </si>
  <si>
    <t>Terminal</t>
  </si>
  <si>
    <t>Thrill</t>
  </si>
  <si>
    <t>Denial</t>
  </si>
  <si>
    <t>Navy Blues</t>
  </si>
  <si>
    <t>Harvest</t>
  </si>
  <si>
    <t>Nullification</t>
  </si>
  <si>
    <t>Baby, It's You (1)</t>
  </si>
  <si>
    <t>Blood</t>
  </si>
  <si>
    <t>Shadow</t>
  </si>
  <si>
    <t>Burned</t>
  </si>
  <si>
    <t>Ritual</t>
  </si>
  <si>
    <t>Under the Influence</t>
  </si>
  <si>
    <t>Expert</t>
  </si>
  <si>
    <t>Guardian</t>
  </si>
  <si>
    <t>Progeny</t>
  </si>
  <si>
    <t>Rage</t>
  </si>
  <si>
    <t>Performance</t>
  </si>
  <si>
    <t>Seed</t>
  </si>
  <si>
    <t>Wannabe</t>
  </si>
  <si>
    <t>Act of God</t>
  </si>
  <si>
    <t>Privileged</t>
  </si>
  <si>
    <t>Cruel and Unusual</t>
  </si>
  <si>
    <t>Bad Faith</t>
  </si>
  <si>
    <t>Purple Heart</t>
  </si>
  <si>
    <t>Switch</t>
  </si>
  <si>
    <t>Pride</t>
  </si>
  <si>
    <t>Bitter Fruit</t>
  </si>
  <si>
    <t>Rebels</t>
  </si>
  <si>
    <t>Savages</t>
  </si>
  <si>
    <t>Jeopardy</t>
  </si>
  <si>
    <t>Hot Pursuit</t>
  </si>
  <si>
    <t>Paranoia</t>
  </si>
  <si>
    <t>Humiliation</t>
  </si>
  <si>
    <t>Angel</t>
  </si>
  <si>
    <t>Blood Libel</t>
  </si>
  <si>
    <t>High &amp; Low</t>
  </si>
  <si>
    <t>Stiff</t>
  </si>
  <si>
    <t>Vaya Con Dios</t>
  </si>
  <si>
    <t>Golden Years</t>
  </si>
  <si>
    <t>Snatched</t>
  </si>
  <si>
    <t>Breeder</t>
  </si>
  <si>
    <t>Censure</t>
  </si>
  <si>
    <t>Kids</t>
  </si>
  <si>
    <t>Big Bang</t>
  </si>
  <si>
    <t>Mayhem</t>
  </si>
  <si>
    <t>Wager</t>
  </si>
  <si>
    <t>Sanctuary</t>
  </si>
  <si>
    <t>Savior</t>
  </si>
  <si>
    <t>Deceit</t>
  </si>
  <si>
    <t>Atonement</t>
  </si>
  <si>
    <t>Slave</t>
  </si>
  <si>
    <t>Girlfriends</t>
  </si>
  <si>
    <t>Pro Se</t>
  </si>
  <si>
    <t>Homesick</t>
  </si>
  <si>
    <t>Entrapment</t>
  </si>
  <si>
    <t>Legacy</t>
  </si>
  <si>
    <t>Subterranean Homeboy Blues</t>
  </si>
  <si>
    <t>The Reaper's Helper</t>
  </si>
  <si>
    <t>Kiss the Girls and Make Them Die</t>
  </si>
  <si>
    <t>Happily Ever After</t>
  </si>
  <si>
    <t>Aftershock</t>
  </si>
  <si>
    <t>Causa Mortis</t>
  </si>
  <si>
    <t>ID</t>
  </si>
  <si>
    <t>Good Girl</t>
  </si>
  <si>
    <t>Survivor</t>
  </si>
  <si>
    <t>Corruption</t>
  </si>
  <si>
    <t>Double Blind</t>
  </si>
  <si>
    <t>Deadbeat</t>
  </si>
  <si>
    <t>Family Business</t>
  </si>
  <si>
    <t>D-Girl (1)</t>
  </si>
  <si>
    <t>Charges dismissed</t>
  </si>
  <si>
    <t>Defendant flees country</t>
  </si>
  <si>
    <t>No clear outcome</t>
  </si>
  <si>
    <t>Mistrial</t>
  </si>
  <si>
    <t>Fools For Love</t>
  </si>
  <si>
    <t>Trade This</t>
  </si>
  <si>
    <t>Black, White and Blue</t>
  </si>
  <si>
    <t>Mega</t>
  </si>
  <si>
    <t>Surrender Dorothy</t>
  </si>
  <si>
    <t>Untitled</t>
  </si>
  <si>
    <t>Narcosis</t>
  </si>
  <si>
    <t>Entitled (2)</t>
  </si>
  <si>
    <t>The Corporate Veil</t>
  </si>
  <si>
    <t>Wedded Bliss</t>
  </si>
  <si>
    <t>Helpless</t>
  </si>
  <si>
    <t>Self Defense</t>
  </si>
  <si>
    <t>Prince of Darkness</t>
  </si>
  <si>
    <t>Point of View</t>
  </si>
  <si>
    <t>Consultation</t>
  </si>
  <si>
    <t>Extended Family</t>
  </si>
  <si>
    <t>Right to Counsel</t>
  </si>
  <si>
    <t>Night and Fog</t>
  </si>
  <si>
    <t>Promises to Keep</t>
  </si>
  <si>
    <t>Mother Love</t>
  </si>
  <si>
    <t>Jurisdiction</t>
  </si>
  <si>
    <t>Castoff</t>
  </si>
  <si>
    <t>Grief</t>
  </si>
  <si>
    <t>Faccia a Faccia</t>
  </si>
  <si>
    <t>Divorce</t>
  </si>
  <si>
    <t>Carrier</t>
  </si>
  <si>
    <t>Defendant killed</t>
  </si>
  <si>
    <t>Old Friends</t>
  </si>
  <si>
    <t>Second Opinion</t>
  </si>
  <si>
    <t>Monster</t>
  </si>
  <si>
    <t>Cherished</t>
  </si>
  <si>
    <t>DWB</t>
  </si>
  <si>
    <t>Bait</t>
  </si>
  <si>
    <t>Flight</t>
  </si>
  <si>
    <t>Agony</t>
  </si>
  <si>
    <t>Scrambled</t>
  </si>
  <si>
    <t>Venom</t>
  </si>
  <si>
    <t>His Hour Upon the Stage</t>
  </si>
  <si>
    <t>Star Struck</t>
  </si>
  <si>
    <t>Severance</t>
  </si>
  <si>
    <t>Blood is Thicker...</t>
  </si>
  <si>
    <t>Trust</t>
  </si>
  <si>
    <t>Vengeance</t>
  </si>
  <si>
    <t>Sisters of Mercy</t>
  </si>
  <si>
    <t>Cradle to Grave</t>
  </si>
  <si>
    <t>The Fertile Fields</t>
  </si>
  <si>
    <t>Intolerance</t>
  </si>
  <si>
    <t>Silence</t>
  </si>
  <si>
    <t>The Working Stiff</t>
  </si>
  <si>
    <t>Skin Deep</t>
  </si>
  <si>
    <t>Conspiracy</t>
  </si>
  <si>
    <t>Forgiveness</t>
  </si>
  <si>
    <t>Not guilty</t>
  </si>
  <si>
    <t>Stalker</t>
  </si>
  <si>
    <t>Disappeared</t>
  </si>
  <si>
    <t>Burden</t>
  </si>
  <si>
    <t>Bad Girl</t>
  </si>
  <si>
    <t>Damaged</t>
  </si>
  <si>
    <t>Tabloid</t>
  </si>
  <si>
    <t>Guilty</t>
  </si>
  <si>
    <t>Hung jury</t>
  </si>
  <si>
    <t>Plea bargain</t>
  </si>
  <si>
    <t>N</t>
  </si>
  <si>
    <t>Y</t>
  </si>
  <si>
    <t>DNR</t>
  </si>
  <si>
    <t>Merger</t>
  </si>
  <si>
    <t>Menace</t>
  </si>
  <si>
    <t>Barter</t>
  </si>
  <si>
    <t>Matrimony</t>
  </si>
  <si>
    <t>Working Mom</t>
  </si>
  <si>
    <t>Turnaround (2)</t>
  </si>
  <si>
    <t>Showtime (3)</t>
  </si>
  <si>
    <t>Mad Dog</t>
  </si>
  <si>
    <t>Double Down</t>
  </si>
  <si>
    <t>We Like Mike</t>
  </si>
  <si>
    <t>Passion</t>
  </si>
  <si>
    <t>Past Imperfect</t>
  </si>
  <si>
    <t>Prescription for Death</t>
  </si>
  <si>
    <t>When it comes out that the victim, an elderly woman, may have wished to commit suicide, a confused and uncertain DA's office decides to plead the defendant out on a charge of assisted suicide instead of murder.</t>
  </si>
  <si>
    <t>The DA recommends community service (the victim turns out to have ordered her own assault), and there's no indication that this won't be the eventual outcome.</t>
  </si>
  <si>
    <t>Not Guilty</t>
  </si>
  <si>
    <t>Stone tells Grand Jury it was self-defense</t>
  </si>
  <si>
    <t>The actual killer is indicted for murder 2 in the last scene; all indications are that, with the testimony of the woman who arranged the murder (who took a plea bargain), he will be convicted. Definite win.</t>
  </si>
  <si>
    <t>The trial ends in a mistrial; then in the closing scene, McCoy says that the defendant's lawyer is willing to discuss a plea. Nothing to indicate this won't happen.</t>
  </si>
  <si>
    <t>The case ends in a mistrial; McCoy makes a plea offer, and the defense attorney says he'll talk to his client about it. He says, "I'll make it work." Presumably he does.</t>
  </si>
  <si>
    <t>The killer takes a plea bargain to testify against the person who ordered the hit; the latter defendant is found guilty.</t>
  </si>
  <si>
    <t>A clear loss, although a furious McCoy does level enterprise corruption charges at the defendant's father, who helped get her off for murder.</t>
  </si>
  <si>
    <t>Guilty, but only on one of two murders. Unable to get around a justification defense on one murder, McCoy sandbags the defense attorney by dropping those charges and proceeding with the (defenseless) murder.</t>
  </si>
  <si>
    <t>Sequel to "Coma" from last season, where the defendant was found not guilty just prior to the discovery of possible evidence against him. Not this time.</t>
  </si>
  <si>
    <t>Also, the DAs discover the true motive of the crime, and that the defendant's daughter was complicit, but decide not to prosecute her just yet, because she has a dying son.</t>
  </si>
  <si>
    <t>One defendant takes a plea; the other, they don't have enough evidence to proceed.</t>
  </si>
  <si>
    <t>In an odd case, two defendants are charged with the same murder, which only one of them could have committed. One takes a plea to testify against the other, who is found guilty.</t>
  </si>
  <si>
    <t>One guilty verdict for the man who shot the victim; one plea bargain for the doctor who harvested her organs too soon.</t>
  </si>
  <si>
    <t>First part of another Homicide: Life on the Street crossover, no outcome at all.</t>
  </si>
  <si>
    <t>Plea bargains for everybody! All three co-conspirators in this mob trial get offers to testify in exchange for reduced sentences</t>
  </si>
  <si>
    <t>In fact, everybody gets a plea bargain; the man who ordered five hits, and the two hitmen who completed them. One of the latter is later killed after testifying against the ringleader.</t>
  </si>
  <si>
    <t>The killer admits what she did on tape, so presumably she'll be convicted or a deal will be brokered; the person who arranged the killing is nailed for embezzlement, and a murder conviction (or deal) looks likely.</t>
  </si>
  <si>
    <t>In the first part of a three-part storyline, we get the murder, a suspect who is eventually discarded in favor of the victim's husband, and a romance subplot for Detective Curtis. No outcomes, in other words.</t>
  </si>
  <si>
    <t>Not guilty on murder 2; not guilty on man 1; guilty on man 2. Basically a loss.</t>
  </si>
  <si>
    <t>Defendant agrees to be 5-10</t>
  </si>
  <si>
    <t>The DA wanted this outcome.</t>
  </si>
  <si>
    <t>Endurance</t>
  </si>
  <si>
    <t>25-Oct-00</t>
  </si>
  <si>
    <t>Turnstile Justice</t>
  </si>
  <si>
    <t>1-Nov-00</t>
  </si>
  <si>
    <t>Dissonance</t>
  </si>
  <si>
    <t>8-Nov-00</t>
  </si>
  <si>
    <t>Standoff</t>
  </si>
  <si>
    <t>15-Nov-00</t>
  </si>
  <si>
    <t>Return</t>
  </si>
  <si>
    <t>22-Nov-00</t>
  </si>
  <si>
    <t>Burn Baby Burn</t>
  </si>
  <si>
    <t>29-Nov-00</t>
  </si>
  <si>
    <t>Amends</t>
  </si>
  <si>
    <t>20-Dec-00</t>
  </si>
  <si>
    <t>Thin Ice</t>
  </si>
  <si>
    <t>10-Jan-01</t>
  </si>
  <si>
    <t>Hubris</t>
  </si>
  <si>
    <t>17-Jan-01</t>
  </si>
  <si>
    <t>Whose Monkey is it Anyway?</t>
  </si>
  <si>
    <t>24-Jan-01</t>
  </si>
  <si>
    <t>Sunday in the Park with Jorge</t>
  </si>
  <si>
    <t>7-Feb-01</t>
  </si>
  <si>
    <t>Teenage Wasteland</t>
  </si>
  <si>
    <t>14-Feb-01</t>
  </si>
  <si>
    <t>Phobia</t>
  </si>
  <si>
    <t>21-Feb-01</t>
  </si>
  <si>
    <t>A Losing Season</t>
  </si>
  <si>
    <t>28-Feb-01</t>
  </si>
  <si>
    <t>Swept Away - A Very Special Episode</t>
  </si>
  <si>
    <t>14-Mar-01</t>
  </si>
  <si>
    <t>Bronx Cheer</t>
  </si>
  <si>
    <t>21-Mar-01</t>
  </si>
  <si>
    <t>Ego</t>
  </si>
  <si>
    <t>4-Apr-01</t>
  </si>
  <si>
    <t>White Lie</t>
  </si>
  <si>
    <t>18-Apr-01</t>
  </si>
  <si>
    <t>Whiplash</t>
  </si>
  <si>
    <t>2-May-01</t>
  </si>
  <si>
    <t>All My Children</t>
  </si>
  <si>
    <t>9-May-01</t>
  </si>
  <si>
    <t>Brother's Keeper</t>
  </si>
  <si>
    <t>16-May-01</t>
  </si>
  <si>
    <t>School Daze</t>
  </si>
  <si>
    <t>23-May-01</t>
  </si>
  <si>
    <t>Judge Dread</t>
  </si>
  <si>
    <t>Deep Vote</t>
  </si>
  <si>
    <t>26-Sep-01</t>
  </si>
  <si>
    <t>Who Let the Dogs Out?</t>
  </si>
  <si>
    <t>3-Oct-01</t>
  </si>
  <si>
    <t>Armed Forces</t>
  </si>
  <si>
    <t>10-Oct-01</t>
  </si>
  <si>
    <t>For Love or Money</t>
  </si>
  <si>
    <t>24-Oct-01</t>
  </si>
  <si>
    <t>Soldier of Fortune</t>
  </si>
  <si>
    <t>31-Oct-01</t>
  </si>
  <si>
    <t>Possession</t>
  </si>
  <si>
    <t>7-Nov-01</t>
  </si>
  <si>
    <t>Formerly Famous</t>
  </si>
  <si>
    <t>14-Nov-01</t>
  </si>
  <si>
    <t>Myth of Fingerprints</t>
  </si>
  <si>
    <t>21-Nov-01</t>
  </si>
  <si>
    <t>The Fire This Time</t>
  </si>
  <si>
    <t>28-Nov-01</t>
  </si>
  <si>
    <t>3 Dawg Night</t>
  </si>
  <si>
    <t>12-Dec-01</t>
  </si>
  <si>
    <t>Prejudice</t>
  </si>
  <si>
    <t>9-Jan-02</t>
  </si>
  <si>
    <t>The Collar</t>
  </si>
  <si>
    <t>16-Jan-02</t>
  </si>
  <si>
    <t>Undercovered</t>
  </si>
  <si>
    <t>30-Jan-02</t>
  </si>
  <si>
    <t>DR 1-102</t>
  </si>
  <si>
    <t>6-Feb-02</t>
  </si>
  <si>
    <t>Missing</t>
  </si>
  <si>
    <t>27-Feb-02</t>
  </si>
  <si>
    <t>Access Nation</t>
  </si>
  <si>
    <t>6-Mar-02</t>
  </si>
  <si>
    <t>Born Again</t>
  </si>
  <si>
    <t>27-Mar-02</t>
  </si>
  <si>
    <t>Girl Most Likely</t>
  </si>
  <si>
    <t>3-Apr-02</t>
  </si>
  <si>
    <t>Equal Rights</t>
  </si>
  <si>
    <t>10-Apr-02</t>
  </si>
  <si>
    <t>Slaughter</t>
  </si>
  <si>
    <t>24-Apr-02</t>
  </si>
  <si>
    <t>Dazzled</t>
  </si>
  <si>
    <t>1-May-02</t>
  </si>
  <si>
    <t>Foul Play</t>
  </si>
  <si>
    <t>8-May-02</t>
  </si>
  <si>
    <t>Attorney Client</t>
  </si>
  <si>
    <t>15-May-02</t>
  </si>
  <si>
    <t>Oxymoron</t>
  </si>
  <si>
    <t>22-May-02</t>
  </si>
  <si>
    <t>Patriot</t>
  </si>
  <si>
    <t>2-Oct-02</t>
  </si>
  <si>
    <t>American Jihad</t>
  </si>
  <si>
    <t>9-Oct-02</t>
  </si>
  <si>
    <t>Shangri-La</t>
  </si>
  <si>
    <t>16-Oct-02</t>
  </si>
  <si>
    <t>True Crime</t>
  </si>
  <si>
    <t>30-Oct-02</t>
  </si>
  <si>
    <t>Tragedy on Rye</t>
  </si>
  <si>
    <t>6-Nov-02</t>
  </si>
  <si>
    <t>The Ring</t>
  </si>
  <si>
    <t>13-Nov-02</t>
  </si>
  <si>
    <t>Hitman</t>
  </si>
  <si>
    <t>20-Nov-02</t>
  </si>
  <si>
    <t>Open Season</t>
  </si>
  <si>
    <t>27-Nov-02</t>
  </si>
  <si>
    <t>Asterisk</t>
  </si>
  <si>
    <t>11-Dec-02</t>
  </si>
  <si>
    <t>The Wheel</t>
  </si>
  <si>
    <t>8-Jan-03</t>
  </si>
  <si>
    <t>Mother's Day</t>
  </si>
  <si>
    <t>15-Jan-03</t>
  </si>
  <si>
    <t>Chosen</t>
  </si>
  <si>
    <t>5-Feb-03</t>
  </si>
  <si>
    <t>Under God</t>
  </si>
  <si>
    <t>12-Feb-03</t>
  </si>
  <si>
    <t>Absentia</t>
  </si>
  <si>
    <t>19-Feb-03</t>
  </si>
  <si>
    <t>Star Crossed</t>
  </si>
  <si>
    <t>26-Feb-03</t>
  </si>
  <si>
    <t>Bitch</t>
  </si>
  <si>
    <t>26-Mar-03</t>
  </si>
  <si>
    <t>Suicide Box</t>
  </si>
  <si>
    <t>2-Apr-03</t>
  </si>
  <si>
    <t>Genius</t>
  </si>
  <si>
    <t>17-Apr-03</t>
  </si>
  <si>
    <t>Maritime</t>
  </si>
  <si>
    <t>23-Apr-03</t>
  </si>
  <si>
    <t>Seer</t>
  </si>
  <si>
    <t>30-Apr-03</t>
  </si>
  <si>
    <t>Kid Pro Quo</t>
  </si>
  <si>
    <t>7-May-03</t>
  </si>
  <si>
    <t>House Calls</t>
  </si>
  <si>
    <t>14-May-03</t>
  </si>
  <si>
    <t>Sheltered</t>
  </si>
  <si>
    <t>21-May-03</t>
  </si>
  <si>
    <t>Couples</t>
  </si>
  <si>
    <t>Smoke</t>
  </si>
  <si>
    <t>24-Sep-03</t>
  </si>
  <si>
    <t>Bodies</t>
  </si>
  <si>
    <t>1-Oct-03</t>
  </si>
  <si>
    <t>Bounty</t>
  </si>
  <si>
    <t>8-Oct-03</t>
  </si>
  <si>
    <t>Patient Zero</t>
  </si>
  <si>
    <t>22-Oct-03</t>
  </si>
  <si>
    <t>Shrunk</t>
  </si>
  <si>
    <t>29-Oct-03</t>
  </si>
  <si>
    <t>Blaze</t>
  </si>
  <si>
    <t>5-Nov-03</t>
  </si>
  <si>
    <t>Identity</t>
  </si>
  <si>
    <t>12-Nov-03</t>
  </si>
  <si>
    <t>Floater</t>
  </si>
  <si>
    <t>19-Nov-03</t>
  </si>
  <si>
    <t>Embedded</t>
  </si>
  <si>
    <t>26-Nov-03</t>
  </si>
  <si>
    <t>Compassion</t>
  </si>
  <si>
    <t>3-Dec-03</t>
  </si>
  <si>
    <t>Ill-Conceived</t>
  </si>
  <si>
    <t>7-Jan-04</t>
  </si>
  <si>
    <t>Darwinian</t>
  </si>
  <si>
    <t>14-Jan-04</t>
  </si>
  <si>
    <t>Payback</t>
  </si>
  <si>
    <t>4-Feb-04</t>
  </si>
  <si>
    <t>Married with Children</t>
  </si>
  <si>
    <t>11-Feb-04</t>
  </si>
  <si>
    <t>City Hall</t>
  </si>
  <si>
    <t>18-Feb-04</t>
  </si>
  <si>
    <t>Veteran's Day</t>
  </si>
  <si>
    <t>25-Feb-04</t>
  </si>
  <si>
    <t>Can I Get a Witness?</t>
  </si>
  <si>
    <t>3-Mar-04</t>
  </si>
  <si>
    <t>Hands Free</t>
  </si>
  <si>
    <t>24-Mar-04</t>
  </si>
  <si>
    <t>Evil Breeds</t>
  </si>
  <si>
    <t>31-Mar-04</t>
  </si>
  <si>
    <t>Nowhere Man</t>
  </si>
  <si>
    <t>14-Apr-04</t>
  </si>
  <si>
    <t>Everybody Loves Raimondo's</t>
  </si>
  <si>
    <t>21-Apr-04</t>
  </si>
  <si>
    <t>Vendetta</t>
  </si>
  <si>
    <t>28-Apr-04</t>
  </si>
  <si>
    <t>Gaijin</t>
  </si>
  <si>
    <t>12-May-04</t>
  </si>
  <si>
    <t>Caviar Emptor</t>
  </si>
  <si>
    <t>19-May-04</t>
  </si>
  <si>
    <t>C.O.D.</t>
  </si>
  <si>
    <t>22-Sep-04</t>
  </si>
  <si>
    <t>Paradigm</t>
  </si>
  <si>
    <t>The Dead Wives Club</t>
  </si>
  <si>
    <t>29-Sep-04</t>
  </si>
  <si>
    <t>The Brotherhood</t>
  </si>
  <si>
    <t>6-Oct-04</t>
  </si>
  <si>
    <t>Coming Down Hard</t>
  </si>
  <si>
    <t>20-Oct-04</t>
  </si>
  <si>
    <t>Gunplay</t>
  </si>
  <si>
    <t>27-Oct-04</t>
  </si>
  <si>
    <t>Cut</t>
  </si>
  <si>
    <t>10-Nov-04</t>
  </si>
  <si>
    <t>Gov Love</t>
  </si>
  <si>
    <t>17-Nov-04</t>
  </si>
  <si>
    <t>Cry Wolf</t>
  </si>
  <si>
    <t>24-Nov-04</t>
  </si>
  <si>
    <t>All in the Family</t>
  </si>
  <si>
    <t>1-Dec-04</t>
  </si>
  <si>
    <t>Enemy</t>
  </si>
  <si>
    <t>8-Dec-04</t>
  </si>
  <si>
    <t>Fixed</t>
  </si>
  <si>
    <t>5-Jan-05</t>
  </si>
  <si>
    <t>Mammon</t>
  </si>
  <si>
    <t>12-Jan-05</t>
  </si>
  <si>
    <t>Ain't No Love</t>
  </si>
  <si>
    <t>19-Jan-05</t>
  </si>
  <si>
    <t>Fluency</t>
  </si>
  <si>
    <t>9-Feb-05</t>
  </si>
  <si>
    <t>Obsession</t>
  </si>
  <si>
    <t>16-Feb-05</t>
  </si>
  <si>
    <t>The Sixth Man</t>
  </si>
  <si>
    <t>23-Feb-05</t>
  </si>
  <si>
    <t>License to Kill</t>
  </si>
  <si>
    <t>2-Mar-05</t>
  </si>
  <si>
    <t>Dining Out</t>
  </si>
  <si>
    <t>30-Mar-05</t>
  </si>
  <si>
    <t>Sects</t>
  </si>
  <si>
    <t>13-Apr-05</t>
  </si>
  <si>
    <t>Tombstone</t>
  </si>
  <si>
    <t>20-Apr-05</t>
  </si>
  <si>
    <t>Publish and Perish</t>
  </si>
  <si>
    <t>4-May-05</t>
  </si>
  <si>
    <t>Sport of Kings</t>
  </si>
  <si>
    <t>11-May-05</t>
  </si>
  <si>
    <t>In God We Trust</t>
  </si>
  <si>
    <t>18-May-05</t>
  </si>
  <si>
    <t>Locomotion</t>
  </si>
  <si>
    <t>21-Sep-05</t>
  </si>
  <si>
    <t>Red Ball</t>
  </si>
  <si>
    <t>28-Sep-05</t>
  </si>
  <si>
    <t>Flaw (2)</t>
  </si>
  <si>
    <t>5-Oct-05</t>
  </si>
  <si>
    <t>Ghosts</t>
  </si>
  <si>
    <t>12-Oct-05</t>
  </si>
  <si>
    <t>Age of Innocence</t>
  </si>
  <si>
    <t>19-Oct-05</t>
  </si>
  <si>
    <t>Life Line</t>
  </si>
  <si>
    <t>2-Nov-05</t>
  </si>
  <si>
    <t>Birthright</t>
  </si>
  <si>
    <t>9-Nov-05</t>
  </si>
  <si>
    <t>House of Cards</t>
  </si>
  <si>
    <t>16-Nov-05</t>
  </si>
  <si>
    <t>New York Minute</t>
  </si>
  <si>
    <t>23-Nov-05</t>
  </si>
  <si>
    <t>Criminal Law</t>
  </si>
  <si>
    <t>30-Nov-05</t>
  </si>
  <si>
    <t>Acid</t>
  </si>
  <si>
    <t>7-Dec-05</t>
  </si>
  <si>
    <t>Bible Story</t>
  </si>
  <si>
    <t>11-Jan-06</t>
  </si>
  <si>
    <t>Family Friend</t>
  </si>
  <si>
    <t>18-Jan-06</t>
  </si>
  <si>
    <t>Heart Of Darkness</t>
  </si>
  <si>
    <t>8-Feb-06</t>
  </si>
  <si>
    <t>Magnet</t>
  </si>
  <si>
    <t>1-Mar-06</t>
  </si>
  <si>
    <t>Choice Of Evils</t>
  </si>
  <si>
    <t>8-Mar-06</t>
  </si>
  <si>
    <t>Cost Of Capital</t>
  </si>
  <si>
    <t>22-Mar-06</t>
  </si>
  <si>
    <t>America, Inc.</t>
  </si>
  <si>
    <t>29-Mar-06</t>
  </si>
  <si>
    <t>Thinking Makes It So</t>
  </si>
  <si>
    <t>5-Apr-06</t>
  </si>
  <si>
    <t>Positive</t>
  </si>
  <si>
    <t>3-May-06</t>
  </si>
  <si>
    <t>Kingmaker</t>
  </si>
  <si>
    <t>10-May-06</t>
  </si>
  <si>
    <t>Hindsight</t>
  </si>
  <si>
    <t>17-May-06</t>
  </si>
  <si>
    <t>Invaders</t>
  </si>
  <si>
    <t>22-Sep-06</t>
  </si>
  <si>
    <t>Fame</t>
  </si>
  <si>
    <t>29-Sep-06</t>
  </si>
  <si>
    <t>Avatar</t>
  </si>
  <si>
    <t>6-Oct-06</t>
  </si>
  <si>
    <t>Home Sweet</t>
  </si>
  <si>
    <t>13-Oct-06</t>
  </si>
  <si>
    <t>Fear America</t>
  </si>
  <si>
    <t>20-Oct-06</t>
  </si>
  <si>
    <t>Public Service Homicide</t>
  </si>
  <si>
    <t>27-Oct-06</t>
  </si>
  <si>
    <t>Profiteer</t>
  </si>
  <si>
    <t>3-Nov-06</t>
  </si>
  <si>
    <t>In Vino Veritas</t>
  </si>
  <si>
    <t>10-Nov-06</t>
  </si>
  <si>
    <t>Release</t>
  </si>
  <si>
    <t>17-Nov-06</t>
  </si>
  <si>
    <t>Deadlock</t>
  </si>
  <si>
    <t>8-Dec-06</t>
  </si>
  <si>
    <t>Corner Office</t>
  </si>
  <si>
    <t>5-Jan-07</t>
  </si>
  <si>
    <t>Remains Of The Day</t>
  </si>
  <si>
    <t>12-Jan-07</t>
  </si>
  <si>
    <t>Charity Case</t>
  </si>
  <si>
    <t>2-Feb-07</t>
  </si>
  <si>
    <t>Talking Points</t>
  </si>
  <si>
    <t>9-Feb-07</t>
  </si>
  <si>
    <t>Church</t>
  </si>
  <si>
    <t>16-Feb-07</t>
  </si>
  <si>
    <t>Melting Pot</t>
  </si>
  <si>
    <t>23-Feb-07</t>
  </si>
  <si>
    <t>Murder Book</t>
  </si>
  <si>
    <t>30-Mar-07</t>
  </si>
  <si>
    <t>Good Faith</t>
  </si>
  <si>
    <t>6-Apr-07</t>
  </si>
  <si>
    <t>Bling</t>
  </si>
  <si>
    <t>27-Apr-07</t>
  </si>
  <si>
    <t>Fallout</t>
  </si>
  <si>
    <t>4-May-07</t>
  </si>
  <si>
    <t>Captive</t>
  </si>
  <si>
    <t>11-May-07</t>
  </si>
  <si>
    <t>Over Here</t>
  </si>
  <si>
    <t>18-May-07</t>
  </si>
  <si>
    <t>The Family Hour</t>
  </si>
  <si>
    <t>2-Jan-08</t>
  </si>
  <si>
    <t>Called Home</t>
  </si>
  <si>
    <t>Darkness</t>
  </si>
  <si>
    <t>9-Jan-08</t>
  </si>
  <si>
    <t>Misbegotten</t>
  </si>
  <si>
    <t>16-Jan-08</t>
  </si>
  <si>
    <t>Bottomless</t>
  </si>
  <si>
    <t>23-Jan-08</t>
  </si>
  <si>
    <t>Driven</t>
  </si>
  <si>
    <t>30-Jan-08</t>
  </si>
  <si>
    <t>Political Animal</t>
  </si>
  <si>
    <t>6-Feb-08</t>
  </si>
  <si>
    <t>Quit Claim</t>
  </si>
  <si>
    <t>13-Feb-08</t>
  </si>
  <si>
    <t>Illegal</t>
  </si>
  <si>
    <t>20-Feb-08</t>
  </si>
  <si>
    <t>Executioner</t>
  </si>
  <si>
    <t>27-Feb-08</t>
  </si>
  <si>
    <t>Tango</t>
  </si>
  <si>
    <t>5-Mar-08</t>
  </si>
  <si>
    <t>Betrayal</t>
  </si>
  <si>
    <t>12-Mar-08</t>
  </si>
  <si>
    <t>Submission</t>
  </si>
  <si>
    <t>19-Mar-08</t>
  </si>
  <si>
    <t>Angelgrove</t>
  </si>
  <si>
    <t>23-Apr-08</t>
  </si>
  <si>
    <t>Burn Card</t>
  </si>
  <si>
    <t>30-Apr-08</t>
  </si>
  <si>
    <t>Bogeyman</t>
  </si>
  <si>
    <t>7-May-08</t>
  </si>
  <si>
    <t>Strike</t>
  </si>
  <si>
    <t>14-May-08</t>
  </si>
  <si>
    <t>Personae Non Grata</t>
  </si>
  <si>
    <t>5/21/08</t>
  </si>
  <si>
    <t>Excalibur</t>
  </si>
  <si>
    <t>5-Nov-08</t>
  </si>
  <si>
    <t>Rumble</t>
  </si>
  <si>
    <t>12-Nov-08</t>
  </si>
  <si>
    <t>Challenged</t>
  </si>
  <si>
    <t>19-Nov-08</t>
  </si>
  <si>
    <t>Lost Boys</t>
  </si>
  <si>
    <t>26-Nov-08</t>
  </si>
  <si>
    <t>Falling</t>
  </si>
  <si>
    <t>3-Dec-08</t>
  </si>
  <si>
    <t>Knock Off</t>
  </si>
  <si>
    <t>10-Dec-08</t>
  </si>
  <si>
    <t>Sweetie</t>
  </si>
  <si>
    <t>17-Dec-08</t>
  </si>
  <si>
    <t>Zero</t>
  </si>
  <si>
    <t>7-Jan-09</t>
  </si>
  <si>
    <t>Chattel</t>
  </si>
  <si>
    <t>14-Jan-09</t>
  </si>
  <si>
    <t>By Perjury</t>
  </si>
  <si>
    <t>21-Jan-09</t>
  </si>
  <si>
    <t>Pledge</t>
  </si>
  <si>
    <t>28-Jan-09</t>
  </si>
  <si>
    <t>Lucky Stiff</t>
  </si>
  <si>
    <t>4-Feb-09</t>
  </si>
  <si>
    <t>Illegitimate</t>
  </si>
  <si>
    <t>11-Feb-09</t>
  </si>
  <si>
    <t>Crimebusters</t>
  </si>
  <si>
    <t>18-Feb-09</t>
  </si>
  <si>
    <t>Rapture</t>
  </si>
  <si>
    <t>11-Mar-09</t>
  </si>
  <si>
    <t>Bailout</t>
  </si>
  <si>
    <t>18-Mar-09</t>
  </si>
  <si>
    <t>Take-Out</t>
  </si>
  <si>
    <t>25-Mar-09</t>
  </si>
  <si>
    <t>Anchors Away</t>
  </si>
  <si>
    <t>29-Apr-09</t>
  </si>
  <si>
    <t>Promote This!</t>
  </si>
  <si>
    <t>6-May-09</t>
  </si>
  <si>
    <t>All New</t>
  </si>
  <si>
    <t>13-May-09</t>
  </si>
  <si>
    <t>Exchange</t>
  </si>
  <si>
    <t>20-May-09</t>
  </si>
  <si>
    <t>Skate or Die</t>
  </si>
  <si>
    <t>3-Jun-09</t>
  </si>
  <si>
    <t>The Drowned and the Saved</t>
  </si>
  <si>
    <t>25-Sep-09</t>
  </si>
  <si>
    <t>Memo From The Dark Side</t>
  </si>
  <si>
    <t>Federal court stops trial</t>
  </si>
  <si>
    <t>2-Oct-09</t>
  </si>
  <si>
    <t>Just A Girl In The World</t>
  </si>
  <si>
    <t>9-Oct-09</t>
  </si>
  <si>
    <t>Great Satan</t>
  </si>
  <si>
    <t>16-Oct-09</t>
  </si>
  <si>
    <t>Reality Bites</t>
  </si>
  <si>
    <t>23-Oct-09</t>
  </si>
  <si>
    <t>Dignity</t>
  </si>
  <si>
    <t>30-Oct-09</t>
  </si>
  <si>
    <t>Human Flesh Search Engine</t>
  </si>
  <si>
    <t>6-Nov-09</t>
  </si>
  <si>
    <t>Boy Gone Astray</t>
  </si>
  <si>
    <t>Witness scared out of testifying</t>
  </si>
  <si>
    <t>Doped</t>
  </si>
  <si>
    <t>13-Nov-09</t>
  </si>
  <si>
    <t>For The Defense</t>
  </si>
  <si>
    <t>20-Nov-09</t>
  </si>
  <si>
    <t>Shotgun</t>
  </si>
  <si>
    <t>No indictment</t>
  </si>
  <si>
    <t>11-Dec-09</t>
  </si>
  <si>
    <t>Fed</t>
  </si>
  <si>
    <t>15-Jan-10</t>
  </si>
  <si>
    <t>Blackmail</t>
  </si>
  <si>
    <t>1-Mar-10</t>
  </si>
  <si>
    <t>Steel-Eyed Death</t>
  </si>
  <si>
    <t>Boy On Fire</t>
  </si>
  <si>
    <t>Implied plea after confession</t>
  </si>
  <si>
    <t>8-Mar-10</t>
  </si>
  <si>
    <t>Brilliant Disguise</t>
  </si>
  <si>
    <t>15-Mar-10</t>
  </si>
  <si>
    <t>Innocence</t>
  </si>
  <si>
    <t>22-Mar-10</t>
  </si>
  <si>
    <t>Four Cops Shot</t>
  </si>
  <si>
    <t>29-Mar-10</t>
  </si>
  <si>
    <t>Brazil</t>
  </si>
  <si>
    <t>3-May-10</t>
  </si>
  <si>
    <t>Crashers</t>
  </si>
  <si>
    <t>10-May-10</t>
  </si>
  <si>
    <t>The Taxman Cometh</t>
  </si>
  <si>
    <t>17-May-10</t>
  </si>
  <si>
    <t>Immortal</t>
  </si>
  <si>
    <t>Love Eternal</t>
  </si>
  <si>
    <t>24-May-10</t>
  </si>
  <si>
    <t>Rubber Room</t>
  </si>
  <si>
    <t>Caught in commission of a felony</t>
  </si>
  <si>
    <t>Not guilty by reason of mental disease or defect Win? A woman kills her child, who has severe developmental problems; her tearful confession on the stand leaves Jack and the jury sympathetic. Jack has the opportunity to ask the jury to convict on the lesser included charge of manslaughter, and deliberately sticks with murder 2, knowing the jury would rather take her insanity plea than convict on the greater charge. She gets not guilty by reason of mental disease and Jack gets the outcome he wants.</t>
  </si>
  <si>
    <t>Other (please specify): The killer is mentally ill, and pleads guilty; McCoy goes after the HMO who neglected to treat him. The jury finds the defendant not guilty on man 2, but guilty on the lesser charge of criminally negligent homicide. A qualified win.</t>
  </si>
  <si>
    <t>No clear outcome (case still in progress when episode ends) A woman is killed because of an affair she had with a conductor. The conductor is brought to trial, where his wife confesses. She wishes to begin serving whatever sentence they deem fit immediately. The DA's office knows either the husband or the wife committed the murder, but not which one of them it was for sure; Nora says they're "sure enough", presumably meaning that they should accept the wife's confession at face value and move on.</t>
  </si>
  <si>
    <t>Plea bargain Jack does some grumbling about political pressure leading to a deal, but it's definitely a win.</t>
  </si>
  <si>
    <t>Not guilty by reason of self-defense; a loss for the DA's office.</t>
  </si>
  <si>
    <t>Plea bargain - win</t>
  </si>
  <si>
    <t>Defendant killed First the defendant, a smooth charmer, gets a mistrial by romancing one of the jurors; when he dumps her two days after the trial, she tells her story and McCoy intends to refile, although he knows he won't get a conviction. Then the juror ends up killing him in self-defense.</t>
  </si>
  <si>
    <t>Not sure what this falls under, but the defendant pleads to the court, not in exchange for anything, but in an attempt to garner sympathy from the jury for sentencing (because the case against him is too strong). The majority of the case is in sentencing, with the question of whether the defendant (18 years old) should get the death penalty or not. It's a "win" in the sense that the DA's office asks for and receives the death sentence, but nobody's very happy about it.</t>
  </si>
  <si>
    <t>Guilty Win! At least the show seems assured of the defendant's guilt. Not proven beyond a reasonable doubt, I say. But it's supposed to feel like a victory, so whatever.</t>
  </si>
  <si>
    <t>Plea bargain The DA's office is forced to give a lesser plea agreement (7 and a half to 15 concurrent for two murders) in order to get an innocent man out of jail. Still a win, though.</t>
  </si>
  <si>
    <t>Episode ended with father confessing to McCoy &amp; his wife that in the struggle to stop his son from committing suicide, the gun went off.</t>
  </si>
  <si>
    <t>This is complicated. So one man commits a murder to avenge his daughter's OD. His brother, an Irish mobster, kills a witness to the first murder to protect his brother. The DA's office has no evidence on the first brother, but plan on charging the second brother for the witness. The second brother refuses protective custody and is killed in a mob hit for having informed on them to the FBI earlier (essentially it's suicide so he doesn't have to testify against his brother). So one defendant is killed, one defendant's charges are dropped, and this is all-around a complete loss for the DA's office.</t>
  </si>
  <si>
    <t>No clear outcome (case still in progress when episode ends) It's implied that the case will result in a win; the DA's office spends the whole time trying to make a case, which is weakened by the anonymity of a reporter's source. The source begins testifying at the end of the episode, and it's clear that testimony will be damning.</t>
  </si>
  <si>
    <t>No clear outcome (case still in progress when episode ends) The defendant is tried and acquitted for the murder of a hitman, a murder committed in order to cover up her earlier use of the man's services. Later the DA's office secures a taped confession of the defendant admitting to the primary murder. The episode ends then, but McCoy is confident she'll be convicted and there's no reason to doubt him.</t>
  </si>
  <si>
    <t>The murder that opens the episode turns out to be self-defense, but it uncovers a fingerprint examiner who perjured herself in an earlier case. The examiner is put on trial for manslaughter (the defendant she helped convict died in prison years ago) and found guilty.</t>
  </si>
  <si>
    <t>Four defendants. Two of them plead guilty and are given reduced sentences. The others are found guilty. Win!</t>
  </si>
  <si>
    <t>McCoy learns that the killer is actually the girlfriend of the defendant on trial; but with no evidence, he can't indict her, and the charges against the defendant are dropped. Loss.</t>
  </si>
  <si>
    <t>Plea bargain The majority of the episode is actually taken up by a disciplinary hearing against ADA Sutherland; she loses, but isn't disbarred, so that's basically a win, too. Wins all around!</t>
  </si>
  <si>
    <t>The defendant is found guilty; but the final scene strongly implies that the defendant's wife invented key evidence against him. The argument could be made that the defendant wasn't actually guilty, but the DAs are unable to move forward due to lack of evidence, and so the conviction is allowed to stand. Not sure if this counts as a win or not.</t>
  </si>
  <si>
    <t>Plea bargain Both defendants.</t>
  </si>
  <si>
    <t>No clear outcome (case still in progress when episode ends) Although the case does not come to a specific conclusion, the killer confesses in the face of strong evidence, and the second defendant's charges are downgraded to assault, likely resulting in a conviction. This is a win, basically.</t>
  </si>
  <si>
    <t>Plea bargain In a remarkably offensive story, McCoy convinces a girl to take a plea bargain by threatening to out her as a lesbian during the trial. A win, I guess.</t>
  </si>
  <si>
    <t>A murder for hire case; the hitman takes a plea bargain, but the woman who hired him is found not guilty. A clear loss for the DA's office.</t>
  </si>
  <si>
    <t>No clear outcome (case still in progress when episode ends) The case ends as somebody else confesses to the crime; McCoy makes a reference to prison time in the last scene ("visiting hours") but that's all. It's basically a win, though--nothing to indicate she won't be found guilty or given a plea bargain.</t>
  </si>
  <si>
    <t>No clear outcome (case still in progress when episode ends) On the one hand, the defendant is found guilty; but he claims to have a ready-made appeal, and it's completely uncertain as to whether or not it will be successful.</t>
  </si>
  <si>
    <t>The killer takes a plea bargain to testify against his father, who ordered the murder; the case against the father does not finish by the time the episode ends, but we have no reason to believe he won't be convicted. A win.</t>
  </si>
  <si>
    <t>No clear outcome (case still in progress when episode ends) Portrayed as a win; at the end of the episode, the defendant confesses to both murders, and McCoy successfully gets crucial evidence admitted. No reason to think there won't be a plea or a guilty verdict.</t>
  </si>
  <si>
    <t>Three defendants are convicted, but before they can be sentenced, the DA's office finds out that somebody else actually committed the murder. The case has not concluded by the end of the episode, but McCoy says the new defendant's lawyer wants to deal. Given the evidence, there's no reason to suspect that a deal won't be brokered. Win.</t>
  </si>
  <si>
    <t>No clear outcome (case still in progress when episode ends) At the end of the episode, a new suspect confesses, and his attorney comes asking for a deal. No reason to believe one won't be brokered (or a guilty conviction attained). Win.</t>
  </si>
  <si>
    <t>In a bizarre twist (in, IMO, one of the best "case of the week" episodes this show has offered to date), it turns out that the victim hired the hitman to kill him; in effect the murder was just assisted suicide. Presumably the defendants on trial for ordering the hit were cut loose, although it isn't explicitly stated by the time the episode ends. This is one of those rarest of Law and Order endings, a Draw.</t>
  </si>
  <si>
    <t>No clear outcome (case still in progress when episode ends) Win, basically; the end of the episode has someone confessing to the crime, and McCoy saying that the man's lawyer will likely deal. No reason for us to think otherwise.</t>
  </si>
  <si>
    <t>The primary murder results in a "Not guilty" verdict, a loss for the DA's office, due to a missing witness. The witness turns out to be a killer, convicted 20 years ago, and they have to retry him. This results in a plea bargain, a win.</t>
  </si>
  <si>
    <t>No clear outcome (case still in progress when episode ends) Two defendants; one takes a plea bargain, the other decides to go to trial. Although McCoy managed to trick the first defendant (IQ low 80s) into incriminating the second, it's by no means clear at all who will win the trial. Partial win?</t>
  </si>
  <si>
    <t>Plea bargain In a bizarre case, the defendant agrees to plead guilty if he is given the death penalty. The rest of the episode is spent pondering the moral and legal ramifications, but finally he is sentenced to death. A "win" in the sense that the murderer is punished, but nobody is sure if this punishment is the right one.</t>
  </si>
  <si>
    <t>Guilty Ostensibly a win, although the evidence is scanty and it's by no means clear that they convicted the right man.</t>
  </si>
  <si>
    <t>Not guilty This isn't so much a win or a loss as a case where the crime turned out not to be criminal. The DA's office is still annoyed, though, as they don't approve of the defendant.</t>
  </si>
  <si>
    <t>Not guilty by reason of mental disease or defect Essentially a loss.</t>
  </si>
  <si>
    <t>One of the show's experimental episodes, "Couples" follows 5 separate crimes, 4 murders and a kidnapping. All of them end in confessions. The episode is more about thematic and tonal connections between the five cases, which are all about unhappy marriages (all unhappy in their own way, of course).</t>
  </si>
  <si>
    <t>The case starts with a dead baby, but in searching for evidence, the police find that the victim's father was a pederast. They arrest the parents of a molested victim and convict them of conspiring to commit sexual abuse (as they were paid to allow the molestation). The parents are convicted and the molester is charged at the end of the episode. No reason to believe he won't be found guilty--basically, a win for the DA's office all around.</t>
  </si>
  <si>
    <t>The killer, a serial murderer, is convicted; but most of the episode is dedicated to forcing his lawyer to share his knowledge of the location of the bodies. Although the lawyer is found guilty of covering up the crimes, he refuses to break confidentiality. One win, one loss.</t>
  </si>
  <si>
    <t>The defendant is found to have killed the victim, but all suspect he did it under the influence of his psychiatrist. The defendant refuses to point the finger, instead taking a deal. But as the episode ends, McCoy suggests that he'll talk after being in prison for a while. It's a loss in the episode, but there's hope that'll tun around eventually.</t>
  </si>
  <si>
    <t>No clear outcome (case still in progress when episode ends) The episode ends with somebody new confessing to the crime; in the denouement, the DAs mention that they're in talks about a plea bargain. No reason to believe it won't happen. Win.</t>
  </si>
  <si>
    <t>No clear outcome (case still in progress when episode ends) No outcome is specifically mentioned, but the episode ends with a confession, and it is implied that there will be a plea bargain. Anyway it's a win.</t>
  </si>
  <si>
    <t>Charges dropped In a shocking twist, it turns out that the victim shot himself. Only the DA's office can't prove it, which makes this a loss.</t>
  </si>
  <si>
    <t>The hitman is offered a plea agreement, which he presumably takes although this is not confirmed. The man who ordered the hit is released due to FBI interference; he is then murdered at the end of the episode.</t>
  </si>
  <si>
    <t>Two counts are included--murder 2, and the lesser count of man 2 due to an extreme emotional disturbance defense. The jury acquits on the murder, but hangs on the manslaughter, resulting in a mistrial. Loss.</t>
  </si>
  <si>
    <t>Charges against the defendant are dropped after a key witness is murdered. McCoy reindicts for the witness murder, and convicts only the gunman, getting not guilty verdicts for the original defendant and his accomplice. Loss.</t>
  </si>
  <si>
    <t>The opening murder results in a not guilty verdict, but the case uncovers the defendant's actions in another murder a decade earlier. McCoy brings a new case in on the old murder and gets a guilty verdict. Win.</t>
  </si>
  <si>
    <t>The two killers are found guilty; their boss is indicted but determined to be innocent; their lawyer takes a plea bargain after his involvement comes to light. Win.</t>
  </si>
  <si>
    <t>Two cases; one ends in a confession, the other in plea bargains and guilty verdicts. Win.</t>
  </si>
  <si>
    <t>All the evidence points to the defendant on trial, until her husband confesses on the stand. He may or may not be telling the truth, but she's found not guilty. The husband is taken into custody and we never find out what happens. A loss, I guess.</t>
  </si>
  <si>
    <t>Guilty An exceptionally fine episode, here, whose themes are for once almost completely unspoken, a subtle examination of the effects of gun violence.</t>
  </si>
  <si>
    <t>The case ends in a plea bargain, but the defendant refuses to allocute. McCoy theorizes in the last scene that the defendant was innocent, and protecting his son, who may have actually committed the crime. But there's no indication that this will void the plea, as the defendant was a mob boss. Win?</t>
  </si>
  <si>
    <t>Charges dropped The DA's office eventually determines that the defendant did not technically commit a crime.</t>
  </si>
  <si>
    <t>No clear outcome (case still in progress when episode ends) The defendant is found not guilty, due to another's confession; the confessing party is placed under arrest for another, earlier murder; the original defendant is arrested for witness tampering. It's unclear whether these prosecutions will be successful or not.</t>
  </si>
  <si>
    <t>Mistrial, followed by the murder of the defendant.</t>
  </si>
  <si>
    <t>No clear outcome (case still in progress when episode ends) Due to shenanigans, the episode ends with the defendant withdrawing his plea agreement and planning to go to trial. It's clear that he'll lose, though.</t>
  </si>
  <si>
    <t>Plea bargain Sequel to an SVU episode about mother/daughter con artists. They both end up taking pleas.</t>
  </si>
  <si>
    <t>No clear outcome (case still in progress when episode ends) There's no indication as to the likelihood of the verdict, either way.</t>
  </si>
  <si>
    <t>Of the three people who participated in the murder, the bombmaker pleads out, the bomber is found guilty, and a mistrial results for the man who suggested the bombing. The DA's office declines to refile.</t>
  </si>
  <si>
    <t>Plea bargain for the killer; a plea is offered to the gangbanger who ordered the murder, but he doesn't take it. Probably that's the end of it.</t>
  </si>
  <si>
    <t>Jury offered both murder and manslaughter; not guilty on murder, guilty on manslaughter. Further charges to come. Win column.</t>
  </si>
  <si>
    <t>One is found guilty; one takes a plea before greater culpability is discovered and he's handed over to the Arizona authorities, where it is likely he'll be convicted. Win.</t>
  </si>
  <si>
    <t>The murders are committed by a killer who is in custody at the end of the episode, on behalf of a different man who is murdered at the end of the episode. Likely the former man will be convicted. Win?</t>
  </si>
  <si>
    <t>Plea bargain Note that the original death is a suicide caused by despair over being disfigured by the defendant, who takes a plea.</t>
  </si>
  <si>
    <t>The man who killed the victim takes a plea to testify against the man who set the murder in motion; when the killer recants, the DA drops most of the charges, but getting a guilty verdict on a lesser charge. Basically a win?</t>
  </si>
  <si>
    <t>The original murder is solved when the killer is himself murdered; the second half of the episode puts the killer's killer on trial, eventually finding him guilty, although a woman who had a role in the crime secures an immunity deal. Mostly a win.</t>
  </si>
  <si>
    <t>Guilty A rape charge discovered during the case has not concluded by the episode, but all signs point to a guilty verdict in that as well. Win.</t>
  </si>
  <si>
    <t>The Pentagon forces McCoy to drop the charges against the killer; McCoy sympathetically gives a low plea bargain to the killer's accomplice. Essentially a loss.</t>
  </si>
  <si>
    <t>The killer is acquitted, but the woman who orchestrated the murder is tricked into confessing in a sting operation. We assume she'll either be convicted or take a plea. Win?</t>
  </si>
  <si>
    <t>No clear outcome (case still in progress when episode ends) This complex season finale involves multiple murders, including that of the current ADA; by pretending to indict one man, McCoy is able to get his hands on the two killers, but is taken off their prosecution at the arraignment. The case will probably end in a guilty verdict, but just getting the men under arrest feels like a win.</t>
  </si>
  <si>
    <t>No clear outcome (case still in progress when episode ends) Of the two defendants, one takes a plea; the other's case is unfinished at episode end, although it looks good for the DA's office... can't say for sure.</t>
  </si>
  <si>
    <t>No clear outcome (case still in progress when episode ends) When the episode ends, the real killer is goaded into confessing. Presumably there will be a guilty verdict or plea.</t>
  </si>
  <si>
    <t>Plea bargain Note that McCoy wanted to push to a verdict; pressure from the military forces him to take a plea for only 5 years, much lower than he wanted.</t>
  </si>
  <si>
    <t>The killer pleads out, testifying against his father, who is found guilty. Win.</t>
  </si>
  <si>
    <t>The defendant who commits the opening murder is himself killed; his killer is found guilty, and the latter's accomplice is indicted by the end of the episode, presumably to be later convicted.</t>
  </si>
  <si>
    <t>Not guilty A loss, although the decision leads McCoy to question whether the defendant should have lost.</t>
  </si>
  <si>
    <t>The killer of the opening murder is herself killed; her killer is found guilty. Win.</t>
  </si>
  <si>
    <t>Mistrial A retrial is unlikely, as the defendant's father claimed responsibility in a dying declaration in a successful attempt to protect her from prosecution. Loss.</t>
  </si>
  <si>
    <t>No clear outcome (case still in progress when episode ends) The case is still in progress, but things are looking good, as the DA convinces a key witness to come forward and testify.</t>
  </si>
  <si>
    <t>No clear outcome (case still in progress when episode ends) Presumably the case ends in a plea bargain, as the last we see of it, the DA convinces the defendant to confess.</t>
  </si>
  <si>
    <t>No clear outcome (case still in progress when episode ends) The episode ends with a key piece of evidence against the killer being admitted, and a key piece of testimony against the people who conspired to obstruct that evidence being given. Probably will result in pleas or guilty verdicts all around. Win.</t>
  </si>
  <si>
    <t>Two defendants are tried in the same case; one is found not guilty of Murder 2, guilty of a second count of Murder 2; the second defendant is found not guilty of Man 2, guilty of the second count of Man 2. Win.</t>
  </si>
  <si>
    <t>One defendant is killed, presumably by the other defendant. The latter is charged with misdemeanors and ultimately given bail when the grand jury fails to deliver murder indictments; the defendant presumably skips bail on the lesser charges. Loss.</t>
  </si>
  <si>
    <t>The defendant takes a plea, in exchange for a promise of prosecution against the man he tried to kill. Win.</t>
  </si>
  <si>
    <t>Plea bargain for one defendant; guilty verdict for the other. Win.</t>
  </si>
  <si>
    <t>No clear outcome (case still in progress when episode ends) By the end of the episode, the DA's office has arrested and gathered key evidence against two co-conspirators, including a confession from one of them. Win.</t>
  </si>
  <si>
    <t>The original murder is never solved; the probable killer is himself shot by the detective working the case; charges raised against him are dropped later, and charges against a woman who was involved are unresolved by the end of the episode.</t>
  </si>
  <si>
    <t>Plea bargain The plea bargain is engineered by the Governor, who doesn't want to testify in the trial (because it would reveal he visited a prostitute). He politically outmaneuvers McCoy; the defendant will likely be pardoned after a year. Loss.</t>
  </si>
  <si>
    <t>The murder that opens the episode ends with the defendant taking a plea; he is later killed in a street brawl whose participants all take plea bargains as well. Win.</t>
  </si>
  <si>
    <t>The murder at the top of the episode results in a plea bargain; a subsequent murder results in one plea bargain by a defendant who presumably testifies against his accomplice, but we're never shown the outcome. Assumed win overall?</t>
  </si>
  <si>
    <t>The killer pleads out in exchange for testimony against three defendants, but charges against those defendants are dismissed before trial. Loss.</t>
  </si>
  <si>
    <t>In a complex episode, the opening murder only resolves with an arrest, the outcome of the case unclear; this murder leads to discovery of a second, for which there is eventually a plea agreement, albeit one which Cutter is unable to make include a stipulation against the killer having her child surgically altered.</t>
  </si>
  <si>
    <t>The DA's office convicts an innocent defendant, then determines who the real killer is, but has no evidence. They vacate the prior conviction. Loss.</t>
  </si>
  <si>
    <t>No clear outcome (case still in progress when episode ends) The DA's office forces a senile judge to take medical leave; it is implied that the trial ended in a guilty verdict, that the defense will ask for a new trial, and that that one will also end in a guilty verdict. Win.</t>
  </si>
  <si>
    <t>No clear outcome (case still in progress when episode ends) Ends with the killer remanded; no indications either way on future success or failure of the case.</t>
  </si>
  <si>
    <t>No clear outcome (case still in progress when episode ends) The killer is prevented from attaining his desired financial gain, and is then arrested trying to shoot the ADA. Presumably at least that conviction will happen. Win.</t>
  </si>
  <si>
    <t>The opening victim's killer is convicted; the killer is murdered by his son, against whom the ADA gets key testimony at the end of the episode. Win?</t>
  </si>
  <si>
    <t>Of the two murders, one killer commits suicide and the other is tricked into giving a plea, although the episode ends before this actually happens. Win, presumably.</t>
  </si>
  <si>
    <t>The DA's office declines to prosecute because there are two equally viable incompatible suspects. Loss.</t>
  </si>
  <si>
    <t>No clear outcome (case still in progress when episode ends) The case ends as the defendant asks for a plea; McCoy lets the ADA decide whether or not to offer one, but the case ends before he chooses. Presumably a win, though.</t>
  </si>
  <si>
    <t>No clear outcome (case still in progress when episode ends) Still in progress, but the killer confesses, so presumably a win.</t>
  </si>
  <si>
    <t>The verdict is not guilty on one murder, but guilty on an assault; the assault victim is taken off life support, and the DA plans to charge the defendants with that "murder", which will presumably result in a guilty verdict or plea.</t>
  </si>
  <si>
    <t>Guilty verdict for one defendant, plea bargains for the other two. Win.</t>
  </si>
  <si>
    <t>The killer commits suicide; the person who manipulated them into killing takes a plea bargain. Win.</t>
  </si>
  <si>
    <t>No clear outcome (case still in progress when episode ends) The main killers end the episode asking for a plea, which the DA's office will presumably grant; the serial killer they copied has not get gone on trial, but he has confessed. Win.</t>
  </si>
  <si>
    <t>Unclear. McCoy cuts a deal with Shalvoy for key testimony against Shalvoy's wife, who arranged the murder (the actual killer takes a plea), in exchange for Shalvoy remaining in office; but then the ADA blackmails Shalvoy into resigning, so it's unlikely that the wife will be successfully prosecuted. Regardless, the seasonal arc ends well, with the DA's office ousting Shalvoy and electing McCoy to a full term as DA. The end! Watching all of these was a blast and I can't wait to see the full results. Good luck!</t>
  </si>
  <si>
    <t>Plea bargains for everybody!</t>
  </si>
  <si>
    <t>Implied win</t>
  </si>
  <si>
    <t>SEASON</t>
  </si>
  <si>
    <t>Also, McCoy charges the man who prosecuted the case years ago (who ignored evidence to convict an innocent man) with attempted murder. The judge throws the case out after a hearing, but McCoy plans to refile after discovering new evidence.</t>
  </si>
  <si>
    <t>Part 2 in a crossover with SVU. The DA's office goes after the defendant, the daughter of the rich and powerful Mulroney family, for murder, and the matriarch of the clan for covering up that murder with more murders. The family lawyer takes a deal to testify; the mother gets off completely; and the daughter is found guilty only of tampering with evidence. The jury hangs itself on the question of the daughter's murder charge; the DA's office concludes that retrying her won't make a difference, because of the family's power.</t>
  </si>
  <si>
    <t>Implied win, after witness agrees to testify</t>
  </si>
  <si>
    <t>Plea Bargain</t>
  </si>
  <si>
    <t>Success %</t>
  </si>
  <si>
    <t>Result</t>
  </si>
  <si>
    <t>No trial</t>
  </si>
  <si>
    <t>Plea bargains all around! Except for the one guy (not the killer) who gets shipped off to Russian prison. Win!</t>
  </si>
  <si>
    <t xml:space="preserve"> </t>
  </si>
  <si>
    <t>Multiple
Parters</t>
  </si>
  <si>
    <t>Total
Outcomes</t>
  </si>
  <si>
    <t>Other</t>
  </si>
  <si>
    <t>TOTAL</t>
  </si>
  <si>
    <t>Rank</t>
  </si>
  <si>
    <t>Viewers</t>
  </si>
  <si>
    <t>Year</t>
  </si>
  <si>
    <t>US Consumer Confidence Index</t>
  </si>
  <si>
    <t>Defendant killed or fled</t>
  </si>
  <si>
    <t>- multi-part</t>
  </si>
  <si>
    <t># Episodes</t>
  </si>
  <si>
    <t>Guilty + Plea + Implied</t>
  </si>
  <si>
    <t>ALL SEASONS</t>
  </si>
  <si>
    <t>FIRST 10 SEASONS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</si>
</sst>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0"/>
      <name val="Verdana"/>
    </font>
    <font>
      <b/>
      <sz val="10"/>
      <name val="Verdana"/>
    </font>
    <font>
      <sz val="12"/>
      <name val="Times New Roman"/>
    </font>
    <font>
      <sz val="10"/>
      <name val="Verdana"/>
    </font>
    <font>
      <u/>
      <sz val="10"/>
      <color theme="10"/>
      <name val="Verdana"/>
    </font>
    <font>
      <u/>
      <sz val="10"/>
      <color theme="11"/>
      <name val="Verdana"/>
    </font>
    <font>
      <sz val="9"/>
      <name val="Geneva"/>
    </font>
    <font>
      <sz val="12"/>
      <color rgb="FF000000"/>
      <name val="Verdana"/>
    </font>
    <font>
      <b/>
      <sz val="12"/>
      <color rgb="FF000000"/>
      <name val="Verdana"/>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49" fontId="1" fillId="0" borderId="0" xfId="0" applyNumberFormat="1" applyFont="1" applyAlignment="1">
      <alignment horizontal="center"/>
    </xf>
    <xf numFmtId="0" fontId="1" fillId="0" borderId="0" xfId="0" applyNumberFormat="1" applyFont="1" applyAlignment="1">
      <alignment horizontal="center"/>
    </xf>
    <xf numFmtId="49" fontId="1" fillId="0" borderId="0" xfId="0" applyNumberFormat="1" applyFont="1" applyAlignment="1">
      <alignment horizontal="center" wrapText="1"/>
    </xf>
    <xf numFmtId="0" fontId="2" fillId="0" borderId="0" xfId="0" applyFont="1" applyAlignment="1"/>
    <xf numFmtId="15" fontId="2" fillId="0" borderId="0" xfId="0" applyNumberFormat="1" applyFont="1" applyAlignment="1"/>
    <xf numFmtId="49" fontId="0" fillId="0" borderId="0" xfId="0" applyNumberFormat="1" applyAlignment="1"/>
    <xf numFmtId="0" fontId="0" fillId="0" borderId="0" xfId="0" applyNumberFormat="1" applyAlignment="1"/>
    <xf numFmtId="0" fontId="0" fillId="0" borderId="0" xfId="0" applyAlignment="1"/>
    <xf numFmtId="0" fontId="2" fillId="0" borderId="0" xfId="0" applyFont="1" applyFill="1" applyAlignment="1"/>
    <xf numFmtId="15" fontId="2" fillId="0" borderId="0" xfId="0" applyNumberFormat="1" applyFont="1" applyFill="1" applyAlignment="1"/>
    <xf numFmtId="49" fontId="0" fillId="0" borderId="0" xfId="0" applyNumberFormat="1" applyFill="1" applyAlignment="1"/>
    <xf numFmtId="0" fontId="0" fillId="0" borderId="0" xfId="0" applyNumberFormat="1" applyFill="1" applyAlignment="1"/>
    <xf numFmtId="15" fontId="0" fillId="0" borderId="0" xfId="0" applyNumberFormat="1" applyAlignment="1"/>
    <xf numFmtId="0" fontId="0" fillId="2" borderId="0" xfId="0" applyNumberFormat="1" applyFill="1" applyAlignment="1"/>
    <xf numFmtId="49" fontId="0" fillId="2" borderId="0" xfId="0" applyNumberFormat="1" applyFill="1" applyAlignment="1">
      <alignment horizontal="right"/>
    </xf>
    <xf numFmtId="1" fontId="0" fillId="2" borderId="0" xfId="0" applyNumberFormat="1" applyFill="1" applyAlignment="1"/>
    <xf numFmtId="0" fontId="3" fillId="0" borderId="0" xfId="0" applyFont="1"/>
    <xf numFmtId="164" fontId="0" fillId="0" borderId="0" xfId="0" applyNumberFormat="1"/>
    <xf numFmtId="164" fontId="6" fillId="0" borderId="0" xfId="0" applyNumberFormat="1" applyFont="1"/>
    <xf numFmtId="0" fontId="1" fillId="0" borderId="0" xfId="0" applyFont="1"/>
    <xf numFmtId="0" fontId="7" fillId="0" borderId="0" xfId="0" applyFont="1"/>
    <xf numFmtId="0" fontId="7" fillId="0" borderId="0" xfId="0" applyNumberFormat="1" applyFont="1" applyAlignment="1"/>
    <xf numFmtId="165" fontId="0" fillId="0" borderId="0" xfId="0" applyNumberFormat="1" applyAlignment="1"/>
    <xf numFmtId="0" fontId="8" fillId="0" borderId="0" xfId="0" applyNumberFormat="1" applyFont="1" applyAlignment="1"/>
    <xf numFmtId="49" fontId="7" fillId="0" borderId="0" xfId="0" applyNumberFormat="1" applyFont="1" applyAlignment="1">
      <alignment horizontal="right"/>
    </xf>
    <xf numFmtId="9" fontId="0" fillId="0" borderId="0" xfId="0" applyNumberFormat="1" applyAlignment="1"/>
    <xf numFmtId="9" fontId="0" fillId="2" borderId="0" xfId="0" applyNumberFormat="1" applyFill="1" applyAlignment="1"/>
    <xf numFmtId="49" fontId="0" fillId="0" borderId="0" xfId="0" applyNumberFormat="1" applyAlignment="1">
      <alignment horizontal="center"/>
    </xf>
    <xf numFmtId="0" fontId="7" fillId="0" borderId="0" xfId="0" applyNumberFormat="1" applyFont="1" applyAlignment="1">
      <alignment horizontal="right"/>
    </xf>
    <xf numFmtId="1" fontId="0" fillId="0" borderId="0" xfId="0" applyNumberFormat="1" applyAlignment="1"/>
    <xf numFmtId="9" fontId="0" fillId="0" borderId="0" xfId="0" applyNumberFormat="1" applyFill="1" applyAlignment="1"/>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'L&amp;O Database'!$M$1</c:f>
              <c:strCache>
                <c:ptCount val="1"/>
                <c:pt idx="0">
                  <c:v>Guilty</c:v>
                </c:pt>
              </c:strCache>
            </c:strRef>
          </c:tx>
          <c:marker>
            <c:symbol val="none"/>
          </c:marker>
          <c:cat>
            <c:numRef>
              <c:f>'L&amp;O Database'!$J$2:$J$21</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'L&amp;O Database'!$M$2:$M$21</c:f>
              <c:numCache>
                <c:formatCode>0%</c:formatCode>
                <c:ptCount val="20"/>
                <c:pt idx="0">
                  <c:v>0.619047619047619</c:v>
                </c:pt>
                <c:pt idx="1">
                  <c:v>0.590909090909091</c:v>
                </c:pt>
                <c:pt idx="2">
                  <c:v>0.181818181818182</c:v>
                </c:pt>
                <c:pt idx="3">
                  <c:v>0.363636363636364</c:v>
                </c:pt>
                <c:pt idx="4">
                  <c:v>0.260869565217391</c:v>
                </c:pt>
                <c:pt idx="5">
                  <c:v>0.260869565217391</c:v>
                </c:pt>
                <c:pt idx="6">
                  <c:v>0.380952380952381</c:v>
                </c:pt>
                <c:pt idx="7">
                  <c:v>0.304347826086956</c:v>
                </c:pt>
                <c:pt idx="8">
                  <c:v>0.409090909090909</c:v>
                </c:pt>
                <c:pt idx="9">
                  <c:v>0.25</c:v>
                </c:pt>
                <c:pt idx="10">
                  <c:v>0.416666666666667</c:v>
                </c:pt>
                <c:pt idx="11">
                  <c:v>0.291666666666667</c:v>
                </c:pt>
                <c:pt idx="12">
                  <c:v>0.208333333333333</c:v>
                </c:pt>
                <c:pt idx="13">
                  <c:v>0.375</c:v>
                </c:pt>
                <c:pt idx="14">
                  <c:v>0.541666666666667</c:v>
                </c:pt>
                <c:pt idx="15">
                  <c:v>0.318181818181818</c:v>
                </c:pt>
                <c:pt idx="16">
                  <c:v>0.5</c:v>
                </c:pt>
                <c:pt idx="17">
                  <c:v>0.277777777777778</c:v>
                </c:pt>
                <c:pt idx="18">
                  <c:v>0.227272727272727</c:v>
                </c:pt>
                <c:pt idx="19">
                  <c:v>0.391304347826087</c:v>
                </c:pt>
              </c:numCache>
            </c:numRef>
          </c:val>
          <c:smooth val="0"/>
        </c:ser>
        <c:ser>
          <c:idx val="1"/>
          <c:order val="1"/>
          <c:tx>
            <c:strRef>
              <c:f>'L&amp;O Database'!$N$1</c:f>
              <c:strCache>
                <c:ptCount val="1"/>
                <c:pt idx="0">
                  <c:v>Plea Bargain</c:v>
                </c:pt>
              </c:strCache>
            </c:strRef>
          </c:tx>
          <c:marker>
            <c:symbol val="none"/>
          </c:marker>
          <c:cat>
            <c:numRef>
              <c:f>'L&amp;O Database'!$J$2:$J$21</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'L&amp;O Database'!$N$2:$N$21</c:f>
              <c:numCache>
                <c:formatCode>0%</c:formatCode>
                <c:ptCount val="20"/>
                <c:pt idx="0">
                  <c:v>0.0952380952380952</c:v>
                </c:pt>
                <c:pt idx="1">
                  <c:v>0.181818181818182</c:v>
                </c:pt>
                <c:pt idx="2">
                  <c:v>0.409090909090909</c:v>
                </c:pt>
                <c:pt idx="3">
                  <c:v>0.272727272727273</c:v>
                </c:pt>
                <c:pt idx="4">
                  <c:v>0.565217391304348</c:v>
                </c:pt>
                <c:pt idx="5">
                  <c:v>0.260869565217391</c:v>
                </c:pt>
                <c:pt idx="6">
                  <c:v>0.333333333333333</c:v>
                </c:pt>
                <c:pt idx="7">
                  <c:v>0.565217391304348</c:v>
                </c:pt>
                <c:pt idx="8">
                  <c:v>0.454545454545454</c:v>
                </c:pt>
                <c:pt idx="9">
                  <c:v>0.541666666666667</c:v>
                </c:pt>
                <c:pt idx="10">
                  <c:v>0.291666666666667</c:v>
                </c:pt>
                <c:pt idx="11">
                  <c:v>0.416666666666667</c:v>
                </c:pt>
                <c:pt idx="12">
                  <c:v>0.375</c:v>
                </c:pt>
                <c:pt idx="13">
                  <c:v>0.25</c:v>
                </c:pt>
                <c:pt idx="14">
                  <c:v>0.208333333333333</c:v>
                </c:pt>
                <c:pt idx="15">
                  <c:v>0.181818181818182</c:v>
                </c:pt>
                <c:pt idx="16">
                  <c:v>0.363636363636364</c:v>
                </c:pt>
                <c:pt idx="17">
                  <c:v>0.277777777777778</c:v>
                </c:pt>
                <c:pt idx="18">
                  <c:v>0.318181818181818</c:v>
                </c:pt>
                <c:pt idx="19">
                  <c:v>0.391304347826087</c:v>
                </c:pt>
              </c:numCache>
            </c:numRef>
          </c:val>
          <c:smooth val="0"/>
        </c:ser>
        <c:ser>
          <c:idx val="3"/>
          <c:order val="2"/>
          <c:tx>
            <c:v>Implied Win</c:v>
          </c:tx>
          <c:marker>
            <c:symbol val="none"/>
          </c:marker>
          <c:val>
            <c:numRef>
              <c:f>'L&amp;O Database'!$O$2:$O$21</c:f>
              <c:numCache>
                <c:formatCode>0%</c:formatCode>
                <c:ptCount val="20"/>
                <c:pt idx="0">
                  <c:v>0.0476190476190476</c:v>
                </c:pt>
                <c:pt idx="1">
                  <c:v>0.0454545454545454</c:v>
                </c:pt>
                <c:pt idx="2">
                  <c:v>0.0909090909090909</c:v>
                </c:pt>
                <c:pt idx="3">
                  <c:v>0.0909090909090909</c:v>
                </c:pt>
                <c:pt idx="4">
                  <c:v>0.0</c:v>
                </c:pt>
                <c:pt idx="5">
                  <c:v>0.260869565217391</c:v>
                </c:pt>
                <c:pt idx="6">
                  <c:v>0.142857142857143</c:v>
                </c:pt>
                <c:pt idx="7">
                  <c:v>0.0</c:v>
                </c:pt>
                <c:pt idx="8">
                  <c:v>0.0</c:v>
                </c:pt>
                <c:pt idx="9">
                  <c:v>0.0416666666666667</c:v>
                </c:pt>
                <c:pt idx="10">
                  <c:v>0.0833333333333333</c:v>
                </c:pt>
                <c:pt idx="11">
                  <c:v>0.166666666666667</c:v>
                </c:pt>
                <c:pt idx="12">
                  <c:v>0.25</c:v>
                </c:pt>
                <c:pt idx="13">
                  <c:v>0.0833333333333333</c:v>
                </c:pt>
                <c:pt idx="14">
                  <c:v>0.0</c:v>
                </c:pt>
                <c:pt idx="15">
                  <c:v>0.272727272727273</c:v>
                </c:pt>
                <c:pt idx="16">
                  <c:v>0.0909090909090909</c:v>
                </c:pt>
                <c:pt idx="17">
                  <c:v>0.222222222222222</c:v>
                </c:pt>
                <c:pt idx="18">
                  <c:v>0.227272727272727</c:v>
                </c:pt>
                <c:pt idx="19">
                  <c:v>0.0434782608695652</c:v>
                </c:pt>
              </c:numCache>
            </c:numRef>
          </c:val>
          <c:smooth val="0"/>
        </c:ser>
        <c:ser>
          <c:idx val="2"/>
          <c:order val="3"/>
          <c:tx>
            <c:v>Not Guilty</c:v>
          </c:tx>
          <c:marker>
            <c:symbol val="none"/>
          </c:marker>
          <c:val>
            <c:numRef>
              <c:f>'L&amp;O Database'!$Q$2:$Q$21</c:f>
              <c:numCache>
                <c:formatCode>0%</c:formatCode>
                <c:ptCount val="20"/>
                <c:pt idx="0">
                  <c:v>0.0476190476190476</c:v>
                </c:pt>
                <c:pt idx="1">
                  <c:v>0.0909090909090909</c:v>
                </c:pt>
                <c:pt idx="2">
                  <c:v>0.136363636363636</c:v>
                </c:pt>
                <c:pt idx="3">
                  <c:v>0.0909090909090909</c:v>
                </c:pt>
                <c:pt idx="4">
                  <c:v>0.0434782608695652</c:v>
                </c:pt>
                <c:pt idx="5">
                  <c:v>0.130434782608696</c:v>
                </c:pt>
                <c:pt idx="6">
                  <c:v>0.0476190476190476</c:v>
                </c:pt>
                <c:pt idx="7">
                  <c:v>0.0869565217391304</c:v>
                </c:pt>
                <c:pt idx="8">
                  <c:v>0.0454545454545454</c:v>
                </c:pt>
                <c:pt idx="9">
                  <c:v>0.0416666666666667</c:v>
                </c:pt>
                <c:pt idx="10">
                  <c:v>0.125</c:v>
                </c:pt>
                <c:pt idx="11">
                  <c:v>0.0416666666666667</c:v>
                </c:pt>
                <c:pt idx="12">
                  <c:v>0.125</c:v>
                </c:pt>
                <c:pt idx="13">
                  <c:v>0.125</c:v>
                </c:pt>
                <c:pt idx="14">
                  <c:v>0.0833333333333333</c:v>
                </c:pt>
                <c:pt idx="15">
                  <c:v>0.0909090909090909</c:v>
                </c:pt>
                <c:pt idx="16">
                  <c:v>0.0454545454545454</c:v>
                </c:pt>
                <c:pt idx="17">
                  <c:v>0.0555555555555555</c:v>
                </c:pt>
                <c:pt idx="18">
                  <c:v>0.0454545454545454</c:v>
                </c:pt>
                <c:pt idx="19">
                  <c:v>0.0</c:v>
                </c:pt>
              </c:numCache>
            </c:numRef>
          </c:val>
          <c:smooth val="0"/>
        </c:ser>
        <c:dLbls>
          <c:showLegendKey val="0"/>
          <c:showVal val="0"/>
          <c:showCatName val="0"/>
          <c:showSerName val="0"/>
          <c:showPercent val="0"/>
          <c:showBubbleSize val="0"/>
        </c:dLbls>
        <c:marker val="1"/>
        <c:smooth val="0"/>
        <c:axId val="42371912"/>
        <c:axId val="42374632"/>
      </c:lineChart>
      <c:catAx>
        <c:axId val="42371912"/>
        <c:scaling>
          <c:orientation val="minMax"/>
        </c:scaling>
        <c:delete val="0"/>
        <c:axPos val="b"/>
        <c:title>
          <c:tx>
            <c:rich>
              <a:bodyPr/>
              <a:lstStyle/>
              <a:p>
                <a:pPr>
                  <a:defRPr/>
                </a:pPr>
                <a:r>
                  <a:rPr lang="en-US"/>
                  <a:t>Season</a:t>
                </a:r>
              </a:p>
            </c:rich>
          </c:tx>
          <c:layout/>
          <c:overlay val="0"/>
        </c:title>
        <c:numFmt formatCode="General" sourceLinked="1"/>
        <c:majorTickMark val="out"/>
        <c:minorTickMark val="none"/>
        <c:tickLblPos val="nextTo"/>
        <c:crossAx val="42374632"/>
        <c:crosses val="autoZero"/>
        <c:auto val="1"/>
        <c:lblAlgn val="ctr"/>
        <c:lblOffset val="100"/>
        <c:noMultiLvlLbl val="0"/>
      </c:catAx>
      <c:valAx>
        <c:axId val="42374632"/>
        <c:scaling>
          <c:orientation val="minMax"/>
        </c:scaling>
        <c:delete val="0"/>
        <c:axPos val="l"/>
        <c:majorGridlines/>
        <c:numFmt formatCode="0%" sourceLinked="1"/>
        <c:majorTickMark val="out"/>
        <c:minorTickMark val="none"/>
        <c:tickLblPos val="nextTo"/>
        <c:crossAx val="4237191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1"/>
          <c:order val="0"/>
          <c:invertIfNegative val="0"/>
          <c:cat>
            <c:strRef>
              <c:f>'L&amp;O Database'!$M$26:$M$34</c:f>
              <c:strCache>
                <c:ptCount val="9"/>
                <c:pt idx="0">
                  <c:v>Guilty</c:v>
                </c:pt>
                <c:pt idx="1">
                  <c:v>Plea bargain</c:v>
                </c:pt>
                <c:pt idx="2">
                  <c:v>Implied win</c:v>
                </c:pt>
                <c:pt idx="3">
                  <c:v>Not guilty</c:v>
                </c:pt>
                <c:pt idx="4">
                  <c:v>Charges dismissed</c:v>
                </c:pt>
                <c:pt idx="5">
                  <c:v>Defendant killed or fled</c:v>
                </c:pt>
                <c:pt idx="6">
                  <c:v>Mistrial</c:v>
                </c:pt>
                <c:pt idx="7">
                  <c:v>Hung jury</c:v>
                </c:pt>
                <c:pt idx="8">
                  <c:v>Other</c:v>
                </c:pt>
              </c:strCache>
            </c:strRef>
          </c:cat>
          <c:val>
            <c:numRef>
              <c:f>'L&amp;O Database'!$O$26:$O$34</c:f>
              <c:numCache>
                <c:formatCode>0%</c:formatCode>
                <c:ptCount val="9"/>
                <c:pt idx="0">
                  <c:v>0.357777777777778</c:v>
                </c:pt>
                <c:pt idx="1">
                  <c:v>0.34</c:v>
                </c:pt>
                <c:pt idx="2">
                  <c:v>0.106666666666667</c:v>
                </c:pt>
                <c:pt idx="3">
                  <c:v>0.0755555555555555</c:v>
                </c:pt>
                <c:pt idx="4">
                  <c:v>0.0311111111111111</c:v>
                </c:pt>
                <c:pt idx="5">
                  <c:v>0.0222222222222222</c:v>
                </c:pt>
                <c:pt idx="6">
                  <c:v>0.02</c:v>
                </c:pt>
                <c:pt idx="7">
                  <c:v>0.0177777777777778</c:v>
                </c:pt>
                <c:pt idx="8">
                  <c:v>0.0288888888888889</c:v>
                </c:pt>
              </c:numCache>
            </c:numRef>
          </c:val>
        </c:ser>
        <c:dLbls>
          <c:showLegendKey val="0"/>
          <c:showVal val="0"/>
          <c:showCatName val="0"/>
          <c:showSerName val="0"/>
          <c:showPercent val="0"/>
          <c:showBubbleSize val="0"/>
        </c:dLbls>
        <c:gapWidth val="150"/>
        <c:axId val="589121704"/>
        <c:axId val="634715208"/>
      </c:barChart>
      <c:catAx>
        <c:axId val="589121704"/>
        <c:scaling>
          <c:orientation val="minMax"/>
        </c:scaling>
        <c:delete val="0"/>
        <c:axPos val="l"/>
        <c:majorTickMark val="out"/>
        <c:minorTickMark val="none"/>
        <c:tickLblPos val="nextTo"/>
        <c:crossAx val="634715208"/>
        <c:crosses val="autoZero"/>
        <c:auto val="1"/>
        <c:lblAlgn val="ctr"/>
        <c:lblOffset val="100"/>
        <c:noMultiLvlLbl val="0"/>
      </c:catAx>
      <c:valAx>
        <c:axId val="634715208"/>
        <c:scaling>
          <c:orientation val="minMax"/>
        </c:scaling>
        <c:delete val="0"/>
        <c:axPos val="b"/>
        <c:majorGridlines/>
        <c:numFmt formatCode="0%" sourceLinked="1"/>
        <c:majorTickMark val="out"/>
        <c:minorTickMark val="none"/>
        <c:tickLblPos val="nextTo"/>
        <c:crossAx val="589121704"/>
        <c:crosses val="autoZero"/>
        <c:crossBetween val="between"/>
        <c:minorUnit val="0.02"/>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2"/>
          <c:order val="0"/>
          <c:marker>
            <c:symbol val="none"/>
          </c:marker>
          <c:val>
            <c:numRef>
              <c:f>'L&amp;O Database'!$Q$2:$Q$21</c:f>
              <c:numCache>
                <c:formatCode>0%</c:formatCode>
                <c:ptCount val="20"/>
                <c:pt idx="0">
                  <c:v>0.0476190476190476</c:v>
                </c:pt>
                <c:pt idx="1">
                  <c:v>0.0909090909090909</c:v>
                </c:pt>
                <c:pt idx="2">
                  <c:v>0.136363636363636</c:v>
                </c:pt>
                <c:pt idx="3">
                  <c:v>0.0909090909090909</c:v>
                </c:pt>
                <c:pt idx="4">
                  <c:v>0.0434782608695652</c:v>
                </c:pt>
                <c:pt idx="5">
                  <c:v>0.130434782608696</c:v>
                </c:pt>
                <c:pt idx="6">
                  <c:v>0.0476190476190476</c:v>
                </c:pt>
                <c:pt idx="7">
                  <c:v>0.0869565217391304</c:v>
                </c:pt>
                <c:pt idx="8">
                  <c:v>0.0454545454545454</c:v>
                </c:pt>
                <c:pt idx="9">
                  <c:v>0.0416666666666667</c:v>
                </c:pt>
                <c:pt idx="10">
                  <c:v>0.125</c:v>
                </c:pt>
                <c:pt idx="11">
                  <c:v>0.0416666666666667</c:v>
                </c:pt>
                <c:pt idx="12">
                  <c:v>0.125</c:v>
                </c:pt>
                <c:pt idx="13">
                  <c:v>0.125</c:v>
                </c:pt>
                <c:pt idx="14">
                  <c:v>0.0833333333333333</c:v>
                </c:pt>
                <c:pt idx="15">
                  <c:v>0.0909090909090909</c:v>
                </c:pt>
                <c:pt idx="16">
                  <c:v>0.0454545454545454</c:v>
                </c:pt>
                <c:pt idx="17">
                  <c:v>0.0555555555555555</c:v>
                </c:pt>
                <c:pt idx="18">
                  <c:v>0.0454545454545454</c:v>
                </c:pt>
                <c:pt idx="19">
                  <c:v>0.0</c:v>
                </c:pt>
              </c:numCache>
            </c:numRef>
          </c:val>
          <c:smooth val="0"/>
        </c:ser>
        <c:dLbls>
          <c:showLegendKey val="0"/>
          <c:showVal val="0"/>
          <c:showCatName val="0"/>
          <c:showSerName val="0"/>
          <c:showPercent val="0"/>
          <c:showBubbleSize val="0"/>
        </c:dLbls>
        <c:marker val="1"/>
        <c:smooth val="0"/>
        <c:axId val="596764136"/>
        <c:axId val="571777416"/>
      </c:lineChart>
      <c:catAx>
        <c:axId val="596764136"/>
        <c:scaling>
          <c:orientation val="minMax"/>
        </c:scaling>
        <c:delete val="0"/>
        <c:axPos val="b"/>
        <c:title>
          <c:tx>
            <c:rich>
              <a:bodyPr/>
              <a:lstStyle/>
              <a:p>
                <a:pPr>
                  <a:defRPr/>
                </a:pPr>
                <a:r>
                  <a:rPr lang="en-US"/>
                  <a:t>Season</a:t>
                </a:r>
              </a:p>
            </c:rich>
          </c:tx>
          <c:layout/>
          <c:overlay val="0"/>
        </c:title>
        <c:numFmt formatCode="General" sourceLinked="1"/>
        <c:majorTickMark val="out"/>
        <c:minorTickMark val="none"/>
        <c:tickLblPos val="nextTo"/>
        <c:crossAx val="571777416"/>
        <c:crosses val="autoZero"/>
        <c:auto val="1"/>
        <c:lblAlgn val="ctr"/>
        <c:lblOffset val="100"/>
        <c:noMultiLvlLbl val="0"/>
      </c:catAx>
      <c:valAx>
        <c:axId val="571777416"/>
        <c:scaling>
          <c:orientation val="minMax"/>
        </c:scaling>
        <c:delete val="0"/>
        <c:axPos val="l"/>
        <c:majorGridlines/>
        <c:numFmt formatCode="0%" sourceLinked="1"/>
        <c:majorTickMark val="out"/>
        <c:minorTickMark val="none"/>
        <c:tickLblPos val="nextTo"/>
        <c:crossAx val="596764136"/>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2"/>
          <c:order val="0"/>
          <c:tx>
            <c:v>Not Guilty</c:v>
          </c:tx>
          <c:marker>
            <c:symbol val="none"/>
          </c:marker>
          <c:val>
            <c:numRef>
              <c:f>'L&amp;O Database'!$Q$2:$Q$21</c:f>
              <c:numCache>
                <c:formatCode>0%</c:formatCode>
                <c:ptCount val="20"/>
                <c:pt idx="0">
                  <c:v>0.0476190476190476</c:v>
                </c:pt>
                <c:pt idx="1">
                  <c:v>0.0909090909090909</c:v>
                </c:pt>
                <c:pt idx="2">
                  <c:v>0.136363636363636</c:v>
                </c:pt>
                <c:pt idx="3">
                  <c:v>0.0909090909090909</c:v>
                </c:pt>
                <c:pt idx="4">
                  <c:v>0.0434782608695652</c:v>
                </c:pt>
                <c:pt idx="5">
                  <c:v>0.130434782608696</c:v>
                </c:pt>
                <c:pt idx="6">
                  <c:v>0.0476190476190476</c:v>
                </c:pt>
                <c:pt idx="7">
                  <c:v>0.0869565217391304</c:v>
                </c:pt>
                <c:pt idx="8">
                  <c:v>0.0454545454545454</c:v>
                </c:pt>
                <c:pt idx="9">
                  <c:v>0.0416666666666667</c:v>
                </c:pt>
                <c:pt idx="10">
                  <c:v>0.125</c:v>
                </c:pt>
                <c:pt idx="11">
                  <c:v>0.0416666666666667</c:v>
                </c:pt>
                <c:pt idx="12">
                  <c:v>0.125</c:v>
                </c:pt>
                <c:pt idx="13">
                  <c:v>0.125</c:v>
                </c:pt>
                <c:pt idx="14">
                  <c:v>0.0833333333333333</c:v>
                </c:pt>
                <c:pt idx="15">
                  <c:v>0.0909090909090909</c:v>
                </c:pt>
                <c:pt idx="16">
                  <c:v>0.0454545454545454</c:v>
                </c:pt>
                <c:pt idx="17">
                  <c:v>0.0555555555555555</c:v>
                </c:pt>
                <c:pt idx="18">
                  <c:v>0.0454545454545454</c:v>
                </c:pt>
                <c:pt idx="19">
                  <c:v>0.0</c:v>
                </c:pt>
              </c:numCache>
            </c:numRef>
          </c:val>
          <c:smooth val="0"/>
        </c:ser>
        <c:dLbls>
          <c:showLegendKey val="0"/>
          <c:showVal val="0"/>
          <c:showCatName val="0"/>
          <c:showSerName val="0"/>
          <c:showPercent val="0"/>
          <c:showBubbleSize val="0"/>
        </c:dLbls>
        <c:marker val="1"/>
        <c:smooth val="0"/>
        <c:axId val="571705432"/>
        <c:axId val="572392072"/>
      </c:lineChart>
      <c:lineChart>
        <c:grouping val="standard"/>
        <c:varyColors val="0"/>
        <c:ser>
          <c:idx val="0"/>
          <c:order val="1"/>
          <c:tx>
            <c:v>Viewers (in millions)</c:v>
          </c:tx>
          <c:marker>
            <c:symbol val="none"/>
          </c:marker>
          <c:val>
            <c:numRef>
              <c:f>'L&amp;O Database'!$W$2:$W$21</c:f>
              <c:numCache>
                <c:formatCode>General</c:formatCode>
                <c:ptCount val="20"/>
                <c:pt idx="0">
                  <c:v>12.0</c:v>
                </c:pt>
                <c:pt idx="1">
                  <c:v>12.3</c:v>
                </c:pt>
                <c:pt idx="2">
                  <c:v>10.5</c:v>
                </c:pt>
                <c:pt idx="3">
                  <c:v>11.9</c:v>
                </c:pt>
                <c:pt idx="4">
                  <c:v>11.6</c:v>
                </c:pt>
                <c:pt idx="5">
                  <c:v>10.9</c:v>
                </c:pt>
                <c:pt idx="6">
                  <c:v>10.5</c:v>
                </c:pt>
                <c:pt idx="7">
                  <c:v>14.1</c:v>
                </c:pt>
                <c:pt idx="8">
                  <c:v>13.8</c:v>
                </c:pt>
                <c:pt idx="9">
                  <c:v>16.3</c:v>
                </c:pt>
                <c:pt idx="10">
                  <c:v>17.7</c:v>
                </c:pt>
                <c:pt idx="11">
                  <c:v>18.7</c:v>
                </c:pt>
                <c:pt idx="12">
                  <c:v>17.3</c:v>
                </c:pt>
                <c:pt idx="13">
                  <c:v>15.9</c:v>
                </c:pt>
                <c:pt idx="14">
                  <c:v>13.0</c:v>
                </c:pt>
                <c:pt idx="15">
                  <c:v>11.2</c:v>
                </c:pt>
                <c:pt idx="16">
                  <c:v>9.4</c:v>
                </c:pt>
                <c:pt idx="17">
                  <c:v>10.7</c:v>
                </c:pt>
                <c:pt idx="18">
                  <c:v>8.2</c:v>
                </c:pt>
                <c:pt idx="19">
                  <c:v>7.2</c:v>
                </c:pt>
              </c:numCache>
            </c:numRef>
          </c:val>
          <c:smooth val="0"/>
        </c:ser>
        <c:dLbls>
          <c:showLegendKey val="0"/>
          <c:showVal val="0"/>
          <c:showCatName val="0"/>
          <c:showSerName val="0"/>
          <c:showPercent val="0"/>
          <c:showBubbleSize val="0"/>
        </c:dLbls>
        <c:marker val="1"/>
        <c:smooth val="0"/>
        <c:axId val="599351464"/>
        <c:axId val="571735784"/>
      </c:lineChart>
      <c:catAx>
        <c:axId val="571705432"/>
        <c:scaling>
          <c:orientation val="minMax"/>
        </c:scaling>
        <c:delete val="0"/>
        <c:axPos val="b"/>
        <c:title>
          <c:tx>
            <c:rich>
              <a:bodyPr/>
              <a:lstStyle/>
              <a:p>
                <a:pPr>
                  <a:defRPr/>
                </a:pPr>
                <a:r>
                  <a:rPr lang="en-US"/>
                  <a:t>Season</a:t>
                </a:r>
              </a:p>
            </c:rich>
          </c:tx>
          <c:layout/>
          <c:overlay val="0"/>
        </c:title>
        <c:numFmt formatCode="General" sourceLinked="1"/>
        <c:majorTickMark val="out"/>
        <c:minorTickMark val="none"/>
        <c:tickLblPos val="nextTo"/>
        <c:crossAx val="572392072"/>
        <c:crosses val="autoZero"/>
        <c:auto val="1"/>
        <c:lblAlgn val="ctr"/>
        <c:lblOffset val="100"/>
        <c:noMultiLvlLbl val="0"/>
      </c:catAx>
      <c:valAx>
        <c:axId val="572392072"/>
        <c:scaling>
          <c:orientation val="minMax"/>
        </c:scaling>
        <c:delete val="0"/>
        <c:axPos val="l"/>
        <c:majorGridlines/>
        <c:numFmt formatCode="0%" sourceLinked="1"/>
        <c:majorTickMark val="out"/>
        <c:minorTickMark val="none"/>
        <c:tickLblPos val="nextTo"/>
        <c:crossAx val="571705432"/>
        <c:crosses val="autoZero"/>
        <c:crossBetween val="between"/>
      </c:valAx>
      <c:valAx>
        <c:axId val="571735784"/>
        <c:scaling>
          <c:orientation val="minMax"/>
          <c:max val="22.0"/>
          <c:min val="0.0"/>
        </c:scaling>
        <c:delete val="0"/>
        <c:axPos val="r"/>
        <c:numFmt formatCode="General" sourceLinked="1"/>
        <c:majorTickMark val="out"/>
        <c:minorTickMark val="none"/>
        <c:tickLblPos val="nextTo"/>
        <c:crossAx val="599351464"/>
        <c:crosses val="max"/>
        <c:crossBetween val="between"/>
      </c:valAx>
      <c:catAx>
        <c:axId val="599351464"/>
        <c:scaling>
          <c:orientation val="minMax"/>
        </c:scaling>
        <c:delete val="1"/>
        <c:axPos val="b"/>
        <c:majorTickMark val="out"/>
        <c:minorTickMark val="none"/>
        <c:tickLblPos val="nextTo"/>
        <c:crossAx val="571735784"/>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2"/>
          <c:order val="0"/>
          <c:tx>
            <c:v>Success Rate</c:v>
          </c:tx>
          <c:marker>
            <c:symbol val="none"/>
          </c:marker>
          <c:val>
            <c:numRef>
              <c:f>'L&amp;O Database'!$S$2:$S$21</c:f>
              <c:numCache>
                <c:formatCode>0%</c:formatCode>
                <c:ptCount val="20"/>
                <c:pt idx="0">
                  <c:v>0.761904761904762</c:v>
                </c:pt>
                <c:pt idx="1">
                  <c:v>0.818181818181818</c:v>
                </c:pt>
                <c:pt idx="2">
                  <c:v>0.681818181818182</c:v>
                </c:pt>
                <c:pt idx="3">
                  <c:v>0.590909090909091</c:v>
                </c:pt>
                <c:pt idx="4">
                  <c:v>0.826086956521739</c:v>
                </c:pt>
                <c:pt idx="5">
                  <c:v>0.782608695652174</c:v>
                </c:pt>
                <c:pt idx="6">
                  <c:v>0.857142857142857</c:v>
                </c:pt>
                <c:pt idx="7">
                  <c:v>0.782608695652174</c:v>
                </c:pt>
                <c:pt idx="8">
                  <c:v>0.818181818181818</c:v>
                </c:pt>
                <c:pt idx="9">
                  <c:v>0.75</c:v>
                </c:pt>
                <c:pt idx="10">
                  <c:v>0.833333333333333</c:v>
                </c:pt>
                <c:pt idx="11">
                  <c:v>0.875</c:v>
                </c:pt>
                <c:pt idx="12">
                  <c:v>0.875</c:v>
                </c:pt>
                <c:pt idx="13">
                  <c:v>0.708333333333333</c:v>
                </c:pt>
                <c:pt idx="14">
                  <c:v>0.75</c:v>
                </c:pt>
                <c:pt idx="15">
                  <c:v>0.772727272727273</c:v>
                </c:pt>
                <c:pt idx="16">
                  <c:v>0.954545454545455</c:v>
                </c:pt>
                <c:pt idx="17">
                  <c:v>0.722222222222222</c:v>
                </c:pt>
                <c:pt idx="18">
                  <c:v>0.772727272727273</c:v>
                </c:pt>
                <c:pt idx="19">
                  <c:v>0.826086956521739</c:v>
                </c:pt>
              </c:numCache>
            </c:numRef>
          </c:val>
          <c:smooth val="0"/>
        </c:ser>
        <c:dLbls>
          <c:showLegendKey val="0"/>
          <c:showVal val="0"/>
          <c:showCatName val="0"/>
          <c:showSerName val="0"/>
          <c:showPercent val="0"/>
          <c:showBubbleSize val="0"/>
        </c:dLbls>
        <c:marker val="1"/>
        <c:smooth val="0"/>
        <c:axId val="599279416"/>
        <c:axId val="599344056"/>
      </c:lineChart>
      <c:lineChart>
        <c:grouping val="standard"/>
        <c:varyColors val="0"/>
        <c:ser>
          <c:idx val="0"/>
          <c:order val="1"/>
          <c:tx>
            <c:v>Viewers (in millions)</c:v>
          </c:tx>
          <c:marker>
            <c:symbol val="none"/>
          </c:marker>
          <c:val>
            <c:numRef>
              <c:f>'L&amp;O Database'!$W$2:$W$21</c:f>
              <c:numCache>
                <c:formatCode>General</c:formatCode>
                <c:ptCount val="20"/>
                <c:pt idx="0">
                  <c:v>12.0</c:v>
                </c:pt>
                <c:pt idx="1">
                  <c:v>12.3</c:v>
                </c:pt>
                <c:pt idx="2">
                  <c:v>10.5</c:v>
                </c:pt>
                <c:pt idx="3">
                  <c:v>11.9</c:v>
                </c:pt>
                <c:pt idx="4">
                  <c:v>11.6</c:v>
                </c:pt>
                <c:pt idx="5">
                  <c:v>10.9</c:v>
                </c:pt>
                <c:pt idx="6">
                  <c:v>10.5</c:v>
                </c:pt>
                <c:pt idx="7">
                  <c:v>14.1</c:v>
                </c:pt>
                <c:pt idx="8">
                  <c:v>13.8</c:v>
                </c:pt>
                <c:pt idx="9">
                  <c:v>16.3</c:v>
                </c:pt>
                <c:pt idx="10">
                  <c:v>17.7</c:v>
                </c:pt>
                <c:pt idx="11">
                  <c:v>18.7</c:v>
                </c:pt>
                <c:pt idx="12">
                  <c:v>17.3</c:v>
                </c:pt>
                <c:pt idx="13">
                  <c:v>15.9</c:v>
                </c:pt>
                <c:pt idx="14">
                  <c:v>13.0</c:v>
                </c:pt>
                <c:pt idx="15">
                  <c:v>11.2</c:v>
                </c:pt>
                <c:pt idx="16">
                  <c:v>9.4</c:v>
                </c:pt>
                <c:pt idx="17">
                  <c:v>10.7</c:v>
                </c:pt>
                <c:pt idx="18">
                  <c:v>8.2</c:v>
                </c:pt>
                <c:pt idx="19">
                  <c:v>7.2</c:v>
                </c:pt>
              </c:numCache>
            </c:numRef>
          </c:val>
          <c:smooth val="0"/>
        </c:ser>
        <c:dLbls>
          <c:showLegendKey val="0"/>
          <c:showVal val="0"/>
          <c:showCatName val="0"/>
          <c:showSerName val="0"/>
          <c:showPercent val="0"/>
          <c:showBubbleSize val="0"/>
        </c:dLbls>
        <c:marker val="1"/>
        <c:smooth val="0"/>
        <c:axId val="591886264"/>
        <c:axId val="599650312"/>
      </c:lineChart>
      <c:catAx>
        <c:axId val="599279416"/>
        <c:scaling>
          <c:orientation val="minMax"/>
        </c:scaling>
        <c:delete val="0"/>
        <c:axPos val="b"/>
        <c:title>
          <c:tx>
            <c:rich>
              <a:bodyPr/>
              <a:lstStyle/>
              <a:p>
                <a:pPr>
                  <a:defRPr/>
                </a:pPr>
                <a:r>
                  <a:rPr lang="en-US"/>
                  <a:t>Season</a:t>
                </a:r>
              </a:p>
            </c:rich>
          </c:tx>
          <c:layout/>
          <c:overlay val="0"/>
        </c:title>
        <c:numFmt formatCode="General" sourceLinked="1"/>
        <c:majorTickMark val="out"/>
        <c:minorTickMark val="none"/>
        <c:tickLblPos val="nextTo"/>
        <c:crossAx val="599344056"/>
        <c:crosses val="autoZero"/>
        <c:auto val="1"/>
        <c:lblAlgn val="ctr"/>
        <c:lblOffset val="100"/>
        <c:noMultiLvlLbl val="0"/>
      </c:catAx>
      <c:valAx>
        <c:axId val="599344056"/>
        <c:scaling>
          <c:orientation val="minMax"/>
          <c:max val="1.0"/>
          <c:min val="0.5"/>
        </c:scaling>
        <c:delete val="0"/>
        <c:axPos val="l"/>
        <c:majorGridlines/>
        <c:numFmt formatCode="0%" sourceLinked="1"/>
        <c:majorTickMark val="out"/>
        <c:minorTickMark val="none"/>
        <c:tickLblPos val="nextTo"/>
        <c:crossAx val="599279416"/>
        <c:crosses val="autoZero"/>
        <c:crossBetween val="between"/>
      </c:valAx>
      <c:valAx>
        <c:axId val="599650312"/>
        <c:scaling>
          <c:orientation val="minMax"/>
          <c:max val="22.0"/>
          <c:min val="0.0"/>
        </c:scaling>
        <c:delete val="0"/>
        <c:axPos val="r"/>
        <c:numFmt formatCode="General" sourceLinked="1"/>
        <c:majorTickMark val="out"/>
        <c:minorTickMark val="none"/>
        <c:tickLblPos val="nextTo"/>
        <c:crossAx val="591886264"/>
        <c:crosses val="max"/>
        <c:crossBetween val="between"/>
      </c:valAx>
      <c:catAx>
        <c:axId val="591886264"/>
        <c:scaling>
          <c:orientation val="minMax"/>
        </c:scaling>
        <c:delete val="1"/>
        <c:axPos val="b"/>
        <c:majorTickMark val="out"/>
        <c:minorTickMark val="none"/>
        <c:tickLblPos val="nextTo"/>
        <c:crossAx val="599650312"/>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1"/>
          <c:order val="0"/>
          <c:invertIfNegative val="0"/>
          <c:cat>
            <c:strRef>
              <c:f>'L&amp;O Database'!$M$26:$M$34</c:f>
              <c:strCache>
                <c:ptCount val="9"/>
                <c:pt idx="0">
                  <c:v>Guilty</c:v>
                </c:pt>
                <c:pt idx="1">
                  <c:v>Plea bargain</c:v>
                </c:pt>
                <c:pt idx="2">
                  <c:v>Implied win</c:v>
                </c:pt>
                <c:pt idx="3">
                  <c:v>Not guilty</c:v>
                </c:pt>
                <c:pt idx="4">
                  <c:v>Charges dismissed</c:v>
                </c:pt>
                <c:pt idx="5">
                  <c:v>Defendant killed or fled</c:v>
                </c:pt>
                <c:pt idx="6">
                  <c:v>Mistrial</c:v>
                </c:pt>
                <c:pt idx="7">
                  <c:v>Hung jury</c:v>
                </c:pt>
                <c:pt idx="8">
                  <c:v>Other</c:v>
                </c:pt>
              </c:strCache>
            </c:strRef>
          </c:cat>
          <c:val>
            <c:numRef>
              <c:f>'L&amp;O Database'!$V$26:$V$34</c:f>
              <c:numCache>
                <c:formatCode>0%</c:formatCode>
                <c:ptCount val="9"/>
                <c:pt idx="0">
                  <c:v>0.358744394618834</c:v>
                </c:pt>
                <c:pt idx="1">
                  <c:v>0.37219730941704</c:v>
                </c:pt>
                <c:pt idx="2">
                  <c:v>0.0717488789237668</c:v>
                </c:pt>
                <c:pt idx="3">
                  <c:v>0.0762331838565022</c:v>
                </c:pt>
                <c:pt idx="4">
                  <c:v>0.0179372197309417</c:v>
                </c:pt>
                <c:pt idx="5">
                  <c:v>0.0403587443946188</c:v>
                </c:pt>
                <c:pt idx="6">
                  <c:v>0.0224215246636771</c:v>
                </c:pt>
                <c:pt idx="7">
                  <c:v>0.0179372197309417</c:v>
                </c:pt>
                <c:pt idx="8">
                  <c:v>0.0224215246636771</c:v>
                </c:pt>
              </c:numCache>
            </c:numRef>
          </c:val>
        </c:ser>
        <c:dLbls>
          <c:showLegendKey val="0"/>
          <c:showVal val="0"/>
          <c:showCatName val="0"/>
          <c:showSerName val="0"/>
          <c:showPercent val="0"/>
          <c:showBubbleSize val="0"/>
        </c:dLbls>
        <c:gapWidth val="150"/>
        <c:axId val="598634200"/>
        <c:axId val="598206872"/>
      </c:barChart>
      <c:catAx>
        <c:axId val="598634200"/>
        <c:scaling>
          <c:orientation val="minMax"/>
        </c:scaling>
        <c:delete val="0"/>
        <c:axPos val="l"/>
        <c:majorTickMark val="out"/>
        <c:minorTickMark val="none"/>
        <c:tickLblPos val="nextTo"/>
        <c:crossAx val="598206872"/>
        <c:crosses val="autoZero"/>
        <c:auto val="1"/>
        <c:lblAlgn val="ctr"/>
        <c:lblOffset val="100"/>
        <c:noMultiLvlLbl val="0"/>
      </c:catAx>
      <c:valAx>
        <c:axId val="598206872"/>
        <c:scaling>
          <c:orientation val="minMax"/>
        </c:scaling>
        <c:delete val="0"/>
        <c:axPos val="b"/>
        <c:majorGridlines/>
        <c:numFmt formatCode="0%" sourceLinked="1"/>
        <c:majorTickMark val="out"/>
        <c:minorTickMark val="none"/>
        <c:tickLblPos val="nextTo"/>
        <c:crossAx val="598634200"/>
        <c:crosses val="autoZero"/>
        <c:crossBetween val="between"/>
        <c:minorUnit val="0.02"/>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2"/>
          <c:order val="0"/>
          <c:marker>
            <c:symbol val="none"/>
          </c:marker>
          <c:val>
            <c:numRef>
              <c:f>'L&amp;O Database'!$X$2:$X$21</c:f>
              <c:numCache>
                <c:formatCode>0</c:formatCode>
                <c:ptCount val="20"/>
                <c:pt idx="0">
                  <c:v>1.0</c:v>
                </c:pt>
                <c:pt idx="1">
                  <c:v>2.0</c:v>
                </c:pt>
                <c:pt idx="2">
                  <c:v>3.0</c:v>
                </c:pt>
                <c:pt idx="3">
                  <c:v>2.0</c:v>
                </c:pt>
                <c:pt idx="4">
                  <c:v>1.0</c:v>
                </c:pt>
                <c:pt idx="5">
                  <c:v>3.0</c:v>
                </c:pt>
                <c:pt idx="6">
                  <c:v>1.0</c:v>
                </c:pt>
                <c:pt idx="7">
                  <c:v>2.0</c:v>
                </c:pt>
                <c:pt idx="8">
                  <c:v>1.0</c:v>
                </c:pt>
                <c:pt idx="9">
                  <c:v>1.0</c:v>
                </c:pt>
                <c:pt idx="10">
                  <c:v>3.0</c:v>
                </c:pt>
                <c:pt idx="11">
                  <c:v>1.0</c:v>
                </c:pt>
                <c:pt idx="12">
                  <c:v>3.0</c:v>
                </c:pt>
                <c:pt idx="13">
                  <c:v>3.0</c:v>
                </c:pt>
                <c:pt idx="14">
                  <c:v>2.0</c:v>
                </c:pt>
                <c:pt idx="15">
                  <c:v>2.0</c:v>
                </c:pt>
                <c:pt idx="16">
                  <c:v>1.0</c:v>
                </c:pt>
                <c:pt idx="17">
                  <c:v>1.0</c:v>
                </c:pt>
                <c:pt idx="18">
                  <c:v>1.0</c:v>
                </c:pt>
                <c:pt idx="19">
                  <c:v>0.0</c:v>
                </c:pt>
              </c:numCache>
            </c:numRef>
          </c:val>
          <c:smooth val="0"/>
        </c:ser>
        <c:dLbls>
          <c:showLegendKey val="0"/>
          <c:showVal val="0"/>
          <c:showCatName val="0"/>
          <c:showSerName val="0"/>
          <c:showPercent val="0"/>
          <c:showBubbleSize val="0"/>
        </c:dLbls>
        <c:marker val="1"/>
        <c:smooth val="0"/>
        <c:axId val="556910040"/>
        <c:axId val="556915096"/>
      </c:lineChart>
      <c:catAx>
        <c:axId val="556910040"/>
        <c:scaling>
          <c:orientation val="minMax"/>
        </c:scaling>
        <c:delete val="0"/>
        <c:axPos val="b"/>
        <c:title>
          <c:tx>
            <c:rich>
              <a:bodyPr/>
              <a:lstStyle/>
              <a:p>
                <a:pPr>
                  <a:defRPr/>
                </a:pPr>
                <a:r>
                  <a:rPr lang="en-US"/>
                  <a:t>Season</a:t>
                </a:r>
              </a:p>
            </c:rich>
          </c:tx>
          <c:layout/>
          <c:overlay val="0"/>
        </c:title>
        <c:numFmt formatCode="General" sourceLinked="1"/>
        <c:majorTickMark val="out"/>
        <c:minorTickMark val="none"/>
        <c:tickLblPos val="nextTo"/>
        <c:crossAx val="556915096"/>
        <c:crosses val="autoZero"/>
        <c:auto val="1"/>
        <c:lblAlgn val="ctr"/>
        <c:lblOffset val="100"/>
        <c:noMultiLvlLbl val="0"/>
      </c:catAx>
      <c:valAx>
        <c:axId val="556915096"/>
        <c:scaling>
          <c:orientation val="minMax"/>
          <c:max val="4.0"/>
        </c:scaling>
        <c:delete val="0"/>
        <c:axPos val="l"/>
        <c:majorGridlines/>
        <c:numFmt formatCode="0" sourceLinked="1"/>
        <c:majorTickMark val="out"/>
        <c:minorTickMark val="none"/>
        <c:tickLblPos val="nextTo"/>
        <c:crossAx val="556910040"/>
        <c:crosses val="autoZero"/>
        <c:crossBetween val="between"/>
        <c:majorUnit val="1.0"/>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654050</xdr:colOff>
      <xdr:row>64</xdr:row>
      <xdr:rowOff>12700</xdr:rowOff>
    </xdr:from>
    <xdr:to>
      <xdr:col>18</xdr:col>
      <xdr:colOff>901700</xdr:colOff>
      <xdr:row>90</xdr:row>
      <xdr:rowOff>127000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692150</xdr:colOff>
      <xdr:row>34</xdr:row>
      <xdr:rowOff>184150</xdr:rowOff>
    </xdr:from>
    <xdr:to>
      <xdr:col>18</xdr:col>
      <xdr:colOff>943610</xdr:colOff>
      <xdr:row>61</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673100</xdr:colOff>
      <xdr:row>94</xdr:row>
      <xdr:rowOff>76200</xdr:rowOff>
    </xdr:from>
    <xdr:to>
      <xdr:col>18</xdr:col>
      <xdr:colOff>920750</xdr:colOff>
      <xdr:row>121</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698500</xdr:colOff>
      <xdr:row>122</xdr:row>
      <xdr:rowOff>101600</xdr:rowOff>
    </xdr:from>
    <xdr:to>
      <xdr:col>18</xdr:col>
      <xdr:colOff>946150</xdr:colOff>
      <xdr:row>149</xdr:row>
      <xdr:rowOff>25400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685800</xdr:colOff>
      <xdr:row>150</xdr:row>
      <xdr:rowOff>177800</xdr:rowOff>
    </xdr:from>
    <xdr:to>
      <xdr:col>18</xdr:col>
      <xdr:colOff>933450</xdr:colOff>
      <xdr:row>177</xdr:row>
      <xdr:rowOff>101600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35</xdr:row>
      <xdr:rowOff>0</xdr:rowOff>
    </xdr:from>
    <xdr:to>
      <xdr:col>29</xdr:col>
      <xdr:colOff>251460</xdr:colOff>
      <xdr:row>61</xdr:row>
      <xdr:rowOff>109220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457200</xdr:colOff>
      <xdr:row>95</xdr:row>
      <xdr:rowOff>25400</xdr:rowOff>
    </xdr:from>
    <xdr:to>
      <xdr:col>28</xdr:col>
      <xdr:colOff>704850</xdr:colOff>
      <xdr:row>121</xdr:row>
      <xdr:rowOff>139700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7"/>
  <sheetViews>
    <sheetView tabSelected="1" workbookViewId="0"/>
  </sheetViews>
  <sheetFormatPr baseColWidth="10" defaultRowHeight="13" x14ac:dyDescent="0"/>
  <cols>
    <col min="1" max="1" width="9" style="6" customWidth="1"/>
    <col min="2" max="2" width="8" style="6" customWidth="1"/>
    <col min="3" max="3" width="10.85546875" style="6" customWidth="1"/>
    <col min="4" max="4" width="10.28515625" style="6" customWidth="1"/>
    <col min="5" max="5" width="22.85546875" style="6" customWidth="1"/>
    <col min="6" max="6" width="14.140625" style="6" customWidth="1"/>
    <col min="7" max="7" width="10.7109375" style="7" customWidth="1"/>
    <col min="8" max="8" width="39.85546875" style="7" customWidth="1"/>
    <col min="9" max="9" width="2.140625" style="7" customWidth="1"/>
    <col min="10" max="16384" width="10.7109375" style="6"/>
  </cols>
  <sheetData>
    <row r="1" spans="1:24" s="1" customFormat="1" ht="26">
      <c r="A1" s="1" t="s">
        <v>81</v>
      </c>
      <c r="B1" s="1" t="s">
        <v>82</v>
      </c>
      <c r="C1" s="1" t="s">
        <v>83</v>
      </c>
      <c r="D1" s="1" t="s">
        <v>84</v>
      </c>
      <c r="E1" s="1" t="s">
        <v>85</v>
      </c>
      <c r="F1" s="1" t="s">
        <v>909</v>
      </c>
      <c r="G1" s="2" t="s">
        <v>4</v>
      </c>
      <c r="H1" s="2" t="s">
        <v>86</v>
      </c>
      <c r="I1" s="2" t="s">
        <v>912</v>
      </c>
      <c r="J1" s="1" t="s">
        <v>903</v>
      </c>
      <c r="K1" s="3" t="s">
        <v>913</v>
      </c>
      <c r="L1" s="3" t="s">
        <v>914</v>
      </c>
      <c r="M1" s="1" t="s">
        <v>301</v>
      </c>
      <c r="N1" s="1" t="s">
        <v>907</v>
      </c>
      <c r="O1" s="1" t="s">
        <v>902</v>
      </c>
      <c r="P1" s="1" t="s">
        <v>924</v>
      </c>
      <c r="Q1" s="1" t="s">
        <v>294</v>
      </c>
      <c r="R1" s="1" t="s">
        <v>915</v>
      </c>
      <c r="S1" s="1" t="s">
        <v>908</v>
      </c>
      <c r="T1" s="20" t="s">
        <v>919</v>
      </c>
      <c r="U1" s="20" t="s">
        <v>920</v>
      </c>
      <c r="V1" s="1" t="s">
        <v>917</v>
      </c>
      <c r="W1" s="1" t="s">
        <v>918</v>
      </c>
      <c r="X1" s="1" t="s">
        <v>294</v>
      </c>
    </row>
    <row r="2" spans="1:24" ht="15">
      <c r="A2" s="4">
        <v>1</v>
      </c>
      <c r="B2" s="4">
        <v>1</v>
      </c>
      <c r="C2" s="4">
        <v>1</v>
      </c>
      <c r="D2" s="5">
        <v>31667</v>
      </c>
      <c r="E2" s="4" t="s">
        <v>319</v>
      </c>
      <c r="F2" s="6" t="s">
        <v>301</v>
      </c>
      <c r="G2" s="7" t="s">
        <v>305</v>
      </c>
      <c r="I2" s="2" t="s">
        <v>912</v>
      </c>
      <c r="J2" s="4">
        <v>1</v>
      </c>
      <c r="K2" s="4">
        <v>1</v>
      </c>
      <c r="L2" s="4">
        <f>(COUNTIF($B$2:$B$457, $J2))-K2</f>
        <v>21</v>
      </c>
      <c r="M2" s="26">
        <f>(SUMPRODUCT(($B$2:$B$457=$J2)*($F$2:$F$457=M$1)))/$L2</f>
        <v>0.61904761904761907</v>
      </c>
      <c r="N2" s="26">
        <f>(SUMPRODUCT(($B$2:$B$457=$J2)*($F$2:$F$457=N$1)))/$L2</f>
        <v>9.5238095238095233E-2</v>
      </c>
      <c r="O2" s="26">
        <f>(SUMPRODUCT(($B$2:$B$457=$J2)*($F$2:$F$457=O$1)))/$L2</f>
        <v>4.7619047619047616E-2</v>
      </c>
      <c r="P2" s="26">
        <f>M2+N2+O2</f>
        <v>0.76190476190476186</v>
      </c>
      <c r="Q2" s="26">
        <f>(SUMPRODUCT(($B$2:$B$457=$J2)*($F$2:$F$457=Q$1)))/$L2</f>
        <v>4.7619047619047616E-2</v>
      </c>
      <c r="R2" s="26">
        <f>1-M2-N2-O2-Q2</f>
        <v>0.19047619047619047</v>
      </c>
      <c r="S2" s="26">
        <f>(SUMPRODUCT(($B$2:$B$457=$J2)*($G$2:$G$457="Y")))/$L2</f>
        <v>0.76190476190476186</v>
      </c>
      <c r="T2" s="17">
        <v>1991</v>
      </c>
      <c r="U2" s="18">
        <v>68.45</v>
      </c>
      <c r="V2">
        <v>46</v>
      </c>
      <c r="W2">
        <v>12</v>
      </c>
      <c r="X2" s="30">
        <f>SUMPRODUCT(($B$2:$B$457=$J2)*($F$2:$F$457=X$1))</f>
        <v>1</v>
      </c>
    </row>
    <row r="3" spans="1:24" ht="15">
      <c r="A3" s="4">
        <v>2</v>
      </c>
      <c r="B3" s="4">
        <v>1</v>
      </c>
      <c r="C3" s="4">
        <v>2</v>
      </c>
      <c r="D3" s="5">
        <v>31674</v>
      </c>
      <c r="E3" s="4" t="s">
        <v>224</v>
      </c>
      <c r="F3" s="6" t="s">
        <v>303</v>
      </c>
      <c r="G3" s="7" t="s">
        <v>305</v>
      </c>
      <c r="I3" s="2" t="s">
        <v>912</v>
      </c>
      <c r="J3" s="4">
        <v>2</v>
      </c>
      <c r="K3" s="4"/>
      <c r="L3" s="4">
        <f t="shared" ref="L3:L21" si="0">(COUNTIF($B$2:$B$457, $J3))-K3</f>
        <v>22</v>
      </c>
      <c r="M3" s="26">
        <f t="shared" ref="M3:Q21" si="1">(SUMPRODUCT(($B$2:$B$457=$J3)*($F$2:$F$457=M$1)))/$L3</f>
        <v>0.59090909090909094</v>
      </c>
      <c r="N3" s="26">
        <f t="shared" si="1"/>
        <v>0.18181818181818182</v>
      </c>
      <c r="O3" s="26">
        <f>(SUMPRODUCT(($B$2:$B$457=$J3)*($F$2:$F$457=O$1)))/$L3</f>
        <v>4.5454545454545456E-2</v>
      </c>
      <c r="P3" s="26">
        <f t="shared" ref="P3:P21" si="2">M3+N3+O3</f>
        <v>0.81818181818181812</v>
      </c>
      <c r="Q3" s="26">
        <f t="shared" si="1"/>
        <v>9.0909090909090912E-2</v>
      </c>
      <c r="R3" s="26">
        <f>1-M3-N3-O3-Q3</f>
        <v>9.0909090909090856E-2</v>
      </c>
      <c r="S3" s="26">
        <f t="shared" ref="S3:S21" si="3">(SUMPRODUCT(($B$2:$B$457=$J3)*($G$2:$G$457="Y")))/$L3</f>
        <v>0.81818181818181823</v>
      </c>
      <c r="T3" s="17">
        <v>1992</v>
      </c>
      <c r="U3" s="18">
        <v>61.616666666666674</v>
      </c>
      <c r="V3">
        <v>43</v>
      </c>
      <c r="W3">
        <v>12.3</v>
      </c>
      <c r="X3" s="30">
        <f t="shared" ref="X3:X21" si="4">SUMPRODUCT(($B$2:$B$457=$J3)*($F$2:$F$457=X$1))</f>
        <v>2</v>
      </c>
    </row>
    <row r="4" spans="1:24" ht="15">
      <c r="A4" s="4">
        <v>3</v>
      </c>
      <c r="B4" s="4">
        <v>1</v>
      </c>
      <c r="C4" s="4">
        <v>3</v>
      </c>
      <c r="D4" s="5">
        <v>31688</v>
      </c>
      <c r="E4" s="4" t="s">
        <v>225</v>
      </c>
      <c r="F4" s="8" t="s">
        <v>301</v>
      </c>
      <c r="G4" s="7" t="s">
        <v>305</v>
      </c>
      <c r="H4" s="7" t="s">
        <v>342</v>
      </c>
      <c r="I4" s="2" t="s">
        <v>912</v>
      </c>
      <c r="J4" s="4">
        <v>3</v>
      </c>
      <c r="K4" s="4"/>
      <c r="L4" s="4">
        <f t="shared" si="0"/>
        <v>22</v>
      </c>
      <c r="M4" s="26">
        <f t="shared" si="1"/>
        <v>0.18181818181818182</v>
      </c>
      <c r="N4" s="26">
        <f t="shared" si="1"/>
        <v>0.40909090909090912</v>
      </c>
      <c r="O4" s="26">
        <f>(SUMPRODUCT(($B$2:$B$457=$J4)*($F$2:$F$457=O$1)))/$L4</f>
        <v>9.0909090909090912E-2</v>
      </c>
      <c r="P4" s="26">
        <f t="shared" si="2"/>
        <v>0.68181818181818188</v>
      </c>
      <c r="Q4" s="26">
        <f t="shared" si="1"/>
        <v>0.13636363636363635</v>
      </c>
      <c r="R4" s="26">
        <f>1-M4-N4-O4-Q4</f>
        <v>0.18181818181818177</v>
      </c>
      <c r="S4" s="26">
        <f t="shared" si="3"/>
        <v>0.68181818181818177</v>
      </c>
      <c r="T4" s="17">
        <v>1993</v>
      </c>
      <c r="U4" s="18">
        <v>65.916666666666657</v>
      </c>
      <c r="V4">
        <v>49</v>
      </c>
      <c r="W4">
        <v>10.5</v>
      </c>
      <c r="X4" s="30">
        <f t="shared" si="4"/>
        <v>3</v>
      </c>
    </row>
    <row r="5" spans="1:24" ht="15">
      <c r="A5" s="4">
        <v>4</v>
      </c>
      <c r="B5" s="4">
        <v>1</v>
      </c>
      <c r="C5" s="4">
        <v>4</v>
      </c>
      <c r="D5" s="5">
        <v>31695</v>
      </c>
      <c r="E5" s="4" t="s">
        <v>226</v>
      </c>
      <c r="F5" s="6" t="s">
        <v>301</v>
      </c>
      <c r="G5" s="7" t="s">
        <v>305</v>
      </c>
      <c r="I5" s="2" t="s">
        <v>912</v>
      </c>
      <c r="J5" s="4">
        <v>4</v>
      </c>
      <c r="K5" s="4"/>
      <c r="L5" s="4">
        <f t="shared" si="0"/>
        <v>22</v>
      </c>
      <c r="M5" s="26">
        <f t="shared" si="1"/>
        <v>0.36363636363636365</v>
      </c>
      <c r="N5" s="26">
        <f t="shared" si="1"/>
        <v>0.27272727272727271</v>
      </c>
      <c r="O5" s="26">
        <f>(SUMPRODUCT(($B$2:$B$457=$J5)*($F$2:$F$457=O$1)))/$L5</f>
        <v>9.0909090909090912E-2</v>
      </c>
      <c r="P5" s="26">
        <f t="shared" si="2"/>
        <v>0.72727272727272729</v>
      </c>
      <c r="Q5" s="26">
        <f t="shared" si="1"/>
        <v>9.0909090909090912E-2</v>
      </c>
      <c r="R5" s="26">
        <f>1-M5-N5-O5-Q5</f>
        <v>0.1818181818181818</v>
      </c>
      <c r="S5" s="26">
        <f t="shared" si="3"/>
        <v>0.59090909090909094</v>
      </c>
      <c r="T5" s="17">
        <v>1994</v>
      </c>
      <c r="U5" s="18">
        <v>90.566666666666663</v>
      </c>
      <c r="V5">
        <v>38</v>
      </c>
      <c r="W5">
        <v>11.9</v>
      </c>
      <c r="X5" s="30">
        <f t="shared" si="4"/>
        <v>2</v>
      </c>
    </row>
    <row r="6" spans="1:24" ht="15">
      <c r="A6" s="4">
        <v>5</v>
      </c>
      <c r="B6" s="4">
        <v>1</v>
      </c>
      <c r="C6" s="4">
        <v>5</v>
      </c>
      <c r="D6" s="5">
        <v>31707</v>
      </c>
      <c r="E6" s="4" t="s">
        <v>227</v>
      </c>
      <c r="F6" s="6" t="s">
        <v>301</v>
      </c>
      <c r="G6" s="7" t="s">
        <v>305</v>
      </c>
      <c r="I6" s="2" t="s">
        <v>912</v>
      </c>
      <c r="J6" s="4">
        <v>5</v>
      </c>
      <c r="K6" s="4"/>
      <c r="L6" s="4">
        <f t="shared" si="0"/>
        <v>23</v>
      </c>
      <c r="M6" s="26">
        <f t="shared" si="1"/>
        <v>0.2608695652173913</v>
      </c>
      <c r="N6" s="26">
        <f t="shared" si="1"/>
        <v>0.56521739130434778</v>
      </c>
      <c r="O6" s="26">
        <f>(SUMPRODUCT(($B$2:$B$457=$J6)*($F$2:$F$457=O$1)))/$L6</f>
        <v>0</v>
      </c>
      <c r="P6" s="26">
        <f t="shared" si="2"/>
        <v>0.82608695652173902</v>
      </c>
      <c r="Q6" s="26">
        <f t="shared" si="1"/>
        <v>4.3478260869565216E-2</v>
      </c>
      <c r="R6" s="26">
        <f>1-M6-N6-O6-Q6</f>
        <v>0.13043478260869565</v>
      </c>
      <c r="S6" s="26">
        <f t="shared" si="3"/>
        <v>0.82608695652173914</v>
      </c>
      <c r="T6" s="17">
        <v>1995</v>
      </c>
      <c r="U6" s="18">
        <v>100.03333333333332</v>
      </c>
      <c r="V6">
        <v>27</v>
      </c>
      <c r="W6">
        <v>11.6</v>
      </c>
      <c r="X6" s="30">
        <f t="shared" si="4"/>
        <v>1</v>
      </c>
    </row>
    <row r="7" spans="1:24" ht="15">
      <c r="A7" s="4">
        <v>6</v>
      </c>
      <c r="B7" s="4">
        <v>1</v>
      </c>
      <c r="C7" s="4">
        <v>6</v>
      </c>
      <c r="D7" s="5">
        <v>31714</v>
      </c>
      <c r="E7" s="4" t="s">
        <v>136</v>
      </c>
      <c r="F7" s="6" t="s">
        <v>301</v>
      </c>
      <c r="G7" s="7" t="s">
        <v>305</v>
      </c>
      <c r="I7" s="2" t="s">
        <v>912</v>
      </c>
      <c r="J7" s="4">
        <v>6</v>
      </c>
      <c r="K7" s="4"/>
      <c r="L7" s="4">
        <f t="shared" si="0"/>
        <v>23</v>
      </c>
      <c r="M7" s="26">
        <f t="shared" si="1"/>
        <v>0.2608695652173913</v>
      </c>
      <c r="N7" s="26">
        <f t="shared" si="1"/>
        <v>0.2608695652173913</v>
      </c>
      <c r="O7" s="26">
        <f>(SUMPRODUCT(($B$2:$B$457=$J7)*($F$2:$F$457=O$1)))/$L7</f>
        <v>0.2608695652173913</v>
      </c>
      <c r="P7" s="26">
        <f t="shared" si="2"/>
        <v>0.78260869565217384</v>
      </c>
      <c r="Q7" s="26">
        <f t="shared" si="1"/>
        <v>0.13043478260869565</v>
      </c>
      <c r="R7" s="26">
        <f>1-M7-N7-O7-Q7</f>
        <v>8.6956521739130405E-2</v>
      </c>
      <c r="S7" s="26">
        <f t="shared" si="3"/>
        <v>0.78260869565217395</v>
      </c>
      <c r="T7" s="17">
        <v>1996</v>
      </c>
      <c r="U7" s="18">
        <v>104.58333333333333</v>
      </c>
      <c r="V7">
        <v>24</v>
      </c>
      <c r="W7">
        <v>10.9</v>
      </c>
      <c r="X7" s="30">
        <f t="shared" si="4"/>
        <v>3</v>
      </c>
    </row>
    <row r="8" spans="1:24" ht="15">
      <c r="A8" s="4">
        <v>7</v>
      </c>
      <c r="B8" s="4">
        <v>1</v>
      </c>
      <c r="C8" s="4">
        <v>7</v>
      </c>
      <c r="D8" s="5">
        <v>31728</v>
      </c>
      <c r="E8" s="4" t="s">
        <v>137</v>
      </c>
      <c r="F8" s="6" t="s">
        <v>303</v>
      </c>
      <c r="G8" s="7" t="s">
        <v>305</v>
      </c>
      <c r="I8" s="2" t="s">
        <v>912</v>
      </c>
      <c r="J8" s="4">
        <v>7</v>
      </c>
      <c r="K8" s="4">
        <v>2</v>
      </c>
      <c r="L8" s="4">
        <f t="shared" si="0"/>
        <v>21</v>
      </c>
      <c r="M8" s="26">
        <f t="shared" si="1"/>
        <v>0.38095238095238093</v>
      </c>
      <c r="N8" s="26">
        <f t="shared" si="1"/>
        <v>0.33333333333333331</v>
      </c>
      <c r="O8" s="26">
        <f>(SUMPRODUCT(($B$2:$B$457=$J8)*($F$2:$F$457=O$1)))/$L8</f>
        <v>0.14285714285714285</v>
      </c>
      <c r="P8" s="26">
        <f t="shared" si="2"/>
        <v>0.85714285714285698</v>
      </c>
      <c r="Q8" s="26">
        <f t="shared" si="1"/>
        <v>4.7619047619047616E-2</v>
      </c>
      <c r="R8" s="26">
        <f>1-M8-N8-O8-Q8</f>
        <v>9.5238095238095288E-2</v>
      </c>
      <c r="S8" s="26">
        <f t="shared" si="3"/>
        <v>0.8571428571428571</v>
      </c>
      <c r="T8" s="17">
        <v>1997</v>
      </c>
      <c r="U8" s="18">
        <v>125.35000000000001</v>
      </c>
      <c r="V8">
        <v>27</v>
      </c>
      <c r="W8">
        <v>10.5</v>
      </c>
      <c r="X8" s="30">
        <f t="shared" si="4"/>
        <v>1</v>
      </c>
    </row>
    <row r="9" spans="1:24" ht="15">
      <c r="A9" s="4">
        <v>8</v>
      </c>
      <c r="B9" s="4">
        <v>1</v>
      </c>
      <c r="C9" s="4">
        <v>8</v>
      </c>
      <c r="D9" s="5">
        <v>31735</v>
      </c>
      <c r="E9" s="4" t="s">
        <v>138</v>
      </c>
      <c r="F9" s="6" t="s">
        <v>268</v>
      </c>
      <c r="G9" s="7" t="s">
        <v>80</v>
      </c>
      <c r="H9" s="7" t="s">
        <v>70</v>
      </c>
      <c r="I9" s="2" t="s">
        <v>912</v>
      </c>
      <c r="J9" s="4">
        <v>8</v>
      </c>
      <c r="K9" s="4">
        <v>1</v>
      </c>
      <c r="L9" s="4">
        <f t="shared" si="0"/>
        <v>23</v>
      </c>
      <c r="M9" s="26">
        <f t="shared" si="1"/>
        <v>0.30434782608695654</v>
      </c>
      <c r="N9" s="26">
        <f t="shared" si="1"/>
        <v>0.56521739130434778</v>
      </c>
      <c r="O9" s="26">
        <f>(SUMPRODUCT(($B$2:$B$457=$J9)*($F$2:$F$457=O$1)))/$L9</f>
        <v>0</v>
      </c>
      <c r="P9" s="26">
        <f t="shared" si="2"/>
        <v>0.86956521739130432</v>
      </c>
      <c r="Q9" s="26">
        <f t="shared" si="1"/>
        <v>8.6956521739130432E-2</v>
      </c>
      <c r="R9" s="26">
        <f>1-M9-N9-O9-Q9</f>
        <v>4.3478260869565244E-2</v>
      </c>
      <c r="S9" s="26">
        <f t="shared" si="3"/>
        <v>0.78260869565217395</v>
      </c>
      <c r="T9" s="17">
        <v>1998</v>
      </c>
      <c r="U9" s="18">
        <v>131.69166666666669</v>
      </c>
      <c r="V9">
        <v>24</v>
      </c>
      <c r="W9">
        <v>14.1</v>
      </c>
      <c r="X9" s="30">
        <f t="shared" si="4"/>
        <v>2</v>
      </c>
    </row>
    <row r="10" spans="1:24" ht="15">
      <c r="A10" s="4">
        <v>9</v>
      </c>
      <c r="B10" s="4">
        <v>1</v>
      </c>
      <c r="C10" s="4">
        <v>9</v>
      </c>
      <c r="D10" s="5">
        <v>31742</v>
      </c>
      <c r="E10" s="4" t="s">
        <v>139</v>
      </c>
      <c r="F10" s="6" t="s">
        <v>301</v>
      </c>
      <c r="G10" s="7" t="s">
        <v>305</v>
      </c>
      <c r="I10" s="2" t="s">
        <v>912</v>
      </c>
      <c r="J10" s="4">
        <v>9</v>
      </c>
      <c r="K10" s="4">
        <v>2</v>
      </c>
      <c r="L10" s="4">
        <f t="shared" si="0"/>
        <v>22</v>
      </c>
      <c r="M10" s="26">
        <f t="shared" si="1"/>
        <v>0.40909090909090912</v>
      </c>
      <c r="N10" s="26">
        <f t="shared" si="1"/>
        <v>0.45454545454545453</v>
      </c>
      <c r="O10" s="26">
        <f>(SUMPRODUCT(($B$2:$B$457=$J10)*($F$2:$F$457=O$1)))/$L10</f>
        <v>0</v>
      </c>
      <c r="P10" s="26">
        <f t="shared" si="2"/>
        <v>0.86363636363636365</v>
      </c>
      <c r="Q10" s="26">
        <f t="shared" si="1"/>
        <v>4.5454545454545456E-2</v>
      </c>
      <c r="R10" s="26">
        <f>1-M10-N10-O10-Q10</f>
        <v>9.0909090909090842E-2</v>
      </c>
      <c r="S10" s="26">
        <f t="shared" si="3"/>
        <v>0.81818181818181823</v>
      </c>
      <c r="T10" s="17">
        <v>1999</v>
      </c>
      <c r="U10" s="18">
        <v>135.31666666666669</v>
      </c>
      <c r="V10">
        <v>20</v>
      </c>
      <c r="W10">
        <v>13.8</v>
      </c>
      <c r="X10" s="30">
        <f t="shared" si="4"/>
        <v>1</v>
      </c>
    </row>
    <row r="11" spans="1:24" ht="15">
      <c r="A11" s="4">
        <v>10</v>
      </c>
      <c r="B11" s="4">
        <v>1</v>
      </c>
      <c r="C11" s="4">
        <v>10</v>
      </c>
      <c r="D11" s="5">
        <v>31749</v>
      </c>
      <c r="E11" s="4" t="s">
        <v>140</v>
      </c>
      <c r="F11" s="6" t="s">
        <v>902</v>
      </c>
      <c r="G11" s="7" t="s">
        <v>305</v>
      </c>
      <c r="I11" s="2" t="s">
        <v>912</v>
      </c>
      <c r="J11" s="4">
        <v>10</v>
      </c>
      <c r="K11" s="4"/>
      <c r="L11" s="4">
        <f t="shared" si="0"/>
        <v>24</v>
      </c>
      <c r="M11" s="26">
        <f t="shared" si="1"/>
        <v>0.25</v>
      </c>
      <c r="N11" s="26">
        <f t="shared" si="1"/>
        <v>0.54166666666666663</v>
      </c>
      <c r="O11" s="26">
        <f>(SUMPRODUCT(($B$2:$B$457=$J11)*($F$2:$F$457=O$1)))/$L11</f>
        <v>4.1666666666666664E-2</v>
      </c>
      <c r="P11" s="26">
        <f t="shared" si="2"/>
        <v>0.83333333333333326</v>
      </c>
      <c r="Q11" s="26">
        <f t="shared" si="1"/>
        <v>4.1666666666666664E-2</v>
      </c>
      <c r="R11" s="26">
        <f>1-M11-N11-O11-Q11</f>
        <v>0.12500000000000006</v>
      </c>
      <c r="S11" s="26">
        <f t="shared" si="3"/>
        <v>0.75</v>
      </c>
      <c r="T11" s="17">
        <v>2000</v>
      </c>
      <c r="U11" s="18">
        <v>138.95833333333331</v>
      </c>
      <c r="V11">
        <v>13</v>
      </c>
      <c r="W11">
        <v>16.3</v>
      </c>
      <c r="X11" s="30">
        <f t="shared" si="4"/>
        <v>1</v>
      </c>
    </row>
    <row r="12" spans="1:24" ht="15">
      <c r="A12" s="4">
        <v>11</v>
      </c>
      <c r="B12" s="4">
        <v>1</v>
      </c>
      <c r="C12" s="4">
        <v>11</v>
      </c>
      <c r="D12" s="5">
        <v>31756</v>
      </c>
      <c r="E12" s="4" t="s">
        <v>141</v>
      </c>
      <c r="F12" s="6" t="s">
        <v>910</v>
      </c>
      <c r="G12" s="7" t="s">
        <v>80</v>
      </c>
      <c r="H12" s="7" t="s">
        <v>56</v>
      </c>
      <c r="I12" s="2" t="s">
        <v>912</v>
      </c>
      <c r="J12" s="4">
        <v>11</v>
      </c>
      <c r="K12" s="4"/>
      <c r="L12" s="4">
        <f t="shared" si="0"/>
        <v>24</v>
      </c>
      <c r="M12" s="26">
        <f t="shared" si="1"/>
        <v>0.41666666666666669</v>
      </c>
      <c r="N12" s="26">
        <f t="shared" si="1"/>
        <v>0.29166666666666669</v>
      </c>
      <c r="O12" s="26">
        <f>(SUMPRODUCT(($B$2:$B$457=$J12)*($F$2:$F$457=O$1)))/$L12</f>
        <v>8.3333333333333329E-2</v>
      </c>
      <c r="P12" s="26">
        <f t="shared" si="2"/>
        <v>0.79166666666666674</v>
      </c>
      <c r="Q12" s="26">
        <f t="shared" si="1"/>
        <v>0.125</v>
      </c>
      <c r="R12" s="26">
        <f>1-M12-N12-O12-Q12</f>
        <v>8.3333333333333259E-2</v>
      </c>
      <c r="S12" s="26">
        <f t="shared" si="3"/>
        <v>0.83333333333333337</v>
      </c>
      <c r="T12" s="17">
        <v>2001</v>
      </c>
      <c r="U12" s="18">
        <v>106.56666666666666</v>
      </c>
      <c r="V12">
        <v>11</v>
      </c>
      <c r="W12">
        <v>17.7</v>
      </c>
      <c r="X12" s="30">
        <f t="shared" si="4"/>
        <v>3</v>
      </c>
    </row>
    <row r="13" spans="1:24" ht="15">
      <c r="A13" s="4">
        <v>12</v>
      </c>
      <c r="B13" s="4">
        <v>1</v>
      </c>
      <c r="C13" s="4">
        <v>12</v>
      </c>
      <c r="D13" s="5">
        <v>31784</v>
      </c>
      <c r="E13" s="4" t="s">
        <v>142</v>
      </c>
      <c r="F13" s="6" t="s">
        <v>301</v>
      </c>
      <c r="G13" s="7" t="s">
        <v>305</v>
      </c>
      <c r="I13" s="2" t="s">
        <v>912</v>
      </c>
      <c r="J13" s="4">
        <v>12</v>
      </c>
      <c r="K13" s="4"/>
      <c r="L13" s="4">
        <f t="shared" si="0"/>
        <v>24</v>
      </c>
      <c r="M13" s="26">
        <f t="shared" si="1"/>
        <v>0.29166666666666669</v>
      </c>
      <c r="N13" s="26">
        <f t="shared" si="1"/>
        <v>0.41666666666666669</v>
      </c>
      <c r="O13" s="26">
        <f>(SUMPRODUCT(($B$2:$B$457=$J13)*($F$2:$F$457=O$1)))/$L13</f>
        <v>0.16666666666666666</v>
      </c>
      <c r="P13" s="26">
        <f t="shared" si="2"/>
        <v>0.875</v>
      </c>
      <c r="Q13" s="26">
        <f t="shared" si="1"/>
        <v>4.1666666666666664E-2</v>
      </c>
      <c r="R13" s="26">
        <f>1-M13-N13-O13-Q13</f>
        <v>8.3333333333333259E-2</v>
      </c>
      <c r="S13" s="26">
        <f t="shared" si="3"/>
        <v>0.875</v>
      </c>
      <c r="T13" s="17">
        <v>2002</v>
      </c>
      <c r="U13" s="18">
        <v>96.566666666666663</v>
      </c>
      <c r="V13">
        <v>7</v>
      </c>
      <c r="W13">
        <v>18.7</v>
      </c>
      <c r="X13" s="30">
        <f t="shared" si="4"/>
        <v>1</v>
      </c>
    </row>
    <row r="14" spans="1:24" ht="15">
      <c r="A14" s="4">
        <v>13</v>
      </c>
      <c r="B14" s="4">
        <v>1</v>
      </c>
      <c r="C14" s="4">
        <v>13</v>
      </c>
      <c r="D14" s="5">
        <v>31791</v>
      </c>
      <c r="E14" s="4" t="s">
        <v>143</v>
      </c>
      <c r="F14" s="6" t="s">
        <v>910</v>
      </c>
      <c r="G14" s="7" t="s">
        <v>80</v>
      </c>
      <c r="H14" s="7" t="s">
        <v>323</v>
      </c>
      <c r="I14" s="2" t="s">
        <v>912</v>
      </c>
      <c r="J14" s="4">
        <v>13</v>
      </c>
      <c r="K14" s="4"/>
      <c r="L14" s="4">
        <f t="shared" si="0"/>
        <v>24</v>
      </c>
      <c r="M14" s="26">
        <f t="shared" si="1"/>
        <v>0.20833333333333334</v>
      </c>
      <c r="N14" s="26">
        <f t="shared" si="1"/>
        <v>0.375</v>
      </c>
      <c r="O14" s="26">
        <f>(SUMPRODUCT(($B$2:$B$457=$J14)*($F$2:$F$457=O$1)))/$L14</f>
        <v>0.25</v>
      </c>
      <c r="P14" s="26">
        <f t="shared" si="2"/>
        <v>0.83333333333333337</v>
      </c>
      <c r="Q14" s="26">
        <f t="shared" si="1"/>
        <v>0.125</v>
      </c>
      <c r="R14" s="26">
        <f>1-M14-N14-O14-Q14</f>
        <v>4.166666666666663E-2</v>
      </c>
      <c r="S14" s="26">
        <f t="shared" si="3"/>
        <v>0.875</v>
      </c>
      <c r="T14" s="17">
        <v>2003</v>
      </c>
      <c r="U14" s="18">
        <v>79.816666666666677</v>
      </c>
      <c r="V14">
        <v>10</v>
      </c>
      <c r="W14">
        <v>17.3</v>
      </c>
      <c r="X14" s="30">
        <f t="shared" si="4"/>
        <v>3</v>
      </c>
    </row>
    <row r="15" spans="1:24" ht="15">
      <c r="A15" s="4">
        <v>14</v>
      </c>
      <c r="B15" s="4">
        <v>1</v>
      </c>
      <c r="C15" s="4">
        <v>14</v>
      </c>
      <c r="D15" s="5">
        <v>31812</v>
      </c>
      <c r="E15" s="4" t="s">
        <v>144</v>
      </c>
      <c r="F15" s="6" t="s">
        <v>301</v>
      </c>
      <c r="G15" s="7" t="s">
        <v>305</v>
      </c>
      <c r="I15" s="2" t="s">
        <v>912</v>
      </c>
      <c r="J15" s="4">
        <v>14</v>
      </c>
      <c r="K15" s="4"/>
      <c r="L15" s="4">
        <f t="shared" si="0"/>
        <v>24</v>
      </c>
      <c r="M15" s="26">
        <f t="shared" si="1"/>
        <v>0.375</v>
      </c>
      <c r="N15" s="26">
        <f t="shared" si="1"/>
        <v>0.25</v>
      </c>
      <c r="O15" s="26">
        <f>(SUMPRODUCT(($B$2:$B$457=$J15)*($F$2:$F$457=O$1)))/$L15</f>
        <v>8.3333333333333329E-2</v>
      </c>
      <c r="P15" s="26">
        <f t="shared" si="2"/>
        <v>0.70833333333333337</v>
      </c>
      <c r="Q15" s="26">
        <f t="shared" si="1"/>
        <v>0.125</v>
      </c>
      <c r="R15" s="26">
        <f>1-M15-N15-O15-Q15</f>
        <v>0.16666666666666669</v>
      </c>
      <c r="S15" s="26">
        <f t="shared" si="3"/>
        <v>0.70833333333333337</v>
      </c>
      <c r="T15" s="17">
        <v>2004</v>
      </c>
      <c r="U15" s="18">
        <v>96.075000000000003</v>
      </c>
      <c r="V15">
        <v>14</v>
      </c>
      <c r="W15">
        <v>15.9</v>
      </c>
      <c r="X15" s="30">
        <f t="shared" si="4"/>
        <v>3</v>
      </c>
    </row>
    <row r="16" spans="1:24" ht="15">
      <c r="A16" s="4">
        <v>15</v>
      </c>
      <c r="B16" s="4">
        <v>1</v>
      </c>
      <c r="C16" s="4">
        <v>15</v>
      </c>
      <c r="D16" s="5">
        <v>31819</v>
      </c>
      <c r="E16" s="4" t="s">
        <v>145</v>
      </c>
      <c r="F16" s="6" t="s">
        <v>80</v>
      </c>
      <c r="G16" s="7" t="s">
        <v>80</v>
      </c>
      <c r="I16" s="2" t="s">
        <v>912</v>
      </c>
      <c r="J16" s="4">
        <v>15</v>
      </c>
      <c r="K16" s="4"/>
      <c r="L16" s="4">
        <f t="shared" si="0"/>
        <v>24</v>
      </c>
      <c r="M16" s="26">
        <f t="shared" si="1"/>
        <v>0.54166666666666663</v>
      </c>
      <c r="N16" s="26">
        <f t="shared" si="1"/>
        <v>0.20833333333333334</v>
      </c>
      <c r="O16" s="26">
        <f>(SUMPRODUCT(($B$2:$B$457=$J16)*($F$2:$F$457=O$1)))/$L16</f>
        <v>0</v>
      </c>
      <c r="P16" s="26">
        <f t="shared" si="2"/>
        <v>0.75</v>
      </c>
      <c r="Q16" s="26">
        <f t="shared" si="1"/>
        <v>8.3333333333333329E-2</v>
      </c>
      <c r="R16" s="26">
        <f>1-M16-N16-O16-Q16</f>
        <v>0.16666666666666669</v>
      </c>
      <c r="S16" s="26">
        <f t="shared" si="3"/>
        <v>0.75</v>
      </c>
      <c r="T16" s="17">
        <v>2005</v>
      </c>
      <c r="U16" s="18">
        <v>100.26666666666667</v>
      </c>
      <c r="V16">
        <v>25</v>
      </c>
      <c r="W16">
        <v>13</v>
      </c>
      <c r="X16" s="30">
        <f t="shared" si="4"/>
        <v>2</v>
      </c>
    </row>
    <row r="17" spans="1:24" s="7" customFormat="1" ht="15">
      <c r="A17" s="4">
        <v>16</v>
      </c>
      <c r="B17" s="4">
        <v>1</v>
      </c>
      <c r="C17" s="4">
        <v>16</v>
      </c>
      <c r="D17" s="5">
        <v>31826</v>
      </c>
      <c r="E17" s="4" t="s">
        <v>146</v>
      </c>
      <c r="F17" s="6" t="s">
        <v>268</v>
      </c>
      <c r="G17" s="7" t="s">
        <v>80</v>
      </c>
      <c r="I17" s="2" t="s">
        <v>912</v>
      </c>
      <c r="J17" s="4">
        <v>16</v>
      </c>
      <c r="K17" s="4"/>
      <c r="L17" s="4">
        <f t="shared" si="0"/>
        <v>22</v>
      </c>
      <c r="M17" s="26">
        <f t="shared" si="1"/>
        <v>0.31818181818181818</v>
      </c>
      <c r="N17" s="26">
        <f t="shared" si="1"/>
        <v>0.18181818181818182</v>
      </c>
      <c r="O17" s="26">
        <f>(SUMPRODUCT(($B$2:$B$457=$J17)*($F$2:$F$457=O$1)))/$L17</f>
        <v>0.27272727272727271</v>
      </c>
      <c r="P17" s="26">
        <f t="shared" si="2"/>
        <v>0.77272727272727271</v>
      </c>
      <c r="Q17" s="26">
        <f t="shared" si="1"/>
        <v>9.0909090909090912E-2</v>
      </c>
      <c r="R17" s="26">
        <f>1-M17-N17-O17-Q17</f>
        <v>0.13636363636363638</v>
      </c>
      <c r="S17" s="26">
        <f t="shared" si="3"/>
        <v>0.77272727272727271</v>
      </c>
      <c r="T17" s="17">
        <v>2006</v>
      </c>
      <c r="U17" s="18">
        <v>105.86666666666666</v>
      </c>
      <c r="V17">
        <v>35</v>
      </c>
      <c r="W17">
        <v>11.2</v>
      </c>
      <c r="X17" s="30">
        <f t="shared" si="4"/>
        <v>2</v>
      </c>
    </row>
    <row r="18" spans="1:24" s="7" customFormat="1" ht="15">
      <c r="A18" s="4">
        <v>17</v>
      </c>
      <c r="B18" s="4">
        <v>1</v>
      </c>
      <c r="C18" s="4">
        <v>17</v>
      </c>
      <c r="D18" s="5">
        <v>31833</v>
      </c>
      <c r="E18" s="4" t="s">
        <v>147</v>
      </c>
      <c r="F18" s="6" t="s">
        <v>301</v>
      </c>
      <c r="G18" s="7" t="s">
        <v>305</v>
      </c>
      <c r="I18" s="2" t="s">
        <v>912</v>
      </c>
      <c r="J18" s="4">
        <v>17</v>
      </c>
      <c r="K18" s="4"/>
      <c r="L18" s="4">
        <f t="shared" si="0"/>
        <v>22</v>
      </c>
      <c r="M18" s="26">
        <f t="shared" si="1"/>
        <v>0.5</v>
      </c>
      <c r="N18" s="26">
        <f t="shared" si="1"/>
        <v>0.36363636363636365</v>
      </c>
      <c r="O18" s="26">
        <f>(SUMPRODUCT(($B$2:$B$457=$J18)*($F$2:$F$457=O$1)))/$L18</f>
        <v>9.0909090909090912E-2</v>
      </c>
      <c r="P18" s="26">
        <f t="shared" si="2"/>
        <v>0.95454545454545459</v>
      </c>
      <c r="Q18" s="26">
        <f t="shared" si="1"/>
        <v>4.5454545454545456E-2</v>
      </c>
      <c r="R18" s="26">
        <f>1-M18-N18-O18-Q18</f>
        <v>0</v>
      </c>
      <c r="S18" s="26">
        <f t="shared" si="3"/>
        <v>0.95454545454545459</v>
      </c>
      <c r="T18" s="17">
        <v>2007</v>
      </c>
      <c r="U18" s="19">
        <v>103.35833333333333</v>
      </c>
      <c r="V18">
        <v>54</v>
      </c>
      <c r="W18">
        <v>9.4</v>
      </c>
      <c r="X18" s="30">
        <f t="shared" si="4"/>
        <v>1</v>
      </c>
    </row>
    <row r="19" spans="1:24" s="7" customFormat="1" ht="15">
      <c r="A19" s="4">
        <v>18</v>
      </c>
      <c r="B19" s="4">
        <v>1</v>
      </c>
      <c r="C19" s="4">
        <v>18</v>
      </c>
      <c r="D19" s="5">
        <v>31847</v>
      </c>
      <c r="E19" s="4" t="s">
        <v>148</v>
      </c>
      <c r="F19" s="6" t="s">
        <v>294</v>
      </c>
      <c r="G19" s="7" t="s">
        <v>304</v>
      </c>
      <c r="I19" s="2" t="s">
        <v>912</v>
      </c>
      <c r="J19" s="4">
        <v>18</v>
      </c>
      <c r="K19" s="4"/>
      <c r="L19" s="4">
        <f t="shared" si="0"/>
        <v>18</v>
      </c>
      <c r="M19" s="26">
        <f t="shared" si="1"/>
        <v>0.27777777777777779</v>
      </c>
      <c r="N19" s="26">
        <f t="shared" si="1"/>
        <v>0.27777777777777779</v>
      </c>
      <c r="O19" s="26">
        <f>(SUMPRODUCT(($B$2:$B$457=$J19)*($F$2:$F$457=O$1)))/$L19</f>
        <v>0.22222222222222221</v>
      </c>
      <c r="P19" s="26">
        <f t="shared" si="2"/>
        <v>0.77777777777777779</v>
      </c>
      <c r="Q19" s="26">
        <f t="shared" si="1"/>
        <v>5.5555555555555552E-2</v>
      </c>
      <c r="R19" s="26">
        <f>1-M19-N19-O19-Q19</f>
        <v>0.16666666666666666</v>
      </c>
      <c r="S19" s="26">
        <f t="shared" si="3"/>
        <v>0.72222222222222221</v>
      </c>
      <c r="T19" s="17">
        <v>2008</v>
      </c>
      <c r="U19" s="18">
        <v>57.949999999999996</v>
      </c>
      <c r="V19">
        <v>38</v>
      </c>
      <c r="W19">
        <v>10.7</v>
      </c>
      <c r="X19" s="30">
        <f t="shared" si="4"/>
        <v>1</v>
      </c>
    </row>
    <row r="20" spans="1:24" s="7" customFormat="1" ht="15">
      <c r="A20" s="4">
        <v>19</v>
      </c>
      <c r="B20" s="4">
        <v>1</v>
      </c>
      <c r="C20" s="4">
        <v>19</v>
      </c>
      <c r="D20" s="5">
        <v>31854</v>
      </c>
      <c r="E20" s="4" t="s">
        <v>149</v>
      </c>
      <c r="F20" s="6" t="s">
        <v>301</v>
      </c>
      <c r="G20" s="7" t="s">
        <v>305</v>
      </c>
      <c r="I20" s="2" t="s">
        <v>912</v>
      </c>
      <c r="J20" s="4">
        <v>19</v>
      </c>
      <c r="K20" s="4"/>
      <c r="L20" s="4">
        <f t="shared" si="0"/>
        <v>22</v>
      </c>
      <c r="M20" s="26">
        <f t="shared" si="1"/>
        <v>0.22727272727272727</v>
      </c>
      <c r="N20" s="26">
        <f t="shared" si="1"/>
        <v>0.31818181818181818</v>
      </c>
      <c r="O20" s="26">
        <f>(SUMPRODUCT(($B$2:$B$457=$J20)*($F$2:$F$457=O$1)))/$L20</f>
        <v>0.22727272727272727</v>
      </c>
      <c r="P20" s="26">
        <f t="shared" si="2"/>
        <v>0.77272727272727271</v>
      </c>
      <c r="Q20" s="26">
        <f t="shared" si="1"/>
        <v>4.5454545454545456E-2</v>
      </c>
      <c r="R20" s="26">
        <f>1-M20-N20-O20-Q20</f>
        <v>0.18181818181818182</v>
      </c>
      <c r="S20" s="26">
        <f t="shared" si="3"/>
        <v>0.77272727272727271</v>
      </c>
      <c r="T20" s="17">
        <v>2009</v>
      </c>
      <c r="U20" s="18">
        <v>45.141666666666659</v>
      </c>
      <c r="V20">
        <v>62</v>
      </c>
      <c r="W20">
        <v>8.1999999999999993</v>
      </c>
      <c r="X20" s="30">
        <f t="shared" si="4"/>
        <v>1</v>
      </c>
    </row>
    <row r="21" spans="1:24" s="7" customFormat="1" ht="15">
      <c r="A21" s="4">
        <v>20</v>
      </c>
      <c r="B21" s="4">
        <v>1</v>
      </c>
      <c r="C21" s="4">
        <v>20</v>
      </c>
      <c r="D21" s="5">
        <v>31861</v>
      </c>
      <c r="E21" s="4" t="s">
        <v>150</v>
      </c>
      <c r="F21" s="6" t="s">
        <v>301</v>
      </c>
      <c r="G21" s="7" t="s">
        <v>305</v>
      </c>
      <c r="I21" s="2" t="s">
        <v>912</v>
      </c>
      <c r="J21" s="4">
        <v>20</v>
      </c>
      <c r="K21" s="4"/>
      <c r="L21" s="4">
        <f t="shared" si="0"/>
        <v>23</v>
      </c>
      <c r="M21" s="26">
        <f t="shared" si="1"/>
        <v>0.39130434782608697</v>
      </c>
      <c r="N21" s="26">
        <f t="shared" si="1"/>
        <v>0.39130434782608697</v>
      </c>
      <c r="O21" s="26">
        <f>(SUMPRODUCT(($B$2:$B$457=$J21)*($F$2:$F$457=O$1)))/$L21</f>
        <v>4.3478260869565216E-2</v>
      </c>
      <c r="P21" s="26">
        <f t="shared" si="2"/>
        <v>0.82608695652173914</v>
      </c>
      <c r="Q21" s="26">
        <f t="shared" si="1"/>
        <v>0</v>
      </c>
      <c r="R21" s="26">
        <f>1-M21-N21-O21-Q21</f>
        <v>0.17391304347826089</v>
      </c>
      <c r="S21" s="26">
        <f t="shared" si="3"/>
        <v>0.82608695652173914</v>
      </c>
      <c r="T21" s="17">
        <v>2010</v>
      </c>
      <c r="U21" s="18">
        <v>54.483333333333327</v>
      </c>
      <c r="V21">
        <v>60</v>
      </c>
      <c r="W21">
        <v>7.2</v>
      </c>
      <c r="X21" s="30">
        <f t="shared" si="4"/>
        <v>0</v>
      </c>
    </row>
    <row r="22" spans="1:24" s="7" customFormat="1" ht="15">
      <c r="A22" s="4">
        <v>21</v>
      </c>
      <c r="B22" s="4">
        <v>1</v>
      </c>
      <c r="C22" s="4">
        <v>21</v>
      </c>
      <c r="D22" s="5">
        <v>31868</v>
      </c>
      <c r="E22" s="4" t="s">
        <v>151</v>
      </c>
      <c r="F22" s="6" t="s">
        <v>301</v>
      </c>
      <c r="G22" s="7" t="s">
        <v>305</v>
      </c>
      <c r="I22" s="2" t="s">
        <v>912</v>
      </c>
      <c r="J22" s="15" t="s">
        <v>916</v>
      </c>
      <c r="K22" s="14"/>
      <c r="L22" s="16">
        <f>SUM(L2:L21)</f>
        <v>450</v>
      </c>
      <c r="M22" s="27">
        <f>(COUNTIF($F$2:$F$457,M$1))/$L22</f>
        <v>0.35777777777777775</v>
      </c>
      <c r="N22" s="27">
        <f>(COUNTIF($F$2:$F$457,N$1))/$L22</f>
        <v>0.34</v>
      </c>
      <c r="O22" s="27">
        <f>(COUNTIF($F$2:$F$457,O$1))/$L22</f>
        <v>0.10666666666666667</v>
      </c>
      <c r="P22" s="27"/>
      <c r="Q22" s="27">
        <f>(COUNTIF($F$2:$F$457,Q$1))/$L22</f>
        <v>7.5555555555555556E-2</v>
      </c>
      <c r="R22" s="27">
        <f>1-M22-N22-O22-Q22</f>
        <v>0.11999999999999998</v>
      </c>
      <c r="S22" s="27">
        <f>(COUNTIF($G$2:$G$457,"=Y"))/$L22</f>
        <v>0.78888888888888886</v>
      </c>
      <c r="T22" s="6"/>
      <c r="U22" s="6"/>
      <c r="X22" s="31"/>
    </row>
    <row r="23" spans="1:24" s="7" customFormat="1" ht="15">
      <c r="A23" s="4">
        <v>22</v>
      </c>
      <c r="B23" s="4">
        <v>1</v>
      </c>
      <c r="C23" s="4">
        <v>22</v>
      </c>
      <c r="D23" s="5">
        <v>31936</v>
      </c>
      <c r="E23" s="4" t="s">
        <v>152</v>
      </c>
      <c r="F23" s="6" t="s">
        <v>301</v>
      </c>
      <c r="G23" s="7" t="s">
        <v>305</v>
      </c>
      <c r="I23" s="2" t="s">
        <v>912</v>
      </c>
      <c r="J23" s="6"/>
      <c r="K23" s="6"/>
      <c r="L23" s="6"/>
      <c r="M23" s="6"/>
      <c r="N23" s="6"/>
      <c r="O23" s="6"/>
      <c r="P23" s="6"/>
      <c r="Q23" s="6"/>
      <c r="R23" s="6"/>
    </row>
    <row r="24" spans="1:24" s="7" customFormat="1" ht="15">
      <c r="A24" s="4">
        <v>23</v>
      </c>
      <c r="B24" s="4">
        <v>2</v>
      </c>
      <c r="C24" s="4">
        <v>1</v>
      </c>
      <c r="D24" s="5">
        <v>32036</v>
      </c>
      <c r="E24" s="4" t="s">
        <v>153</v>
      </c>
      <c r="F24" s="6" t="s">
        <v>301</v>
      </c>
      <c r="G24" s="7" t="s">
        <v>305</v>
      </c>
      <c r="I24" s="2" t="s">
        <v>912</v>
      </c>
      <c r="J24" s="28" t="s">
        <v>925</v>
      </c>
      <c r="K24" s="28"/>
      <c r="L24" s="28"/>
      <c r="M24" s="28"/>
      <c r="N24" s="28"/>
      <c r="O24" s="28"/>
      <c r="P24" s="6"/>
      <c r="Q24" s="28" t="s">
        <v>926</v>
      </c>
      <c r="R24" s="28"/>
      <c r="S24" s="28"/>
      <c r="T24" s="28"/>
      <c r="U24" s="28"/>
      <c r="V24" s="28"/>
    </row>
    <row r="25" spans="1:24" s="7" customFormat="1" ht="15">
      <c r="A25" s="4">
        <v>24</v>
      </c>
      <c r="B25" s="4">
        <v>2</v>
      </c>
      <c r="C25" s="4">
        <v>2</v>
      </c>
      <c r="D25" s="5">
        <v>32043</v>
      </c>
      <c r="E25" s="4" t="s">
        <v>154</v>
      </c>
      <c r="F25" s="6" t="s">
        <v>303</v>
      </c>
      <c r="G25" s="7" t="s">
        <v>305</v>
      </c>
      <c r="I25" s="2" t="s">
        <v>912</v>
      </c>
      <c r="M25" s="1" t="s">
        <v>909</v>
      </c>
      <c r="N25" s="2" t="s">
        <v>923</v>
      </c>
      <c r="O25" s="2" t="s">
        <v>923</v>
      </c>
      <c r="P25" s="6"/>
      <c r="T25" s="1" t="s">
        <v>909</v>
      </c>
      <c r="U25" s="2" t="s">
        <v>923</v>
      </c>
      <c r="V25" s="2" t="s">
        <v>923</v>
      </c>
    </row>
    <row r="26" spans="1:24" s="7" customFormat="1" ht="16">
      <c r="A26" s="4">
        <v>25</v>
      </c>
      <c r="B26" s="4">
        <v>2</v>
      </c>
      <c r="C26" s="4">
        <v>3</v>
      </c>
      <c r="D26" s="5">
        <v>32050</v>
      </c>
      <c r="E26" s="4" t="s">
        <v>155</v>
      </c>
      <c r="F26" s="6" t="s">
        <v>303</v>
      </c>
      <c r="G26" s="7" t="s">
        <v>305</v>
      </c>
      <c r="I26" s="2" t="s">
        <v>912</v>
      </c>
      <c r="M26" s="6" t="s">
        <v>301</v>
      </c>
      <c r="N26" s="21">
        <f>COUNTIF($F$2:$F$500,M26)</f>
        <v>161</v>
      </c>
      <c r="O26" s="26">
        <f>N26/N$35</f>
        <v>0.35777777777777775</v>
      </c>
      <c r="P26" s="6"/>
      <c r="T26" s="6" t="s">
        <v>301</v>
      </c>
      <c r="U26" s="21">
        <f>COUNTIF($F$2:$F$230,T26)</f>
        <v>80</v>
      </c>
      <c r="V26" s="26">
        <f>U26/U$35</f>
        <v>0.35874439461883406</v>
      </c>
    </row>
    <row r="27" spans="1:24" s="7" customFormat="1" ht="16">
      <c r="A27" s="4">
        <v>26</v>
      </c>
      <c r="B27" s="4">
        <v>2</v>
      </c>
      <c r="C27" s="4">
        <v>4</v>
      </c>
      <c r="D27" s="5">
        <v>32057</v>
      </c>
      <c r="E27" s="4" t="s">
        <v>73</v>
      </c>
      <c r="F27" s="6" t="s">
        <v>303</v>
      </c>
      <c r="G27" s="7" t="s">
        <v>305</v>
      </c>
      <c r="I27" s="2" t="s">
        <v>912</v>
      </c>
      <c r="M27" s="6" t="s">
        <v>303</v>
      </c>
      <c r="N27" s="21">
        <f>COUNTIF($F$2:$F$500,M27)</f>
        <v>153</v>
      </c>
      <c r="O27" s="26">
        <f>N27/N$35</f>
        <v>0.34</v>
      </c>
      <c r="P27" s="6"/>
      <c r="T27" s="6" t="s">
        <v>303</v>
      </c>
      <c r="U27" s="21">
        <f>COUNTIF($F$2:$F$230,T27)</f>
        <v>83</v>
      </c>
      <c r="V27" s="26">
        <f>U27/U$35</f>
        <v>0.37219730941704038</v>
      </c>
    </row>
    <row r="28" spans="1:24" s="7" customFormat="1" ht="16">
      <c r="A28" s="4">
        <v>27</v>
      </c>
      <c r="B28" s="4">
        <v>2</v>
      </c>
      <c r="C28" s="4">
        <v>5</v>
      </c>
      <c r="D28" s="5">
        <v>32071</v>
      </c>
      <c r="E28" s="4" t="s">
        <v>74</v>
      </c>
      <c r="F28" s="6" t="s">
        <v>301</v>
      </c>
      <c r="G28" s="7" t="s">
        <v>305</v>
      </c>
      <c r="H28" s="7" t="s">
        <v>54</v>
      </c>
      <c r="I28" s="2" t="s">
        <v>912</v>
      </c>
      <c r="M28" s="6" t="s">
        <v>902</v>
      </c>
      <c r="N28" s="21">
        <f>COUNTIF($F$2:$F$500,M28)</f>
        <v>48</v>
      </c>
      <c r="O28" s="26">
        <f>N28/N$35</f>
        <v>0.10666666666666667</v>
      </c>
      <c r="P28" s="6"/>
      <c r="T28" s="6" t="s">
        <v>902</v>
      </c>
      <c r="U28" s="21">
        <f>COUNTIF($F$2:$F$230,T28)</f>
        <v>16</v>
      </c>
      <c r="V28" s="26">
        <f>U28/U$35</f>
        <v>7.1748878923766815E-2</v>
      </c>
    </row>
    <row r="29" spans="1:24" s="7" customFormat="1" ht="16">
      <c r="A29" s="4">
        <v>28</v>
      </c>
      <c r="B29" s="4">
        <v>2</v>
      </c>
      <c r="C29" s="4">
        <v>6</v>
      </c>
      <c r="D29" s="5">
        <v>32078</v>
      </c>
      <c r="E29" s="4" t="s">
        <v>75</v>
      </c>
      <c r="F29" s="6" t="s">
        <v>301</v>
      </c>
      <c r="G29" s="7" t="s">
        <v>305</v>
      </c>
      <c r="I29" s="2" t="s">
        <v>912</v>
      </c>
      <c r="J29" s="6" t="s">
        <v>240</v>
      </c>
      <c r="K29" s="21">
        <f>COUNTIF($F$2:$F$500,J29)</f>
        <v>7</v>
      </c>
      <c r="M29" s="6" t="s">
        <v>294</v>
      </c>
      <c r="N29" s="21">
        <f>COUNTIF($F$2:$F$500,M29)</f>
        <v>34</v>
      </c>
      <c r="O29" s="26">
        <f>N29/N$35</f>
        <v>7.5555555555555556E-2</v>
      </c>
      <c r="P29" s="6"/>
      <c r="Q29" s="6" t="s">
        <v>240</v>
      </c>
      <c r="R29" s="21">
        <f>COUNTIF($F$2:$F$230,Q29)</f>
        <v>3</v>
      </c>
      <c r="T29" s="6" t="s">
        <v>294</v>
      </c>
      <c r="U29" s="21">
        <f>COUNTIF($F$2:$F$230,T29)</f>
        <v>17</v>
      </c>
      <c r="V29" s="26">
        <f>U29/U$35</f>
        <v>7.623318385650224E-2</v>
      </c>
    </row>
    <row r="30" spans="1:24" s="7" customFormat="1" ht="16">
      <c r="A30" s="4">
        <v>29</v>
      </c>
      <c r="B30" s="4">
        <v>2</v>
      </c>
      <c r="C30" s="4">
        <v>7</v>
      </c>
      <c r="D30" s="5">
        <v>32085</v>
      </c>
      <c r="E30" s="4" t="s">
        <v>76</v>
      </c>
      <c r="F30" s="6" t="s">
        <v>303</v>
      </c>
      <c r="G30" s="7" t="s">
        <v>305</v>
      </c>
      <c r="I30" s="2" t="s">
        <v>912</v>
      </c>
      <c r="J30" s="6" t="s">
        <v>910</v>
      </c>
      <c r="K30" s="21">
        <f>COUNTIF($F$2:$F$500,J30)</f>
        <v>5</v>
      </c>
      <c r="M30" s="6" t="s">
        <v>238</v>
      </c>
      <c r="N30" s="21">
        <f>COUNTIF($F$2:$F$500,M30)</f>
        <v>14</v>
      </c>
      <c r="O30" s="26">
        <f>N30/N$35</f>
        <v>3.111111111111111E-2</v>
      </c>
      <c r="P30" s="6"/>
      <c r="Q30" s="6" t="s">
        <v>910</v>
      </c>
      <c r="R30" s="21">
        <f>COUNTIF($F$2:$F$230,Q30)</f>
        <v>2</v>
      </c>
      <c r="T30" s="6" t="s">
        <v>238</v>
      </c>
      <c r="U30" s="21">
        <f>COUNTIF($F$2:$F$230,T30)</f>
        <v>4</v>
      </c>
      <c r="V30" s="26">
        <f>U30/U$35</f>
        <v>1.7937219730941704E-2</v>
      </c>
    </row>
    <row r="31" spans="1:24" s="7" customFormat="1" ht="16">
      <c r="A31" s="4">
        <v>30</v>
      </c>
      <c r="B31" s="4">
        <v>2</v>
      </c>
      <c r="C31" s="4">
        <v>8</v>
      </c>
      <c r="D31" s="5">
        <v>32092</v>
      </c>
      <c r="E31" s="4" t="s">
        <v>77</v>
      </c>
      <c r="F31" s="6" t="s">
        <v>294</v>
      </c>
      <c r="G31" s="7" t="s">
        <v>304</v>
      </c>
      <c r="I31" s="2" t="s">
        <v>912</v>
      </c>
      <c r="J31" s="6" t="s">
        <v>80</v>
      </c>
      <c r="K31" s="21">
        <f>COUNTIF($F$2:$F$500,J31)</f>
        <v>6</v>
      </c>
      <c r="M31" s="6" t="s">
        <v>921</v>
      </c>
      <c r="N31" s="25">
        <f>(COUNTIF($F$2:$F$500,"Defendant killed"))+(COUNTIF($F$2:$F$500,"Defendant flees country"))</f>
        <v>10</v>
      </c>
      <c r="O31" s="26">
        <f>N31/N$35</f>
        <v>2.2222222222222223E-2</v>
      </c>
      <c r="P31" s="6"/>
      <c r="Q31" s="6" t="s">
        <v>80</v>
      </c>
      <c r="R31" s="21">
        <f>COUNTIF($F$2:$F$230,Q31)</f>
        <v>6</v>
      </c>
      <c r="T31" s="6" t="s">
        <v>921</v>
      </c>
      <c r="U31" s="29">
        <f>(COUNTIF($F$2:$F$230,"Defendant killed"))+(COUNTIF($F$2:$F$230,"Defendant flees country"))</f>
        <v>9</v>
      </c>
      <c r="V31" s="26">
        <f>U31/U$35</f>
        <v>4.0358744394618833E-2</v>
      </c>
    </row>
    <row r="32" spans="1:24" s="7" customFormat="1" ht="16">
      <c r="A32" s="4">
        <v>31</v>
      </c>
      <c r="B32" s="4">
        <v>2</v>
      </c>
      <c r="C32" s="4">
        <v>9</v>
      </c>
      <c r="D32" s="5">
        <v>32099</v>
      </c>
      <c r="E32" s="4" t="s">
        <v>78</v>
      </c>
      <c r="F32" s="8" t="s">
        <v>902</v>
      </c>
      <c r="G32" s="7" t="s">
        <v>305</v>
      </c>
      <c r="H32" s="7" t="s">
        <v>39</v>
      </c>
      <c r="I32" s="2" t="s">
        <v>912</v>
      </c>
      <c r="J32" s="6" t="s">
        <v>767</v>
      </c>
      <c r="K32" s="21">
        <f>COUNTIF($F$2:$F$500,J32)</f>
        <v>1</v>
      </c>
      <c r="M32" s="6" t="s">
        <v>241</v>
      </c>
      <c r="N32" s="21">
        <f>COUNTIF($F$2:$F$500,M32)</f>
        <v>9</v>
      </c>
      <c r="O32" s="26">
        <f>N32/N$35</f>
        <v>0.02</v>
      </c>
      <c r="P32" s="6"/>
      <c r="Q32" s="6" t="s">
        <v>767</v>
      </c>
      <c r="R32" s="21">
        <f>COUNTIF($F$2:$F$230,Q32)</f>
        <v>0</v>
      </c>
      <c r="T32" s="6" t="s">
        <v>241</v>
      </c>
      <c r="U32" s="21">
        <f>COUNTIF($F$2:$F$230,T32)</f>
        <v>5</v>
      </c>
      <c r="V32" s="26">
        <f>U32/U$35</f>
        <v>2.2421524663677129E-2</v>
      </c>
    </row>
    <row r="33" spans="1:22" s="7" customFormat="1" ht="16">
      <c r="A33" s="4">
        <v>32</v>
      </c>
      <c r="B33" s="4">
        <v>2</v>
      </c>
      <c r="C33" s="4">
        <v>10</v>
      </c>
      <c r="D33" s="5">
        <v>32106</v>
      </c>
      <c r="E33" s="4" t="s">
        <v>79</v>
      </c>
      <c r="F33" s="6" t="s">
        <v>301</v>
      </c>
      <c r="G33" s="7" t="s">
        <v>305</v>
      </c>
      <c r="I33" s="2" t="s">
        <v>912</v>
      </c>
      <c r="J33" s="6" t="s">
        <v>915</v>
      </c>
      <c r="K33" s="7">
        <f>SUM(K29:K32)</f>
        <v>19</v>
      </c>
      <c r="M33" s="6" t="s">
        <v>302</v>
      </c>
      <c r="N33" s="21">
        <f>COUNTIF($F$2:$F$500,M33)</f>
        <v>8</v>
      </c>
      <c r="O33" s="26">
        <f>N33/N$35</f>
        <v>1.7777777777777778E-2</v>
      </c>
      <c r="P33" s="6"/>
      <c r="Q33" s="6" t="s">
        <v>915</v>
      </c>
      <c r="R33" s="7">
        <f>SUM(R29:R32)</f>
        <v>11</v>
      </c>
      <c r="T33" s="6" t="s">
        <v>302</v>
      </c>
      <c r="U33" s="21">
        <f>COUNTIF($F$2:$F$230,T33)</f>
        <v>4</v>
      </c>
      <c r="V33" s="26">
        <f>U33/U$35</f>
        <v>1.7937219730941704E-2</v>
      </c>
    </row>
    <row r="34" spans="1:22" s="7" customFormat="1" ht="16">
      <c r="A34" s="4">
        <v>33</v>
      </c>
      <c r="B34" s="4">
        <v>2</v>
      </c>
      <c r="C34" s="4">
        <v>11</v>
      </c>
      <c r="D34" s="5">
        <v>32120</v>
      </c>
      <c r="E34" s="4" t="s">
        <v>279</v>
      </c>
      <c r="F34" s="6" t="s">
        <v>301</v>
      </c>
      <c r="G34" s="7" t="s">
        <v>305</v>
      </c>
      <c r="I34" s="2" t="s">
        <v>912</v>
      </c>
      <c r="J34" s="6" t="s">
        <v>922</v>
      </c>
      <c r="K34" s="24">
        <f>K33-6</f>
        <v>13</v>
      </c>
      <c r="M34" s="6" t="s">
        <v>915</v>
      </c>
      <c r="N34" s="22">
        <v>13</v>
      </c>
      <c r="O34" s="26">
        <f>N34/N$35</f>
        <v>2.8888888888888888E-2</v>
      </c>
      <c r="P34" s="6"/>
      <c r="Q34" s="6" t="s">
        <v>922</v>
      </c>
      <c r="R34" s="24">
        <f>R33-6</f>
        <v>5</v>
      </c>
      <c r="T34" s="6" t="s">
        <v>915</v>
      </c>
      <c r="U34" s="22">
        <v>5</v>
      </c>
      <c r="V34" s="26">
        <f>U34/U$35</f>
        <v>2.2421524663677129E-2</v>
      </c>
    </row>
    <row r="35" spans="1:22" s="7" customFormat="1" ht="15">
      <c r="A35" s="4">
        <v>34</v>
      </c>
      <c r="B35" s="4">
        <v>2</v>
      </c>
      <c r="C35" s="4">
        <v>12</v>
      </c>
      <c r="D35" s="5">
        <v>32148</v>
      </c>
      <c r="E35" s="4" t="s">
        <v>280</v>
      </c>
      <c r="F35" s="6" t="s">
        <v>301</v>
      </c>
      <c r="G35" s="7" t="s">
        <v>305</v>
      </c>
      <c r="I35" s="2" t="s">
        <v>912</v>
      </c>
      <c r="N35" s="7">
        <v>450</v>
      </c>
      <c r="O35" s="23"/>
      <c r="P35" s="6"/>
      <c r="U35" s="7">
        <f>229-6</f>
        <v>223</v>
      </c>
      <c r="V35" s="23"/>
    </row>
    <row r="36" spans="1:22" s="7" customFormat="1" ht="15">
      <c r="A36" s="4">
        <v>35</v>
      </c>
      <c r="B36" s="4">
        <v>2</v>
      </c>
      <c r="C36" s="4">
        <v>13</v>
      </c>
      <c r="D36" s="5">
        <v>32155</v>
      </c>
      <c r="E36" s="4" t="s">
        <v>281</v>
      </c>
      <c r="F36" s="6" t="s">
        <v>301</v>
      </c>
      <c r="G36" s="7" t="s">
        <v>305</v>
      </c>
      <c r="I36" s="2" t="s">
        <v>912</v>
      </c>
      <c r="M36" s="6"/>
      <c r="N36" s="6"/>
      <c r="O36" s="6"/>
      <c r="P36" s="6"/>
      <c r="Q36" s="6"/>
      <c r="R36" s="6"/>
    </row>
    <row r="37" spans="1:22" s="7" customFormat="1" ht="15">
      <c r="A37" s="4">
        <v>36</v>
      </c>
      <c r="B37" s="4">
        <v>2</v>
      </c>
      <c r="C37" s="4">
        <v>14</v>
      </c>
      <c r="D37" s="5">
        <v>32176</v>
      </c>
      <c r="E37" s="4" t="s">
        <v>282</v>
      </c>
      <c r="F37" s="6" t="s">
        <v>301</v>
      </c>
      <c r="G37" s="7" t="s">
        <v>305</v>
      </c>
      <c r="I37" s="2" t="s">
        <v>912</v>
      </c>
      <c r="M37" s="6"/>
      <c r="N37" s="6"/>
      <c r="O37" s="6"/>
      <c r="P37" s="6"/>
      <c r="Q37" s="6"/>
      <c r="R37" s="6"/>
    </row>
    <row r="38" spans="1:22" s="7" customFormat="1" ht="15">
      <c r="A38" s="4">
        <v>37</v>
      </c>
      <c r="B38" s="4">
        <v>2</v>
      </c>
      <c r="C38" s="4">
        <v>15</v>
      </c>
      <c r="D38" s="5">
        <v>32183</v>
      </c>
      <c r="E38" s="4" t="s">
        <v>283</v>
      </c>
      <c r="F38" s="6" t="s">
        <v>301</v>
      </c>
      <c r="G38" s="7" t="s">
        <v>305</v>
      </c>
      <c r="H38" s="7" t="s">
        <v>46</v>
      </c>
      <c r="I38" s="2" t="s">
        <v>912</v>
      </c>
      <c r="M38" s="6"/>
      <c r="N38" s="6"/>
      <c r="O38" s="6"/>
      <c r="P38" s="6"/>
      <c r="Q38" s="6"/>
      <c r="R38" s="6"/>
    </row>
    <row r="39" spans="1:22" s="7" customFormat="1" ht="15">
      <c r="A39" s="4">
        <v>38</v>
      </c>
      <c r="B39" s="4">
        <v>2</v>
      </c>
      <c r="C39" s="4">
        <v>16</v>
      </c>
      <c r="D39" s="5">
        <v>32190</v>
      </c>
      <c r="E39" s="4" t="s">
        <v>284</v>
      </c>
      <c r="F39" s="6" t="s">
        <v>301</v>
      </c>
      <c r="G39" s="7" t="s">
        <v>305</v>
      </c>
      <c r="I39" s="2" t="s">
        <v>912</v>
      </c>
      <c r="M39" s="6"/>
      <c r="N39" s="6"/>
      <c r="O39" s="6"/>
      <c r="P39" s="6"/>
      <c r="Q39" s="6"/>
      <c r="R39" s="6"/>
    </row>
    <row r="40" spans="1:22" s="7" customFormat="1" ht="15">
      <c r="A40" s="4">
        <v>39</v>
      </c>
      <c r="B40" s="4">
        <v>2</v>
      </c>
      <c r="C40" s="4">
        <v>17</v>
      </c>
      <c r="D40" s="5">
        <v>32204</v>
      </c>
      <c r="E40" s="4" t="s">
        <v>285</v>
      </c>
      <c r="F40" s="6" t="s">
        <v>301</v>
      </c>
      <c r="G40" s="7" t="s">
        <v>305</v>
      </c>
      <c r="I40" s="2" t="s">
        <v>912</v>
      </c>
      <c r="M40" s="6"/>
      <c r="N40" s="6"/>
      <c r="O40" s="6"/>
      <c r="P40" s="6"/>
      <c r="Q40" s="6"/>
      <c r="R40" s="6"/>
    </row>
    <row r="41" spans="1:22" s="7" customFormat="1" ht="15">
      <c r="A41" s="4">
        <v>40</v>
      </c>
      <c r="B41" s="4">
        <v>2</v>
      </c>
      <c r="C41" s="4">
        <v>18</v>
      </c>
      <c r="D41" s="5">
        <v>32232</v>
      </c>
      <c r="E41" s="4" t="s">
        <v>286</v>
      </c>
      <c r="F41" s="6" t="s">
        <v>301</v>
      </c>
      <c r="G41" s="7" t="s">
        <v>305</v>
      </c>
      <c r="I41" s="2" t="s">
        <v>912</v>
      </c>
      <c r="M41" s="6"/>
      <c r="N41" s="6"/>
      <c r="O41" s="6"/>
      <c r="P41" s="6"/>
      <c r="Q41" s="6"/>
      <c r="R41" s="6"/>
    </row>
    <row r="42" spans="1:22" s="7" customFormat="1" ht="15">
      <c r="A42" s="4">
        <v>41</v>
      </c>
      <c r="B42" s="4">
        <v>2</v>
      </c>
      <c r="C42" s="4">
        <v>19</v>
      </c>
      <c r="D42" s="5">
        <v>32239</v>
      </c>
      <c r="E42" s="4" t="s">
        <v>287</v>
      </c>
      <c r="F42" s="6" t="s">
        <v>322</v>
      </c>
      <c r="G42" s="7" t="s">
        <v>304</v>
      </c>
      <c r="I42" s="2" t="s">
        <v>912</v>
      </c>
      <c r="L42" s="6"/>
      <c r="M42" s="6"/>
      <c r="N42" s="6"/>
      <c r="O42" s="6"/>
      <c r="P42" s="6"/>
      <c r="Q42" s="6"/>
      <c r="R42" s="6"/>
    </row>
    <row r="43" spans="1:22" s="7" customFormat="1" ht="15">
      <c r="A43" s="4">
        <v>42</v>
      </c>
      <c r="B43" s="4">
        <v>2</v>
      </c>
      <c r="C43" s="4">
        <v>20</v>
      </c>
      <c r="D43" s="5">
        <v>32246</v>
      </c>
      <c r="E43" s="4" t="s">
        <v>288</v>
      </c>
      <c r="F43" s="6" t="s">
        <v>241</v>
      </c>
      <c r="G43" s="7" t="s">
        <v>304</v>
      </c>
      <c r="I43" s="2" t="s">
        <v>912</v>
      </c>
      <c r="L43" s="6"/>
      <c r="M43" s="6"/>
      <c r="N43" s="6"/>
      <c r="O43" s="6"/>
      <c r="P43" s="6"/>
      <c r="Q43" s="6"/>
      <c r="R43" s="6"/>
    </row>
    <row r="44" spans="1:22" s="7" customFormat="1" ht="15">
      <c r="A44" s="4">
        <v>43</v>
      </c>
      <c r="B44" s="4">
        <v>2</v>
      </c>
      <c r="C44" s="4">
        <v>21</v>
      </c>
      <c r="D44" s="5">
        <v>32260</v>
      </c>
      <c r="E44" s="4" t="s">
        <v>289</v>
      </c>
      <c r="F44" s="6" t="s">
        <v>301</v>
      </c>
      <c r="G44" s="7" t="s">
        <v>305</v>
      </c>
      <c r="I44" s="2" t="s">
        <v>912</v>
      </c>
      <c r="J44" s="6"/>
      <c r="K44" s="6"/>
      <c r="L44" s="6"/>
      <c r="M44" s="6"/>
      <c r="N44" s="6"/>
      <c r="O44" s="6"/>
      <c r="P44" s="6"/>
      <c r="Q44" s="6"/>
      <c r="R44" s="6"/>
    </row>
    <row r="45" spans="1:22" s="7" customFormat="1" ht="15">
      <c r="A45" s="4">
        <v>44</v>
      </c>
      <c r="B45" s="4">
        <v>2</v>
      </c>
      <c r="C45" s="4">
        <v>22</v>
      </c>
      <c r="D45" s="5">
        <v>32276</v>
      </c>
      <c r="E45" s="4" t="s">
        <v>290</v>
      </c>
      <c r="F45" s="6" t="s">
        <v>240</v>
      </c>
      <c r="G45" s="7" t="s">
        <v>80</v>
      </c>
      <c r="H45" s="7" t="s">
        <v>40</v>
      </c>
      <c r="I45" s="2" t="s">
        <v>912</v>
      </c>
      <c r="J45" s="6"/>
      <c r="K45" s="6"/>
      <c r="L45" s="6"/>
      <c r="M45" s="6"/>
      <c r="N45" s="6"/>
      <c r="O45" s="6"/>
      <c r="P45" s="6"/>
      <c r="Q45" s="6"/>
      <c r="R45" s="6"/>
    </row>
    <row r="46" spans="1:22" s="7" customFormat="1" ht="15">
      <c r="A46" s="4">
        <v>45</v>
      </c>
      <c r="B46" s="4">
        <v>3</v>
      </c>
      <c r="C46" s="4">
        <v>1</v>
      </c>
      <c r="D46" s="5">
        <v>32408</v>
      </c>
      <c r="E46" s="4" t="s">
        <v>291</v>
      </c>
      <c r="F46" s="6" t="s">
        <v>303</v>
      </c>
      <c r="G46" s="7" t="s">
        <v>305</v>
      </c>
      <c r="I46" s="2" t="s">
        <v>912</v>
      </c>
      <c r="J46" s="6"/>
      <c r="K46" s="6"/>
      <c r="L46" s="6"/>
      <c r="M46" s="6"/>
      <c r="N46" s="6"/>
      <c r="O46" s="6"/>
      <c r="P46" s="6"/>
      <c r="Q46" s="6"/>
      <c r="R46" s="6"/>
    </row>
    <row r="47" spans="1:22" s="7" customFormat="1" ht="15">
      <c r="A47" s="4">
        <v>46</v>
      </c>
      <c r="B47" s="4">
        <v>3</v>
      </c>
      <c r="C47" s="4">
        <v>2</v>
      </c>
      <c r="D47" s="5">
        <v>32415</v>
      </c>
      <c r="E47" s="4" t="s">
        <v>292</v>
      </c>
      <c r="F47" s="6" t="s">
        <v>294</v>
      </c>
      <c r="G47" s="7" t="s">
        <v>304</v>
      </c>
      <c r="I47" s="2" t="s">
        <v>912</v>
      </c>
      <c r="J47" s="6"/>
      <c r="K47" s="6"/>
      <c r="L47" s="6"/>
      <c r="M47" s="6"/>
      <c r="N47" s="6"/>
      <c r="O47" s="6"/>
      <c r="P47" s="6"/>
      <c r="Q47" s="6"/>
      <c r="R47" s="6"/>
    </row>
    <row r="48" spans="1:22" s="7" customFormat="1" ht="15">
      <c r="A48" s="4">
        <v>47</v>
      </c>
      <c r="B48" s="4">
        <v>3</v>
      </c>
      <c r="C48" s="4">
        <v>3</v>
      </c>
      <c r="D48" s="5">
        <v>32422</v>
      </c>
      <c r="E48" s="4" t="s">
        <v>293</v>
      </c>
      <c r="F48" s="6" t="s">
        <v>301</v>
      </c>
      <c r="G48" s="7" t="s">
        <v>305</v>
      </c>
      <c r="I48" s="2" t="s">
        <v>912</v>
      </c>
      <c r="J48" s="6"/>
      <c r="K48" s="6"/>
      <c r="L48" s="6"/>
      <c r="M48" s="6"/>
      <c r="N48" s="6"/>
      <c r="O48" s="6"/>
      <c r="P48" s="6"/>
      <c r="Q48" s="6"/>
      <c r="R48" s="6"/>
    </row>
    <row r="49" spans="1:22" s="7" customFormat="1" ht="16">
      <c r="A49" s="4">
        <v>48</v>
      </c>
      <c r="B49" s="4">
        <v>3</v>
      </c>
      <c r="C49" s="4">
        <v>4</v>
      </c>
      <c r="D49" s="5">
        <v>32429</v>
      </c>
      <c r="E49" s="4" t="s">
        <v>250</v>
      </c>
      <c r="F49" s="6" t="s">
        <v>902</v>
      </c>
      <c r="G49" s="7" t="s">
        <v>305</v>
      </c>
      <c r="I49" s="2" t="s">
        <v>912</v>
      </c>
      <c r="J49" s="6"/>
      <c r="K49" s="6"/>
      <c r="L49" s="6"/>
      <c r="M49" s="6"/>
      <c r="N49" s="6"/>
      <c r="O49" s="6"/>
      <c r="P49" s="6"/>
      <c r="Q49" s="6"/>
      <c r="R49" s="6"/>
      <c r="U49" s="6"/>
      <c r="V49" s="21"/>
    </row>
    <row r="50" spans="1:22" s="7" customFormat="1" ht="15">
      <c r="A50" s="4">
        <v>49</v>
      </c>
      <c r="B50" s="4">
        <v>3</v>
      </c>
      <c r="C50" s="4">
        <v>5</v>
      </c>
      <c r="D50" s="5">
        <v>32436</v>
      </c>
      <c r="E50" s="4" t="s">
        <v>251</v>
      </c>
      <c r="F50" s="6" t="s">
        <v>303</v>
      </c>
      <c r="G50" s="7" t="s">
        <v>305</v>
      </c>
      <c r="I50" s="2" t="s">
        <v>912</v>
      </c>
      <c r="J50" s="6"/>
      <c r="K50" s="6"/>
      <c r="L50" s="6"/>
      <c r="M50" s="6"/>
      <c r="N50" s="6"/>
      <c r="O50" s="6"/>
      <c r="P50" s="6"/>
      <c r="Q50" s="6"/>
      <c r="R50" s="6"/>
    </row>
    <row r="51" spans="1:22" s="7" customFormat="1" ht="15">
      <c r="A51" s="4">
        <v>50</v>
      </c>
      <c r="B51" s="4">
        <v>3</v>
      </c>
      <c r="C51" s="4">
        <v>6</v>
      </c>
      <c r="D51" s="5">
        <v>32450</v>
      </c>
      <c r="E51" s="4" t="s">
        <v>252</v>
      </c>
      <c r="F51" s="6" t="s">
        <v>902</v>
      </c>
      <c r="G51" s="7" t="s">
        <v>305</v>
      </c>
      <c r="I51" s="2" t="s">
        <v>912</v>
      </c>
      <c r="J51" s="6"/>
      <c r="K51" s="6"/>
      <c r="L51" s="6"/>
      <c r="M51" s="6"/>
      <c r="N51" s="6"/>
      <c r="O51" s="6"/>
      <c r="P51" s="6"/>
      <c r="Q51" s="6"/>
      <c r="R51" s="6"/>
    </row>
    <row r="52" spans="1:22" s="7" customFormat="1" ht="15">
      <c r="A52" s="4">
        <v>51</v>
      </c>
      <c r="B52" s="4">
        <v>3</v>
      </c>
      <c r="C52" s="4">
        <v>7</v>
      </c>
      <c r="D52" s="5">
        <v>32457</v>
      </c>
      <c r="E52" s="4" t="s">
        <v>253</v>
      </c>
      <c r="F52" s="6" t="s">
        <v>301</v>
      </c>
      <c r="G52" s="7" t="s">
        <v>305</v>
      </c>
      <c r="I52" s="2" t="s">
        <v>912</v>
      </c>
      <c r="J52" s="6"/>
      <c r="K52" s="6"/>
      <c r="L52" s="6"/>
      <c r="M52" s="6"/>
      <c r="N52" s="6"/>
      <c r="O52" s="6"/>
      <c r="P52" s="6"/>
      <c r="Q52" s="6"/>
      <c r="R52" s="6"/>
    </row>
    <row r="53" spans="1:22" s="7" customFormat="1" ht="15">
      <c r="A53" s="4">
        <v>52</v>
      </c>
      <c r="B53" s="4">
        <v>3</v>
      </c>
      <c r="C53" s="4">
        <v>8</v>
      </c>
      <c r="D53" s="5">
        <v>32464</v>
      </c>
      <c r="E53" s="4" t="s">
        <v>254</v>
      </c>
      <c r="F53" s="6" t="s">
        <v>301</v>
      </c>
      <c r="G53" s="7" t="s">
        <v>305</v>
      </c>
      <c r="H53" s="7" t="s">
        <v>41</v>
      </c>
      <c r="I53" s="2" t="s">
        <v>912</v>
      </c>
      <c r="J53" s="6"/>
      <c r="K53" s="6"/>
      <c r="L53" s="6"/>
      <c r="M53" s="6"/>
      <c r="N53" s="6"/>
      <c r="O53" s="6"/>
      <c r="P53" s="6"/>
      <c r="Q53" s="6"/>
      <c r="R53" s="6"/>
    </row>
    <row r="54" spans="1:22" s="7" customFormat="1" ht="15">
      <c r="A54" s="4">
        <v>53</v>
      </c>
      <c r="B54" s="4">
        <v>3</v>
      </c>
      <c r="C54" s="4">
        <v>9</v>
      </c>
      <c r="D54" s="5">
        <v>32471</v>
      </c>
      <c r="E54" s="4" t="s">
        <v>255</v>
      </c>
      <c r="F54" s="6" t="s">
        <v>303</v>
      </c>
      <c r="G54" s="7" t="s">
        <v>305</v>
      </c>
      <c r="I54" s="2" t="s">
        <v>912</v>
      </c>
      <c r="J54" s="6"/>
      <c r="K54" s="6"/>
      <c r="L54" s="6"/>
      <c r="M54" s="6"/>
      <c r="N54" s="6"/>
      <c r="O54" s="6"/>
      <c r="P54" s="6"/>
      <c r="Q54" s="6"/>
      <c r="R54" s="6"/>
    </row>
    <row r="55" spans="1:22" s="7" customFormat="1" ht="15">
      <c r="A55" s="4">
        <v>54</v>
      </c>
      <c r="B55" s="4">
        <v>3</v>
      </c>
      <c r="C55" s="4">
        <v>10</v>
      </c>
      <c r="D55" s="5">
        <v>32485</v>
      </c>
      <c r="E55" s="4" t="s">
        <v>256</v>
      </c>
      <c r="F55" s="6" t="s">
        <v>239</v>
      </c>
      <c r="G55" s="7" t="s">
        <v>304</v>
      </c>
      <c r="I55" s="2" t="s">
        <v>912</v>
      </c>
      <c r="J55" s="6"/>
      <c r="K55" s="6"/>
      <c r="L55" s="6"/>
      <c r="M55" s="6"/>
      <c r="N55" s="6"/>
      <c r="O55" s="6"/>
      <c r="P55" s="6"/>
      <c r="Q55" s="6"/>
      <c r="R55" s="6"/>
    </row>
    <row r="56" spans="1:22" s="7" customFormat="1" ht="15">
      <c r="A56" s="4">
        <v>55</v>
      </c>
      <c r="B56" s="4">
        <v>3</v>
      </c>
      <c r="C56" s="4">
        <v>11</v>
      </c>
      <c r="D56" s="5">
        <v>32513</v>
      </c>
      <c r="E56" s="4" t="s">
        <v>257</v>
      </c>
      <c r="F56" s="6" t="s">
        <v>322</v>
      </c>
      <c r="G56" s="7" t="s">
        <v>304</v>
      </c>
      <c r="I56" s="2" t="s">
        <v>912</v>
      </c>
      <c r="J56" s="6"/>
      <c r="K56" s="6"/>
      <c r="L56" s="6"/>
      <c r="M56" s="6"/>
      <c r="N56" s="6"/>
      <c r="O56" s="6"/>
      <c r="P56" s="6"/>
      <c r="Q56" s="6"/>
      <c r="R56" s="6"/>
    </row>
    <row r="57" spans="1:22" s="7" customFormat="1" ht="15">
      <c r="A57" s="4">
        <v>56</v>
      </c>
      <c r="B57" s="4">
        <v>3</v>
      </c>
      <c r="C57" s="4">
        <v>12</v>
      </c>
      <c r="D57" s="5">
        <v>32520</v>
      </c>
      <c r="E57" s="4" t="s">
        <v>258</v>
      </c>
      <c r="F57" s="6" t="s">
        <v>268</v>
      </c>
      <c r="G57" s="7" t="s">
        <v>80</v>
      </c>
      <c r="H57" s="7" t="s">
        <v>70</v>
      </c>
      <c r="I57" s="2" t="s">
        <v>912</v>
      </c>
      <c r="J57" s="6"/>
      <c r="K57" s="6"/>
      <c r="L57" s="6"/>
      <c r="M57" s="6"/>
      <c r="N57" s="6"/>
      <c r="O57" s="6"/>
      <c r="P57" s="6"/>
      <c r="Q57" s="6"/>
      <c r="R57" s="6"/>
    </row>
    <row r="58" spans="1:22" s="7" customFormat="1" ht="15">
      <c r="A58" s="4">
        <v>57</v>
      </c>
      <c r="B58" s="4">
        <v>3</v>
      </c>
      <c r="C58" s="4">
        <v>13</v>
      </c>
      <c r="D58" s="5">
        <v>32541</v>
      </c>
      <c r="E58" s="4" t="s">
        <v>259</v>
      </c>
      <c r="F58" s="6" t="s">
        <v>303</v>
      </c>
      <c r="G58" s="7" t="s">
        <v>305</v>
      </c>
      <c r="I58" s="2" t="s">
        <v>912</v>
      </c>
      <c r="J58" s="6"/>
      <c r="K58" s="6"/>
      <c r="L58" s="6"/>
      <c r="M58" s="6"/>
      <c r="N58" s="6"/>
      <c r="O58" s="6"/>
      <c r="P58" s="6"/>
      <c r="Q58" s="6"/>
      <c r="R58" s="6"/>
    </row>
    <row r="59" spans="1:22" s="7" customFormat="1" ht="15">
      <c r="A59" s="4">
        <v>58</v>
      </c>
      <c r="B59" s="4">
        <v>3</v>
      </c>
      <c r="C59" s="4">
        <v>14</v>
      </c>
      <c r="D59" s="5">
        <v>32548</v>
      </c>
      <c r="E59" s="4" t="s">
        <v>260</v>
      </c>
      <c r="F59" s="6" t="s">
        <v>303</v>
      </c>
      <c r="G59" s="7" t="s">
        <v>305</v>
      </c>
      <c r="I59" s="2" t="s">
        <v>912</v>
      </c>
      <c r="J59" s="6"/>
      <c r="K59" s="6"/>
      <c r="L59" s="6"/>
      <c r="M59" s="6"/>
      <c r="N59" s="6"/>
      <c r="O59" s="6"/>
      <c r="P59" s="6"/>
      <c r="Q59" s="6"/>
      <c r="R59" s="6"/>
    </row>
    <row r="60" spans="1:22" s="7" customFormat="1" ht="15">
      <c r="A60" s="4">
        <v>59</v>
      </c>
      <c r="B60" s="4">
        <v>3</v>
      </c>
      <c r="C60" s="4">
        <v>15</v>
      </c>
      <c r="D60" s="5">
        <v>32562</v>
      </c>
      <c r="E60" s="4" t="s">
        <v>261</v>
      </c>
      <c r="F60" s="6" t="s">
        <v>240</v>
      </c>
      <c r="G60" s="7" t="s">
        <v>80</v>
      </c>
      <c r="I60" s="2" t="s">
        <v>912</v>
      </c>
      <c r="J60" s="6"/>
      <c r="K60" s="6"/>
      <c r="L60" s="6"/>
      <c r="M60" s="6"/>
      <c r="N60" s="6"/>
      <c r="O60" s="6"/>
      <c r="P60" s="6"/>
      <c r="Q60" s="6"/>
      <c r="R60" s="6"/>
    </row>
    <row r="61" spans="1:22" s="7" customFormat="1" ht="15">
      <c r="A61" s="4">
        <v>60</v>
      </c>
      <c r="B61" s="4">
        <v>3</v>
      </c>
      <c r="C61" s="4">
        <v>16</v>
      </c>
      <c r="D61" s="5">
        <v>32569</v>
      </c>
      <c r="E61" s="4" t="s">
        <v>262</v>
      </c>
      <c r="F61" s="6" t="s">
        <v>303</v>
      </c>
      <c r="G61" s="7" t="s">
        <v>305</v>
      </c>
      <c r="I61" s="2" t="s">
        <v>912</v>
      </c>
      <c r="J61" s="6"/>
      <c r="K61" s="6"/>
      <c r="L61" s="6"/>
      <c r="M61" s="6"/>
      <c r="N61" s="6"/>
      <c r="O61" s="6"/>
      <c r="P61" s="6"/>
      <c r="Q61" s="6"/>
      <c r="R61" s="6"/>
    </row>
    <row r="62" spans="1:22" s="7" customFormat="1" ht="15">
      <c r="A62" s="4">
        <v>61</v>
      </c>
      <c r="B62" s="4">
        <v>3</v>
      </c>
      <c r="C62" s="4">
        <v>17</v>
      </c>
      <c r="D62" s="5">
        <v>32576</v>
      </c>
      <c r="E62" s="4" t="s">
        <v>156</v>
      </c>
      <c r="F62" s="6" t="s">
        <v>301</v>
      </c>
      <c r="G62" s="7" t="s">
        <v>305</v>
      </c>
      <c r="I62" s="2" t="s">
        <v>912</v>
      </c>
      <c r="J62" s="6"/>
      <c r="K62" s="6"/>
      <c r="L62" s="6"/>
      <c r="M62" s="6"/>
      <c r="N62" s="6"/>
      <c r="O62" s="6"/>
      <c r="P62" s="6"/>
      <c r="Q62" s="6"/>
      <c r="R62" s="6"/>
    </row>
    <row r="63" spans="1:22" s="7" customFormat="1" ht="15">
      <c r="A63" s="4">
        <v>62</v>
      </c>
      <c r="B63" s="4">
        <v>3</v>
      </c>
      <c r="C63" s="4">
        <v>18</v>
      </c>
      <c r="D63" s="5">
        <v>32583</v>
      </c>
      <c r="E63" s="4" t="s">
        <v>157</v>
      </c>
      <c r="F63" s="6" t="s">
        <v>240</v>
      </c>
      <c r="G63" s="7" t="s">
        <v>80</v>
      </c>
      <c r="I63" s="2" t="s">
        <v>912</v>
      </c>
      <c r="J63" s="6"/>
      <c r="K63" s="6"/>
      <c r="L63" s="6"/>
      <c r="M63" s="6"/>
      <c r="N63" s="6"/>
      <c r="O63" s="6"/>
      <c r="P63" s="6"/>
      <c r="Q63" s="6"/>
      <c r="R63" s="6"/>
    </row>
    <row r="64" spans="1:22" s="7" customFormat="1" ht="15">
      <c r="A64" s="4">
        <v>63</v>
      </c>
      <c r="B64" s="4">
        <v>3</v>
      </c>
      <c r="C64" s="4">
        <v>19</v>
      </c>
      <c r="D64" s="5">
        <v>32618</v>
      </c>
      <c r="E64" s="4" t="s">
        <v>158</v>
      </c>
      <c r="F64" s="6" t="s">
        <v>303</v>
      </c>
      <c r="G64" s="7" t="s">
        <v>305</v>
      </c>
      <c r="I64" s="2" t="s">
        <v>912</v>
      </c>
      <c r="J64" s="6"/>
      <c r="K64" s="6"/>
      <c r="L64" s="6"/>
      <c r="M64" s="6"/>
      <c r="N64" s="6"/>
      <c r="O64" s="6"/>
      <c r="P64" s="6"/>
      <c r="Q64" s="6"/>
      <c r="R64" s="6"/>
    </row>
    <row r="65" spans="1:18" s="7" customFormat="1" ht="15">
      <c r="A65" s="4">
        <v>64</v>
      </c>
      <c r="B65" s="4">
        <v>3</v>
      </c>
      <c r="C65" s="4">
        <v>20</v>
      </c>
      <c r="D65" s="5">
        <v>32632</v>
      </c>
      <c r="E65" s="4" t="s">
        <v>159</v>
      </c>
      <c r="F65" s="6" t="s">
        <v>303</v>
      </c>
      <c r="G65" s="7" t="s">
        <v>305</v>
      </c>
      <c r="I65" s="2" t="s">
        <v>912</v>
      </c>
      <c r="J65" s="6"/>
      <c r="K65" s="6"/>
      <c r="L65" s="6"/>
      <c r="M65" s="6"/>
      <c r="N65" s="6"/>
      <c r="O65" s="6"/>
      <c r="P65" s="6"/>
      <c r="Q65" s="6"/>
      <c r="R65" s="6"/>
    </row>
    <row r="66" spans="1:18" s="7" customFormat="1" ht="15">
      <c r="A66" s="4">
        <v>65</v>
      </c>
      <c r="B66" s="4">
        <v>3</v>
      </c>
      <c r="C66" s="4">
        <v>21</v>
      </c>
      <c r="D66" s="5">
        <v>32639</v>
      </c>
      <c r="E66" s="4" t="s">
        <v>160</v>
      </c>
      <c r="F66" s="6" t="s">
        <v>322</v>
      </c>
      <c r="G66" s="7" t="s">
        <v>304</v>
      </c>
      <c r="I66" s="2" t="s">
        <v>912</v>
      </c>
      <c r="J66" s="6"/>
      <c r="K66" s="6"/>
      <c r="L66" s="6"/>
      <c r="M66" s="6"/>
      <c r="N66" s="6"/>
      <c r="O66" s="6"/>
      <c r="P66" s="6"/>
      <c r="Q66" s="6"/>
      <c r="R66" s="6"/>
    </row>
    <row r="67" spans="1:18" s="7" customFormat="1" ht="15">
      <c r="A67" s="4">
        <v>66</v>
      </c>
      <c r="B67" s="4">
        <v>3</v>
      </c>
      <c r="C67" s="4">
        <v>22</v>
      </c>
      <c r="D67" s="5">
        <v>32646</v>
      </c>
      <c r="E67" s="4" t="s">
        <v>161</v>
      </c>
      <c r="F67" s="6" t="s">
        <v>303</v>
      </c>
      <c r="G67" s="7" t="s">
        <v>305</v>
      </c>
      <c r="I67" s="2" t="s">
        <v>912</v>
      </c>
      <c r="J67" s="6"/>
      <c r="K67" s="6"/>
      <c r="L67" s="6"/>
      <c r="M67" s="6"/>
      <c r="N67" s="6"/>
      <c r="O67" s="6"/>
      <c r="P67" s="6"/>
      <c r="Q67" s="6"/>
      <c r="R67" s="6"/>
    </row>
    <row r="68" spans="1:18" s="7" customFormat="1" ht="15">
      <c r="A68" s="4">
        <v>67</v>
      </c>
      <c r="B68" s="4">
        <v>4</v>
      </c>
      <c r="C68" s="4">
        <v>1</v>
      </c>
      <c r="D68" s="5">
        <v>32765</v>
      </c>
      <c r="E68" s="4" t="s">
        <v>162</v>
      </c>
      <c r="F68" s="6" t="s">
        <v>301</v>
      </c>
      <c r="G68" s="7" t="s">
        <v>304</v>
      </c>
      <c r="H68" s="7" t="s">
        <v>45</v>
      </c>
      <c r="I68" s="2" t="s">
        <v>912</v>
      </c>
      <c r="J68" s="6"/>
      <c r="K68" s="6"/>
      <c r="L68" s="6"/>
      <c r="M68" s="6"/>
      <c r="N68" s="6"/>
      <c r="O68" s="6"/>
      <c r="P68" s="6"/>
      <c r="Q68" s="6"/>
      <c r="R68" s="6"/>
    </row>
    <row r="69" spans="1:18" s="7" customFormat="1" ht="15">
      <c r="A69" s="4">
        <v>68</v>
      </c>
      <c r="B69" s="4">
        <v>4</v>
      </c>
      <c r="C69" s="4">
        <v>2</v>
      </c>
      <c r="D69" s="5">
        <v>32779</v>
      </c>
      <c r="E69" s="4" t="s">
        <v>163</v>
      </c>
      <c r="F69" s="6" t="s">
        <v>301</v>
      </c>
      <c r="G69" s="7" t="s">
        <v>304</v>
      </c>
      <c r="H69" s="7" t="s">
        <v>72</v>
      </c>
      <c r="I69" s="2" t="s">
        <v>912</v>
      </c>
      <c r="J69" s="6"/>
      <c r="K69" s="6"/>
      <c r="L69" s="6"/>
      <c r="M69" s="6"/>
      <c r="N69" s="6"/>
      <c r="O69" s="6"/>
      <c r="P69" s="6"/>
      <c r="Q69" s="6"/>
      <c r="R69" s="6"/>
    </row>
    <row r="70" spans="1:18" s="7" customFormat="1" ht="15">
      <c r="A70" s="4">
        <v>69</v>
      </c>
      <c r="B70" s="4">
        <v>4</v>
      </c>
      <c r="C70" s="4">
        <v>3</v>
      </c>
      <c r="D70" s="5">
        <v>32786</v>
      </c>
      <c r="E70" s="4" t="s">
        <v>164</v>
      </c>
      <c r="F70" s="6" t="s">
        <v>301</v>
      </c>
      <c r="G70" s="7" t="s">
        <v>305</v>
      </c>
      <c r="I70" s="2" t="s">
        <v>912</v>
      </c>
      <c r="J70" s="6"/>
      <c r="K70" s="6"/>
      <c r="L70" s="6"/>
      <c r="M70" s="6"/>
      <c r="N70" s="6"/>
      <c r="O70" s="6"/>
      <c r="P70" s="6"/>
      <c r="Q70" s="6"/>
      <c r="R70" s="6"/>
    </row>
    <row r="71" spans="1:18" s="7" customFormat="1" ht="15">
      <c r="A71" s="4">
        <v>70</v>
      </c>
      <c r="B71" s="4">
        <v>4</v>
      </c>
      <c r="C71" s="4">
        <v>4</v>
      </c>
      <c r="D71" s="5">
        <v>32793</v>
      </c>
      <c r="E71" s="4" t="s">
        <v>165</v>
      </c>
      <c r="F71" s="8" t="s">
        <v>268</v>
      </c>
      <c r="G71" s="7" t="s">
        <v>80</v>
      </c>
      <c r="I71" s="2" t="s">
        <v>912</v>
      </c>
      <c r="J71" s="6"/>
      <c r="K71" s="6"/>
      <c r="L71" s="6"/>
      <c r="M71" s="6"/>
      <c r="N71" s="6"/>
      <c r="O71" s="6"/>
      <c r="P71" s="6"/>
      <c r="Q71" s="6"/>
      <c r="R71" s="6"/>
    </row>
    <row r="72" spans="1:18" s="7" customFormat="1" ht="15">
      <c r="A72" s="4">
        <v>71</v>
      </c>
      <c r="B72" s="4">
        <v>4</v>
      </c>
      <c r="C72" s="4">
        <v>5</v>
      </c>
      <c r="D72" s="5">
        <v>32800</v>
      </c>
      <c r="E72" s="4" t="s">
        <v>166</v>
      </c>
      <c r="F72" s="6" t="s">
        <v>322</v>
      </c>
      <c r="G72" s="7" t="s">
        <v>304</v>
      </c>
      <c r="H72" s="7" t="s">
        <v>61</v>
      </c>
      <c r="I72" s="2" t="s">
        <v>912</v>
      </c>
      <c r="J72" s="6"/>
      <c r="K72" s="6"/>
      <c r="L72" s="6"/>
      <c r="M72" s="6"/>
      <c r="N72" s="6"/>
      <c r="O72" s="6"/>
      <c r="P72" s="6"/>
      <c r="Q72" s="6"/>
      <c r="R72" s="6"/>
    </row>
    <row r="73" spans="1:18" s="7" customFormat="1" ht="15">
      <c r="A73" s="4">
        <v>72</v>
      </c>
      <c r="B73" s="4">
        <v>4</v>
      </c>
      <c r="C73" s="4">
        <v>6</v>
      </c>
      <c r="D73" s="5">
        <v>32807</v>
      </c>
      <c r="E73" s="4" t="s">
        <v>167</v>
      </c>
      <c r="F73" s="6" t="s">
        <v>301</v>
      </c>
      <c r="G73" s="7" t="s">
        <v>305</v>
      </c>
      <c r="I73" s="2" t="s">
        <v>912</v>
      </c>
      <c r="J73" s="6"/>
      <c r="K73" s="6"/>
      <c r="L73" s="6"/>
      <c r="M73" s="6"/>
      <c r="N73" s="6"/>
      <c r="O73" s="6"/>
      <c r="P73" s="6"/>
      <c r="Q73" s="6"/>
      <c r="R73" s="6"/>
    </row>
    <row r="74" spans="1:18" s="7" customFormat="1" ht="15">
      <c r="A74" s="4">
        <v>73</v>
      </c>
      <c r="B74" s="4">
        <v>4</v>
      </c>
      <c r="C74" s="4">
        <v>7</v>
      </c>
      <c r="D74" s="5">
        <v>32814</v>
      </c>
      <c r="E74" s="4" t="s">
        <v>121</v>
      </c>
      <c r="F74" s="6" t="s">
        <v>301</v>
      </c>
      <c r="G74" s="7" t="s">
        <v>305</v>
      </c>
      <c r="H74" s="7" t="s">
        <v>42</v>
      </c>
      <c r="I74" s="2" t="s">
        <v>912</v>
      </c>
      <c r="J74" s="6"/>
      <c r="K74" s="6"/>
      <c r="L74" s="6"/>
      <c r="M74" s="6"/>
      <c r="N74" s="6"/>
      <c r="O74" s="6"/>
      <c r="P74" s="6"/>
      <c r="Q74" s="6"/>
      <c r="R74" s="6"/>
    </row>
    <row r="75" spans="1:18" s="7" customFormat="1" ht="15">
      <c r="A75" s="4">
        <v>74</v>
      </c>
      <c r="B75" s="4">
        <v>4</v>
      </c>
      <c r="C75" s="4">
        <v>8</v>
      </c>
      <c r="D75" s="5">
        <v>32820</v>
      </c>
      <c r="E75" s="4" t="s">
        <v>122</v>
      </c>
      <c r="F75" s="6" t="s">
        <v>902</v>
      </c>
      <c r="G75" s="7" t="s">
        <v>305</v>
      </c>
      <c r="H75" s="7" t="s">
        <v>43</v>
      </c>
      <c r="I75" s="2" t="s">
        <v>912</v>
      </c>
      <c r="J75" s="6"/>
      <c r="K75" s="6"/>
      <c r="L75" s="6"/>
      <c r="M75" s="6"/>
      <c r="N75" s="6"/>
      <c r="O75" s="6"/>
      <c r="P75" s="6"/>
      <c r="Q75" s="6"/>
      <c r="R75" s="6"/>
    </row>
    <row r="76" spans="1:18" s="7" customFormat="1" ht="15">
      <c r="A76" s="4">
        <v>75</v>
      </c>
      <c r="B76" s="4">
        <v>4</v>
      </c>
      <c r="C76" s="4">
        <v>9</v>
      </c>
      <c r="D76" s="5">
        <v>32827</v>
      </c>
      <c r="E76" s="4" t="s">
        <v>123</v>
      </c>
      <c r="F76" s="6" t="s">
        <v>303</v>
      </c>
      <c r="G76" s="7" t="s">
        <v>305</v>
      </c>
      <c r="H76" s="7" t="s">
        <v>44</v>
      </c>
      <c r="I76" s="2" t="s">
        <v>912</v>
      </c>
      <c r="J76" s="6"/>
      <c r="K76" s="6"/>
      <c r="L76" s="6"/>
      <c r="M76" s="6"/>
      <c r="N76" s="6"/>
      <c r="O76" s="6"/>
      <c r="P76" s="6"/>
      <c r="Q76" s="6"/>
      <c r="R76" s="6"/>
    </row>
    <row r="77" spans="1:18" s="7" customFormat="1" ht="15">
      <c r="A77" s="4">
        <v>76</v>
      </c>
      <c r="B77" s="4">
        <v>4</v>
      </c>
      <c r="C77" s="4">
        <v>10</v>
      </c>
      <c r="D77" s="5">
        <v>32842</v>
      </c>
      <c r="E77" s="4" t="s">
        <v>124</v>
      </c>
      <c r="F77" s="6" t="s">
        <v>303</v>
      </c>
      <c r="G77" s="7" t="s">
        <v>305</v>
      </c>
      <c r="I77" s="2" t="s">
        <v>912</v>
      </c>
      <c r="J77" s="6"/>
      <c r="K77" s="6"/>
      <c r="L77" s="6"/>
      <c r="M77" s="6"/>
      <c r="N77" s="6"/>
      <c r="O77" s="6"/>
      <c r="P77" s="6"/>
      <c r="Q77" s="6"/>
      <c r="R77" s="6"/>
    </row>
    <row r="78" spans="1:18" s="7" customFormat="1" ht="15">
      <c r="A78" s="4">
        <v>77</v>
      </c>
      <c r="B78" s="4">
        <v>4</v>
      </c>
      <c r="C78" s="4">
        <v>11</v>
      </c>
      <c r="D78" s="5">
        <v>32877</v>
      </c>
      <c r="E78" s="4" t="s">
        <v>206</v>
      </c>
      <c r="F78" s="6" t="s">
        <v>303</v>
      </c>
      <c r="G78" s="7" t="s">
        <v>305</v>
      </c>
      <c r="H78" s="7" t="s">
        <v>320</v>
      </c>
      <c r="I78" s="2" t="s">
        <v>912</v>
      </c>
      <c r="J78" s="6"/>
      <c r="K78" s="6"/>
      <c r="L78" s="6"/>
      <c r="M78" s="6"/>
      <c r="N78" s="6"/>
      <c r="O78" s="6"/>
      <c r="P78" s="6"/>
      <c r="Q78" s="6"/>
      <c r="R78" s="6"/>
    </row>
    <row r="79" spans="1:18" s="7" customFormat="1" ht="15">
      <c r="A79" s="4">
        <v>78</v>
      </c>
      <c r="B79" s="4">
        <v>4</v>
      </c>
      <c r="C79" s="4">
        <v>12</v>
      </c>
      <c r="D79" s="5">
        <v>32884</v>
      </c>
      <c r="E79" s="4" t="s">
        <v>207</v>
      </c>
      <c r="F79" s="6" t="s">
        <v>301</v>
      </c>
      <c r="G79" s="7" t="s">
        <v>304</v>
      </c>
      <c r="H79" s="7" t="s">
        <v>32</v>
      </c>
      <c r="I79" s="2" t="s">
        <v>912</v>
      </c>
      <c r="J79" s="6"/>
      <c r="K79" s="6"/>
      <c r="L79" s="6"/>
      <c r="M79" s="6"/>
      <c r="N79" s="6"/>
      <c r="O79" s="6"/>
      <c r="P79" s="6"/>
      <c r="Q79" s="6"/>
      <c r="R79" s="6"/>
    </row>
    <row r="80" spans="1:18" s="7" customFormat="1" ht="15">
      <c r="A80" s="4">
        <v>79</v>
      </c>
      <c r="B80" s="4">
        <v>4</v>
      </c>
      <c r="C80" s="4">
        <v>13</v>
      </c>
      <c r="D80" s="5">
        <v>32891</v>
      </c>
      <c r="E80" s="4" t="s">
        <v>208</v>
      </c>
      <c r="F80" s="6" t="s">
        <v>303</v>
      </c>
      <c r="G80" s="7" t="s">
        <v>305</v>
      </c>
      <c r="I80" s="2" t="s">
        <v>912</v>
      </c>
      <c r="J80" s="6"/>
      <c r="K80" s="6"/>
      <c r="L80" s="6"/>
      <c r="M80" s="6"/>
      <c r="N80" s="6"/>
      <c r="O80" s="6"/>
      <c r="P80" s="6"/>
      <c r="Q80" s="6"/>
      <c r="R80" s="6"/>
    </row>
    <row r="81" spans="1:18" s="7" customFormat="1" ht="15">
      <c r="A81" s="4">
        <v>80</v>
      </c>
      <c r="B81" s="4">
        <v>4</v>
      </c>
      <c r="C81" s="4">
        <v>14</v>
      </c>
      <c r="D81" s="5">
        <v>32905</v>
      </c>
      <c r="E81" s="4" t="s">
        <v>209</v>
      </c>
      <c r="F81" s="6" t="s">
        <v>303</v>
      </c>
      <c r="G81" s="7" t="s">
        <v>305</v>
      </c>
      <c r="I81" s="2" t="s">
        <v>912</v>
      </c>
      <c r="J81" s="6"/>
      <c r="K81" s="6"/>
      <c r="L81" s="6"/>
      <c r="M81" s="6"/>
      <c r="N81" s="6"/>
      <c r="O81" s="6"/>
      <c r="P81" s="6"/>
      <c r="Q81" s="6"/>
      <c r="R81" s="6"/>
    </row>
    <row r="82" spans="1:18" s="7" customFormat="1" ht="15">
      <c r="A82" s="4">
        <v>81</v>
      </c>
      <c r="B82" s="4">
        <v>4</v>
      </c>
      <c r="C82" s="4">
        <v>15</v>
      </c>
      <c r="D82" s="5">
        <v>32912</v>
      </c>
      <c r="E82" s="4" t="s">
        <v>210</v>
      </c>
      <c r="F82" s="6" t="s">
        <v>302</v>
      </c>
      <c r="G82" s="7" t="s">
        <v>304</v>
      </c>
      <c r="I82" s="2" t="s">
        <v>912</v>
      </c>
      <c r="J82" s="6"/>
      <c r="K82" s="6"/>
      <c r="L82" s="6"/>
      <c r="M82" s="6"/>
      <c r="N82" s="6"/>
      <c r="O82" s="6"/>
      <c r="P82" s="6"/>
      <c r="Q82" s="6"/>
      <c r="R82" s="6"/>
    </row>
    <row r="83" spans="1:18" s="7" customFormat="1" ht="15">
      <c r="A83" s="4">
        <v>82</v>
      </c>
      <c r="B83" s="4">
        <v>4</v>
      </c>
      <c r="C83" s="4">
        <v>16</v>
      </c>
      <c r="D83" s="5">
        <v>32933</v>
      </c>
      <c r="E83" s="4" t="s">
        <v>211</v>
      </c>
      <c r="F83" s="6" t="s">
        <v>301</v>
      </c>
      <c r="G83" s="7" t="s">
        <v>305</v>
      </c>
      <c r="I83" s="2" t="s">
        <v>912</v>
      </c>
      <c r="J83" s="6"/>
      <c r="K83" s="6"/>
      <c r="L83" s="6"/>
      <c r="M83" s="6"/>
      <c r="N83" s="6"/>
      <c r="O83" s="6"/>
      <c r="P83" s="6"/>
      <c r="Q83" s="6"/>
      <c r="R83" s="6"/>
    </row>
    <row r="84" spans="1:18" s="7" customFormat="1" ht="15">
      <c r="A84" s="4">
        <v>83</v>
      </c>
      <c r="B84" s="4">
        <v>4</v>
      </c>
      <c r="C84" s="4">
        <v>17</v>
      </c>
      <c r="D84" s="5">
        <v>32940</v>
      </c>
      <c r="E84" s="4" t="s">
        <v>212</v>
      </c>
      <c r="F84" s="6" t="s">
        <v>80</v>
      </c>
      <c r="G84" s="7" t="s">
        <v>80</v>
      </c>
      <c r="H84" s="7" t="s">
        <v>33</v>
      </c>
      <c r="I84" s="2" t="s">
        <v>912</v>
      </c>
      <c r="J84" s="6"/>
      <c r="K84" s="6"/>
      <c r="L84" s="6"/>
      <c r="M84" s="6"/>
      <c r="N84" s="6"/>
      <c r="O84" s="6"/>
      <c r="P84" s="6"/>
      <c r="Q84" s="6"/>
      <c r="R84" s="6"/>
    </row>
    <row r="85" spans="1:18" s="7" customFormat="1" ht="15">
      <c r="A85" s="4">
        <v>84</v>
      </c>
      <c r="B85" s="4">
        <v>4</v>
      </c>
      <c r="C85" s="4">
        <v>18</v>
      </c>
      <c r="D85" s="5">
        <v>32961</v>
      </c>
      <c r="E85" s="4" t="s">
        <v>213</v>
      </c>
      <c r="F85" s="6" t="s">
        <v>303</v>
      </c>
      <c r="G85" s="7" t="s">
        <v>305</v>
      </c>
      <c r="I85" s="2" t="s">
        <v>912</v>
      </c>
      <c r="J85" s="6"/>
      <c r="K85" s="6"/>
      <c r="L85" s="6"/>
      <c r="M85" s="6"/>
      <c r="N85" s="6"/>
      <c r="O85" s="6"/>
      <c r="P85" s="6"/>
      <c r="Q85" s="6"/>
      <c r="R85" s="6"/>
    </row>
    <row r="86" spans="1:18" s="7" customFormat="1" ht="15">
      <c r="A86" s="4">
        <v>85</v>
      </c>
      <c r="B86" s="4">
        <v>4</v>
      </c>
      <c r="C86" s="4">
        <v>19</v>
      </c>
      <c r="D86" s="5">
        <v>32975</v>
      </c>
      <c r="E86" s="4" t="s">
        <v>214</v>
      </c>
      <c r="F86" s="6" t="s">
        <v>241</v>
      </c>
      <c r="G86" s="7" t="s">
        <v>304</v>
      </c>
      <c r="I86" s="2" t="s">
        <v>912</v>
      </c>
      <c r="J86" s="6"/>
      <c r="K86" s="6"/>
      <c r="L86" s="6"/>
      <c r="M86" s="6"/>
      <c r="N86" s="6"/>
      <c r="O86" s="6"/>
      <c r="P86" s="6"/>
      <c r="Q86" s="6"/>
      <c r="R86" s="6"/>
    </row>
    <row r="87" spans="1:18" s="7" customFormat="1" ht="15">
      <c r="A87" s="4">
        <v>86</v>
      </c>
      <c r="B87" s="4">
        <v>4</v>
      </c>
      <c r="C87" s="4">
        <v>20</v>
      </c>
      <c r="D87" s="5">
        <v>32996</v>
      </c>
      <c r="E87" s="4" t="s">
        <v>125</v>
      </c>
      <c r="F87" s="6" t="s">
        <v>322</v>
      </c>
      <c r="G87" s="7" t="s">
        <v>304</v>
      </c>
      <c r="I87" s="2" t="s">
        <v>912</v>
      </c>
      <c r="J87" s="6"/>
      <c r="K87" s="6"/>
      <c r="L87" s="6"/>
      <c r="M87" s="6"/>
      <c r="N87" s="6"/>
      <c r="O87" s="6"/>
      <c r="P87" s="6"/>
      <c r="Q87" s="6"/>
      <c r="R87" s="6"/>
    </row>
    <row r="88" spans="1:18" s="7" customFormat="1" ht="15">
      <c r="A88" s="4">
        <v>87</v>
      </c>
      <c r="B88" s="4">
        <v>4</v>
      </c>
      <c r="C88" s="4">
        <v>21</v>
      </c>
      <c r="D88" s="5">
        <v>33010</v>
      </c>
      <c r="E88" s="4" t="s">
        <v>126</v>
      </c>
      <c r="F88" s="6" t="s">
        <v>902</v>
      </c>
      <c r="G88" s="7" t="s">
        <v>305</v>
      </c>
      <c r="H88" s="7" t="s">
        <v>321</v>
      </c>
      <c r="I88" s="2" t="s">
        <v>912</v>
      </c>
      <c r="J88" s="6"/>
      <c r="K88" s="6"/>
      <c r="L88" s="6"/>
      <c r="M88" s="6"/>
      <c r="N88" s="6"/>
      <c r="O88" s="6"/>
      <c r="P88" s="6"/>
      <c r="Q88" s="6"/>
      <c r="R88" s="6"/>
    </row>
    <row r="89" spans="1:18" s="7" customFormat="1" ht="15">
      <c r="A89" s="4">
        <v>88</v>
      </c>
      <c r="B89" s="4">
        <v>4</v>
      </c>
      <c r="C89" s="4">
        <v>22</v>
      </c>
      <c r="D89" s="5">
        <v>33017</v>
      </c>
      <c r="E89" s="4" t="s">
        <v>269</v>
      </c>
      <c r="F89" s="6" t="s">
        <v>301</v>
      </c>
      <c r="G89" s="7" t="s">
        <v>305</v>
      </c>
      <c r="H89" s="7" t="s">
        <v>34</v>
      </c>
      <c r="I89" s="2" t="s">
        <v>912</v>
      </c>
      <c r="J89" s="6"/>
      <c r="K89" s="6"/>
      <c r="L89" s="6"/>
      <c r="M89" s="6"/>
      <c r="N89" s="6"/>
      <c r="O89" s="6"/>
      <c r="P89" s="6"/>
      <c r="Q89" s="6"/>
      <c r="R89" s="6"/>
    </row>
    <row r="90" spans="1:18" s="7" customFormat="1" ht="15">
      <c r="A90" s="4">
        <v>89</v>
      </c>
      <c r="B90" s="4">
        <v>5</v>
      </c>
      <c r="C90" s="4">
        <v>1</v>
      </c>
      <c r="D90" s="5">
        <v>33136</v>
      </c>
      <c r="E90" s="4" t="s">
        <v>270</v>
      </c>
      <c r="F90" s="6" t="s">
        <v>303</v>
      </c>
      <c r="G90" s="7" t="s">
        <v>305</v>
      </c>
      <c r="I90" s="2" t="s">
        <v>912</v>
      </c>
      <c r="J90" s="6"/>
      <c r="K90" s="6"/>
      <c r="L90" s="6"/>
      <c r="M90" s="6"/>
      <c r="N90" s="6"/>
      <c r="O90" s="6"/>
      <c r="P90" s="6"/>
      <c r="Q90" s="6"/>
      <c r="R90" s="6"/>
    </row>
    <row r="91" spans="1:18" s="7" customFormat="1" ht="15">
      <c r="A91" s="4">
        <v>90</v>
      </c>
      <c r="B91" s="4">
        <v>5</v>
      </c>
      <c r="C91" s="4">
        <v>2</v>
      </c>
      <c r="D91" s="5">
        <v>33143</v>
      </c>
      <c r="E91" s="4" t="s">
        <v>87</v>
      </c>
      <c r="F91" s="6" t="s">
        <v>238</v>
      </c>
      <c r="G91" s="7" t="s">
        <v>304</v>
      </c>
      <c r="H91" s="7" t="s">
        <v>35</v>
      </c>
      <c r="I91" s="2" t="s">
        <v>912</v>
      </c>
      <c r="J91" s="6"/>
      <c r="K91" s="6"/>
      <c r="L91" s="6"/>
      <c r="M91" s="6"/>
      <c r="N91" s="6"/>
      <c r="O91" s="6"/>
      <c r="P91" s="6"/>
      <c r="Q91" s="6"/>
      <c r="R91" s="6"/>
    </row>
    <row r="92" spans="1:18" s="7" customFormat="1" ht="15">
      <c r="A92" s="4">
        <v>91</v>
      </c>
      <c r="B92" s="4">
        <v>5</v>
      </c>
      <c r="C92" s="4">
        <v>3</v>
      </c>
      <c r="D92" s="5">
        <v>33150</v>
      </c>
      <c r="E92" s="4" t="s">
        <v>88</v>
      </c>
      <c r="F92" s="6" t="s">
        <v>294</v>
      </c>
      <c r="G92" s="7" t="s">
        <v>304</v>
      </c>
      <c r="I92" s="2" t="s">
        <v>912</v>
      </c>
      <c r="J92" s="6"/>
      <c r="K92" s="6"/>
      <c r="L92" s="6"/>
      <c r="M92" s="6"/>
      <c r="N92" s="6"/>
      <c r="O92" s="6"/>
      <c r="P92" s="6"/>
      <c r="Q92" s="6"/>
      <c r="R92" s="6"/>
    </row>
    <row r="93" spans="1:18" s="7" customFormat="1" ht="15">
      <c r="A93" s="4">
        <v>92</v>
      </c>
      <c r="B93" s="4">
        <v>5</v>
      </c>
      <c r="C93" s="4">
        <v>4</v>
      </c>
      <c r="D93" s="5">
        <v>33157</v>
      </c>
      <c r="E93" s="4" t="s">
        <v>89</v>
      </c>
      <c r="F93" s="8" t="s">
        <v>303</v>
      </c>
      <c r="G93" s="7" t="s">
        <v>305</v>
      </c>
      <c r="I93" s="2" t="s">
        <v>912</v>
      </c>
      <c r="J93" s="6"/>
      <c r="K93" s="6"/>
      <c r="L93" s="6"/>
      <c r="M93" s="6"/>
      <c r="N93" s="6"/>
      <c r="O93" s="6"/>
      <c r="P93" s="6"/>
      <c r="Q93" s="6"/>
      <c r="R93" s="6"/>
    </row>
    <row r="94" spans="1:18" s="7" customFormat="1" ht="15">
      <c r="A94" s="4">
        <v>93</v>
      </c>
      <c r="B94" s="4">
        <v>5</v>
      </c>
      <c r="C94" s="4">
        <v>5</v>
      </c>
      <c r="D94" s="5">
        <v>33164</v>
      </c>
      <c r="E94" s="4" t="s">
        <v>90</v>
      </c>
      <c r="F94" s="8" t="s">
        <v>303</v>
      </c>
      <c r="G94" s="7" t="s">
        <v>305</v>
      </c>
      <c r="I94" s="2" t="s">
        <v>912</v>
      </c>
      <c r="J94" s="6"/>
      <c r="K94" s="6"/>
      <c r="L94" s="6"/>
      <c r="M94" s="6"/>
      <c r="N94" s="6"/>
      <c r="O94" s="6"/>
      <c r="P94" s="6"/>
      <c r="Q94" s="6"/>
      <c r="R94" s="6"/>
    </row>
    <row r="95" spans="1:18" s="7" customFormat="1" ht="15">
      <c r="A95" s="4">
        <v>94</v>
      </c>
      <c r="B95" s="4">
        <v>5</v>
      </c>
      <c r="C95" s="4">
        <v>6</v>
      </c>
      <c r="D95" s="5">
        <v>33178</v>
      </c>
      <c r="E95" s="4" t="s">
        <v>91</v>
      </c>
      <c r="F95" s="6" t="s">
        <v>303</v>
      </c>
      <c r="G95" s="7" t="s">
        <v>305</v>
      </c>
      <c r="I95" s="2" t="s">
        <v>912</v>
      </c>
      <c r="J95" s="6"/>
      <c r="K95" s="6"/>
      <c r="L95" s="6"/>
      <c r="M95" s="6"/>
      <c r="N95" s="6"/>
      <c r="O95" s="6"/>
      <c r="P95" s="6"/>
      <c r="Q95" s="6"/>
      <c r="R95" s="6"/>
    </row>
    <row r="96" spans="1:18" s="7" customFormat="1" ht="15">
      <c r="A96" s="4">
        <v>95</v>
      </c>
      <c r="B96" s="4">
        <v>5</v>
      </c>
      <c r="C96" s="4">
        <v>7</v>
      </c>
      <c r="D96" s="5">
        <v>33185</v>
      </c>
      <c r="E96" s="4" t="s">
        <v>92</v>
      </c>
      <c r="F96" s="6" t="s">
        <v>303</v>
      </c>
      <c r="G96" s="7" t="s">
        <v>305</v>
      </c>
      <c r="I96" s="2" t="s">
        <v>912</v>
      </c>
      <c r="J96" s="6"/>
      <c r="K96" s="6"/>
      <c r="L96" s="6"/>
      <c r="M96" s="6"/>
      <c r="N96" s="6"/>
      <c r="O96" s="6"/>
      <c r="P96" s="6"/>
      <c r="Q96" s="6"/>
      <c r="R96" s="6"/>
    </row>
    <row r="97" spans="1:9" ht="15">
      <c r="A97" s="4">
        <v>96</v>
      </c>
      <c r="B97" s="4">
        <v>5</v>
      </c>
      <c r="C97" s="4">
        <v>8</v>
      </c>
      <c r="D97" s="5">
        <v>33199</v>
      </c>
      <c r="E97" s="4" t="s">
        <v>93</v>
      </c>
      <c r="F97" s="6" t="s">
        <v>301</v>
      </c>
      <c r="G97" s="7" t="s">
        <v>305</v>
      </c>
      <c r="I97" s="2" t="s">
        <v>912</v>
      </c>
    </row>
    <row r="98" spans="1:9" ht="15">
      <c r="A98" s="4">
        <v>97</v>
      </c>
      <c r="B98" s="4">
        <v>5</v>
      </c>
      <c r="C98" s="4">
        <v>9</v>
      </c>
      <c r="D98" s="5">
        <v>33206</v>
      </c>
      <c r="E98" s="4" t="s">
        <v>94</v>
      </c>
      <c r="F98" s="6" t="s">
        <v>301</v>
      </c>
      <c r="G98" s="7" t="s">
        <v>305</v>
      </c>
      <c r="I98" s="2" t="s">
        <v>912</v>
      </c>
    </row>
    <row r="99" spans="1:9" ht="15">
      <c r="A99" s="4">
        <v>98</v>
      </c>
      <c r="B99" s="4">
        <v>5</v>
      </c>
      <c r="C99" s="4">
        <v>10</v>
      </c>
      <c r="D99" s="5">
        <v>33241</v>
      </c>
      <c r="E99" s="4" t="s">
        <v>95</v>
      </c>
      <c r="F99" s="6" t="s">
        <v>301</v>
      </c>
      <c r="G99" s="7" t="s">
        <v>305</v>
      </c>
      <c r="H99" s="7" t="s">
        <v>36</v>
      </c>
      <c r="I99" s="2" t="s">
        <v>912</v>
      </c>
    </row>
    <row r="100" spans="1:9" ht="15">
      <c r="A100" s="4">
        <v>99</v>
      </c>
      <c r="B100" s="4">
        <v>5</v>
      </c>
      <c r="C100" s="4">
        <v>11</v>
      </c>
      <c r="D100" s="5">
        <v>33248</v>
      </c>
      <c r="E100" s="4" t="s">
        <v>181</v>
      </c>
      <c r="F100" s="6" t="s">
        <v>303</v>
      </c>
      <c r="G100" s="7" t="s">
        <v>305</v>
      </c>
      <c r="I100" s="2" t="s">
        <v>912</v>
      </c>
    </row>
    <row r="101" spans="1:9" ht="15">
      <c r="A101" s="4">
        <v>100</v>
      </c>
      <c r="B101" s="4">
        <v>5</v>
      </c>
      <c r="C101" s="4">
        <v>12</v>
      </c>
      <c r="D101" s="5">
        <v>33262</v>
      </c>
      <c r="E101" s="4" t="s">
        <v>182</v>
      </c>
      <c r="F101" s="6" t="s">
        <v>303</v>
      </c>
      <c r="G101" s="7" t="s">
        <v>305</v>
      </c>
      <c r="I101" s="2" t="s">
        <v>912</v>
      </c>
    </row>
    <row r="102" spans="1:9" ht="15">
      <c r="A102" s="4">
        <v>101</v>
      </c>
      <c r="B102" s="4">
        <v>5</v>
      </c>
      <c r="C102" s="4">
        <v>13</v>
      </c>
      <c r="D102" s="5">
        <v>33269</v>
      </c>
      <c r="E102" s="4" t="s">
        <v>183</v>
      </c>
      <c r="F102" s="6" t="s">
        <v>301</v>
      </c>
      <c r="G102" s="7" t="s">
        <v>305</v>
      </c>
      <c r="I102" s="2" t="s">
        <v>912</v>
      </c>
    </row>
    <row r="103" spans="1:9" ht="15">
      <c r="A103" s="4">
        <v>102</v>
      </c>
      <c r="B103" s="4">
        <v>5</v>
      </c>
      <c r="C103" s="4">
        <v>14</v>
      </c>
      <c r="D103" s="5">
        <v>33276</v>
      </c>
      <c r="E103" s="4" t="s">
        <v>184</v>
      </c>
      <c r="F103" s="6" t="s">
        <v>303</v>
      </c>
      <c r="G103" s="7" t="s">
        <v>305</v>
      </c>
      <c r="I103" s="2" t="s">
        <v>912</v>
      </c>
    </row>
    <row r="104" spans="1:9" ht="15">
      <c r="A104" s="4">
        <v>103</v>
      </c>
      <c r="B104" s="4">
        <v>5</v>
      </c>
      <c r="C104" s="4">
        <v>15</v>
      </c>
      <c r="D104" s="5">
        <v>33283</v>
      </c>
      <c r="E104" s="4" t="s">
        <v>185</v>
      </c>
      <c r="F104" s="6" t="s">
        <v>238</v>
      </c>
      <c r="G104" s="7" t="s">
        <v>304</v>
      </c>
      <c r="H104" s="7" t="s">
        <v>37</v>
      </c>
      <c r="I104" s="2" t="s">
        <v>912</v>
      </c>
    </row>
    <row r="105" spans="1:9" ht="15">
      <c r="A105" s="4">
        <v>104</v>
      </c>
      <c r="B105" s="4">
        <v>5</v>
      </c>
      <c r="C105" s="4">
        <v>16</v>
      </c>
      <c r="D105" s="5">
        <v>33311</v>
      </c>
      <c r="E105" s="4" t="s">
        <v>186</v>
      </c>
      <c r="F105" s="6" t="s">
        <v>303</v>
      </c>
      <c r="G105" s="7" t="s">
        <v>305</v>
      </c>
      <c r="H105" s="7" t="s">
        <v>69</v>
      </c>
      <c r="I105" s="2" t="s">
        <v>912</v>
      </c>
    </row>
    <row r="106" spans="1:9" ht="15">
      <c r="A106" s="4">
        <v>105</v>
      </c>
      <c r="B106" s="4">
        <v>5</v>
      </c>
      <c r="C106" s="4">
        <v>17</v>
      </c>
      <c r="D106" s="5">
        <v>33318</v>
      </c>
      <c r="E106" s="4" t="s">
        <v>187</v>
      </c>
      <c r="F106" s="6" t="s">
        <v>301</v>
      </c>
      <c r="G106" s="7" t="s">
        <v>305</v>
      </c>
      <c r="H106" s="7" t="s">
        <v>38</v>
      </c>
      <c r="I106" s="2" t="s">
        <v>912</v>
      </c>
    </row>
    <row r="107" spans="1:9" ht="15">
      <c r="A107" s="4">
        <v>106</v>
      </c>
      <c r="B107" s="4">
        <v>5</v>
      </c>
      <c r="C107" s="4">
        <v>18</v>
      </c>
      <c r="D107" s="5">
        <v>33332</v>
      </c>
      <c r="E107" s="4" t="s">
        <v>188</v>
      </c>
      <c r="F107" s="6" t="s">
        <v>301</v>
      </c>
      <c r="G107" s="7" t="s">
        <v>305</v>
      </c>
      <c r="H107" s="7" t="s">
        <v>329</v>
      </c>
      <c r="I107" s="2" t="s">
        <v>912</v>
      </c>
    </row>
    <row r="108" spans="1:9" s="11" customFormat="1" ht="15">
      <c r="A108" s="9">
        <v>107</v>
      </c>
      <c r="B108" s="9">
        <v>5</v>
      </c>
      <c r="C108" s="9">
        <v>19</v>
      </c>
      <c r="D108" s="10">
        <v>33346</v>
      </c>
      <c r="E108" s="9" t="s">
        <v>189</v>
      </c>
      <c r="F108" s="11" t="s">
        <v>303</v>
      </c>
      <c r="G108" s="7" t="s">
        <v>305</v>
      </c>
      <c r="H108" s="12"/>
      <c r="I108" s="2" t="s">
        <v>912</v>
      </c>
    </row>
    <row r="109" spans="1:9" s="11" customFormat="1" ht="15">
      <c r="A109" s="9">
        <v>108</v>
      </c>
      <c r="B109" s="9">
        <v>5</v>
      </c>
      <c r="C109" s="9">
        <v>20</v>
      </c>
      <c r="D109" s="10">
        <v>33353</v>
      </c>
      <c r="E109" s="9" t="s">
        <v>190</v>
      </c>
      <c r="F109" s="11" t="s">
        <v>303</v>
      </c>
      <c r="G109" s="7" t="s">
        <v>305</v>
      </c>
      <c r="H109" s="12"/>
      <c r="I109" s="2" t="s">
        <v>912</v>
      </c>
    </row>
    <row r="110" spans="1:9" ht="15">
      <c r="A110" s="4">
        <v>109</v>
      </c>
      <c r="B110" s="4">
        <v>5</v>
      </c>
      <c r="C110" s="4">
        <v>21</v>
      </c>
      <c r="D110" s="5">
        <v>33360</v>
      </c>
      <c r="E110" s="4" t="s">
        <v>191</v>
      </c>
      <c r="F110" s="6" t="s">
        <v>303</v>
      </c>
      <c r="G110" s="7" t="s">
        <v>305</v>
      </c>
      <c r="I110" s="2" t="s">
        <v>912</v>
      </c>
    </row>
    <row r="111" spans="1:9" ht="15">
      <c r="A111" s="4">
        <v>110</v>
      </c>
      <c r="B111" s="4">
        <v>5</v>
      </c>
      <c r="C111" s="4">
        <v>22</v>
      </c>
      <c r="D111" s="5">
        <v>33374</v>
      </c>
      <c r="E111" s="4" t="s">
        <v>192</v>
      </c>
      <c r="F111" s="6" t="s">
        <v>303</v>
      </c>
      <c r="G111" s="7" t="s">
        <v>305</v>
      </c>
      <c r="H111" s="7" t="s">
        <v>25</v>
      </c>
      <c r="I111" s="2" t="s">
        <v>912</v>
      </c>
    </row>
    <row r="112" spans="1:9" ht="15">
      <c r="A112" s="4">
        <v>111</v>
      </c>
      <c r="B112" s="4">
        <v>5</v>
      </c>
      <c r="C112" s="4">
        <v>23</v>
      </c>
      <c r="D112" s="5">
        <v>33381</v>
      </c>
      <c r="E112" s="4" t="s">
        <v>193</v>
      </c>
      <c r="F112" s="6" t="s">
        <v>302</v>
      </c>
      <c r="G112" s="7" t="s">
        <v>304</v>
      </c>
      <c r="I112" s="2" t="s">
        <v>912</v>
      </c>
    </row>
    <row r="113" spans="1:18" s="7" customFormat="1" ht="15">
      <c r="A113" s="4">
        <v>112</v>
      </c>
      <c r="B113" s="4">
        <v>6</v>
      </c>
      <c r="C113" s="4">
        <v>1</v>
      </c>
      <c r="D113" s="5">
        <v>33500</v>
      </c>
      <c r="E113" s="4" t="s">
        <v>194</v>
      </c>
      <c r="F113" s="6" t="s">
        <v>303</v>
      </c>
      <c r="G113" s="7" t="s">
        <v>305</v>
      </c>
      <c r="I113" s="2" t="s">
        <v>912</v>
      </c>
      <c r="J113" s="6"/>
      <c r="K113" s="6"/>
      <c r="L113" s="6"/>
      <c r="M113" s="6"/>
      <c r="N113" s="6"/>
      <c r="O113" s="6"/>
      <c r="P113" s="6"/>
      <c r="Q113" s="6"/>
      <c r="R113" s="6"/>
    </row>
    <row r="114" spans="1:18" s="7" customFormat="1" ht="15">
      <c r="A114" s="4">
        <v>113</v>
      </c>
      <c r="B114" s="4">
        <v>6</v>
      </c>
      <c r="C114" s="4">
        <v>2</v>
      </c>
      <c r="D114" s="5">
        <v>33507</v>
      </c>
      <c r="E114" s="4" t="s">
        <v>195</v>
      </c>
      <c r="F114" s="6" t="s">
        <v>902</v>
      </c>
      <c r="G114" s="7" t="s">
        <v>305</v>
      </c>
      <c r="H114" s="7" t="s">
        <v>324</v>
      </c>
      <c r="I114" s="2" t="s">
        <v>912</v>
      </c>
      <c r="J114" s="6"/>
      <c r="K114" s="6"/>
      <c r="L114" s="6"/>
      <c r="M114" s="6"/>
      <c r="N114" s="6"/>
      <c r="O114" s="6"/>
      <c r="P114" s="6"/>
      <c r="Q114" s="6"/>
      <c r="R114" s="6"/>
    </row>
    <row r="115" spans="1:18" s="7" customFormat="1" ht="15">
      <c r="A115" s="4">
        <v>114</v>
      </c>
      <c r="B115" s="4">
        <v>6</v>
      </c>
      <c r="C115" s="4">
        <v>3</v>
      </c>
      <c r="D115" s="5">
        <v>33528</v>
      </c>
      <c r="E115" s="4" t="s">
        <v>196</v>
      </c>
      <c r="F115" s="6" t="s">
        <v>301</v>
      </c>
      <c r="G115" s="7" t="s">
        <v>305</v>
      </c>
      <c r="I115" s="2" t="s">
        <v>912</v>
      </c>
      <c r="J115" s="6"/>
      <c r="K115" s="6"/>
      <c r="L115" s="6"/>
      <c r="M115" s="6"/>
      <c r="N115" s="6"/>
      <c r="O115" s="6"/>
      <c r="P115" s="6"/>
      <c r="Q115" s="6"/>
      <c r="R115" s="6"/>
    </row>
    <row r="116" spans="1:18" s="7" customFormat="1" ht="15">
      <c r="A116" s="4">
        <v>115</v>
      </c>
      <c r="B116" s="4">
        <v>6</v>
      </c>
      <c r="C116" s="4">
        <v>4</v>
      </c>
      <c r="D116" s="5">
        <v>33542</v>
      </c>
      <c r="E116" s="4" t="s">
        <v>197</v>
      </c>
      <c r="F116" s="6" t="s">
        <v>303</v>
      </c>
      <c r="G116" s="7" t="s">
        <v>305</v>
      </c>
      <c r="I116" s="2" t="s">
        <v>912</v>
      </c>
      <c r="J116" s="6"/>
      <c r="K116" s="6"/>
      <c r="L116" s="6"/>
      <c r="M116" s="6"/>
      <c r="N116" s="6"/>
      <c r="O116" s="6"/>
      <c r="P116" s="6"/>
      <c r="Q116" s="6"/>
      <c r="R116" s="6"/>
    </row>
    <row r="117" spans="1:18" s="7" customFormat="1" ht="15">
      <c r="A117" s="4">
        <v>116</v>
      </c>
      <c r="B117" s="4">
        <v>6</v>
      </c>
      <c r="C117" s="4">
        <v>5</v>
      </c>
      <c r="D117" s="5">
        <v>33549</v>
      </c>
      <c r="E117" s="4" t="s">
        <v>198</v>
      </c>
      <c r="F117" s="6" t="s">
        <v>301</v>
      </c>
      <c r="G117" s="7" t="s">
        <v>305</v>
      </c>
      <c r="I117" s="2" t="s">
        <v>912</v>
      </c>
      <c r="J117" s="6"/>
      <c r="K117" s="6"/>
      <c r="L117" s="6"/>
      <c r="M117" s="6"/>
      <c r="N117" s="6"/>
      <c r="O117" s="6"/>
      <c r="P117" s="6"/>
      <c r="Q117" s="6"/>
      <c r="R117" s="6"/>
    </row>
    <row r="118" spans="1:18" s="7" customFormat="1" ht="15">
      <c r="A118" s="4">
        <v>117</v>
      </c>
      <c r="B118" s="4">
        <v>6</v>
      </c>
      <c r="C118" s="4">
        <v>6</v>
      </c>
      <c r="D118" s="5">
        <v>33556</v>
      </c>
      <c r="E118" s="4" t="s">
        <v>199</v>
      </c>
      <c r="F118" s="6" t="s">
        <v>322</v>
      </c>
      <c r="G118" s="7" t="s">
        <v>304</v>
      </c>
      <c r="I118" s="2" t="s">
        <v>912</v>
      </c>
      <c r="J118" s="6"/>
      <c r="K118" s="6"/>
      <c r="L118" s="6"/>
      <c r="M118" s="6"/>
      <c r="N118" s="6"/>
      <c r="O118" s="6"/>
      <c r="P118" s="6"/>
      <c r="Q118" s="6"/>
      <c r="R118" s="6"/>
    </row>
    <row r="119" spans="1:18" s="7" customFormat="1" ht="15">
      <c r="A119" s="4">
        <v>118</v>
      </c>
      <c r="B119" s="4">
        <v>6</v>
      </c>
      <c r="C119" s="4">
        <v>7</v>
      </c>
      <c r="D119" s="5">
        <v>33563</v>
      </c>
      <c r="E119" s="4" t="s">
        <v>200</v>
      </c>
      <c r="F119" s="6" t="s">
        <v>303</v>
      </c>
      <c r="G119" s="7" t="s">
        <v>305</v>
      </c>
      <c r="I119" s="2" t="s">
        <v>912</v>
      </c>
      <c r="J119" s="6"/>
      <c r="K119" s="6"/>
      <c r="L119" s="6"/>
      <c r="M119" s="6"/>
      <c r="N119" s="6"/>
      <c r="O119" s="6"/>
      <c r="P119" s="6"/>
      <c r="Q119" s="6"/>
      <c r="R119" s="6"/>
    </row>
    <row r="120" spans="1:18" s="7" customFormat="1" ht="15">
      <c r="A120" s="4">
        <v>119</v>
      </c>
      <c r="B120" s="4">
        <v>6</v>
      </c>
      <c r="C120" s="4">
        <v>8</v>
      </c>
      <c r="D120" s="5">
        <v>33570</v>
      </c>
      <c r="E120" s="4" t="s">
        <v>201</v>
      </c>
      <c r="F120" s="6" t="s">
        <v>301</v>
      </c>
      <c r="G120" s="7" t="s">
        <v>305</v>
      </c>
      <c r="I120" s="2" t="s">
        <v>912</v>
      </c>
      <c r="J120" s="6"/>
      <c r="K120" s="6"/>
      <c r="L120" s="6"/>
      <c r="M120" s="6"/>
      <c r="N120" s="6"/>
      <c r="O120" s="6"/>
      <c r="P120" s="6"/>
      <c r="Q120" s="6"/>
      <c r="R120" s="6"/>
    </row>
    <row r="121" spans="1:18" s="7" customFormat="1" ht="15">
      <c r="A121" s="4">
        <v>120</v>
      </c>
      <c r="B121" s="4">
        <v>6</v>
      </c>
      <c r="C121" s="4">
        <v>9</v>
      </c>
      <c r="D121" s="5">
        <v>33605</v>
      </c>
      <c r="E121" s="4" t="s">
        <v>202</v>
      </c>
      <c r="F121" s="6" t="s">
        <v>902</v>
      </c>
      <c r="G121" s="7" t="s">
        <v>305</v>
      </c>
      <c r="H121" s="7" t="s">
        <v>325</v>
      </c>
      <c r="I121" s="2" t="s">
        <v>912</v>
      </c>
      <c r="J121" s="6"/>
      <c r="K121" s="6"/>
      <c r="L121" s="6"/>
      <c r="M121" s="6"/>
      <c r="N121" s="6"/>
      <c r="O121" s="6"/>
      <c r="P121" s="6"/>
      <c r="Q121" s="6"/>
      <c r="R121" s="6"/>
    </row>
    <row r="122" spans="1:18" s="7" customFormat="1" ht="15">
      <c r="A122" s="4">
        <v>121</v>
      </c>
      <c r="B122" s="4">
        <v>6</v>
      </c>
      <c r="C122" s="4">
        <v>10</v>
      </c>
      <c r="D122" s="5">
        <v>33612</v>
      </c>
      <c r="E122" s="4" t="s">
        <v>115</v>
      </c>
      <c r="F122" s="6" t="s">
        <v>294</v>
      </c>
      <c r="G122" s="7" t="s">
        <v>304</v>
      </c>
      <c r="I122" s="2" t="s">
        <v>912</v>
      </c>
      <c r="J122" s="6"/>
      <c r="K122" s="6"/>
      <c r="L122" s="6"/>
      <c r="M122" s="6"/>
      <c r="N122" s="6"/>
      <c r="O122" s="6"/>
      <c r="P122" s="6"/>
      <c r="Q122" s="6"/>
      <c r="R122" s="6"/>
    </row>
    <row r="123" spans="1:18" s="7" customFormat="1" ht="15">
      <c r="A123" s="4">
        <v>122</v>
      </c>
      <c r="B123" s="4">
        <v>6</v>
      </c>
      <c r="C123" s="4">
        <v>11</v>
      </c>
      <c r="D123" s="5">
        <v>33619</v>
      </c>
      <c r="E123" s="4" t="s">
        <v>116</v>
      </c>
      <c r="F123" s="6" t="s">
        <v>241</v>
      </c>
      <c r="G123" s="7" t="s">
        <v>304</v>
      </c>
      <c r="H123" s="7" t="s">
        <v>26</v>
      </c>
      <c r="I123" s="2" t="s">
        <v>912</v>
      </c>
      <c r="J123" s="6"/>
      <c r="K123" s="6"/>
      <c r="L123" s="6"/>
      <c r="M123" s="6"/>
      <c r="N123" s="6"/>
      <c r="O123" s="6"/>
      <c r="P123" s="6"/>
      <c r="Q123" s="6"/>
      <c r="R123" s="6"/>
    </row>
    <row r="124" spans="1:18" s="7" customFormat="1" ht="15">
      <c r="A124" s="4">
        <v>123</v>
      </c>
      <c r="B124" s="4">
        <v>6</v>
      </c>
      <c r="C124" s="4">
        <v>12</v>
      </c>
      <c r="D124" s="5">
        <v>33633</v>
      </c>
      <c r="E124" s="4" t="s">
        <v>117</v>
      </c>
      <c r="F124" s="6" t="s">
        <v>303</v>
      </c>
      <c r="G124" s="7" t="s">
        <v>305</v>
      </c>
      <c r="I124" s="2" t="s">
        <v>912</v>
      </c>
      <c r="J124" s="6"/>
      <c r="K124" s="6"/>
      <c r="L124" s="6"/>
      <c r="M124" s="6"/>
      <c r="N124" s="6"/>
      <c r="O124" s="6"/>
      <c r="P124" s="6"/>
      <c r="Q124" s="6"/>
      <c r="R124" s="6"/>
    </row>
    <row r="125" spans="1:18" s="7" customFormat="1" ht="15">
      <c r="A125" s="4">
        <v>124</v>
      </c>
      <c r="B125" s="4">
        <v>6</v>
      </c>
      <c r="C125" s="4">
        <v>13</v>
      </c>
      <c r="D125" s="5">
        <v>33635</v>
      </c>
      <c r="E125" s="4" t="s">
        <v>118</v>
      </c>
      <c r="F125" s="6" t="s">
        <v>301</v>
      </c>
      <c r="G125" s="7" t="s">
        <v>305</v>
      </c>
      <c r="H125" s="8" t="s">
        <v>27</v>
      </c>
      <c r="I125" s="2" t="s">
        <v>912</v>
      </c>
      <c r="J125" s="6"/>
      <c r="K125" s="6"/>
      <c r="L125" s="6"/>
      <c r="M125" s="6"/>
      <c r="N125" s="6"/>
      <c r="O125" s="6"/>
      <c r="P125" s="6"/>
      <c r="Q125" s="6"/>
      <c r="R125" s="6"/>
    </row>
    <row r="126" spans="1:18" s="7" customFormat="1" ht="15">
      <c r="A126" s="4">
        <v>125</v>
      </c>
      <c r="B126" s="4">
        <v>6</v>
      </c>
      <c r="C126" s="4">
        <v>14</v>
      </c>
      <c r="D126" s="5">
        <v>33654</v>
      </c>
      <c r="E126" s="4" t="s">
        <v>119</v>
      </c>
      <c r="F126" s="6" t="s">
        <v>902</v>
      </c>
      <c r="G126" s="7" t="s">
        <v>305</v>
      </c>
      <c r="H126" s="7" t="s">
        <v>326</v>
      </c>
      <c r="I126" s="2" t="s">
        <v>912</v>
      </c>
      <c r="J126" s="6"/>
      <c r="K126" s="6"/>
      <c r="L126" s="6"/>
      <c r="M126" s="6"/>
      <c r="N126" s="6"/>
      <c r="O126" s="6"/>
      <c r="P126" s="6"/>
      <c r="Q126" s="6"/>
      <c r="R126" s="6"/>
    </row>
    <row r="127" spans="1:18" s="7" customFormat="1" ht="15">
      <c r="A127" s="4">
        <v>126</v>
      </c>
      <c r="B127" s="4">
        <v>6</v>
      </c>
      <c r="C127" s="4">
        <v>15</v>
      </c>
      <c r="D127" s="5">
        <v>33661</v>
      </c>
      <c r="E127" s="4" t="s">
        <v>120</v>
      </c>
      <c r="F127" s="6" t="s">
        <v>301</v>
      </c>
      <c r="G127" s="7" t="s">
        <v>305</v>
      </c>
      <c r="H127" s="7" t="s">
        <v>330</v>
      </c>
      <c r="I127" s="2" t="s">
        <v>912</v>
      </c>
      <c r="J127" s="6"/>
      <c r="K127" s="6"/>
      <c r="L127" s="6"/>
      <c r="M127" s="6"/>
      <c r="N127" s="6"/>
      <c r="O127" s="6"/>
      <c r="P127" s="6"/>
      <c r="Q127" s="6"/>
      <c r="R127" s="6"/>
    </row>
    <row r="128" spans="1:18" s="7" customFormat="1" ht="15">
      <c r="A128" s="4">
        <v>127</v>
      </c>
      <c r="B128" s="4">
        <v>6</v>
      </c>
      <c r="C128" s="4">
        <v>16</v>
      </c>
      <c r="D128" s="5">
        <v>33675</v>
      </c>
      <c r="E128" s="4" t="s">
        <v>215</v>
      </c>
      <c r="F128" s="6" t="s">
        <v>902</v>
      </c>
      <c r="G128" s="7" t="s">
        <v>305</v>
      </c>
      <c r="H128" s="7" t="s">
        <v>28</v>
      </c>
      <c r="I128" s="2" t="s">
        <v>912</v>
      </c>
      <c r="J128" s="6"/>
      <c r="K128" s="6"/>
      <c r="L128" s="6"/>
      <c r="M128" s="6"/>
      <c r="N128" s="6"/>
      <c r="O128" s="6"/>
      <c r="P128" s="6"/>
      <c r="Q128" s="6"/>
      <c r="R128" s="6"/>
    </row>
    <row r="129" spans="1:18" s="7" customFormat="1" ht="15">
      <c r="A129" s="4">
        <v>128</v>
      </c>
      <c r="B129" s="4">
        <v>6</v>
      </c>
      <c r="C129" s="4">
        <v>17</v>
      </c>
      <c r="D129" s="5">
        <v>33689</v>
      </c>
      <c r="E129" s="4" t="s">
        <v>216</v>
      </c>
      <c r="F129" s="6" t="s">
        <v>902</v>
      </c>
      <c r="G129" s="7" t="s">
        <v>305</v>
      </c>
      <c r="H129" s="7" t="s">
        <v>29</v>
      </c>
      <c r="I129" s="2" t="s">
        <v>912</v>
      </c>
      <c r="J129" s="6"/>
      <c r="K129" s="6"/>
      <c r="L129" s="6"/>
      <c r="M129" s="6"/>
      <c r="N129" s="6"/>
      <c r="O129" s="6"/>
      <c r="P129" s="6"/>
      <c r="Q129" s="6"/>
      <c r="R129" s="6"/>
    </row>
    <row r="130" spans="1:18" s="7" customFormat="1" ht="15">
      <c r="A130" s="4">
        <v>129</v>
      </c>
      <c r="B130" s="4">
        <v>6</v>
      </c>
      <c r="C130" s="4">
        <v>18</v>
      </c>
      <c r="D130" s="5">
        <v>33703</v>
      </c>
      <c r="E130" s="4" t="s">
        <v>217</v>
      </c>
      <c r="F130" s="6" t="s">
        <v>303</v>
      </c>
      <c r="G130" s="7" t="s">
        <v>305</v>
      </c>
      <c r="H130" s="7" t="s">
        <v>68</v>
      </c>
      <c r="I130" s="2" t="s">
        <v>912</v>
      </c>
      <c r="J130" s="6"/>
      <c r="K130" s="6"/>
      <c r="L130" s="6"/>
      <c r="M130" s="6"/>
      <c r="N130" s="6"/>
      <c r="O130" s="6"/>
      <c r="P130" s="6"/>
      <c r="Q130" s="6"/>
      <c r="R130" s="6"/>
    </row>
    <row r="131" spans="1:18" s="7" customFormat="1" ht="15">
      <c r="A131" s="4">
        <v>130</v>
      </c>
      <c r="B131" s="4">
        <v>6</v>
      </c>
      <c r="C131" s="4">
        <v>19</v>
      </c>
      <c r="D131" s="5">
        <v>33714</v>
      </c>
      <c r="E131" s="4" t="s">
        <v>218</v>
      </c>
      <c r="F131" s="6" t="s">
        <v>301</v>
      </c>
      <c r="G131" s="7" t="s">
        <v>305</v>
      </c>
      <c r="H131" s="7" t="s">
        <v>327</v>
      </c>
      <c r="I131" s="2" t="s">
        <v>912</v>
      </c>
      <c r="J131" s="6"/>
      <c r="K131" s="6"/>
      <c r="L131" s="6"/>
      <c r="M131" s="6"/>
      <c r="N131" s="6"/>
      <c r="O131" s="6"/>
      <c r="P131" s="6"/>
      <c r="Q131" s="6"/>
      <c r="R131" s="6"/>
    </row>
    <row r="132" spans="1:18" s="7" customFormat="1" ht="15">
      <c r="A132" s="4">
        <v>131</v>
      </c>
      <c r="B132" s="4">
        <v>6</v>
      </c>
      <c r="C132" s="4">
        <v>20</v>
      </c>
      <c r="D132" s="5">
        <v>33724</v>
      </c>
      <c r="E132" s="4" t="s">
        <v>219</v>
      </c>
      <c r="F132" s="6" t="s">
        <v>294</v>
      </c>
      <c r="G132" s="7" t="s">
        <v>304</v>
      </c>
      <c r="H132" s="7" t="s">
        <v>328</v>
      </c>
      <c r="I132" s="2" t="s">
        <v>912</v>
      </c>
      <c r="J132" s="6"/>
      <c r="K132" s="6"/>
      <c r="L132" s="6"/>
      <c r="M132" s="6"/>
      <c r="N132" s="6"/>
      <c r="O132" s="6"/>
      <c r="P132" s="6"/>
      <c r="Q132" s="6"/>
      <c r="R132" s="6"/>
    </row>
    <row r="133" spans="1:18" s="7" customFormat="1" ht="15">
      <c r="A133" s="4">
        <v>132</v>
      </c>
      <c r="B133" s="4">
        <v>6</v>
      </c>
      <c r="C133" s="4">
        <v>21</v>
      </c>
      <c r="D133" s="5">
        <v>33731</v>
      </c>
      <c r="E133" s="4" t="s">
        <v>220</v>
      </c>
      <c r="F133" s="6" t="s">
        <v>303</v>
      </c>
      <c r="G133" s="7" t="s">
        <v>305</v>
      </c>
      <c r="H133" s="7" t="s">
        <v>71</v>
      </c>
      <c r="I133" s="2" t="s">
        <v>912</v>
      </c>
      <c r="J133" s="6"/>
      <c r="K133" s="6"/>
      <c r="L133" s="6"/>
      <c r="M133" s="6"/>
      <c r="N133" s="6"/>
      <c r="O133" s="6"/>
      <c r="P133" s="6"/>
      <c r="Q133" s="6"/>
      <c r="R133" s="6"/>
    </row>
    <row r="134" spans="1:18" s="7" customFormat="1" ht="15">
      <c r="A134" s="4">
        <v>133</v>
      </c>
      <c r="B134" s="4">
        <v>6</v>
      </c>
      <c r="C134" s="4">
        <v>22</v>
      </c>
      <c r="D134" s="5">
        <v>33738</v>
      </c>
      <c r="E134" s="4" t="s">
        <v>221</v>
      </c>
      <c r="F134" s="6" t="s">
        <v>902</v>
      </c>
      <c r="G134" s="7" t="s">
        <v>305</v>
      </c>
      <c r="H134" s="8" t="s">
        <v>30</v>
      </c>
      <c r="I134" s="2" t="s">
        <v>912</v>
      </c>
      <c r="J134" s="6"/>
      <c r="K134" s="6"/>
      <c r="L134" s="6"/>
      <c r="M134" s="6"/>
      <c r="N134" s="6"/>
      <c r="O134" s="6"/>
      <c r="P134" s="6"/>
      <c r="Q134" s="6"/>
      <c r="R134" s="6"/>
    </row>
    <row r="135" spans="1:18" s="7" customFormat="1" ht="15">
      <c r="A135" s="4">
        <v>134</v>
      </c>
      <c r="B135" s="4">
        <v>6</v>
      </c>
      <c r="C135" s="4">
        <v>23</v>
      </c>
      <c r="D135" s="5">
        <v>33745</v>
      </c>
      <c r="E135" s="4" t="s">
        <v>228</v>
      </c>
      <c r="F135" s="6" t="s">
        <v>80</v>
      </c>
      <c r="G135" s="7" t="s">
        <v>80</v>
      </c>
      <c r="H135" s="7" t="s">
        <v>31</v>
      </c>
      <c r="I135" s="2" t="s">
        <v>912</v>
      </c>
      <c r="J135" s="6"/>
      <c r="K135" s="6"/>
      <c r="L135" s="6"/>
      <c r="M135" s="6"/>
      <c r="N135" s="6"/>
      <c r="O135" s="6"/>
      <c r="P135" s="6"/>
      <c r="Q135" s="6"/>
      <c r="R135" s="6"/>
    </row>
    <row r="136" spans="1:18" s="7" customFormat="1" ht="15">
      <c r="A136" s="4">
        <v>135</v>
      </c>
      <c r="B136" s="4">
        <v>7</v>
      </c>
      <c r="C136" s="4">
        <v>1</v>
      </c>
      <c r="D136" s="5">
        <v>33864</v>
      </c>
      <c r="E136" s="4" t="s">
        <v>229</v>
      </c>
      <c r="F136" s="6" t="s">
        <v>301</v>
      </c>
      <c r="G136" s="7" t="s">
        <v>305</v>
      </c>
      <c r="I136" s="2" t="s">
        <v>912</v>
      </c>
      <c r="J136" s="6"/>
      <c r="K136" s="6"/>
      <c r="L136" s="6"/>
      <c r="M136" s="6"/>
      <c r="N136" s="6"/>
      <c r="O136" s="6"/>
      <c r="P136" s="6"/>
      <c r="Q136" s="6"/>
      <c r="R136" s="6"/>
    </row>
    <row r="137" spans="1:18" s="7" customFormat="1" ht="15">
      <c r="A137" s="4">
        <v>136</v>
      </c>
      <c r="B137" s="4">
        <v>7</v>
      </c>
      <c r="C137" s="4">
        <v>2</v>
      </c>
      <c r="D137" s="5">
        <v>33871</v>
      </c>
      <c r="E137" s="4" t="s">
        <v>230</v>
      </c>
      <c r="F137" s="6" t="s">
        <v>301</v>
      </c>
      <c r="G137" s="7" t="s">
        <v>305</v>
      </c>
      <c r="I137" s="2" t="s">
        <v>912</v>
      </c>
      <c r="J137" s="6"/>
      <c r="K137" s="6"/>
      <c r="L137" s="6"/>
      <c r="M137" s="6"/>
      <c r="N137" s="6"/>
      <c r="O137" s="6"/>
      <c r="P137" s="6"/>
      <c r="Q137" s="6"/>
      <c r="R137" s="6"/>
    </row>
    <row r="138" spans="1:18" s="7" customFormat="1" ht="15">
      <c r="A138" s="4">
        <v>137</v>
      </c>
      <c r="B138" s="4">
        <v>7</v>
      </c>
      <c r="C138" s="4">
        <v>3</v>
      </c>
      <c r="D138" s="5">
        <v>33883</v>
      </c>
      <c r="E138" s="4" t="s">
        <v>231</v>
      </c>
      <c r="F138" s="6" t="s">
        <v>303</v>
      </c>
      <c r="G138" s="7" t="s">
        <v>305</v>
      </c>
      <c r="I138" s="2" t="s">
        <v>912</v>
      </c>
      <c r="J138" s="6"/>
      <c r="K138" s="6"/>
      <c r="L138" s="6"/>
      <c r="M138" s="6"/>
      <c r="N138" s="6"/>
      <c r="O138" s="6"/>
      <c r="P138" s="6"/>
      <c r="Q138" s="6"/>
      <c r="R138" s="6"/>
    </row>
    <row r="139" spans="1:18" s="7" customFormat="1" ht="15">
      <c r="A139" s="4">
        <v>138</v>
      </c>
      <c r="B139" s="4">
        <v>7</v>
      </c>
      <c r="C139" s="4">
        <v>4</v>
      </c>
      <c r="D139" s="5">
        <v>33899</v>
      </c>
      <c r="E139" s="4" t="s">
        <v>232</v>
      </c>
      <c r="F139" s="6" t="s">
        <v>303</v>
      </c>
      <c r="G139" s="7" t="s">
        <v>305</v>
      </c>
      <c r="I139" s="2" t="s">
        <v>912</v>
      </c>
      <c r="J139" s="6"/>
      <c r="K139" s="6"/>
      <c r="L139" s="6"/>
      <c r="M139" s="6"/>
      <c r="N139" s="6"/>
      <c r="O139" s="6"/>
      <c r="P139" s="6"/>
      <c r="Q139" s="6"/>
      <c r="R139" s="6"/>
    </row>
    <row r="140" spans="1:18" s="7" customFormat="1" ht="15">
      <c r="A140" s="4">
        <v>139</v>
      </c>
      <c r="B140" s="4">
        <v>7</v>
      </c>
      <c r="C140" s="4">
        <v>5</v>
      </c>
      <c r="D140" s="5">
        <v>33906</v>
      </c>
      <c r="E140" s="4" t="s">
        <v>233</v>
      </c>
      <c r="F140" s="6" t="s">
        <v>268</v>
      </c>
      <c r="G140" s="7" t="s">
        <v>80</v>
      </c>
      <c r="H140" s="7" t="s">
        <v>67</v>
      </c>
      <c r="I140" s="2" t="s">
        <v>912</v>
      </c>
      <c r="J140" s="6"/>
      <c r="K140" s="6"/>
      <c r="L140" s="6"/>
      <c r="M140" s="6"/>
      <c r="N140" s="6"/>
      <c r="O140" s="6"/>
      <c r="P140" s="6"/>
      <c r="Q140" s="6"/>
      <c r="R140" s="6"/>
    </row>
    <row r="141" spans="1:18" s="7" customFormat="1" ht="15">
      <c r="A141" s="4">
        <v>140</v>
      </c>
      <c r="B141" s="4">
        <v>7</v>
      </c>
      <c r="C141" s="4">
        <v>6</v>
      </c>
      <c r="D141" s="5">
        <v>33913</v>
      </c>
      <c r="E141" s="4" t="s">
        <v>234</v>
      </c>
      <c r="F141" s="6" t="s">
        <v>902</v>
      </c>
      <c r="G141" s="7" t="s">
        <v>305</v>
      </c>
      <c r="H141" s="7" t="s">
        <v>18</v>
      </c>
      <c r="I141" s="2" t="s">
        <v>912</v>
      </c>
      <c r="J141" s="6"/>
      <c r="K141" s="6"/>
      <c r="L141" s="6"/>
      <c r="M141" s="6"/>
      <c r="N141" s="6"/>
      <c r="O141" s="6"/>
      <c r="P141" s="6"/>
      <c r="Q141" s="6"/>
      <c r="R141" s="6"/>
    </row>
    <row r="142" spans="1:18" s="7" customFormat="1" ht="15">
      <c r="A142" s="4">
        <v>141</v>
      </c>
      <c r="B142" s="4">
        <v>7</v>
      </c>
      <c r="C142" s="4">
        <v>7</v>
      </c>
      <c r="D142" s="5">
        <v>33920</v>
      </c>
      <c r="E142" s="4" t="s">
        <v>235</v>
      </c>
      <c r="F142" s="6" t="s">
        <v>303</v>
      </c>
      <c r="G142" s="7" t="s">
        <v>305</v>
      </c>
      <c r="H142" s="7" t="s">
        <v>331</v>
      </c>
      <c r="I142" s="2" t="s">
        <v>912</v>
      </c>
      <c r="J142" s="6"/>
      <c r="K142" s="6"/>
      <c r="L142" s="6"/>
      <c r="M142" s="6"/>
      <c r="N142" s="6"/>
      <c r="O142" s="6"/>
      <c r="P142" s="6"/>
      <c r="Q142" s="6"/>
      <c r="R142" s="6"/>
    </row>
    <row r="143" spans="1:18" s="7" customFormat="1" ht="15">
      <c r="A143" s="4">
        <v>142</v>
      </c>
      <c r="B143" s="4">
        <v>7</v>
      </c>
      <c r="C143" s="4">
        <v>8</v>
      </c>
      <c r="D143" s="5">
        <v>33927</v>
      </c>
      <c r="E143" s="4" t="s">
        <v>236</v>
      </c>
      <c r="F143" s="6" t="s">
        <v>294</v>
      </c>
      <c r="G143" s="7" t="s">
        <v>304</v>
      </c>
      <c r="I143" s="2" t="s">
        <v>912</v>
      </c>
      <c r="J143" s="6"/>
      <c r="K143" s="6"/>
      <c r="L143" s="6"/>
      <c r="M143" s="6"/>
      <c r="N143" s="6"/>
      <c r="O143" s="6"/>
      <c r="P143" s="6"/>
      <c r="Q143" s="6"/>
      <c r="R143" s="6"/>
    </row>
    <row r="144" spans="1:18" s="7" customFormat="1" ht="15">
      <c r="A144" s="4">
        <v>143</v>
      </c>
      <c r="B144" s="4">
        <v>7</v>
      </c>
      <c r="C144" s="4">
        <v>9</v>
      </c>
      <c r="D144" s="5">
        <v>33976</v>
      </c>
      <c r="E144" s="4" t="s">
        <v>222</v>
      </c>
      <c r="F144" s="6" t="s">
        <v>303</v>
      </c>
      <c r="G144" s="7" t="s">
        <v>305</v>
      </c>
      <c r="H144" s="7" t="s">
        <v>332</v>
      </c>
      <c r="I144" s="2" t="s">
        <v>912</v>
      </c>
      <c r="J144" s="6"/>
      <c r="K144" s="6"/>
      <c r="L144" s="6"/>
      <c r="M144" s="6"/>
      <c r="N144" s="6"/>
      <c r="O144" s="6"/>
      <c r="P144" s="6"/>
      <c r="Q144" s="6"/>
      <c r="R144" s="6"/>
    </row>
    <row r="145" spans="1:18" s="7" customFormat="1" ht="15">
      <c r="A145" s="4">
        <v>144</v>
      </c>
      <c r="B145" s="4">
        <v>7</v>
      </c>
      <c r="C145" s="4">
        <v>10</v>
      </c>
      <c r="D145" s="5">
        <v>33983</v>
      </c>
      <c r="E145" s="4" t="s">
        <v>223</v>
      </c>
      <c r="F145" s="6" t="s">
        <v>301</v>
      </c>
      <c r="G145" s="7" t="s">
        <v>305</v>
      </c>
      <c r="H145" s="7" t="s">
        <v>19</v>
      </c>
      <c r="I145" s="2" t="s">
        <v>912</v>
      </c>
      <c r="J145" s="6"/>
      <c r="K145" s="6"/>
      <c r="L145" s="6"/>
      <c r="M145" s="6"/>
      <c r="N145" s="6"/>
      <c r="O145" s="6"/>
      <c r="P145" s="6"/>
      <c r="Q145" s="6"/>
      <c r="R145" s="6"/>
    </row>
    <row r="146" spans="1:18" s="7" customFormat="1" ht="15">
      <c r="A146" s="4">
        <v>145</v>
      </c>
      <c r="B146" s="4">
        <v>7</v>
      </c>
      <c r="C146" s="4">
        <v>11</v>
      </c>
      <c r="D146" s="5">
        <v>34004</v>
      </c>
      <c r="E146" s="4" t="s">
        <v>308</v>
      </c>
      <c r="F146" s="7" t="s">
        <v>301</v>
      </c>
      <c r="G146" s="7" t="s">
        <v>305</v>
      </c>
      <c r="I146" s="2" t="s">
        <v>912</v>
      </c>
      <c r="J146" s="6"/>
      <c r="K146" s="6"/>
      <c r="L146" s="6"/>
      <c r="M146" s="6"/>
      <c r="N146" s="6"/>
      <c r="O146" s="6"/>
      <c r="P146" s="6"/>
      <c r="Q146" s="6"/>
      <c r="R146" s="6"/>
    </row>
    <row r="147" spans="1:18" s="7" customFormat="1" ht="15">
      <c r="A147" s="4">
        <v>146</v>
      </c>
      <c r="B147" s="4">
        <v>7</v>
      </c>
      <c r="C147" s="4">
        <v>12</v>
      </c>
      <c r="D147" s="5">
        <v>34011</v>
      </c>
      <c r="E147" s="4" t="s">
        <v>309</v>
      </c>
      <c r="F147" s="6" t="s">
        <v>303</v>
      </c>
      <c r="G147" s="7" t="s">
        <v>305</v>
      </c>
      <c r="H147" s="7" t="s">
        <v>337</v>
      </c>
      <c r="I147" s="2" t="s">
        <v>912</v>
      </c>
      <c r="J147" s="6"/>
      <c r="K147" s="6"/>
      <c r="L147" s="6"/>
      <c r="M147" s="6"/>
      <c r="N147" s="6"/>
      <c r="O147" s="6"/>
      <c r="P147" s="6"/>
      <c r="Q147" s="6"/>
      <c r="R147" s="6"/>
    </row>
    <row r="148" spans="1:18" s="7" customFormat="1" ht="15">
      <c r="A148" s="4">
        <v>147</v>
      </c>
      <c r="B148" s="4">
        <v>7</v>
      </c>
      <c r="C148" s="4">
        <v>13</v>
      </c>
      <c r="D148" s="5">
        <v>34018</v>
      </c>
      <c r="E148" s="4" t="s">
        <v>310</v>
      </c>
      <c r="F148" s="6" t="s">
        <v>902</v>
      </c>
      <c r="G148" s="7" t="s">
        <v>305</v>
      </c>
      <c r="H148" s="7" t="s">
        <v>338</v>
      </c>
      <c r="I148" s="2" t="s">
        <v>912</v>
      </c>
      <c r="J148" s="6"/>
      <c r="K148" s="6"/>
      <c r="L148" s="6"/>
      <c r="M148" s="6"/>
      <c r="N148" s="6"/>
      <c r="O148" s="6"/>
      <c r="P148" s="6"/>
      <c r="Q148" s="6"/>
      <c r="R148" s="6"/>
    </row>
    <row r="149" spans="1:18" s="7" customFormat="1" ht="15">
      <c r="A149" s="4">
        <v>148</v>
      </c>
      <c r="B149" s="4">
        <v>7</v>
      </c>
      <c r="C149" s="4">
        <v>14</v>
      </c>
      <c r="D149" s="5">
        <v>34025</v>
      </c>
      <c r="E149" s="4" t="s">
        <v>311</v>
      </c>
      <c r="F149" s="6" t="s">
        <v>301</v>
      </c>
      <c r="G149" s="7" t="s">
        <v>305</v>
      </c>
      <c r="I149" s="2" t="s">
        <v>912</v>
      </c>
      <c r="J149" s="6"/>
      <c r="K149" s="6"/>
      <c r="L149" s="6"/>
      <c r="M149" s="6"/>
      <c r="N149" s="6"/>
      <c r="O149" s="6"/>
      <c r="P149" s="6"/>
      <c r="Q149" s="6"/>
      <c r="R149" s="6"/>
    </row>
    <row r="150" spans="1:18" s="7" customFormat="1" ht="15">
      <c r="A150" s="4">
        <v>149</v>
      </c>
      <c r="B150" s="4">
        <v>7</v>
      </c>
      <c r="C150" s="4">
        <v>15</v>
      </c>
      <c r="D150" s="5">
        <v>34040</v>
      </c>
      <c r="E150" s="4" t="s">
        <v>237</v>
      </c>
      <c r="F150" s="6" t="s">
        <v>80</v>
      </c>
      <c r="G150" s="7" t="s">
        <v>80</v>
      </c>
      <c r="H150" s="7" t="s">
        <v>339</v>
      </c>
      <c r="I150" s="2" t="s">
        <v>912</v>
      </c>
      <c r="J150" s="6"/>
      <c r="K150" s="6"/>
      <c r="L150" s="6"/>
      <c r="M150" s="6"/>
      <c r="N150" s="6"/>
      <c r="O150" s="6"/>
      <c r="P150" s="6"/>
      <c r="Q150" s="6"/>
      <c r="R150" s="6"/>
    </row>
    <row r="151" spans="1:18" s="7" customFormat="1" ht="15">
      <c r="A151" s="4">
        <v>150</v>
      </c>
      <c r="B151" s="4">
        <v>7</v>
      </c>
      <c r="C151" s="4">
        <v>16</v>
      </c>
      <c r="D151" s="5">
        <v>34047</v>
      </c>
      <c r="E151" s="4" t="s">
        <v>312</v>
      </c>
      <c r="F151" s="6" t="s">
        <v>80</v>
      </c>
      <c r="G151" s="7" t="s">
        <v>80</v>
      </c>
      <c r="H151" s="7" t="s">
        <v>20</v>
      </c>
      <c r="I151" s="2" t="s">
        <v>912</v>
      </c>
      <c r="J151" s="6"/>
      <c r="K151" s="6"/>
      <c r="L151" s="6"/>
      <c r="M151" s="6"/>
      <c r="N151" s="6"/>
      <c r="O151" s="6"/>
      <c r="P151" s="6"/>
      <c r="Q151" s="6"/>
      <c r="R151" s="6"/>
    </row>
    <row r="152" spans="1:18" s="7" customFormat="1" ht="15">
      <c r="A152" s="4">
        <v>151</v>
      </c>
      <c r="B152" s="4">
        <v>7</v>
      </c>
      <c r="C152" s="4">
        <v>17</v>
      </c>
      <c r="D152" s="5">
        <v>34054</v>
      </c>
      <c r="E152" s="4" t="s">
        <v>313</v>
      </c>
      <c r="F152" s="6" t="s">
        <v>301</v>
      </c>
      <c r="G152" s="7" t="s">
        <v>305</v>
      </c>
      <c r="H152" s="7" t="s">
        <v>21</v>
      </c>
      <c r="I152" s="2" t="s">
        <v>912</v>
      </c>
      <c r="J152" s="6"/>
      <c r="K152" s="6"/>
      <c r="L152" s="6"/>
      <c r="M152" s="6"/>
      <c r="N152" s="6"/>
      <c r="O152" s="6"/>
      <c r="P152" s="6"/>
      <c r="Q152" s="6"/>
      <c r="R152" s="6"/>
    </row>
    <row r="153" spans="1:18" s="7" customFormat="1" ht="15">
      <c r="A153" s="4">
        <v>152</v>
      </c>
      <c r="B153" s="4">
        <v>7</v>
      </c>
      <c r="C153" s="4">
        <v>18</v>
      </c>
      <c r="D153" s="5">
        <v>34060</v>
      </c>
      <c r="E153" s="4" t="s">
        <v>314</v>
      </c>
      <c r="F153" s="6" t="s">
        <v>268</v>
      </c>
      <c r="G153" s="7" t="s">
        <v>80</v>
      </c>
      <c r="H153" s="7" t="s">
        <v>66</v>
      </c>
      <c r="I153" s="2" t="s">
        <v>912</v>
      </c>
      <c r="J153" s="6"/>
      <c r="K153" s="6"/>
      <c r="L153" s="6"/>
      <c r="M153" s="6"/>
      <c r="N153" s="6"/>
      <c r="O153" s="6"/>
      <c r="P153" s="6"/>
      <c r="Q153" s="6"/>
      <c r="R153" s="6"/>
    </row>
    <row r="154" spans="1:18" s="7" customFormat="1" ht="15">
      <c r="A154" s="4">
        <v>153</v>
      </c>
      <c r="B154" s="4">
        <v>7</v>
      </c>
      <c r="C154" s="4">
        <v>19</v>
      </c>
      <c r="D154" s="5">
        <v>34074</v>
      </c>
      <c r="E154" s="4" t="s">
        <v>315</v>
      </c>
      <c r="F154" s="6" t="s">
        <v>902</v>
      </c>
      <c r="G154" s="7" t="s">
        <v>305</v>
      </c>
      <c r="H154" s="7" t="s">
        <v>22</v>
      </c>
      <c r="I154" s="2" t="s">
        <v>912</v>
      </c>
      <c r="J154" s="6"/>
      <c r="K154" s="6"/>
      <c r="L154" s="6"/>
      <c r="M154" s="6"/>
      <c r="N154" s="6"/>
      <c r="O154" s="6"/>
      <c r="P154" s="6"/>
      <c r="Q154" s="6"/>
      <c r="R154" s="6"/>
    </row>
    <row r="155" spans="1:18" s="7" customFormat="1" ht="15">
      <c r="A155" s="4">
        <v>154</v>
      </c>
      <c r="B155" s="4">
        <v>7</v>
      </c>
      <c r="C155" s="4">
        <v>20</v>
      </c>
      <c r="D155" s="5">
        <v>34088</v>
      </c>
      <c r="E155" s="4" t="s">
        <v>316</v>
      </c>
      <c r="F155" s="6" t="s">
        <v>301</v>
      </c>
      <c r="G155" s="7" t="s">
        <v>305</v>
      </c>
      <c r="I155" s="2" t="s">
        <v>912</v>
      </c>
      <c r="J155" s="6"/>
      <c r="K155" s="6"/>
      <c r="L155" s="6"/>
      <c r="M155" s="6"/>
      <c r="N155" s="6"/>
      <c r="O155" s="6"/>
      <c r="P155" s="6"/>
      <c r="Q155" s="6"/>
      <c r="R155" s="6"/>
    </row>
    <row r="156" spans="1:18" s="7" customFormat="1" ht="15">
      <c r="A156" s="4">
        <v>155</v>
      </c>
      <c r="B156" s="4">
        <v>7</v>
      </c>
      <c r="C156" s="4">
        <v>21</v>
      </c>
      <c r="D156" s="5">
        <v>34095</v>
      </c>
      <c r="E156" s="4" t="s">
        <v>317</v>
      </c>
      <c r="F156" s="6" t="s">
        <v>303</v>
      </c>
      <c r="G156" s="7" t="s">
        <v>305</v>
      </c>
      <c r="I156" s="2" t="s">
        <v>912</v>
      </c>
      <c r="J156" s="6"/>
      <c r="K156" s="6"/>
      <c r="L156" s="6"/>
      <c r="M156" s="6"/>
      <c r="N156" s="6"/>
      <c r="O156" s="6"/>
      <c r="P156" s="6"/>
      <c r="Q156" s="6"/>
      <c r="R156" s="6"/>
    </row>
    <row r="157" spans="1:18" s="7" customFormat="1" ht="15">
      <c r="A157" s="4">
        <v>156</v>
      </c>
      <c r="B157" s="4">
        <v>7</v>
      </c>
      <c r="C157" s="4">
        <v>22</v>
      </c>
      <c r="D157" s="5">
        <v>34102</v>
      </c>
      <c r="E157" s="4" t="s">
        <v>318</v>
      </c>
      <c r="F157" s="6" t="s">
        <v>303</v>
      </c>
      <c r="G157" s="7" t="s">
        <v>305</v>
      </c>
      <c r="I157" s="2" t="s">
        <v>912</v>
      </c>
      <c r="J157" s="6"/>
      <c r="K157" s="6"/>
      <c r="L157" s="6"/>
      <c r="M157" s="6"/>
      <c r="N157" s="6"/>
      <c r="O157" s="6"/>
      <c r="P157" s="6"/>
      <c r="Q157" s="6"/>
      <c r="R157" s="6"/>
    </row>
    <row r="158" spans="1:18" s="7" customFormat="1" ht="15">
      <c r="A158" s="4">
        <v>157</v>
      </c>
      <c r="B158" s="4">
        <v>7</v>
      </c>
      <c r="C158" s="4">
        <v>23</v>
      </c>
      <c r="D158" s="5">
        <v>34109</v>
      </c>
      <c r="E158" s="4" t="s">
        <v>168</v>
      </c>
      <c r="F158" s="6" t="s">
        <v>301</v>
      </c>
      <c r="G158" s="7" t="s">
        <v>305</v>
      </c>
      <c r="I158" s="2" t="s">
        <v>912</v>
      </c>
      <c r="J158" s="6"/>
      <c r="K158" s="6"/>
      <c r="L158" s="6"/>
      <c r="M158" s="6"/>
      <c r="N158" s="6"/>
      <c r="O158" s="6"/>
      <c r="P158" s="6"/>
      <c r="Q158" s="6"/>
      <c r="R158" s="6"/>
    </row>
    <row r="159" spans="1:18" s="7" customFormat="1" ht="15">
      <c r="A159" s="4">
        <v>158</v>
      </c>
      <c r="B159" s="4">
        <v>8</v>
      </c>
      <c r="C159" s="4">
        <v>1</v>
      </c>
      <c r="D159" s="5">
        <v>34235</v>
      </c>
      <c r="E159" s="4" t="s">
        <v>169</v>
      </c>
      <c r="F159" s="6" t="s">
        <v>294</v>
      </c>
      <c r="G159" s="7" t="s">
        <v>304</v>
      </c>
      <c r="I159" s="2" t="s">
        <v>912</v>
      </c>
      <c r="J159" s="6"/>
      <c r="K159" s="6"/>
      <c r="L159" s="6"/>
      <c r="M159" s="6"/>
      <c r="N159" s="6"/>
      <c r="O159" s="6"/>
      <c r="P159" s="6"/>
      <c r="Q159" s="6"/>
      <c r="R159" s="6"/>
    </row>
    <row r="160" spans="1:18" s="7" customFormat="1" ht="15">
      <c r="A160" s="4">
        <v>159</v>
      </c>
      <c r="B160" s="4">
        <v>8</v>
      </c>
      <c r="C160" s="4">
        <v>2</v>
      </c>
      <c r="D160" s="5">
        <v>34249</v>
      </c>
      <c r="E160" s="4" t="s">
        <v>170</v>
      </c>
      <c r="F160" s="6" t="s">
        <v>301</v>
      </c>
      <c r="G160" s="7" t="s">
        <v>305</v>
      </c>
      <c r="H160" s="7" t="s">
        <v>333</v>
      </c>
      <c r="I160" s="2" t="s">
        <v>912</v>
      </c>
      <c r="J160" s="6"/>
      <c r="K160" s="6"/>
      <c r="L160" s="6"/>
      <c r="M160" s="6"/>
      <c r="N160" s="6"/>
      <c r="O160" s="6"/>
      <c r="P160" s="6"/>
      <c r="Q160" s="6"/>
      <c r="R160" s="6"/>
    </row>
    <row r="161" spans="1:18" s="7" customFormat="1" ht="15">
      <c r="A161" s="4">
        <v>160</v>
      </c>
      <c r="B161" s="4">
        <v>8</v>
      </c>
      <c r="C161" s="4">
        <v>3</v>
      </c>
      <c r="D161" s="5">
        <v>34256</v>
      </c>
      <c r="E161" s="4" t="s">
        <v>171</v>
      </c>
      <c r="F161" s="6" t="s">
        <v>303</v>
      </c>
      <c r="G161" s="7" t="s">
        <v>305</v>
      </c>
      <c r="I161" s="2" t="s">
        <v>912</v>
      </c>
      <c r="J161" s="6"/>
      <c r="K161" s="6"/>
      <c r="L161" s="6"/>
      <c r="M161" s="6"/>
      <c r="N161" s="6"/>
      <c r="O161" s="6"/>
      <c r="P161" s="6"/>
      <c r="Q161" s="6"/>
      <c r="R161" s="6"/>
    </row>
    <row r="162" spans="1:18" s="7" customFormat="1" ht="15">
      <c r="A162" s="4">
        <v>161</v>
      </c>
      <c r="B162" s="4">
        <v>8</v>
      </c>
      <c r="C162" s="4">
        <v>4</v>
      </c>
      <c r="D162" s="5">
        <v>34270</v>
      </c>
      <c r="E162" s="4" t="s">
        <v>172</v>
      </c>
      <c r="F162" s="6" t="s">
        <v>303</v>
      </c>
      <c r="G162" s="7" t="s">
        <v>305</v>
      </c>
      <c r="H162" s="7" t="s">
        <v>334</v>
      </c>
      <c r="I162" s="2" t="s">
        <v>912</v>
      </c>
      <c r="J162" s="6"/>
      <c r="K162" s="6"/>
      <c r="L162" s="6"/>
      <c r="M162" s="6"/>
      <c r="N162" s="6"/>
      <c r="O162" s="6"/>
      <c r="P162" s="6"/>
      <c r="Q162" s="6"/>
      <c r="R162" s="6"/>
    </row>
    <row r="163" spans="1:18" s="7" customFormat="1" ht="15">
      <c r="A163" s="4">
        <v>162</v>
      </c>
      <c r="B163" s="4">
        <v>8</v>
      </c>
      <c r="C163" s="4">
        <v>5</v>
      </c>
      <c r="D163" s="5">
        <v>34277</v>
      </c>
      <c r="E163" s="4" t="s">
        <v>173</v>
      </c>
      <c r="F163" s="6" t="s">
        <v>302</v>
      </c>
      <c r="G163" s="7" t="s">
        <v>304</v>
      </c>
      <c r="I163" s="2" t="s">
        <v>912</v>
      </c>
      <c r="J163" s="6"/>
      <c r="K163" s="6"/>
      <c r="L163" s="6"/>
      <c r="M163" s="6"/>
      <c r="N163" s="6"/>
      <c r="O163" s="6"/>
      <c r="P163" s="6"/>
      <c r="Q163" s="6"/>
      <c r="R163" s="6"/>
    </row>
    <row r="164" spans="1:18" s="7" customFormat="1" ht="15">
      <c r="A164" s="4">
        <v>163</v>
      </c>
      <c r="B164" s="4">
        <v>8</v>
      </c>
      <c r="C164" s="4">
        <v>6</v>
      </c>
      <c r="D164" s="5">
        <v>34284</v>
      </c>
      <c r="E164" s="4" t="s">
        <v>174</v>
      </c>
      <c r="F164" s="6" t="s">
        <v>80</v>
      </c>
      <c r="G164" s="7" t="s">
        <v>80</v>
      </c>
      <c r="H164" s="7" t="s">
        <v>335</v>
      </c>
      <c r="I164" s="2" t="s">
        <v>912</v>
      </c>
      <c r="J164" s="6"/>
      <c r="K164" s="6"/>
      <c r="L164" s="6"/>
      <c r="M164" s="6"/>
      <c r="N164" s="6"/>
      <c r="O164" s="6"/>
      <c r="P164" s="6"/>
      <c r="Q164" s="6"/>
      <c r="R164" s="6"/>
    </row>
    <row r="165" spans="1:18" s="7" customFormat="1" ht="15">
      <c r="A165" s="4">
        <v>164</v>
      </c>
      <c r="B165" s="4">
        <v>8</v>
      </c>
      <c r="C165" s="4">
        <v>7</v>
      </c>
      <c r="D165" s="5">
        <v>34291</v>
      </c>
      <c r="E165" s="4" t="s">
        <v>175</v>
      </c>
      <c r="F165" s="6" t="s">
        <v>303</v>
      </c>
      <c r="G165" s="7" t="s">
        <v>305</v>
      </c>
      <c r="I165" s="2" t="s">
        <v>912</v>
      </c>
      <c r="J165" s="6"/>
      <c r="K165" s="6"/>
      <c r="L165" s="6"/>
      <c r="M165" s="6"/>
      <c r="N165" s="6"/>
      <c r="O165" s="6"/>
      <c r="P165" s="6"/>
      <c r="Q165" s="6"/>
      <c r="R165" s="6"/>
    </row>
    <row r="166" spans="1:18" s="7" customFormat="1" ht="15">
      <c r="A166" s="4">
        <v>165</v>
      </c>
      <c r="B166" s="4">
        <v>8</v>
      </c>
      <c r="C166" s="4">
        <v>8</v>
      </c>
      <c r="D166" s="5">
        <v>34298</v>
      </c>
      <c r="E166" s="4" t="s">
        <v>176</v>
      </c>
      <c r="F166" s="6" t="s">
        <v>303</v>
      </c>
      <c r="G166" s="7" t="s">
        <v>305</v>
      </c>
      <c r="I166" s="2" t="s">
        <v>912</v>
      </c>
      <c r="J166" s="6"/>
      <c r="K166" s="6"/>
      <c r="L166" s="6"/>
      <c r="M166" s="6"/>
      <c r="N166" s="6"/>
      <c r="O166" s="6"/>
      <c r="P166" s="6"/>
      <c r="Q166" s="6"/>
      <c r="R166" s="6"/>
    </row>
    <row r="167" spans="1:18" s="7" customFormat="1" ht="15">
      <c r="A167" s="4">
        <v>166</v>
      </c>
      <c r="B167" s="4">
        <v>8</v>
      </c>
      <c r="C167" s="4">
        <v>9</v>
      </c>
      <c r="D167" s="5">
        <v>34312</v>
      </c>
      <c r="E167" s="4" t="s">
        <v>177</v>
      </c>
      <c r="F167" s="6" t="s">
        <v>303</v>
      </c>
      <c r="G167" s="7" t="s">
        <v>305</v>
      </c>
      <c r="I167" s="2" t="s">
        <v>912</v>
      </c>
      <c r="J167" s="6"/>
      <c r="K167" s="6"/>
      <c r="L167" s="6"/>
      <c r="M167" s="6"/>
      <c r="N167" s="6"/>
      <c r="O167" s="6"/>
      <c r="P167" s="6"/>
      <c r="Q167" s="6"/>
      <c r="R167" s="6"/>
    </row>
    <row r="168" spans="1:18" s="7" customFormat="1" ht="15">
      <c r="A168" s="4">
        <v>167</v>
      </c>
      <c r="B168" s="4">
        <v>8</v>
      </c>
      <c r="C168" s="4">
        <v>10</v>
      </c>
      <c r="D168" s="5">
        <v>34319</v>
      </c>
      <c r="E168" s="4" t="s">
        <v>178</v>
      </c>
      <c r="F168" s="6" t="s">
        <v>303</v>
      </c>
      <c r="G168" s="7" t="s">
        <v>305</v>
      </c>
      <c r="I168" s="2" t="s">
        <v>912</v>
      </c>
      <c r="J168" s="6"/>
      <c r="K168" s="6"/>
      <c r="L168" s="6"/>
      <c r="M168" s="6"/>
      <c r="N168" s="6"/>
      <c r="O168" s="6"/>
      <c r="P168" s="6"/>
      <c r="Q168" s="6"/>
      <c r="R168" s="6"/>
    </row>
    <row r="169" spans="1:18" s="7" customFormat="1" ht="15">
      <c r="A169" s="4">
        <v>168</v>
      </c>
      <c r="B169" s="4">
        <v>8</v>
      </c>
      <c r="C169" s="4">
        <v>11</v>
      </c>
      <c r="D169" s="5">
        <v>34340</v>
      </c>
      <c r="E169" s="4" t="s">
        <v>179</v>
      </c>
      <c r="F169" s="6" t="s">
        <v>303</v>
      </c>
      <c r="G169" s="7" t="s">
        <v>305</v>
      </c>
      <c r="I169" s="2" t="s">
        <v>912</v>
      </c>
      <c r="J169" s="6"/>
      <c r="K169" s="6"/>
      <c r="L169" s="6"/>
      <c r="M169" s="6"/>
      <c r="N169" s="6"/>
      <c r="O169" s="6"/>
      <c r="P169" s="6"/>
      <c r="Q169" s="6"/>
      <c r="R169" s="6"/>
    </row>
    <row r="170" spans="1:18" s="7" customFormat="1" ht="15">
      <c r="A170" s="4">
        <v>169</v>
      </c>
      <c r="B170" s="4">
        <v>8</v>
      </c>
      <c r="C170" s="4">
        <v>12</v>
      </c>
      <c r="D170" s="5">
        <v>34354</v>
      </c>
      <c r="E170" s="4" t="s">
        <v>180</v>
      </c>
      <c r="F170" s="6" t="s">
        <v>303</v>
      </c>
      <c r="G170" s="7" t="s">
        <v>305</v>
      </c>
      <c r="I170" s="2" t="s">
        <v>912</v>
      </c>
      <c r="J170" s="6"/>
      <c r="K170" s="6"/>
      <c r="L170" s="6"/>
      <c r="M170" s="6"/>
      <c r="N170" s="6"/>
      <c r="O170" s="6"/>
      <c r="P170" s="6"/>
      <c r="Q170" s="6"/>
      <c r="R170" s="6"/>
    </row>
    <row r="171" spans="1:18" s="7" customFormat="1" ht="15">
      <c r="A171" s="4">
        <v>170</v>
      </c>
      <c r="B171" s="4">
        <v>8</v>
      </c>
      <c r="C171" s="4">
        <v>13</v>
      </c>
      <c r="D171" s="5">
        <v>34361</v>
      </c>
      <c r="E171" s="4" t="s">
        <v>263</v>
      </c>
      <c r="F171" s="6" t="s">
        <v>301</v>
      </c>
      <c r="G171" s="7" t="s">
        <v>305</v>
      </c>
      <c r="I171" s="2" t="s">
        <v>912</v>
      </c>
      <c r="J171" s="6"/>
      <c r="K171" s="6"/>
      <c r="L171" s="6"/>
      <c r="M171" s="6"/>
      <c r="N171" s="6"/>
      <c r="O171" s="6"/>
      <c r="P171" s="6"/>
      <c r="Q171" s="6"/>
      <c r="R171" s="6"/>
    </row>
    <row r="172" spans="1:18" s="7" customFormat="1" ht="15">
      <c r="A172" s="4">
        <v>171</v>
      </c>
      <c r="B172" s="4">
        <v>8</v>
      </c>
      <c r="C172" s="4">
        <v>14</v>
      </c>
      <c r="D172" s="5">
        <v>34368</v>
      </c>
      <c r="E172" s="4" t="s">
        <v>264</v>
      </c>
      <c r="F172" s="6" t="s">
        <v>303</v>
      </c>
      <c r="G172" s="7" t="s">
        <v>305</v>
      </c>
      <c r="H172" s="7" t="s">
        <v>23</v>
      </c>
      <c r="I172" s="2" t="s">
        <v>912</v>
      </c>
      <c r="J172" s="6"/>
      <c r="K172" s="6"/>
      <c r="L172" s="6"/>
      <c r="M172" s="6"/>
      <c r="N172" s="6"/>
      <c r="O172" s="6"/>
      <c r="P172" s="6"/>
      <c r="Q172" s="6"/>
      <c r="R172" s="6"/>
    </row>
    <row r="173" spans="1:18" s="7" customFormat="1" ht="15">
      <c r="A173" s="4">
        <v>172</v>
      </c>
      <c r="B173" s="4">
        <v>8</v>
      </c>
      <c r="C173" s="4">
        <v>15</v>
      </c>
      <c r="D173" s="5">
        <v>34389</v>
      </c>
      <c r="E173" s="4" t="s">
        <v>265</v>
      </c>
      <c r="F173" s="6" t="s">
        <v>303</v>
      </c>
      <c r="G173" s="7" t="s">
        <v>305</v>
      </c>
      <c r="H173" s="7" t="s">
        <v>336</v>
      </c>
      <c r="I173" s="2" t="s">
        <v>912</v>
      </c>
      <c r="J173" s="6"/>
      <c r="K173" s="6"/>
      <c r="L173" s="6"/>
      <c r="M173" s="6"/>
      <c r="N173" s="6"/>
      <c r="O173" s="6"/>
      <c r="P173" s="6"/>
      <c r="Q173" s="6"/>
      <c r="R173" s="6"/>
    </row>
    <row r="174" spans="1:18" s="7" customFormat="1" ht="15">
      <c r="A174" s="4">
        <v>173</v>
      </c>
      <c r="B174" s="4">
        <v>8</v>
      </c>
      <c r="C174" s="4">
        <v>16</v>
      </c>
      <c r="D174" s="5">
        <v>34396</v>
      </c>
      <c r="E174" s="4" t="s">
        <v>266</v>
      </c>
      <c r="F174" s="6" t="s">
        <v>303</v>
      </c>
      <c r="G174" s="7" t="s">
        <v>305</v>
      </c>
      <c r="I174" s="2" t="s">
        <v>912</v>
      </c>
      <c r="J174" s="6"/>
      <c r="K174" s="6"/>
      <c r="L174" s="6"/>
      <c r="M174" s="6"/>
      <c r="N174" s="6"/>
      <c r="O174" s="6"/>
      <c r="P174" s="6"/>
      <c r="Q174" s="6"/>
      <c r="R174" s="6"/>
    </row>
    <row r="175" spans="1:18" s="7" customFormat="1" ht="15">
      <c r="A175" s="4">
        <v>174</v>
      </c>
      <c r="B175" s="4">
        <v>8</v>
      </c>
      <c r="C175" s="4">
        <v>17</v>
      </c>
      <c r="D175" s="5">
        <v>34424</v>
      </c>
      <c r="E175" s="4" t="s">
        <v>267</v>
      </c>
      <c r="F175" s="6" t="s">
        <v>303</v>
      </c>
      <c r="G175" s="7" t="s">
        <v>305</v>
      </c>
      <c r="I175" s="2" t="s">
        <v>912</v>
      </c>
      <c r="J175" s="6"/>
      <c r="K175" s="6"/>
      <c r="L175" s="6"/>
      <c r="M175" s="6"/>
      <c r="N175" s="6"/>
      <c r="O175" s="6"/>
      <c r="P175" s="6"/>
      <c r="Q175" s="6"/>
      <c r="R175" s="6"/>
    </row>
    <row r="176" spans="1:18" s="7" customFormat="1" ht="15">
      <c r="A176" s="4">
        <v>175</v>
      </c>
      <c r="B176" s="4">
        <v>8</v>
      </c>
      <c r="C176" s="4">
        <v>18</v>
      </c>
      <c r="D176" s="5">
        <v>34438</v>
      </c>
      <c r="E176" s="4" t="s">
        <v>295</v>
      </c>
      <c r="F176" s="6" t="s">
        <v>301</v>
      </c>
      <c r="G176" s="7" t="s">
        <v>305</v>
      </c>
      <c r="I176" s="2" t="s">
        <v>912</v>
      </c>
      <c r="J176" s="6"/>
      <c r="K176" s="6"/>
      <c r="L176" s="6"/>
      <c r="M176" s="6"/>
      <c r="N176" s="6"/>
      <c r="O176" s="6"/>
      <c r="P176" s="6"/>
      <c r="Q176" s="6"/>
      <c r="R176" s="6"/>
    </row>
    <row r="177" spans="1:9" ht="15">
      <c r="A177" s="4">
        <v>176</v>
      </c>
      <c r="B177" s="4">
        <v>8</v>
      </c>
      <c r="C177" s="4">
        <v>19</v>
      </c>
      <c r="D177" s="5">
        <v>34445</v>
      </c>
      <c r="E177" s="4" t="s">
        <v>296</v>
      </c>
      <c r="F177" s="6" t="s">
        <v>301</v>
      </c>
      <c r="G177" s="7" t="s">
        <v>305</v>
      </c>
      <c r="H177" s="7" t="s">
        <v>24</v>
      </c>
      <c r="I177" s="2" t="s">
        <v>912</v>
      </c>
    </row>
    <row r="178" spans="1:9" ht="15">
      <c r="A178" s="4">
        <v>177</v>
      </c>
      <c r="B178" s="4">
        <v>8</v>
      </c>
      <c r="C178" s="4">
        <v>20</v>
      </c>
      <c r="D178" s="5">
        <v>34447</v>
      </c>
      <c r="E178" s="4" t="s">
        <v>297</v>
      </c>
      <c r="F178" s="6" t="s">
        <v>301</v>
      </c>
      <c r="G178" s="7" t="s">
        <v>304</v>
      </c>
      <c r="H178" s="7" t="s">
        <v>11</v>
      </c>
      <c r="I178" s="2" t="s">
        <v>912</v>
      </c>
    </row>
    <row r="179" spans="1:9" ht="15">
      <c r="A179" s="4">
        <v>178</v>
      </c>
      <c r="B179" s="4">
        <v>8</v>
      </c>
      <c r="C179" s="4">
        <v>21</v>
      </c>
      <c r="D179" s="5">
        <v>34452</v>
      </c>
      <c r="E179" s="4" t="s">
        <v>298</v>
      </c>
      <c r="F179" s="6" t="s">
        <v>301</v>
      </c>
      <c r="G179" s="7" t="s">
        <v>305</v>
      </c>
      <c r="H179" s="7" t="s">
        <v>12</v>
      </c>
      <c r="I179" s="2" t="s">
        <v>912</v>
      </c>
    </row>
    <row r="180" spans="1:9" ht="15">
      <c r="A180" s="4">
        <v>179</v>
      </c>
      <c r="B180" s="4">
        <v>8</v>
      </c>
      <c r="C180" s="4">
        <v>22</v>
      </c>
      <c r="D180" s="5">
        <v>34459</v>
      </c>
      <c r="E180" s="4" t="s">
        <v>299</v>
      </c>
      <c r="F180" s="6" t="s">
        <v>294</v>
      </c>
      <c r="G180" s="7" t="s">
        <v>304</v>
      </c>
      <c r="H180" s="7" t="s">
        <v>13</v>
      </c>
      <c r="I180" s="2" t="s">
        <v>912</v>
      </c>
    </row>
    <row r="181" spans="1:9" ht="15">
      <c r="A181" s="4">
        <v>180</v>
      </c>
      <c r="B181" s="4">
        <v>8</v>
      </c>
      <c r="C181" s="4">
        <v>23</v>
      </c>
      <c r="D181" s="5">
        <v>34466</v>
      </c>
      <c r="E181" s="4" t="s">
        <v>300</v>
      </c>
      <c r="F181" s="6" t="s">
        <v>301</v>
      </c>
      <c r="G181" s="7" t="s">
        <v>304</v>
      </c>
      <c r="H181" s="7" t="s">
        <v>340</v>
      </c>
      <c r="I181" s="2" t="s">
        <v>912</v>
      </c>
    </row>
    <row r="182" spans="1:9" ht="15">
      <c r="A182" s="4">
        <v>181</v>
      </c>
      <c r="B182" s="4">
        <v>8</v>
      </c>
      <c r="C182" s="4">
        <v>24</v>
      </c>
      <c r="D182" s="5">
        <v>34473</v>
      </c>
      <c r="E182" s="4" t="s">
        <v>271</v>
      </c>
      <c r="F182" s="6" t="s">
        <v>303</v>
      </c>
      <c r="G182" s="7" t="s">
        <v>305</v>
      </c>
      <c r="H182" s="7" t="s">
        <v>14</v>
      </c>
      <c r="I182" s="2" t="s">
        <v>912</v>
      </c>
    </row>
    <row r="183" spans="1:9" ht="15">
      <c r="A183" s="4">
        <v>182</v>
      </c>
      <c r="B183" s="4">
        <v>9</v>
      </c>
      <c r="C183" s="4">
        <v>1</v>
      </c>
      <c r="D183" s="5">
        <v>34599</v>
      </c>
      <c r="E183" s="4" t="s">
        <v>272</v>
      </c>
      <c r="F183" s="6" t="s">
        <v>301</v>
      </c>
      <c r="G183" s="7" t="s">
        <v>305</v>
      </c>
      <c r="H183" s="7" t="s">
        <v>15</v>
      </c>
      <c r="I183" s="2" t="s">
        <v>912</v>
      </c>
    </row>
    <row r="184" spans="1:9" ht="15">
      <c r="A184" s="4">
        <v>183</v>
      </c>
      <c r="B184" s="4">
        <v>9</v>
      </c>
      <c r="C184" s="4">
        <v>2</v>
      </c>
      <c r="D184" s="5">
        <v>34613</v>
      </c>
      <c r="E184" s="4" t="s">
        <v>273</v>
      </c>
      <c r="F184" s="6" t="s">
        <v>301</v>
      </c>
      <c r="G184" s="7" t="s">
        <v>305</v>
      </c>
      <c r="H184" s="7" t="s">
        <v>47</v>
      </c>
      <c r="I184" s="2" t="s">
        <v>912</v>
      </c>
    </row>
    <row r="185" spans="1:9" ht="15">
      <c r="A185" s="4">
        <v>184</v>
      </c>
      <c r="B185" s="4">
        <v>9</v>
      </c>
      <c r="C185" s="4">
        <v>3</v>
      </c>
      <c r="D185" s="5">
        <v>34620</v>
      </c>
      <c r="E185" s="4" t="s">
        <v>274</v>
      </c>
      <c r="F185" s="6" t="s">
        <v>301</v>
      </c>
      <c r="G185" s="7" t="s">
        <v>305</v>
      </c>
      <c r="H185" s="7" t="s">
        <v>48</v>
      </c>
      <c r="I185" s="2" t="s">
        <v>912</v>
      </c>
    </row>
    <row r="186" spans="1:9" ht="15">
      <c r="A186" s="4">
        <v>185</v>
      </c>
      <c r="B186" s="4">
        <v>9</v>
      </c>
      <c r="C186" s="4">
        <v>4</v>
      </c>
      <c r="D186" s="5">
        <v>34627</v>
      </c>
      <c r="E186" s="4" t="s">
        <v>275</v>
      </c>
      <c r="F186" s="6" t="s">
        <v>268</v>
      </c>
      <c r="G186" s="7" t="s">
        <v>80</v>
      </c>
      <c r="H186" s="7" t="s">
        <v>64</v>
      </c>
      <c r="I186" s="2" t="s">
        <v>912</v>
      </c>
    </row>
    <row r="187" spans="1:9" ht="15">
      <c r="A187" s="4">
        <v>186</v>
      </c>
      <c r="B187" s="4">
        <v>9</v>
      </c>
      <c r="C187" s="4">
        <v>5</v>
      </c>
      <c r="D187" s="5">
        <v>34641</v>
      </c>
      <c r="E187" s="4" t="s">
        <v>276</v>
      </c>
      <c r="F187" s="6" t="s">
        <v>303</v>
      </c>
      <c r="G187" s="7" t="s">
        <v>305</v>
      </c>
      <c r="H187" s="7" t="s">
        <v>16</v>
      </c>
      <c r="I187" s="2" t="s">
        <v>912</v>
      </c>
    </row>
    <row r="188" spans="1:9" s="11" customFormat="1" ht="15">
      <c r="A188" s="9">
        <v>187</v>
      </c>
      <c r="B188" s="9">
        <v>9</v>
      </c>
      <c r="C188" s="9">
        <v>6</v>
      </c>
      <c r="D188" s="10">
        <v>34648</v>
      </c>
      <c r="E188" s="9" t="s">
        <v>277</v>
      </c>
      <c r="F188" s="11" t="s">
        <v>303</v>
      </c>
      <c r="G188" s="12" t="s">
        <v>305</v>
      </c>
      <c r="H188" s="12" t="s">
        <v>341</v>
      </c>
      <c r="I188" s="2" t="s">
        <v>912</v>
      </c>
    </row>
    <row r="189" spans="1:9" ht="15">
      <c r="A189" s="4">
        <v>188</v>
      </c>
      <c r="B189" s="4">
        <v>9</v>
      </c>
      <c r="C189" s="4">
        <v>7</v>
      </c>
      <c r="D189" s="5">
        <v>34655</v>
      </c>
      <c r="E189" s="4" t="s">
        <v>278</v>
      </c>
      <c r="F189" s="6" t="s">
        <v>301</v>
      </c>
      <c r="G189" s="7" t="s">
        <v>305</v>
      </c>
      <c r="H189" s="7" t="s">
        <v>49</v>
      </c>
      <c r="I189" s="2" t="s">
        <v>912</v>
      </c>
    </row>
    <row r="190" spans="1:9" ht="15">
      <c r="A190" s="4">
        <v>189</v>
      </c>
      <c r="B190" s="4">
        <v>9</v>
      </c>
      <c r="C190" s="4">
        <v>8</v>
      </c>
      <c r="D190" s="5">
        <v>34662</v>
      </c>
      <c r="E190" s="4" t="s">
        <v>96</v>
      </c>
      <c r="F190" s="6" t="s">
        <v>303</v>
      </c>
      <c r="G190" s="7" t="s">
        <v>305</v>
      </c>
      <c r="I190" s="2" t="s">
        <v>912</v>
      </c>
    </row>
    <row r="191" spans="1:9" ht="15">
      <c r="A191" s="4">
        <v>190</v>
      </c>
      <c r="B191" s="4">
        <v>9</v>
      </c>
      <c r="C191" s="4">
        <v>9</v>
      </c>
      <c r="D191" s="5">
        <v>34676</v>
      </c>
      <c r="E191" s="4" t="s">
        <v>97</v>
      </c>
      <c r="F191" s="6" t="s">
        <v>301</v>
      </c>
      <c r="G191" s="7" t="s">
        <v>305</v>
      </c>
      <c r="H191" s="7" t="s">
        <v>50</v>
      </c>
      <c r="I191" s="2" t="s">
        <v>912</v>
      </c>
    </row>
    <row r="192" spans="1:9" ht="15">
      <c r="A192" s="4">
        <v>191</v>
      </c>
      <c r="B192" s="4">
        <v>9</v>
      </c>
      <c r="C192" s="4">
        <v>10</v>
      </c>
      <c r="D192" s="5">
        <v>34704</v>
      </c>
      <c r="E192" s="4" t="s">
        <v>98</v>
      </c>
      <c r="F192" s="6" t="s">
        <v>301</v>
      </c>
      <c r="G192" s="7" t="s">
        <v>305</v>
      </c>
      <c r="H192" s="7" t="s">
        <v>17</v>
      </c>
      <c r="I192" s="2" t="s">
        <v>912</v>
      </c>
    </row>
    <row r="193" spans="1:9" ht="15">
      <c r="A193" s="4">
        <v>192</v>
      </c>
      <c r="B193" s="4">
        <v>9</v>
      </c>
      <c r="C193" s="4">
        <v>11</v>
      </c>
      <c r="D193" s="5">
        <v>34711</v>
      </c>
      <c r="E193" s="4" t="s">
        <v>99</v>
      </c>
      <c r="F193" s="8" t="s">
        <v>303</v>
      </c>
      <c r="G193" s="7" t="s">
        <v>305</v>
      </c>
      <c r="I193" s="2" t="s">
        <v>912</v>
      </c>
    </row>
    <row r="194" spans="1:9" ht="15">
      <c r="A194" s="4">
        <v>193</v>
      </c>
      <c r="B194" s="4">
        <v>9</v>
      </c>
      <c r="C194" s="4">
        <v>12</v>
      </c>
      <c r="D194" s="5">
        <v>34739</v>
      </c>
      <c r="E194" s="4" t="s">
        <v>100</v>
      </c>
      <c r="F194" s="6" t="s">
        <v>303</v>
      </c>
      <c r="G194" s="7" t="s">
        <v>305</v>
      </c>
      <c r="I194" s="2" t="s">
        <v>912</v>
      </c>
    </row>
    <row r="195" spans="1:9" ht="15">
      <c r="A195" s="4">
        <v>194</v>
      </c>
      <c r="B195" s="4">
        <v>9</v>
      </c>
      <c r="C195" s="4">
        <v>13</v>
      </c>
      <c r="D195" s="5">
        <v>34739</v>
      </c>
      <c r="E195" s="4" t="s">
        <v>101</v>
      </c>
      <c r="F195" s="6" t="s">
        <v>238</v>
      </c>
      <c r="G195" s="7" t="s">
        <v>304</v>
      </c>
      <c r="H195" s="7" t="s">
        <v>5</v>
      </c>
      <c r="I195" s="2" t="s">
        <v>912</v>
      </c>
    </row>
    <row r="196" spans="1:9" ht="15">
      <c r="A196" s="4">
        <v>195</v>
      </c>
      <c r="B196" s="4">
        <v>9</v>
      </c>
      <c r="C196" s="4">
        <v>14</v>
      </c>
      <c r="D196" s="5">
        <v>34746</v>
      </c>
      <c r="E196" s="4" t="s">
        <v>102</v>
      </c>
      <c r="F196" s="6" t="s">
        <v>268</v>
      </c>
      <c r="G196" s="7" t="s">
        <v>80</v>
      </c>
      <c r="H196" s="7" t="s">
        <v>65</v>
      </c>
      <c r="I196" s="2" t="s">
        <v>912</v>
      </c>
    </row>
    <row r="197" spans="1:9" ht="15">
      <c r="A197" s="4">
        <v>196</v>
      </c>
      <c r="B197" s="4">
        <v>9</v>
      </c>
      <c r="C197" s="4">
        <v>15</v>
      </c>
      <c r="D197" s="5">
        <v>34753</v>
      </c>
      <c r="E197" s="4" t="s">
        <v>103</v>
      </c>
      <c r="F197" s="6" t="s">
        <v>301</v>
      </c>
      <c r="G197" s="7" t="s">
        <v>305</v>
      </c>
      <c r="H197" s="7" t="s">
        <v>51</v>
      </c>
      <c r="I197" s="2" t="s">
        <v>912</v>
      </c>
    </row>
    <row r="198" spans="1:9" ht="15">
      <c r="A198" s="4">
        <v>197</v>
      </c>
      <c r="B198" s="4">
        <v>9</v>
      </c>
      <c r="C198" s="4">
        <v>16</v>
      </c>
      <c r="D198" s="5">
        <v>34760</v>
      </c>
      <c r="E198" s="4" t="s">
        <v>104</v>
      </c>
      <c r="F198" s="8" t="s">
        <v>303</v>
      </c>
      <c r="G198" s="7" t="s">
        <v>305</v>
      </c>
      <c r="I198" s="2" t="s">
        <v>912</v>
      </c>
    </row>
    <row r="199" spans="1:9" ht="15">
      <c r="A199" s="4">
        <v>198</v>
      </c>
      <c r="B199" s="4">
        <v>9</v>
      </c>
      <c r="C199" s="4">
        <v>17</v>
      </c>
      <c r="D199" s="5">
        <v>34781</v>
      </c>
      <c r="E199" s="4" t="s">
        <v>105</v>
      </c>
      <c r="F199" s="6" t="s">
        <v>303</v>
      </c>
      <c r="G199" s="7" t="s">
        <v>305</v>
      </c>
      <c r="I199" s="2" t="s">
        <v>912</v>
      </c>
    </row>
    <row r="200" spans="1:9" ht="15">
      <c r="A200" s="4">
        <v>199</v>
      </c>
      <c r="B200" s="4">
        <v>9</v>
      </c>
      <c r="C200" s="4">
        <v>18</v>
      </c>
      <c r="D200" s="5">
        <v>34802</v>
      </c>
      <c r="E200" s="4" t="s">
        <v>106</v>
      </c>
      <c r="F200" s="6" t="s">
        <v>294</v>
      </c>
      <c r="G200" s="7" t="s">
        <v>304</v>
      </c>
      <c r="H200" s="7" t="s">
        <v>6</v>
      </c>
      <c r="I200" s="2" t="s">
        <v>912</v>
      </c>
    </row>
    <row r="201" spans="1:9" ht="15">
      <c r="A201" s="4">
        <v>200</v>
      </c>
      <c r="B201" s="4">
        <v>9</v>
      </c>
      <c r="C201" s="4">
        <v>19</v>
      </c>
      <c r="D201" s="5">
        <v>34809</v>
      </c>
      <c r="E201" s="4" t="s">
        <v>107</v>
      </c>
      <c r="F201" s="6" t="s">
        <v>303</v>
      </c>
      <c r="G201" s="7" t="s">
        <v>305</v>
      </c>
      <c r="H201" s="7" t="s">
        <v>7</v>
      </c>
      <c r="I201" s="2" t="s">
        <v>912</v>
      </c>
    </row>
    <row r="202" spans="1:9" s="11" customFormat="1" ht="15">
      <c r="A202" s="9">
        <v>201</v>
      </c>
      <c r="B202" s="9">
        <v>9</v>
      </c>
      <c r="C202" s="9">
        <v>20</v>
      </c>
      <c r="D202" s="10">
        <v>34823</v>
      </c>
      <c r="E202" s="9" t="s">
        <v>108</v>
      </c>
      <c r="F202" s="11" t="s">
        <v>301</v>
      </c>
      <c r="G202" s="12" t="s">
        <v>305</v>
      </c>
      <c r="H202" s="12"/>
      <c r="I202" s="2" t="s">
        <v>912</v>
      </c>
    </row>
    <row r="203" spans="1:9" ht="15">
      <c r="A203" s="4">
        <v>202</v>
      </c>
      <c r="B203" s="4">
        <v>9</v>
      </c>
      <c r="C203" s="4">
        <v>21</v>
      </c>
      <c r="D203" s="5">
        <v>34830</v>
      </c>
      <c r="E203" s="4" t="s">
        <v>109</v>
      </c>
      <c r="F203" s="6" t="s">
        <v>303</v>
      </c>
      <c r="G203" s="7" t="s">
        <v>304</v>
      </c>
      <c r="H203" s="7" t="s">
        <v>8</v>
      </c>
      <c r="I203" s="2" t="s">
        <v>912</v>
      </c>
    </row>
    <row r="204" spans="1:9" ht="15">
      <c r="A204" s="4">
        <v>203</v>
      </c>
      <c r="B204" s="4">
        <v>9</v>
      </c>
      <c r="C204" s="4">
        <v>22</v>
      </c>
      <c r="D204" s="5">
        <v>34837</v>
      </c>
      <c r="E204" s="4" t="s">
        <v>110</v>
      </c>
      <c r="F204" s="6" t="s">
        <v>303</v>
      </c>
      <c r="G204" s="7" t="s">
        <v>305</v>
      </c>
      <c r="I204" s="2" t="s">
        <v>912</v>
      </c>
    </row>
    <row r="205" spans="1:9" ht="15">
      <c r="A205" s="4">
        <v>204</v>
      </c>
      <c r="B205" s="4">
        <v>9</v>
      </c>
      <c r="C205" s="4">
        <v>23</v>
      </c>
      <c r="D205" s="5">
        <v>34844</v>
      </c>
      <c r="E205" s="4" t="s">
        <v>111</v>
      </c>
      <c r="F205" s="6" t="s">
        <v>241</v>
      </c>
      <c r="G205" s="7" t="s">
        <v>304</v>
      </c>
      <c r="H205" s="7" t="s">
        <v>60</v>
      </c>
      <c r="I205" s="2" t="s">
        <v>912</v>
      </c>
    </row>
    <row r="206" spans="1:9" ht="15">
      <c r="A206" s="4">
        <v>205</v>
      </c>
      <c r="B206" s="4">
        <v>9</v>
      </c>
      <c r="C206" s="4">
        <v>24</v>
      </c>
      <c r="D206" s="5">
        <v>34844</v>
      </c>
      <c r="E206" s="4" t="s">
        <v>112</v>
      </c>
      <c r="F206" s="6" t="s">
        <v>301</v>
      </c>
      <c r="G206" s="7" t="s">
        <v>305</v>
      </c>
      <c r="H206" s="7" t="s">
        <v>52</v>
      </c>
      <c r="I206" s="2" t="s">
        <v>912</v>
      </c>
    </row>
    <row r="207" spans="1:9" ht="15">
      <c r="A207" s="4">
        <v>206</v>
      </c>
      <c r="B207" s="4">
        <v>10</v>
      </c>
      <c r="C207" s="4">
        <v>1</v>
      </c>
      <c r="D207" s="5">
        <v>34963</v>
      </c>
      <c r="E207" s="4" t="s">
        <v>113</v>
      </c>
      <c r="F207" s="6" t="s">
        <v>294</v>
      </c>
      <c r="G207" s="7" t="s">
        <v>304</v>
      </c>
      <c r="H207" s="7" t="s">
        <v>9</v>
      </c>
      <c r="I207" s="2" t="s">
        <v>912</v>
      </c>
    </row>
    <row r="208" spans="1:9" ht="15">
      <c r="A208" s="4">
        <v>207</v>
      </c>
      <c r="B208" s="4">
        <v>10</v>
      </c>
      <c r="C208" s="4">
        <v>2</v>
      </c>
      <c r="D208" s="5">
        <v>34970</v>
      </c>
      <c r="E208" s="4" t="s">
        <v>114</v>
      </c>
      <c r="F208" s="6" t="s">
        <v>303</v>
      </c>
      <c r="G208" s="7" t="s">
        <v>304</v>
      </c>
      <c r="H208" s="7" t="s">
        <v>10</v>
      </c>
      <c r="I208" s="2" t="s">
        <v>912</v>
      </c>
    </row>
    <row r="209" spans="1:18" s="7" customFormat="1" ht="15">
      <c r="A209" s="4">
        <v>208</v>
      </c>
      <c r="B209" s="4">
        <v>10</v>
      </c>
      <c r="C209" s="4">
        <v>3</v>
      </c>
      <c r="D209" s="5">
        <v>34977</v>
      </c>
      <c r="E209" s="4" t="s">
        <v>306</v>
      </c>
      <c r="F209" s="6" t="s">
        <v>303</v>
      </c>
      <c r="G209" s="7" t="s">
        <v>305</v>
      </c>
      <c r="I209" s="2" t="s">
        <v>912</v>
      </c>
      <c r="J209" s="6"/>
      <c r="K209" s="6"/>
      <c r="L209" s="6"/>
      <c r="M209" s="6"/>
      <c r="N209" s="6"/>
      <c r="O209" s="6"/>
      <c r="P209" s="6"/>
      <c r="Q209" s="6"/>
      <c r="R209" s="6"/>
    </row>
    <row r="210" spans="1:18" s="7" customFormat="1" ht="15">
      <c r="A210" s="4">
        <v>209</v>
      </c>
      <c r="B210" s="4">
        <v>10</v>
      </c>
      <c r="C210" s="4">
        <v>4</v>
      </c>
      <c r="D210" s="5">
        <v>34984</v>
      </c>
      <c r="E210" s="4" t="s">
        <v>307</v>
      </c>
      <c r="F210" s="6" t="s">
        <v>238</v>
      </c>
      <c r="G210" s="7" t="s">
        <v>304</v>
      </c>
      <c r="H210" s="7" t="s">
        <v>59</v>
      </c>
      <c r="I210" s="2" t="s">
        <v>912</v>
      </c>
      <c r="J210" s="6"/>
      <c r="K210" s="6"/>
      <c r="L210" s="6"/>
      <c r="M210" s="6"/>
      <c r="N210" s="6"/>
      <c r="O210" s="6"/>
      <c r="P210" s="6"/>
      <c r="Q210" s="6"/>
      <c r="R210" s="6"/>
    </row>
    <row r="211" spans="1:18" s="12" customFormat="1" ht="15">
      <c r="A211" s="9">
        <v>210</v>
      </c>
      <c r="B211" s="9">
        <v>10</v>
      </c>
      <c r="C211" s="9">
        <v>5</v>
      </c>
      <c r="D211" s="10">
        <v>35012</v>
      </c>
      <c r="E211" s="9" t="s">
        <v>127</v>
      </c>
      <c r="F211" s="11" t="s">
        <v>902</v>
      </c>
      <c r="G211" s="12" t="s">
        <v>305</v>
      </c>
      <c r="H211" s="12" t="s">
        <v>904</v>
      </c>
      <c r="I211" s="2" t="s">
        <v>912</v>
      </c>
      <c r="J211" s="11"/>
      <c r="K211" s="11"/>
      <c r="L211" s="11"/>
      <c r="M211" s="11"/>
      <c r="N211" s="11"/>
      <c r="O211" s="11"/>
      <c r="P211" s="11"/>
      <c r="Q211" s="11"/>
      <c r="R211" s="11"/>
    </row>
    <row r="212" spans="1:18" s="7" customFormat="1" ht="15">
      <c r="A212" s="4">
        <v>211</v>
      </c>
      <c r="B212" s="4">
        <v>10</v>
      </c>
      <c r="C212" s="4">
        <v>6</v>
      </c>
      <c r="D212" s="5">
        <v>35019</v>
      </c>
      <c r="E212" s="4" t="s">
        <v>128</v>
      </c>
      <c r="F212" s="6" t="s">
        <v>303</v>
      </c>
      <c r="G212" s="7" t="s">
        <v>305</v>
      </c>
      <c r="I212" s="2" t="s">
        <v>912</v>
      </c>
      <c r="J212" s="6"/>
      <c r="K212" s="6"/>
      <c r="L212" s="6"/>
      <c r="M212" s="6"/>
      <c r="N212" s="6"/>
      <c r="O212" s="6"/>
      <c r="P212" s="6"/>
      <c r="Q212" s="6"/>
      <c r="R212" s="6"/>
    </row>
    <row r="213" spans="1:18" s="7" customFormat="1" ht="15">
      <c r="A213" s="4">
        <v>212</v>
      </c>
      <c r="B213" s="4">
        <v>10</v>
      </c>
      <c r="C213" s="4">
        <v>7</v>
      </c>
      <c r="D213" s="5">
        <v>35026</v>
      </c>
      <c r="E213" s="4" t="s">
        <v>129</v>
      </c>
      <c r="F213" s="6" t="s">
        <v>241</v>
      </c>
      <c r="G213" s="7" t="s">
        <v>304</v>
      </c>
      <c r="H213" s="7" t="s">
        <v>58</v>
      </c>
      <c r="I213" s="2" t="s">
        <v>912</v>
      </c>
      <c r="J213" s="6"/>
      <c r="K213" s="6"/>
      <c r="L213" s="6"/>
      <c r="M213" s="6"/>
      <c r="N213" s="6"/>
      <c r="O213" s="6"/>
      <c r="P213" s="6"/>
      <c r="Q213" s="6"/>
      <c r="R213" s="6"/>
    </row>
    <row r="214" spans="1:18" s="7" customFormat="1" ht="15">
      <c r="A214" s="4">
        <v>213</v>
      </c>
      <c r="B214" s="4">
        <v>10</v>
      </c>
      <c r="C214" s="4">
        <v>8</v>
      </c>
      <c r="D214" s="5">
        <v>35033</v>
      </c>
      <c r="E214" s="4" t="s">
        <v>130</v>
      </c>
      <c r="F214" s="6" t="s">
        <v>303</v>
      </c>
      <c r="G214" s="7" t="s">
        <v>305</v>
      </c>
      <c r="I214" s="2" t="s">
        <v>912</v>
      </c>
      <c r="J214" s="6"/>
      <c r="K214" s="6"/>
      <c r="L214" s="6"/>
      <c r="M214" s="6"/>
      <c r="N214" s="6"/>
      <c r="O214" s="6"/>
      <c r="P214" s="6"/>
      <c r="Q214" s="6"/>
      <c r="R214" s="6"/>
    </row>
    <row r="215" spans="1:18" s="7" customFormat="1" ht="15">
      <c r="A215" s="4">
        <v>214</v>
      </c>
      <c r="B215" s="4">
        <v>10</v>
      </c>
      <c r="C215" s="4">
        <v>9</v>
      </c>
      <c r="D215" s="5">
        <v>35047</v>
      </c>
      <c r="E215" s="4" t="s">
        <v>131</v>
      </c>
      <c r="F215" s="6" t="s">
        <v>303</v>
      </c>
      <c r="G215" s="7" t="s">
        <v>305</v>
      </c>
      <c r="I215" s="2" t="s">
        <v>912</v>
      </c>
      <c r="J215" s="6"/>
      <c r="K215" s="6"/>
      <c r="L215" s="6"/>
      <c r="M215" s="6"/>
      <c r="N215" s="6"/>
      <c r="O215" s="6"/>
      <c r="P215" s="6"/>
      <c r="Q215" s="6"/>
      <c r="R215" s="6"/>
    </row>
    <row r="216" spans="1:18" s="7" customFormat="1" ht="15">
      <c r="A216" s="4">
        <v>215</v>
      </c>
      <c r="B216" s="4">
        <v>10</v>
      </c>
      <c r="C216" s="4">
        <v>10</v>
      </c>
      <c r="D216" s="5">
        <v>35068</v>
      </c>
      <c r="E216" s="4" t="s">
        <v>132</v>
      </c>
      <c r="F216" s="6" t="s">
        <v>303</v>
      </c>
      <c r="G216" s="7" t="s">
        <v>305</v>
      </c>
      <c r="I216" s="2" t="s">
        <v>912</v>
      </c>
      <c r="J216" s="6"/>
      <c r="K216" s="6"/>
      <c r="L216" s="6"/>
      <c r="M216" s="6"/>
      <c r="N216" s="6"/>
      <c r="O216" s="6"/>
      <c r="P216" s="6"/>
      <c r="Q216" s="6"/>
      <c r="R216" s="6"/>
    </row>
    <row r="217" spans="1:18" s="7" customFormat="1" ht="15">
      <c r="A217" s="4">
        <v>216</v>
      </c>
      <c r="B217" s="4">
        <v>10</v>
      </c>
      <c r="C217" s="4">
        <v>11</v>
      </c>
      <c r="D217" s="5">
        <v>35089</v>
      </c>
      <c r="E217" s="4" t="s">
        <v>133</v>
      </c>
      <c r="F217" s="6" t="s">
        <v>303</v>
      </c>
      <c r="G217" s="7" t="s">
        <v>305</v>
      </c>
      <c r="I217" s="2" t="s">
        <v>912</v>
      </c>
      <c r="J217" s="6"/>
      <c r="K217" s="6"/>
      <c r="L217" s="6"/>
      <c r="M217" s="6"/>
      <c r="N217" s="6"/>
      <c r="O217" s="6"/>
      <c r="P217" s="6"/>
      <c r="Q217" s="6"/>
      <c r="R217" s="6"/>
    </row>
    <row r="218" spans="1:18" s="7" customFormat="1" ht="15">
      <c r="A218" s="4">
        <v>217</v>
      </c>
      <c r="B218" s="4">
        <v>10</v>
      </c>
      <c r="C218" s="4">
        <v>12</v>
      </c>
      <c r="D218" s="5">
        <v>35103</v>
      </c>
      <c r="E218" s="4" t="s">
        <v>134</v>
      </c>
      <c r="F218" s="6" t="s">
        <v>301</v>
      </c>
      <c r="G218" s="7" t="s">
        <v>305</v>
      </c>
      <c r="H218" s="7" t="s">
        <v>53</v>
      </c>
      <c r="I218" s="2" t="s">
        <v>912</v>
      </c>
      <c r="J218" s="6"/>
      <c r="K218" s="6"/>
      <c r="L218" s="6"/>
      <c r="M218" s="6"/>
      <c r="N218" s="6"/>
      <c r="O218" s="6"/>
      <c r="P218" s="6"/>
      <c r="Q218" s="6"/>
      <c r="R218" s="6"/>
    </row>
    <row r="219" spans="1:18" s="7" customFormat="1" ht="15">
      <c r="A219" s="4">
        <v>218</v>
      </c>
      <c r="B219" s="4">
        <v>10</v>
      </c>
      <c r="C219" s="4">
        <v>13</v>
      </c>
      <c r="D219" s="5">
        <v>35110</v>
      </c>
      <c r="E219" s="4" t="s">
        <v>135</v>
      </c>
      <c r="F219" s="6" t="s">
        <v>303</v>
      </c>
      <c r="G219" s="7" t="s">
        <v>304</v>
      </c>
      <c r="H219" s="7" t="s">
        <v>0</v>
      </c>
      <c r="I219" s="2" t="s">
        <v>912</v>
      </c>
      <c r="J219" s="6"/>
      <c r="K219" s="6"/>
      <c r="L219" s="6"/>
      <c r="M219" s="6"/>
      <c r="N219" s="6"/>
      <c r="O219" s="6"/>
      <c r="P219" s="6"/>
      <c r="Q219" s="6"/>
      <c r="R219" s="6"/>
    </row>
    <row r="220" spans="1:18" s="7" customFormat="1" ht="15">
      <c r="A220" s="4">
        <v>219</v>
      </c>
      <c r="B220" s="4">
        <v>10</v>
      </c>
      <c r="C220" s="4">
        <v>14</v>
      </c>
      <c r="D220" s="5">
        <v>35112</v>
      </c>
      <c r="E220" s="4" t="s">
        <v>249</v>
      </c>
      <c r="F220" s="6" t="s">
        <v>302</v>
      </c>
      <c r="G220" s="7" t="s">
        <v>304</v>
      </c>
      <c r="H220" s="7" t="s">
        <v>905</v>
      </c>
      <c r="I220" s="2" t="s">
        <v>912</v>
      </c>
      <c r="J220" s="6"/>
      <c r="K220" s="6"/>
      <c r="L220" s="6"/>
      <c r="M220" s="6"/>
      <c r="N220" s="6"/>
      <c r="O220" s="6"/>
      <c r="P220" s="6"/>
      <c r="Q220" s="6"/>
      <c r="R220" s="6"/>
    </row>
    <row r="221" spans="1:18" s="7" customFormat="1" ht="15">
      <c r="A221" s="4">
        <v>220</v>
      </c>
      <c r="B221" s="4">
        <v>10</v>
      </c>
      <c r="C221" s="4">
        <v>15</v>
      </c>
      <c r="D221" s="5">
        <v>35117</v>
      </c>
      <c r="E221" s="4" t="s">
        <v>242</v>
      </c>
      <c r="F221" s="6" t="s">
        <v>303</v>
      </c>
      <c r="G221" s="7" t="s">
        <v>305</v>
      </c>
      <c r="H221" s="7" t="s">
        <v>57</v>
      </c>
      <c r="I221" s="2" t="s">
        <v>912</v>
      </c>
      <c r="J221" s="6"/>
      <c r="K221" s="6"/>
      <c r="L221" s="6"/>
      <c r="M221" s="6"/>
      <c r="N221" s="6"/>
      <c r="O221" s="6"/>
      <c r="P221" s="6"/>
      <c r="Q221" s="6"/>
      <c r="R221" s="6"/>
    </row>
    <row r="222" spans="1:18" s="7" customFormat="1" ht="15">
      <c r="A222" s="4">
        <v>221</v>
      </c>
      <c r="B222" s="4">
        <v>10</v>
      </c>
      <c r="C222" s="4">
        <v>16</v>
      </c>
      <c r="D222" s="5">
        <v>35124</v>
      </c>
      <c r="E222" s="4" t="s">
        <v>243</v>
      </c>
      <c r="F222" s="6" t="s">
        <v>301</v>
      </c>
      <c r="G222" s="7" t="s">
        <v>305</v>
      </c>
      <c r="I222" s="2" t="s">
        <v>912</v>
      </c>
      <c r="J222" s="6"/>
      <c r="K222" s="6"/>
      <c r="L222" s="6"/>
      <c r="M222" s="6"/>
      <c r="N222" s="6"/>
      <c r="O222" s="6"/>
      <c r="P222" s="6"/>
      <c r="Q222" s="6"/>
      <c r="R222" s="6"/>
    </row>
    <row r="223" spans="1:18" s="7" customFormat="1" ht="15">
      <c r="A223" s="4">
        <v>222</v>
      </c>
      <c r="B223" s="4">
        <v>10</v>
      </c>
      <c r="C223" s="4">
        <v>17</v>
      </c>
      <c r="D223" s="5">
        <v>35145</v>
      </c>
      <c r="E223" s="4" t="s">
        <v>244</v>
      </c>
      <c r="F223" s="6" t="s">
        <v>303</v>
      </c>
      <c r="G223" s="7" t="s">
        <v>305</v>
      </c>
      <c r="H223" s="7" t="s">
        <v>55</v>
      </c>
      <c r="I223" s="2" t="s">
        <v>912</v>
      </c>
      <c r="J223" s="6"/>
      <c r="K223" s="6"/>
      <c r="L223" s="6"/>
      <c r="M223" s="6"/>
      <c r="N223" s="6"/>
      <c r="O223" s="6"/>
      <c r="P223" s="6"/>
      <c r="Q223" s="6"/>
      <c r="R223" s="6"/>
    </row>
    <row r="224" spans="1:18" s="7" customFormat="1" ht="15">
      <c r="A224" s="4">
        <v>223</v>
      </c>
      <c r="B224" s="4">
        <v>10</v>
      </c>
      <c r="C224" s="4">
        <v>18</v>
      </c>
      <c r="D224" s="5">
        <v>35159</v>
      </c>
      <c r="E224" s="4" t="s">
        <v>245</v>
      </c>
      <c r="F224" s="6" t="s">
        <v>303</v>
      </c>
      <c r="G224" s="7" t="s">
        <v>305</v>
      </c>
      <c r="H224" s="7" t="s">
        <v>1</v>
      </c>
      <c r="I224" s="2" t="s">
        <v>912</v>
      </c>
      <c r="J224" s="6"/>
      <c r="K224" s="6"/>
      <c r="L224" s="6"/>
      <c r="M224" s="6"/>
      <c r="N224" s="6"/>
      <c r="O224" s="6"/>
      <c r="P224" s="6"/>
      <c r="Q224" s="6"/>
      <c r="R224" s="6"/>
    </row>
    <row r="225" spans="1:18" s="7" customFormat="1" ht="15">
      <c r="A225" s="4">
        <v>224</v>
      </c>
      <c r="B225" s="4">
        <v>10</v>
      </c>
      <c r="C225" s="4">
        <v>19</v>
      </c>
      <c r="D225" s="5">
        <v>35180</v>
      </c>
      <c r="E225" s="4" t="s">
        <v>246</v>
      </c>
      <c r="F225" s="6" t="s">
        <v>301</v>
      </c>
      <c r="G225" s="7" t="s">
        <v>305</v>
      </c>
      <c r="H225" s="7" t="s">
        <v>2</v>
      </c>
      <c r="I225" s="2" t="s">
        <v>912</v>
      </c>
      <c r="J225" s="6"/>
      <c r="K225" s="6"/>
      <c r="L225" s="6"/>
      <c r="M225" s="6"/>
      <c r="N225" s="6"/>
      <c r="O225" s="6"/>
      <c r="P225" s="6"/>
      <c r="Q225" s="6"/>
      <c r="R225" s="6"/>
    </row>
    <row r="226" spans="1:18" s="7" customFormat="1" ht="15">
      <c r="A226" s="4">
        <v>225</v>
      </c>
      <c r="B226" s="4">
        <v>10</v>
      </c>
      <c r="C226" s="4">
        <v>20</v>
      </c>
      <c r="D226" s="5">
        <v>35187</v>
      </c>
      <c r="E226" s="4" t="s">
        <v>247</v>
      </c>
      <c r="F226" s="6" t="s">
        <v>301</v>
      </c>
      <c r="G226" s="7" t="s">
        <v>305</v>
      </c>
      <c r="I226" s="2" t="s">
        <v>912</v>
      </c>
      <c r="J226" s="6"/>
      <c r="K226" s="6"/>
      <c r="L226" s="6"/>
      <c r="M226" s="6"/>
      <c r="N226" s="6"/>
      <c r="O226" s="6"/>
      <c r="P226" s="6"/>
      <c r="Q226" s="6"/>
      <c r="R226" s="6"/>
    </row>
    <row r="227" spans="1:18" s="7" customFormat="1" ht="15">
      <c r="A227" s="4">
        <v>226</v>
      </c>
      <c r="B227" s="4">
        <v>10</v>
      </c>
      <c r="C227" s="4">
        <v>21</v>
      </c>
      <c r="D227" s="5">
        <v>35194</v>
      </c>
      <c r="E227" s="4" t="s">
        <v>248</v>
      </c>
      <c r="F227" s="6" t="s">
        <v>301</v>
      </c>
      <c r="G227" s="7" t="s">
        <v>305</v>
      </c>
      <c r="H227" s="7" t="s">
        <v>62</v>
      </c>
      <c r="I227" s="2" t="s">
        <v>912</v>
      </c>
      <c r="J227" s="6"/>
      <c r="K227" s="6"/>
      <c r="L227" s="6"/>
      <c r="M227" s="6"/>
      <c r="N227" s="6"/>
      <c r="O227" s="6"/>
      <c r="P227" s="6"/>
      <c r="Q227" s="6"/>
      <c r="R227" s="6"/>
    </row>
    <row r="228" spans="1:18" s="7" customFormat="1" ht="15">
      <c r="A228" s="4">
        <v>227</v>
      </c>
      <c r="B228" s="4">
        <v>10</v>
      </c>
      <c r="C228" s="4">
        <v>22</v>
      </c>
      <c r="D228" s="5">
        <v>35201</v>
      </c>
      <c r="E228" s="4" t="s">
        <v>203</v>
      </c>
      <c r="F228" s="6" t="s">
        <v>303</v>
      </c>
      <c r="G228" s="7" t="s">
        <v>305</v>
      </c>
      <c r="H228" s="7" t="s">
        <v>63</v>
      </c>
      <c r="I228" s="2" t="s">
        <v>912</v>
      </c>
      <c r="J228" s="6"/>
      <c r="K228" s="6"/>
      <c r="L228" s="6"/>
      <c r="M228" s="6"/>
      <c r="N228" s="6"/>
      <c r="O228" s="6"/>
      <c r="P228" s="6"/>
      <c r="Q228" s="6"/>
      <c r="R228" s="6"/>
    </row>
    <row r="229" spans="1:18" s="7" customFormat="1" ht="15">
      <c r="A229" s="4">
        <v>228</v>
      </c>
      <c r="B229" s="4">
        <v>10</v>
      </c>
      <c r="C229" s="4">
        <v>23</v>
      </c>
      <c r="D229" s="5">
        <v>35208</v>
      </c>
      <c r="E229" s="4" t="s">
        <v>204</v>
      </c>
      <c r="F229" s="6" t="s">
        <v>303</v>
      </c>
      <c r="G229" s="7" t="s">
        <v>305</v>
      </c>
      <c r="I229" s="2" t="s">
        <v>912</v>
      </c>
      <c r="J229" s="6"/>
      <c r="K229" s="6"/>
      <c r="L229" s="6"/>
      <c r="M229" s="6"/>
      <c r="N229" s="6"/>
      <c r="O229" s="6"/>
      <c r="P229" s="6"/>
      <c r="Q229" s="6"/>
      <c r="R229" s="6"/>
    </row>
    <row r="230" spans="1:18" s="7" customFormat="1" ht="15">
      <c r="A230" s="4">
        <v>229</v>
      </c>
      <c r="B230" s="4">
        <v>10</v>
      </c>
      <c r="C230" s="4">
        <v>24</v>
      </c>
      <c r="D230" s="5">
        <v>35208</v>
      </c>
      <c r="E230" s="4" t="s">
        <v>205</v>
      </c>
      <c r="F230" s="6" t="s">
        <v>301</v>
      </c>
      <c r="G230" s="7" t="s">
        <v>305</v>
      </c>
      <c r="H230" s="7" t="s">
        <v>3</v>
      </c>
      <c r="I230" s="2" t="s">
        <v>912</v>
      </c>
      <c r="J230" s="6"/>
      <c r="K230" s="6"/>
      <c r="L230" s="6"/>
      <c r="M230" s="6"/>
      <c r="N230" s="6"/>
      <c r="O230" s="6"/>
      <c r="P230" s="6"/>
      <c r="Q230" s="6"/>
      <c r="R230" s="6"/>
    </row>
    <row r="231" spans="1:18" s="7" customFormat="1" ht="15">
      <c r="A231" s="4">
        <v>230</v>
      </c>
      <c r="B231" s="4">
        <v>11</v>
      </c>
      <c r="C231" s="8">
        <v>1</v>
      </c>
      <c r="D231" s="13">
        <v>35355</v>
      </c>
      <c r="E231" s="8" t="s">
        <v>343</v>
      </c>
      <c r="F231" s="8" t="s">
        <v>294</v>
      </c>
      <c r="G231" s="7" t="s">
        <v>305</v>
      </c>
      <c r="H231" s="7" t="s">
        <v>794</v>
      </c>
      <c r="I231" s="2" t="s">
        <v>912</v>
      </c>
      <c r="J231" s="6"/>
      <c r="K231" s="6"/>
      <c r="L231" s="6"/>
      <c r="M231" s="6"/>
      <c r="N231" s="6"/>
      <c r="O231" s="6"/>
      <c r="P231" s="6"/>
      <c r="Q231" s="6"/>
      <c r="R231" s="6"/>
    </row>
    <row r="232" spans="1:18" s="7" customFormat="1">
      <c r="A232" s="7">
        <v>231</v>
      </c>
      <c r="B232" s="7">
        <v>11</v>
      </c>
      <c r="C232" s="7">
        <v>2</v>
      </c>
      <c r="D232" s="6" t="s">
        <v>344</v>
      </c>
      <c r="E232" s="6" t="s">
        <v>345</v>
      </c>
      <c r="F232" s="6" t="s">
        <v>301</v>
      </c>
      <c r="G232" s="7" t="s">
        <v>305</v>
      </c>
      <c r="H232" s="7" t="s">
        <v>795</v>
      </c>
      <c r="I232" s="2" t="s">
        <v>912</v>
      </c>
      <c r="J232" s="6"/>
      <c r="K232" s="6"/>
      <c r="L232" s="6"/>
      <c r="M232" s="6"/>
      <c r="N232" s="6"/>
      <c r="O232" s="6"/>
      <c r="P232" s="6"/>
      <c r="Q232" s="6"/>
      <c r="R232" s="6"/>
    </row>
    <row r="233" spans="1:18" s="7" customFormat="1">
      <c r="A233" s="7">
        <v>232</v>
      </c>
      <c r="B233" s="7">
        <v>11</v>
      </c>
      <c r="C233" s="7">
        <v>3</v>
      </c>
      <c r="D233" s="6" t="s">
        <v>346</v>
      </c>
      <c r="E233" s="6" t="s">
        <v>347</v>
      </c>
      <c r="F233" s="6" t="s">
        <v>303</v>
      </c>
      <c r="G233" s="7" t="s">
        <v>305</v>
      </c>
      <c r="H233" s="7" t="s">
        <v>796</v>
      </c>
      <c r="I233" s="2" t="s">
        <v>912</v>
      </c>
      <c r="J233" s="6"/>
      <c r="K233" s="6"/>
      <c r="L233" s="6"/>
      <c r="M233" s="6"/>
      <c r="N233" s="6"/>
      <c r="O233" s="6"/>
      <c r="P233" s="6"/>
      <c r="Q233" s="6"/>
      <c r="R233" s="6"/>
    </row>
    <row r="234" spans="1:18" s="7" customFormat="1">
      <c r="A234" s="7">
        <v>233</v>
      </c>
      <c r="B234" s="7">
        <v>11</v>
      </c>
      <c r="C234" s="7">
        <v>4</v>
      </c>
      <c r="D234" s="6" t="s">
        <v>348</v>
      </c>
      <c r="E234" s="6" t="s">
        <v>349</v>
      </c>
      <c r="F234" s="6" t="s">
        <v>294</v>
      </c>
      <c r="G234" s="7" t="s">
        <v>304</v>
      </c>
      <c r="I234" s="2" t="s">
        <v>912</v>
      </c>
      <c r="J234" s="6"/>
      <c r="K234" s="6"/>
      <c r="L234" s="6"/>
      <c r="M234" s="6"/>
      <c r="N234" s="6"/>
      <c r="O234" s="6"/>
      <c r="P234" s="6"/>
      <c r="Q234" s="6"/>
      <c r="R234" s="6"/>
    </row>
    <row r="235" spans="1:18" s="7" customFormat="1">
      <c r="A235" s="7">
        <v>234</v>
      </c>
      <c r="B235" s="7">
        <v>11</v>
      </c>
      <c r="C235" s="7">
        <v>5</v>
      </c>
      <c r="D235" s="6" t="s">
        <v>350</v>
      </c>
      <c r="E235" s="6" t="s">
        <v>351</v>
      </c>
      <c r="F235" s="6" t="s">
        <v>303</v>
      </c>
      <c r="G235" s="7" t="s">
        <v>305</v>
      </c>
      <c r="H235" s="7" t="s">
        <v>797</v>
      </c>
      <c r="I235" s="2" t="s">
        <v>912</v>
      </c>
      <c r="J235" s="6"/>
      <c r="K235" s="6"/>
      <c r="L235" s="6"/>
      <c r="M235" s="6"/>
      <c r="N235" s="6"/>
      <c r="O235" s="6"/>
      <c r="P235" s="6"/>
      <c r="Q235" s="6"/>
      <c r="R235" s="6"/>
    </row>
    <row r="236" spans="1:18" s="7" customFormat="1">
      <c r="A236" s="7">
        <v>235</v>
      </c>
      <c r="B236" s="7">
        <v>11</v>
      </c>
      <c r="C236" s="7">
        <v>6</v>
      </c>
      <c r="D236" s="6" t="s">
        <v>352</v>
      </c>
      <c r="E236" s="6" t="s">
        <v>353</v>
      </c>
      <c r="F236" s="6" t="s">
        <v>294</v>
      </c>
      <c r="G236" s="7" t="s">
        <v>304</v>
      </c>
      <c r="H236" s="7" t="s">
        <v>798</v>
      </c>
      <c r="I236" s="2" t="s">
        <v>912</v>
      </c>
      <c r="J236" s="6"/>
      <c r="K236" s="6"/>
      <c r="L236" s="6"/>
      <c r="M236" s="6"/>
      <c r="N236" s="6"/>
      <c r="O236" s="6"/>
      <c r="P236" s="6"/>
      <c r="Q236" s="6"/>
      <c r="R236" s="6"/>
    </row>
    <row r="237" spans="1:18" s="7" customFormat="1">
      <c r="A237" s="7">
        <v>236</v>
      </c>
      <c r="B237" s="7">
        <v>11</v>
      </c>
      <c r="C237" s="7">
        <v>7</v>
      </c>
      <c r="D237" s="6" t="s">
        <v>354</v>
      </c>
      <c r="E237" s="6" t="s">
        <v>355</v>
      </c>
      <c r="F237" s="6" t="s">
        <v>303</v>
      </c>
      <c r="G237" s="7" t="s">
        <v>305</v>
      </c>
      <c r="H237" s="6"/>
      <c r="I237" s="2" t="s">
        <v>912</v>
      </c>
      <c r="J237" s="6"/>
      <c r="K237" s="6"/>
      <c r="L237" s="6"/>
      <c r="M237" s="6"/>
      <c r="N237" s="6"/>
      <c r="O237" s="6"/>
      <c r="P237" s="6"/>
      <c r="Q237" s="6"/>
      <c r="R237" s="6"/>
    </row>
    <row r="238" spans="1:18" s="7" customFormat="1">
      <c r="A238" s="7">
        <v>237</v>
      </c>
      <c r="B238" s="7">
        <v>11</v>
      </c>
      <c r="C238" s="7">
        <v>8</v>
      </c>
      <c r="D238" s="6" t="s">
        <v>356</v>
      </c>
      <c r="E238" s="6" t="s">
        <v>357</v>
      </c>
      <c r="F238" s="6" t="s">
        <v>301</v>
      </c>
      <c r="G238" s="7" t="s">
        <v>305</v>
      </c>
      <c r="H238" s="6"/>
      <c r="I238" s="2" t="s">
        <v>912</v>
      </c>
      <c r="J238" s="6"/>
      <c r="K238" s="6"/>
      <c r="L238" s="6"/>
      <c r="M238" s="6"/>
      <c r="N238" s="6"/>
      <c r="O238" s="6"/>
      <c r="P238" s="6"/>
      <c r="Q238" s="6"/>
      <c r="R238" s="6"/>
    </row>
    <row r="239" spans="1:18" s="7" customFormat="1">
      <c r="A239" s="7">
        <v>238</v>
      </c>
      <c r="B239" s="7">
        <v>11</v>
      </c>
      <c r="C239" s="7">
        <v>9</v>
      </c>
      <c r="D239" s="6" t="s">
        <v>358</v>
      </c>
      <c r="E239" s="6" t="s">
        <v>359</v>
      </c>
      <c r="F239" s="6" t="s">
        <v>241</v>
      </c>
      <c r="G239" s="7" t="s">
        <v>304</v>
      </c>
      <c r="H239" s="7" t="s">
        <v>800</v>
      </c>
      <c r="I239" s="2" t="s">
        <v>912</v>
      </c>
      <c r="J239" s="6"/>
      <c r="K239" s="6"/>
      <c r="L239" s="6"/>
      <c r="M239" s="6"/>
      <c r="N239" s="6"/>
      <c r="O239" s="6"/>
      <c r="P239" s="6"/>
      <c r="Q239" s="6"/>
      <c r="R239" s="6"/>
    </row>
    <row r="240" spans="1:18" s="7" customFormat="1">
      <c r="A240" s="7">
        <v>239</v>
      </c>
      <c r="B240" s="7">
        <v>11</v>
      </c>
      <c r="C240" s="7">
        <v>10</v>
      </c>
      <c r="D240" s="6" t="s">
        <v>360</v>
      </c>
      <c r="E240" s="6" t="s">
        <v>361</v>
      </c>
      <c r="F240" s="6" t="s">
        <v>301</v>
      </c>
      <c r="G240" s="7" t="s">
        <v>305</v>
      </c>
      <c r="I240" s="2" t="s">
        <v>912</v>
      </c>
      <c r="J240" s="6"/>
      <c r="K240" s="6"/>
      <c r="L240" s="6"/>
      <c r="M240" s="6"/>
      <c r="N240" s="6"/>
      <c r="O240" s="6"/>
      <c r="P240" s="6"/>
      <c r="Q240" s="6"/>
      <c r="R240" s="6"/>
    </row>
    <row r="241" spans="1:9">
      <c r="A241" s="7">
        <v>240</v>
      </c>
      <c r="B241" s="7">
        <v>11</v>
      </c>
      <c r="C241" s="7">
        <v>11</v>
      </c>
      <c r="D241" s="6" t="s">
        <v>362</v>
      </c>
      <c r="E241" s="6" t="s">
        <v>363</v>
      </c>
      <c r="F241" s="6" t="s">
        <v>301</v>
      </c>
      <c r="G241" s="7" t="s">
        <v>305</v>
      </c>
      <c r="H241" s="6"/>
      <c r="I241" s="2" t="s">
        <v>912</v>
      </c>
    </row>
    <row r="242" spans="1:9">
      <c r="A242" s="7">
        <v>241</v>
      </c>
      <c r="B242" s="7">
        <v>11</v>
      </c>
      <c r="C242" s="7">
        <v>12</v>
      </c>
      <c r="D242" s="6" t="s">
        <v>364</v>
      </c>
      <c r="E242" s="6" t="s">
        <v>365</v>
      </c>
      <c r="F242" s="6" t="s">
        <v>301</v>
      </c>
      <c r="G242" s="7" t="s">
        <v>305</v>
      </c>
      <c r="H242" s="7" t="s">
        <v>801</v>
      </c>
      <c r="I242" s="2" t="s">
        <v>912</v>
      </c>
    </row>
    <row r="243" spans="1:9">
      <c r="A243" s="7">
        <v>242</v>
      </c>
      <c r="B243" s="7">
        <v>11</v>
      </c>
      <c r="C243" s="7">
        <v>13</v>
      </c>
      <c r="D243" s="6" t="s">
        <v>366</v>
      </c>
      <c r="E243" s="6" t="s">
        <v>367</v>
      </c>
      <c r="F243" s="6" t="s">
        <v>301</v>
      </c>
      <c r="G243" s="7" t="s">
        <v>305</v>
      </c>
      <c r="H243" s="6"/>
      <c r="I243" s="2" t="s">
        <v>912</v>
      </c>
    </row>
    <row r="244" spans="1:9">
      <c r="A244" s="7">
        <v>243</v>
      </c>
      <c r="B244" s="7">
        <v>11</v>
      </c>
      <c r="C244" s="7">
        <v>14</v>
      </c>
      <c r="D244" s="6" t="s">
        <v>368</v>
      </c>
      <c r="E244" s="6" t="s">
        <v>369</v>
      </c>
      <c r="F244" s="6" t="s">
        <v>301</v>
      </c>
      <c r="G244" s="7" t="s">
        <v>305</v>
      </c>
      <c r="H244" s="7" t="s">
        <v>802</v>
      </c>
      <c r="I244" s="2" t="s">
        <v>912</v>
      </c>
    </row>
    <row r="245" spans="1:9">
      <c r="A245" s="7">
        <v>244</v>
      </c>
      <c r="B245" s="7">
        <v>11</v>
      </c>
      <c r="C245" s="7">
        <v>15</v>
      </c>
      <c r="D245" s="6" t="s">
        <v>370</v>
      </c>
      <c r="E245" s="6" t="s">
        <v>371</v>
      </c>
      <c r="F245" s="6" t="s">
        <v>303</v>
      </c>
      <c r="G245" s="7" t="s">
        <v>305</v>
      </c>
      <c r="I245" s="2" t="s">
        <v>912</v>
      </c>
    </row>
    <row r="246" spans="1:9" s="11" customFormat="1">
      <c r="A246" s="12">
        <v>245</v>
      </c>
      <c r="B246" s="12">
        <v>11</v>
      </c>
      <c r="C246" s="12">
        <v>16</v>
      </c>
      <c r="D246" s="11" t="s">
        <v>372</v>
      </c>
      <c r="E246" s="11" t="s">
        <v>373</v>
      </c>
      <c r="F246" s="11" t="s">
        <v>303</v>
      </c>
      <c r="G246" s="12" t="s">
        <v>305</v>
      </c>
      <c r="H246" s="12" t="s">
        <v>803</v>
      </c>
      <c r="I246" s="2" t="s">
        <v>912</v>
      </c>
    </row>
    <row r="247" spans="1:9">
      <c r="A247" s="7">
        <v>246</v>
      </c>
      <c r="B247" s="7">
        <v>11</v>
      </c>
      <c r="C247" s="7">
        <v>17</v>
      </c>
      <c r="D247" s="6" t="s">
        <v>374</v>
      </c>
      <c r="E247" s="6" t="s">
        <v>375</v>
      </c>
      <c r="F247" s="6" t="s">
        <v>303</v>
      </c>
      <c r="G247" s="7" t="s">
        <v>305</v>
      </c>
      <c r="H247" s="6"/>
      <c r="I247" s="2" t="s">
        <v>912</v>
      </c>
    </row>
    <row r="248" spans="1:9">
      <c r="A248" s="7">
        <v>247</v>
      </c>
      <c r="B248" s="7">
        <v>11</v>
      </c>
      <c r="C248" s="7">
        <v>18</v>
      </c>
      <c r="D248" s="6" t="s">
        <v>376</v>
      </c>
      <c r="E248" s="6" t="s">
        <v>377</v>
      </c>
      <c r="F248" s="6" t="s">
        <v>301</v>
      </c>
      <c r="G248" s="7" t="s">
        <v>305</v>
      </c>
      <c r="H248" s="6"/>
      <c r="I248" s="2" t="s">
        <v>912</v>
      </c>
    </row>
    <row r="249" spans="1:9">
      <c r="A249" s="7">
        <v>248</v>
      </c>
      <c r="B249" s="7">
        <v>11</v>
      </c>
      <c r="C249" s="7">
        <v>19</v>
      </c>
      <c r="D249" s="6" t="s">
        <v>378</v>
      </c>
      <c r="E249" s="6" t="s">
        <v>379</v>
      </c>
      <c r="F249" s="6" t="s">
        <v>301</v>
      </c>
      <c r="G249" s="7" t="s">
        <v>305</v>
      </c>
      <c r="H249" s="6"/>
      <c r="I249" s="2" t="s">
        <v>912</v>
      </c>
    </row>
    <row r="250" spans="1:9" s="11" customFormat="1">
      <c r="A250" s="12">
        <v>249</v>
      </c>
      <c r="B250" s="12">
        <v>11</v>
      </c>
      <c r="C250" s="12">
        <v>20</v>
      </c>
      <c r="D250" s="11" t="s">
        <v>380</v>
      </c>
      <c r="E250" s="11" t="s">
        <v>381</v>
      </c>
      <c r="F250" s="11" t="s">
        <v>902</v>
      </c>
      <c r="G250" s="12" t="s">
        <v>305</v>
      </c>
      <c r="H250" s="12" t="s">
        <v>804</v>
      </c>
      <c r="I250" s="2" t="s">
        <v>912</v>
      </c>
    </row>
    <row r="251" spans="1:9">
      <c r="A251" s="7">
        <v>250</v>
      </c>
      <c r="B251" s="7">
        <v>11</v>
      </c>
      <c r="C251" s="7">
        <v>21</v>
      </c>
      <c r="D251" s="6" t="s">
        <v>382</v>
      </c>
      <c r="E251" s="6" t="s">
        <v>383</v>
      </c>
      <c r="F251" s="6" t="s">
        <v>268</v>
      </c>
      <c r="G251" s="7" t="s">
        <v>304</v>
      </c>
      <c r="H251" s="6" t="s">
        <v>805</v>
      </c>
      <c r="I251" s="2" t="s">
        <v>912</v>
      </c>
    </row>
    <row r="252" spans="1:9">
      <c r="A252" s="7">
        <v>251</v>
      </c>
      <c r="B252" s="7">
        <v>11</v>
      </c>
      <c r="C252" s="7">
        <v>22</v>
      </c>
      <c r="D252" s="6" t="s">
        <v>384</v>
      </c>
      <c r="E252" s="6" t="s">
        <v>385</v>
      </c>
      <c r="F252" s="6" t="s">
        <v>301</v>
      </c>
      <c r="G252" s="7" t="s">
        <v>305</v>
      </c>
      <c r="H252" s="6"/>
      <c r="I252" s="2" t="s">
        <v>912</v>
      </c>
    </row>
    <row r="253" spans="1:9">
      <c r="A253" s="7">
        <v>252</v>
      </c>
      <c r="B253" s="7">
        <v>11</v>
      </c>
      <c r="C253" s="7">
        <v>23</v>
      </c>
      <c r="D253" s="6" t="s">
        <v>386</v>
      </c>
      <c r="E253" s="6" t="s">
        <v>387</v>
      </c>
      <c r="F253" s="6" t="s">
        <v>303</v>
      </c>
      <c r="G253" s="7" t="s">
        <v>305</v>
      </c>
      <c r="H253" s="6"/>
      <c r="I253" s="2" t="s">
        <v>912</v>
      </c>
    </row>
    <row r="254" spans="1:9">
      <c r="A254" s="7">
        <v>253</v>
      </c>
      <c r="B254" s="7">
        <v>11</v>
      </c>
      <c r="C254" s="7">
        <v>24</v>
      </c>
      <c r="D254" s="6" t="s">
        <v>386</v>
      </c>
      <c r="E254" s="6" t="s">
        <v>388</v>
      </c>
      <c r="F254" s="6" t="s">
        <v>902</v>
      </c>
      <c r="G254" s="7" t="s">
        <v>305</v>
      </c>
      <c r="H254" s="7" t="s">
        <v>806</v>
      </c>
      <c r="I254" s="2" t="s">
        <v>912</v>
      </c>
    </row>
    <row r="255" spans="1:9">
      <c r="A255" s="7">
        <v>254</v>
      </c>
      <c r="B255" s="7">
        <v>12</v>
      </c>
      <c r="C255" s="7">
        <v>1</v>
      </c>
      <c r="D255" s="6" t="s">
        <v>389</v>
      </c>
      <c r="E255" s="6" t="s">
        <v>390</v>
      </c>
      <c r="F255" s="6" t="s">
        <v>303</v>
      </c>
      <c r="G255" s="7" t="s">
        <v>305</v>
      </c>
      <c r="I255" s="2" t="s">
        <v>912</v>
      </c>
    </row>
    <row r="256" spans="1:9">
      <c r="A256" s="7">
        <v>255</v>
      </c>
      <c r="B256" s="7">
        <v>12</v>
      </c>
      <c r="C256" s="7">
        <v>2</v>
      </c>
      <c r="D256" s="6" t="s">
        <v>391</v>
      </c>
      <c r="E256" s="6" t="s">
        <v>392</v>
      </c>
      <c r="F256" s="6" t="s">
        <v>303</v>
      </c>
      <c r="G256" s="7" t="s">
        <v>305</v>
      </c>
      <c r="I256" s="2" t="s">
        <v>912</v>
      </c>
    </row>
    <row r="257" spans="1:9">
      <c r="A257" s="7">
        <v>256</v>
      </c>
      <c r="B257" s="7">
        <v>12</v>
      </c>
      <c r="C257" s="7">
        <v>3</v>
      </c>
      <c r="D257" s="6" t="s">
        <v>393</v>
      </c>
      <c r="E257" s="6" t="s">
        <v>394</v>
      </c>
      <c r="F257" s="6" t="s">
        <v>902</v>
      </c>
      <c r="G257" s="7" t="s">
        <v>305</v>
      </c>
      <c r="H257" s="7" t="s">
        <v>807</v>
      </c>
      <c r="I257" s="2" t="s">
        <v>912</v>
      </c>
    </row>
    <row r="258" spans="1:9">
      <c r="A258" s="7">
        <v>257</v>
      </c>
      <c r="B258" s="7">
        <v>12</v>
      </c>
      <c r="C258" s="7">
        <v>4</v>
      </c>
      <c r="D258" s="6" t="s">
        <v>395</v>
      </c>
      <c r="E258" s="6" t="s">
        <v>396</v>
      </c>
      <c r="F258" s="6" t="s">
        <v>303</v>
      </c>
      <c r="G258" s="7" t="s">
        <v>305</v>
      </c>
      <c r="I258" s="2" t="s">
        <v>912</v>
      </c>
    </row>
    <row r="259" spans="1:9">
      <c r="A259" s="7">
        <v>258</v>
      </c>
      <c r="B259" s="7">
        <v>12</v>
      </c>
      <c r="C259" s="7">
        <v>5</v>
      </c>
      <c r="D259" s="6" t="s">
        <v>397</v>
      </c>
      <c r="E259" s="6" t="s">
        <v>398</v>
      </c>
      <c r="F259" s="6" t="s">
        <v>303</v>
      </c>
      <c r="G259" s="7" t="s">
        <v>305</v>
      </c>
      <c r="I259" s="2" t="s">
        <v>912</v>
      </c>
    </row>
    <row r="260" spans="1:9">
      <c r="A260" s="7">
        <v>259</v>
      </c>
      <c r="B260" s="7">
        <v>12</v>
      </c>
      <c r="C260" s="7">
        <v>6</v>
      </c>
      <c r="D260" s="6" t="s">
        <v>399</v>
      </c>
      <c r="E260" s="6" t="s">
        <v>400</v>
      </c>
      <c r="F260" s="6" t="s">
        <v>303</v>
      </c>
      <c r="G260" s="7" t="s">
        <v>305</v>
      </c>
      <c r="I260" s="2" t="s">
        <v>912</v>
      </c>
    </row>
    <row r="261" spans="1:9">
      <c r="A261" s="7">
        <v>260</v>
      </c>
      <c r="B261" s="7">
        <v>12</v>
      </c>
      <c r="C261" s="7">
        <v>7</v>
      </c>
      <c r="D261" s="6" t="s">
        <v>401</v>
      </c>
      <c r="E261" s="6" t="s">
        <v>402</v>
      </c>
      <c r="F261" s="6" t="s">
        <v>301</v>
      </c>
      <c r="G261" s="7" t="s">
        <v>305</v>
      </c>
      <c r="H261" s="7" t="s">
        <v>808</v>
      </c>
      <c r="I261" s="2" t="s">
        <v>912</v>
      </c>
    </row>
    <row r="262" spans="1:9">
      <c r="A262" s="7">
        <v>261</v>
      </c>
      <c r="B262" s="7">
        <v>12</v>
      </c>
      <c r="C262" s="7">
        <v>8</v>
      </c>
      <c r="D262" s="6" t="s">
        <v>403</v>
      </c>
      <c r="E262" s="6" t="s">
        <v>404</v>
      </c>
      <c r="F262" s="6" t="s">
        <v>301</v>
      </c>
      <c r="G262" s="7" t="s">
        <v>305</v>
      </c>
      <c r="H262" s="7" t="s">
        <v>809</v>
      </c>
      <c r="I262" s="2" t="s">
        <v>912</v>
      </c>
    </row>
    <row r="263" spans="1:9">
      <c r="A263" s="7">
        <v>262</v>
      </c>
      <c r="B263" s="7">
        <v>12</v>
      </c>
      <c r="C263" s="7">
        <v>9</v>
      </c>
      <c r="D263" s="6" t="s">
        <v>405</v>
      </c>
      <c r="E263" s="6" t="s">
        <v>406</v>
      </c>
      <c r="F263" s="6" t="s">
        <v>238</v>
      </c>
      <c r="G263" s="7" t="s">
        <v>304</v>
      </c>
      <c r="H263" s="7" t="s">
        <v>810</v>
      </c>
      <c r="I263" s="2" t="s">
        <v>912</v>
      </c>
    </row>
    <row r="264" spans="1:9">
      <c r="A264" s="7">
        <v>263</v>
      </c>
      <c r="B264" s="7">
        <v>12</v>
      </c>
      <c r="C264" s="7">
        <v>10</v>
      </c>
      <c r="D264" s="6" t="s">
        <v>407</v>
      </c>
      <c r="E264" s="6" t="s">
        <v>408</v>
      </c>
      <c r="F264" s="6" t="s">
        <v>301</v>
      </c>
      <c r="G264" s="7" t="s">
        <v>305</v>
      </c>
      <c r="H264" s="6"/>
      <c r="I264" s="2" t="s">
        <v>912</v>
      </c>
    </row>
    <row r="265" spans="1:9">
      <c r="A265" s="7">
        <v>264</v>
      </c>
      <c r="B265" s="7">
        <v>12</v>
      </c>
      <c r="C265" s="7">
        <v>11</v>
      </c>
      <c r="D265" s="6" t="s">
        <v>409</v>
      </c>
      <c r="E265" s="6" t="s">
        <v>410</v>
      </c>
      <c r="F265" s="6" t="s">
        <v>303</v>
      </c>
      <c r="G265" s="7" t="s">
        <v>305</v>
      </c>
      <c r="H265" s="6"/>
      <c r="I265" s="2" t="s">
        <v>912</v>
      </c>
    </row>
    <row r="266" spans="1:9">
      <c r="A266" s="7">
        <v>265</v>
      </c>
      <c r="B266" s="7">
        <v>12</v>
      </c>
      <c r="C266" s="7">
        <v>12</v>
      </c>
      <c r="D266" s="6" t="s">
        <v>411</v>
      </c>
      <c r="E266" s="6" t="s">
        <v>412</v>
      </c>
      <c r="F266" s="6" t="s">
        <v>302</v>
      </c>
      <c r="G266" s="7" t="s">
        <v>304</v>
      </c>
      <c r="H266" s="6"/>
      <c r="I266" s="2" t="s">
        <v>912</v>
      </c>
    </row>
    <row r="267" spans="1:9">
      <c r="A267" s="7">
        <v>266</v>
      </c>
      <c r="B267" s="7">
        <v>12</v>
      </c>
      <c r="C267" s="7">
        <v>13</v>
      </c>
      <c r="D267" s="6" t="s">
        <v>413</v>
      </c>
      <c r="E267" s="6" t="s">
        <v>414</v>
      </c>
      <c r="F267" s="6" t="s">
        <v>303</v>
      </c>
      <c r="G267" s="7" t="s">
        <v>305</v>
      </c>
      <c r="H267" s="7" t="s">
        <v>811</v>
      </c>
      <c r="I267" s="2" t="s">
        <v>912</v>
      </c>
    </row>
    <row r="268" spans="1:9">
      <c r="A268" s="7">
        <v>267</v>
      </c>
      <c r="B268" s="7">
        <v>12</v>
      </c>
      <c r="C268" s="7">
        <v>14</v>
      </c>
      <c r="D268" s="6" t="s">
        <v>415</v>
      </c>
      <c r="E268" s="6" t="s">
        <v>416</v>
      </c>
      <c r="F268" s="6" t="s">
        <v>301</v>
      </c>
      <c r="G268" s="7" t="s">
        <v>305</v>
      </c>
      <c r="H268" s="12" t="s">
        <v>812</v>
      </c>
      <c r="I268" s="2" t="s">
        <v>912</v>
      </c>
    </row>
    <row r="269" spans="1:9">
      <c r="A269" s="7">
        <v>268</v>
      </c>
      <c r="B269" s="7">
        <v>12</v>
      </c>
      <c r="C269" s="7">
        <v>15</v>
      </c>
      <c r="D269" s="6" t="s">
        <v>417</v>
      </c>
      <c r="E269" s="6" t="s">
        <v>418</v>
      </c>
      <c r="F269" s="6" t="s">
        <v>303</v>
      </c>
      <c r="G269" s="7" t="s">
        <v>305</v>
      </c>
      <c r="H269" s="7" t="s">
        <v>813</v>
      </c>
      <c r="I269" s="2" t="s">
        <v>912</v>
      </c>
    </row>
    <row r="270" spans="1:9">
      <c r="A270" s="7">
        <v>269</v>
      </c>
      <c r="B270" s="7">
        <v>12</v>
      </c>
      <c r="C270" s="7">
        <v>16</v>
      </c>
      <c r="D270" s="6" t="s">
        <v>419</v>
      </c>
      <c r="E270" s="6" t="s">
        <v>420</v>
      </c>
      <c r="F270" s="6" t="s">
        <v>902</v>
      </c>
      <c r="G270" s="7" t="s">
        <v>305</v>
      </c>
      <c r="H270" s="7" t="s">
        <v>814</v>
      </c>
      <c r="I270" s="2" t="s">
        <v>912</v>
      </c>
    </row>
    <row r="271" spans="1:9">
      <c r="A271" s="7">
        <v>270</v>
      </c>
      <c r="B271" s="7">
        <v>12</v>
      </c>
      <c r="C271" s="7">
        <v>17</v>
      </c>
      <c r="D271" s="6" t="s">
        <v>421</v>
      </c>
      <c r="E271" s="6" t="s">
        <v>422</v>
      </c>
      <c r="F271" s="6" t="s">
        <v>303</v>
      </c>
      <c r="G271" s="7" t="s">
        <v>305</v>
      </c>
      <c r="H271" s="7" t="s">
        <v>815</v>
      </c>
      <c r="I271" s="2" t="s">
        <v>912</v>
      </c>
    </row>
    <row r="272" spans="1:9">
      <c r="A272" s="7">
        <v>271</v>
      </c>
      <c r="B272" s="7">
        <v>12</v>
      </c>
      <c r="C272" s="7">
        <v>18</v>
      </c>
      <c r="D272" s="6" t="s">
        <v>423</v>
      </c>
      <c r="E272" s="6" t="s">
        <v>424</v>
      </c>
      <c r="F272" s="6" t="s">
        <v>294</v>
      </c>
      <c r="G272" s="7" t="s">
        <v>304</v>
      </c>
      <c r="H272" s="7" t="s">
        <v>816</v>
      </c>
      <c r="I272" s="2" t="s">
        <v>912</v>
      </c>
    </row>
    <row r="273" spans="1:18" s="7" customFormat="1">
      <c r="A273" s="7">
        <v>272</v>
      </c>
      <c r="B273" s="7">
        <v>12</v>
      </c>
      <c r="C273" s="7">
        <v>19</v>
      </c>
      <c r="D273" s="6" t="s">
        <v>425</v>
      </c>
      <c r="E273" s="6" t="s">
        <v>426</v>
      </c>
      <c r="F273" s="6" t="s">
        <v>303</v>
      </c>
      <c r="G273" s="7" t="s">
        <v>305</v>
      </c>
      <c r="H273" s="6"/>
      <c r="I273" s="2" t="s">
        <v>912</v>
      </c>
      <c r="J273" s="6"/>
      <c r="K273" s="6"/>
      <c r="L273" s="6"/>
      <c r="M273" s="6"/>
      <c r="N273" s="6"/>
      <c r="O273" s="6"/>
      <c r="P273" s="6"/>
      <c r="Q273" s="6"/>
      <c r="R273" s="6"/>
    </row>
    <row r="274" spans="1:18" s="7" customFormat="1">
      <c r="A274" s="7">
        <v>273</v>
      </c>
      <c r="B274" s="7">
        <v>12</v>
      </c>
      <c r="C274" s="7">
        <v>20</v>
      </c>
      <c r="D274" s="6" t="s">
        <v>427</v>
      </c>
      <c r="E274" s="6" t="s">
        <v>428</v>
      </c>
      <c r="F274" s="6" t="s">
        <v>902</v>
      </c>
      <c r="G274" s="7" t="s">
        <v>305</v>
      </c>
      <c r="H274" s="7" t="s">
        <v>817</v>
      </c>
      <c r="I274" s="2" t="s">
        <v>912</v>
      </c>
      <c r="J274" s="6"/>
      <c r="K274" s="6"/>
      <c r="L274" s="6"/>
      <c r="M274" s="6"/>
      <c r="N274" s="6"/>
      <c r="O274" s="6"/>
      <c r="P274" s="6"/>
      <c r="Q274" s="6"/>
      <c r="R274" s="6"/>
    </row>
    <row r="275" spans="1:18" s="7" customFormat="1">
      <c r="A275" s="7">
        <v>274</v>
      </c>
      <c r="B275" s="7">
        <v>12</v>
      </c>
      <c r="C275" s="7">
        <v>21</v>
      </c>
      <c r="D275" s="6" t="s">
        <v>429</v>
      </c>
      <c r="E275" s="6" t="s">
        <v>430</v>
      </c>
      <c r="F275" s="6" t="s">
        <v>301</v>
      </c>
      <c r="G275" s="7" t="s">
        <v>305</v>
      </c>
      <c r="I275" s="2" t="s">
        <v>912</v>
      </c>
      <c r="J275" s="6"/>
      <c r="K275" s="6"/>
      <c r="L275" s="6"/>
      <c r="M275" s="6"/>
      <c r="N275" s="6"/>
      <c r="O275" s="6"/>
      <c r="P275" s="6"/>
      <c r="Q275" s="6"/>
      <c r="R275" s="6"/>
    </row>
    <row r="276" spans="1:18" s="7" customFormat="1">
      <c r="A276" s="7">
        <v>275</v>
      </c>
      <c r="B276" s="7">
        <v>12</v>
      </c>
      <c r="C276" s="7">
        <v>22</v>
      </c>
      <c r="D276" s="6" t="s">
        <v>431</v>
      </c>
      <c r="E276" s="6" t="s">
        <v>432</v>
      </c>
      <c r="F276" s="6" t="s">
        <v>301</v>
      </c>
      <c r="G276" s="7" t="s">
        <v>305</v>
      </c>
      <c r="H276" s="7" t="s">
        <v>818</v>
      </c>
      <c r="I276" s="2" t="s">
        <v>912</v>
      </c>
      <c r="J276" s="6"/>
      <c r="K276" s="6"/>
      <c r="L276" s="6"/>
      <c r="M276" s="6"/>
      <c r="N276" s="6"/>
      <c r="O276" s="6"/>
      <c r="P276" s="6"/>
      <c r="Q276" s="6"/>
      <c r="R276" s="6"/>
    </row>
    <row r="277" spans="1:18" s="7" customFormat="1">
      <c r="A277" s="7">
        <v>276</v>
      </c>
      <c r="B277" s="7">
        <v>12</v>
      </c>
      <c r="C277" s="7">
        <v>23</v>
      </c>
      <c r="D277" s="6" t="s">
        <v>433</v>
      </c>
      <c r="E277" s="6" t="s">
        <v>434</v>
      </c>
      <c r="F277" s="6" t="s">
        <v>902</v>
      </c>
      <c r="G277" s="7" t="s">
        <v>305</v>
      </c>
      <c r="H277" s="7" t="s">
        <v>819</v>
      </c>
      <c r="I277" s="2" t="s">
        <v>912</v>
      </c>
      <c r="J277" s="6"/>
      <c r="K277" s="6"/>
      <c r="L277" s="6"/>
      <c r="M277" s="6"/>
      <c r="N277" s="6"/>
      <c r="O277" s="6"/>
      <c r="P277" s="6"/>
      <c r="Q277" s="6"/>
      <c r="R277" s="6"/>
    </row>
    <row r="278" spans="1:18" s="7" customFormat="1">
      <c r="A278" s="7">
        <v>277</v>
      </c>
      <c r="B278" s="7">
        <v>12</v>
      </c>
      <c r="C278" s="7">
        <v>24</v>
      </c>
      <c r="D278" s="6" t="s">
        <v>435</v>
      </c>
      <c r="E278" s="6" t="s">
        <v>436</v>
      </c>
      <c r="F278" s="6" t="s">
        <v>301</v>
      </c>
      <c r="G278" s="7" t="s">
        <v>305</v>
      </c>
      <c r="I278" s="2" t="s">
        <v>912</v>
      </c>
      <c r="J278" s="6"/>
      <c r="K278" s="6"/>
      <c r="L278" s="6"/>
      <c r="M278" s="6"/>
      <c r="N278" s="6"/>
      <c r="O278" s="6"/>
      <c r="P278" s="6"/>
      <c r="Q278" s="6"/>
      <c r="R278" s="6"/>
    </row>
    <row r="279" spans="1:18" s="7" customFormat="1">
      <c r="A279" s="7">
        <v>278</v>
      </c>
      <c r="B279" s="7">
        <v>13</v>
      </c>
      <c r="C279" s="7">
        <v>1</v>
      </c>
      <c r="D279" s="6" t="s">
        <v>437</v>
      </c>
      <c r="E279" s="6" t="s">
        <v>438</v>
      </c>
      <c r="F279" s="6" t="s">
        <v>303</v>
      </c>
      <c r="G279" s="7" t="s">
        <v>305</v>
      </c>
      <c r="I279" s="2" t="s">
        <v>912</v>
      </c>
      <c r="J279" s="6"/>
      <c r="K279" s="6"/>
      <c r="L279" s="6"/>
      <c r="M279" s="6"/>
      <c r="N279" s="6"/>
      <c r="O279" s="6"/>
      <c r="P279" s="6"/>
      <c r="Q279" s="6"/>
      <c r="R279" s="6"/>
    </row>
    <row r="280" spans="1:18" s="7" customFormat="1">
      <c r="A280" s="7">
        <v>279</v>
      </c>
      <c r="B280" s="7">
        <v>13</v>
      </c>
      <c r="C280" s="7">
        <v>2</v>
      </c>
      <c r="D280" s="6" t="s">
        <v>439</v>
      </c>
      <c r="E280" s="6" t="s">
        <v>440</v>
      </c>
      <c r="F280" s="6" t="s">
        <v>303</v>
      </c>
      <c r="G280" s="7" t="s">
        <v>305</v>
      </c>
      <c r="I280" s="2" t="s">
        <v>912</v>
      </c>
      <c r="J280" s="6"/>
      <c r="K280" s="6"/>
      <c r="L280" s="6"/>
      <c r="M280" s="6"/>
      <c r="N280" s="6"/>
      <c r="O280" s="6"/>
      <c r="P280" s="6"/>
      <c r="Q280" s="6"/>
      <c r="R280" s="6"/>
    </row>
    <row r="281" spans="1:18" s="7" customFormat="1">
      <c r="A281" s="7">
        <v>280</v>
      </c>
      <c r="B281" s="7">
        <v>13</v>
      </c>
      <c r="C281" s="7">
        <v>3</v>
      </c>
      <c r="D281" s="6" t="s">
        <v>441</v>
      </c>
      <c r="E281" s="6" t="s">
        <v>442</v>
      </c>
      <c r="F281" s="6" t="s">
        <v>902</v>
      </c>
      <c r="G281" s="7" t="s">
        <v>305</v>
      </c>
      <c r="H281" s="7" t="s">
        <v>820</v>
      </c>
      <c r="I281" s="2" t="s">
        <v>912</v>
      </c>
      <c r="J281" s="6"/>
      <c r="K281" s="6"/>
      <c r="L281" s="6"/>
      <c r="M281" s="6"/>
      <c r="N281" s="6"/>
      <c r="O281" s="6"/>
      <c r="P281" s="6"/>
      <c r="Q281" s="6"/>
      <c r="R281" s="6"/>
    </row>
    <row r="282" spans="1:18" s="7" customFormat="1">
      <c r="A282" s="7">
        <v>281</v>
      </c>
      <c r="B282" s="7">
        <v>13</v>
      </c>
      <c r="C282" s="7">
        <v>4</v>
      </c>
      <c r="D282" s="6" t="s">
        <v>443</v>
      </c>
      <c r="E282" s="6" t="s">
        <v>444</v>
      </c>
      <c r="F282" s="6" t="s">
        <v>902</v>
      </c>
      <c r="G282" s="7" t="s">
        <v>305</v>
      </c>
      <c r="H282" s="7" t="s">
        <v>821</v>
      </c>
      <c r="I282" s="2" t="s">
        <v>912</v>
      </c>
      <c r="J282" s="6"/>
      <c r="K282" s="6"/>
      <c r="L282" s="6"/>
      <c r="M282" s="6"/>
      <c r="N282" s="6"/>
      <c r="O282" s="6"/>
      <c r="P282" s="6"/>
      <c r="Q282" s="6"/>
      <c r="R282" s="6"/>
    </row>
    <row r="283" spans="1:18" s="7" customFormat="1">
      <c r="A283" s="7">
        <v>282</v>
      </c>
      <c r="B283" s="7">
        <v>13</v>
      </c>
      <c r="C283" s="7">
        <v>5</v>
      </c>
      <c r="D283" s="6" t="s">
        <v>445</v>
      </c>
      <c r="E283" s="6" t="s">
        <v>446</v>
      </c>
      <c r="F283" s="6" t="s">
        <v>902</v>
      </c>
      <c r="G283" s="7" t="s">
        <v>305</v>
      </c>
      <c r="H283" s="7" t="s">
        <v>822</v>
      </c>
      <c r="I283" s="2" t="s">
        <v>912</v>
      </c>
      <c r="J283" s="6"/>
      <c r="K283" s="6"/>
      <c r="L283" s="6"/>
      <c r="M283" s="6"/>
      <c r="N283" s="6"/>
      <c r="O283" s="6"/>
      <c r="P283" s="6"/>
      <c r="Q283" s="6"/>
      <c r="R283" s="6"/>
    </row>
    <row r="284" spans="1:18" s="7" customFormat="1">
      <c r="A284" s="7">
        <v>283</v>
      </c>
      <c r="B284" s="7">
        <v>13</v>
      </c>
      <c r="C284" s="7">
        <v>6</v>
      </c>
      <c r="D284" s="6" t="s">
        <v>447</v>
      </c>
      <c r="E284" s="6" t="s">
        <v>448</v>
      </c>
      <c r="F284" s="6" t="s">
        <v>238</v>
      </c>
      <c r="G284" s="7" t="s">
        <v>305</v>
      </c>
      <c r="H284" s="7" t="s">
        <v>823</v>
      </c>
      <c r="I284" s="2" t="s">
        <v>912</v>
      </c>
      <c r="J284" s="6"/>
      <c r="K284" s="6"/>
      <c r="L284" s="6"/>
      <c r="M284" s="6"/>
      <c r="N284" s="6"/>
      <c r="O284" s="6"/>
      <c r="P284" s="6"/>
      <c r="Q284" s="6"/>
      <c r="R284" s="6"/>
    </row>
    <row r="285" spans="1:18" s="7" customFormat="1">
      <c r="A285" s="7">
        <v>284</v>
      </c>
      <c r="B285" s="7">
        <v>13</v>
      </c>
      <c r="C285" s="7">
        <v>7</v>
      </c>
      <c r="D285" s="6" t="s">
        <v>449</v>
      </c>
      <c r="E285" s="6" t="s">
        <v>450</v>
      </c>
      <c r="F285" s="7" t="s">
        <v>303</v>
      </c>
      <c r="G285" s="7" t="s">
        <v>305</v>
      </c>
      <c r="I285" s="2" t="s">
        <v>912</v>
      </c>
      <c r="J285" s="6"/>
      <c r="K285" s="6"/>
      <c r="L285" s="6"/>
      <c r="M285" s="6"/>
      <c r="N285" s="6"/>
      <c r="O285" s="6"/>
      <c r="P285" s="6"/>
      <c r="Q285" s="6"/>
      <c r="R285" s="6"/>
    </row>
    <row r="286" spans="1:18" s="7" customFormat="1">
      <c r="A286" s="7">
        <v>285</v>
      </c>
      <c r="B286" s="7">
        <v>13</v>
      </c>
      <c r="C286" s="7">
        <v>8</v>
      </c>
      <c r="D286" s="6" t="s">
        <v>451</v>
      </c>
      <c r="E286" s="6" t="s">
        <v>452</v>
      </c>
      <c r="F286" s="7" t="s">
        <v>301</v>
      </c>
      <c r="G286" s="7" t="s">
        <v>305</v>
      </c>
      <c r="I286" s="2" t="s">
        <v>912</v>
      </c>
      <c r="J286" s="6"/>
      <c r="K286" s="6"/>
      <c r="L286" s="6"/>
      <c r="M286" s="6"/>
      <c r="N286" s="6"/>
      <c r="O286" s="6"/>
      <c r="P286" s="6"/>
      <c r="Q286" s="6"/>
      <c r="R286" s="6"/>
    </row>
    <row r="287" spans="1:18" s="7" customFormat="1">
      <c r="A287" s="7">
        <v>286</v>
      </c>
      <c r="B287" s="7">
        <v>13</v>
      </c>
      <c r="C287" s="7">
        <v>9</v>
      </c>
      <c r="D287" s="6" t="s">
        <v>453</v>
      </c>
      <c r="E287" s="6" t="s">
        <v>454</v>
      </c>
      <c r="F287" s="6" t="s">
        <v>902</v>
      </c>
      <c r="G287" s="7" t="s">
        <v>305</v>
      </c>
      <c r="H287" s="7" t="s">
        <v>824</v>
      </c>
      <c r="I287" s="2" t="s">
        <v>912</v>
      </c>
      <c r="J287" s="6"/>
      <c r="K287" s="6"/>
      <c r="L287" s="6"/>
      <c r="M287" s="6"/>
      <c r="N287" s="6"/>
      <c r="O287" s="6"/>
      <c r="P287" s="6"/>
      <c r="Q287" s="6"/>
      <c r="R287" s="6"/>
    </row>
    <row r="288" spans="1:18" s="7" customFormat="1">
      <c r="A288" s="7">
        <v>287</v>
      </c>
      <c r="B288" s="7">
        <v>13</v>
      </c>
      <c r="C288" s="7">
        <v>10</v>
      </c>
      <c r="D288" s="6" t="s">
        <v>455</v>
      </c>
      <c r="E288" s="6" t="s">
        <v>456</v>
      </c>
      <c r="F288" s="7" t="s">
        <v>301</v>
      </c>
      <c r="G288" s="7" t="s">
        <v>305</v>
      </c>
      <c r="I288" s="2" t="s">
        <v>912</v>
      </c>
      <c r="J288" s="6"/>
      <c r="K288" s="6"/>
      <c r="L288" s="6"/>
      <c r="M288" s="6"/>
      <c r="N288" s="6"/>
      <c r="O288" s="6"/>
      <c r="P288" s="6"/>
      <c r="Q288" s="6"/>
      <c r="R288" s="6"/>
    </row>
    <row r="289" spans="1:18" s="7" customFormat="1">
      <c r="A289" s="7">
        <v>288</v>
      </c>
      <c r="B289" s="7">
        <v>13</v>
      </c>
      <c r="C289" s="7">
        <v>11</v>
      </c>
      <c r="D289" s="6" t="s">
        <v>457</v>
      </c>
      <c r="E289" s="6" t="s">
        <v>458</v>
      </c>
      <c r="F289" s="8" t="s">
        <v>301</v>
      </c>
      <c r="G289" s="7" t="s">
        <v>305</v>
      </c>
      <c r="I289" s="2" t="s">
        <v>912</v>
      </c>
      <c r="J289" s="6"/>
      <c r="K289" s="6"/>
      <c r="L289" s="6"/>
      <c r="M289" s="6"/>
      <c r="N289" s="6"/>
      <c r="O289" s="6"/>
      <c r="P289" s="6"/>
      <c r="Q289" s="6"/>
      <c r="R289" s="6"/>
    </row>
    <row r="290" spans="1:18" s="7" customFormat="1">
      <c r="A290" s="7">
        <v>289</v>
      </c>
      <c r="B290" s="7">
        <v>13</v>
      </c>
      <c r="C290" s="7">
        <v>12</v>
      </c>
      <c r="D290" s="6" t="s">
        <v>459</v>
      </c>
      <c r="E290" s="6" t="s">
        <v>460</v>
      </c>
      <c r="F290" s="7" t="s">
        <v>303</v>
      </c>
      <c r="G290" s="7" t="s">
        <v>305</v>
      </c>
      <c r="I290" s="2" t="s">
        <v>912</v>
      </c>
      <c r="J290" s="6"/>
      <c r="K290" s="6"/>
      <c r="L290" s="6"/>
      <c r="M290" s="6"/>
      <c r="N290" s="6"/>
      <c r="O290" s="6"/>
      <c r="P290" s="6"/>
      <c r="Q290" s="6"/>
      <c r="R290" s="6"/>
    </row>
    <row r="291" spans="1:18" s="7" customFormat="1">
      <c r="A291" s="7">
        <v>290</v>
      </c>
      <c r="B291" s="7">
        <v>13</v>
      </c>
      <c r="C291" s="7">
        <v>13</v>
      </c>
      <c r="D291" s="6" t="s">
        <v>461</v>
      </c>
      <c r="E291" s="6" t="s">
        <v>462</v>
      </c>
      <c r="F291" s="6" t="s">
        <v>303</v>
      </c>
      <c r="G291" s="7" t="s">
        <v>305</v>
      </c>
      <c r="H291" s="7" t="s">
        <v>825</v>
      </c>
      <c r="I291" s="2" t="s">
        <v>912</v>
      </c>
      <c r="J291" s="6"/>
      <c r="K291" s="6"/>
      <c r="L291" s="6"/>
      <c r="M291" s="6"/>
      <c r="N291" s="6"/>
      <c r="O291" s="6"/>
      <c r="P291" s="6"/>
      <c r="Q291" s="6"/>
      <c r="R291" s="6"/>
    </row>
    <row r="292" spans="1:18" s="7" customFormat="1">
      <c r="A292" s="7">
        <v>291</v>
      </c>
      <c r="B292" s="7">
        <v>13</v>
      </c>
      <c r="C292" s="7">
        <v>14</v>
      </c>
      <c r="D292" s="6" t="s">
        <v>463</v>
      </c>
      <c r="E292" s="6" t="s">
        <v>464</v>
      </c>
      <c r="F292" s="6" t="s">
        <v>902</v>
      </c>
      <c r="G292" s="7" t="s">
        <v>305</v>
      </c>
      <c r="H292" s="7" t="s">
        <v>826</v>
      </c>
      <c r="I292" s="2" t="s">
        <v>912</v>
      </c>
      <c r="J292" s="6"/>
      <c r="K292" s="6"/>
      <c r="L292" s="6"/>
      <c r="M292" s="6"/>
      <c r="N292" s="6"/>
      <c r="O292" s="6"/>
      <c r="P292" s="6"/>
      <c r="Q292" s="6"/>
      <c r="R292" s="6"/>
    </row>
    <row r="293" spans="1:18" s="7" customFormat="1">
      <c r="A293" s="7">
        <v>292</v>
      </c>
      <c r="B293" s="7">
        <v>13</v>
      </c>
      <c r="C293" s="7">
        <v>15</v>
      </c>
      <c r="D293" s="6" t="s">
        <v>465</v>
      </c>
      <c r="E293" s="6" t="s">
        <v>466</v>
      </c>
      <c r="F293" s="7" t="s">
        <v>303</v>
      </c>
      <c r="G293" s="7" t="s">
        <v>305</v>
      </c>
      <c r="I293" s="2" t="s">
        <v>912</v>
      </c>
      <c r="J293" s="6"/>
      <c r="K293" s="6"/>
      <c r="L293" s="6"/>
      <c r="M293" s="6"/>
      <c r="N293" s="6"/>
      <c r="O293" s="6"/>
      <c r="P293" s="6"/>
      <c r="Q293" s="6"/>
      <c r="R293" s="6"/>
    </row>
    <row r="294" spans="1:18" s="7" customFormat="1">
      <c r="A294" s="7">
        <v>293</v>
      </c>
      <c r="B294" s="7">
        <v>13</v>
      </c>
      <c r="C294" s="7">
        <v>16</v>
      </c>
      <c r="D294" s="6" t="s">
        <v>467</v>
      </c>
      <c r="E294" s="6" t="s">
        <v>468</v>
      </c>
      <c r="F294" s="6" t="s">
        <v>294</v>
      </c>
      <c r="G294" s="7" t="s">
        <v>304</v>
      </c>
      <c r="H294" s="6"/>
      <c r="I294" s="2" t="s">
        <v>912</v>
      </c>
      <c r="J294" s="6"/>
      <c r="K294" s="6"/>
      <c r="L294" s="6"/>
      <c r="M294" s="6"/>
      <c r="N294" s="6"/>
      <c r="O294" s="6"/>
      <c r="P294" s="6"/>
      <c r="Q294" s="6"/>
      <c r="R294" s="6"/>
    </row>
    <row r="295" spans="1:18" s="7" customFormat="1">
      <c r="A295" s="7">
        <v>294</v>
      </c>
      <c r="B295" s="7">
        <v>13</v>
      </c>
      <c r="C295" s="7">
        <v>17</v>
      </c>
      <c r="D295" s="6" t="s">
        <v>469</v>
      </c>
      <c r="E295" s="6" t="s">
        <v>470</v>
      </c>
      <c r="F295" s="6" t="s">
        <v>303</v>
      </c>
      <c r="G295" s="7" t="s">
        <v>305</v>
      </c>
      <c r="H295" s="7" t="s">
        <v>827</v>
      </c>
      <c r="I295" s="2" t="s">
        <v>912</v>
      </c>
      <c r="J295" s="6"/>
      <c r="K295" s="6"/>
      <c r="L295" s="6"/>
      <c r="M295" s="6"/>
      <c r="N295" s="6"/>
      <c r="O295" s="6"/>
      <c r="P295" s="6"/>
      <c r="Q295" s="6"/>
      <c r="R295" s="6"/>
    </row>
    <row r="296" spans="1:18" s="7" customFormat="1">
      <c r="A296" s="7">
        <v>295</v>
      </c>
      <c r="B296" s="7">
        <v>13</v>
      </c>
      <c r="C296" s="7">
        <v>18</v>
      </c>
      <c r="D296" s="6" t="s">
        <v>471</v>
      </c>
      <c r="E296" s="6" t="s">
        <v>472</v>
      </c>
      <c r="F296" s="6" t="s">
        <v>301</v>
      </c>
      <c r="G296" s="7" t="s">
        <v>305</v>
      </c>
      <c r="H296" s="7" t="s">
        <v>828</v>
      </c>
      <c r="I296" s="2" t="s">
        <v>912</v>
      </c>
      <c r="J296" s="6"/>
      <c r="K296" s="6"/>
      <c r="L296" s="6"/>
      <c r="M296" s="6"/>
      <c r="N296" s="6"/>
      <c r="O296" s="6"/>
      <c r="P296" s="6"/>
      <c r="Q296" s="6"/>
      <c r="R296" s="6"/>
    </row>
    <row r="297" spans="1:18" s="7" customFormat="1">
      <c r="A297" s="7">
        <v>296</v>
      </c>
      <c r="B297" s="7">
        <v>13</v>
      </c>
      <c r="C297" s="7">
        <v>19</v>
      </c>
      <c r="D297" s="6" t="s">
        <v>473</v>
      </c>
      <c r="E297" s="6" t="s">
        <v>474</v>
      </c>
      <c r="F297" s="7" t="s">
        <v>303</v>
      </c>
      <c r="G297" s="7" t="s">
        <v>305</v>
      </c>
      <c r="I297" s="2" t="s">
        <v>912</v>
      </c>
      <c r="J297" s="6"/>
      <c r="K297" s="6"/>
      <c r="L297" s="6"/>
      <c r="M297" s="6"/>
      <c r="N297" s="6"/>
      <c r="O297" s="6"/>
      <c r="P297" s="6"/>
      <c r="Q297" s="6"/>
      <c r="R297" s="6"/>
    </row>
    <row r="298" spans="1:18" s="7" customFormat="1">
      <c r="A298" s="7">
        <v>297</v>
      </c>
      <c r="B298" s="7">
        <v>13</v>
      </c>
      <c r="C298" s="7">
        <v>20</v>
      </c>
      <c r="D298" s="6" t="s">
        <v>475</v>
      </c>
      <c r="E298" s="6" t="s">
        <v>476</v>
      </c>
      <c r="F298" s="7" t="s">
        <v>301</v>
      </c>
      <c r="G298" s="7" t="s">
        <v>305</v>
      </c>
      <c r="I298" s="2" t="s">
        <v>912</v>
      </c>
      <c r="J298" s="6"/>
      <c r="K298" s="6"/>
      <c r="L298" s="6"/>
      <c r="M298" s="6"/>
      <c r="N298" s="6"/>
      <c r="O298" s="6"/>
      <c r="P298" s="6"/>
      <c r="Q298" s="6"/>
      <c r="R298" s="6"/>
    </row>
    <row r="299" spans="1:18" s="7" customFormat="1">
      <c r="A299" s="7">
        <v>298</v>
      </c>
      <c r="B299" s="7">
        <v>13</v>
      </c>
      <c r="C299" s="7">
        <v>21</v>
      </c>
      <c r="D299" s="6" t="s">
        <v>477</v>
      </c>
      <c r="E299" s="6" t="s">
        <v>478</v>
      </c>
      <c r="F299" s="6" t="s">
        <v>294</v>
      </c>
      <c r="G299" s="7" t="s">
        <v>304</v>
      </c>
      <c r="H299" s="7" t="s">
        <v>829</v>
      </c>
      <c r="I299" s="2" t="s">
        <v>912</v>
      </c>
      <c r="J299" s="6"/>
      <c r="K299" s="6"/>
      <c r="L299" s="6"/>
      <c r="M299" s="6"/>
      <c r="N299" s="6"/>
      <c r="O299" s="6"/>
      <c r="P299" s="6"/>
      <c r="Q299" s="6"/>
      <c r="R299" s="6"/>
    </row>
    <row r="300" spans="1:18" s="7" customFormat="1">
      <c r="A300" s="7">
        <v>299</v>
      </c>
      <c r="B300" s="7">
        <v>13</v>
      </c>
      <c r="C300" s="7">
        <v>22</v>
      </c>
      <c r="D300" s="6" t="s">
        <v>479</v>
      </c>
      <c r="E300" s="6" t="s">
        <v>480</v>
      </c>
      <c r="F300" s="6" t="s">
        <v>294</v>
      </c>
      <c r="G300" s="7" t="s">
        <v>304</v>
      </c>
      <c r="H300" s="7" t="s">
        <v>830</v>
      </c>
      <c r="I300" s="2" t="s">
        <v>912</v>
      </c>
      <c r="J300" s="6"/>
      <c r="K300" s="6"/>
      <c r="L300" s="6"/>
      <c r="M300" s="6"/>
      <c r="N300" s="6"/>
      <c r="O300" s="6"/>
      <c r="P300" s="6"/>
      <c r="Q300" s="6"/>
      <c r="R300" s="6"/>
    </row>
    <row r="301" spans="1:18" s="7" customFormat="1">
      <c r="A301" s="7">
        <v>300</v>
      </c>
      <c r="B301" s="7">
        <v>13</v>
      </c>
      <c r="C301" s="7">
        <v>23</v>
      </c>
      <c r="D301" s="6" t="s">
        <v>481</v>
      </c>
      <c r="E301" s="6" t="s">
        <v>482</v>
      </c>
      <c r="F301" s="6" t="s">
        <v>303</v>
      </c>
      <c r="G301" s="7" t="s">
        <v>305</v>
      </c>
      <c r="H301" s="7" t="s">
        <v>831</v>
      </c>
      <c r="I301" s="2" t="s">
        <v>912</v>
      </c>
      <c r="J301" s="6"/>
      <c r="K301" s="6"/>
      <c r="L301" s="6"/>
      <c r="M301" s="6"/>
      <c r="N301" s="6"/>
      <c r="O301" s="6"/>
      <c r="P301" s="6"/>
      <c r="Q301" s="6"/>
      <c r="R301" s="6"/>
    </row>
    <row r="302" spans="1:18" s="7" customFormat="1">
      <c r="A302" s="7">
        <v>301</v>
      </c>
      <c r="B302" s="7">
        <v>13</v>
      </c>
      <c r="C302" s="7">
        <v>24</v>
      </c>
      <c r="D302" s="6" t="s">
        <v>481</v>
      </c>
      <c r="E302" s="6" t="s">
        <v>483</v>
      </c>
      <c r="F302" s="6" t="s">
        <v>902</v>
      </c>
      <c r="G302" s="7" t="s">
        <v>305</v>
      </c>
      <c r="H302" s="7" t="s">
        <v>832</v>
      </c>
      <c r="I302" s="2" t="s">
        <v>912</v>
      </c>
      <c r="J302" s="6"/>
      <c r="K302" s="6"/>
      <c r="L302" s="6"/>
      <c r="M302" s="6"/>
      <c r="N302" s="6"/>
      <c r="O302" s="6"/>
      <c r="P302" s="6"/>
      <c r="Q302" s="6"/>
      <c r="R302" s="6"/>
    </row>
    <row r="303" spans="1:18" s="7" customFormat="1">
      <c r="A303" s="7">
        <v>302</v>
      </c>
      <c r="B303" s="7">
        <v>14</v>
      </c>
      <c r="C303" s="7">
        <v>1</v>
      </c>
      <c r="D303" s="6" t="s">
        <v>484</v>
      </c>
      <c r="E303" s="6" t="s">
        <v>485</v>
      </c>
      <c r="F303" s="6" t="s">
        <v>301</v>
      </c>
      <c r="G303" s="7" t="s">
        <v>305</v>
      </c>
      <c r="H303" s="7" t="s">
        <v>833</v>
      </c>
      <c r="I303" s="2" t="s">
        <v>912</v>
      </c>
      <c r="J303" s="6"/>
      <c r="K303" s="6"/>
      <c r="L303" s="6"/>
      <c r="M303" s="6"/>
      <c r="N303" s="6"/>
      <c r="O303" s="6"/>
      <c r="P303" s="6"/>
      <c r="Q303" s="6"/>
      <c r="R303" s="6"/>
    </row>
    <row r="304" spans="1:18" s="7" customFormat="1">
      <c r="A304" s="7">
        <v>303</v>
      </c>
      <c r="B304" s="7">
        <v>14</v>
      </c>
      <c r="C304" s="7">
        <v>2</v>
      </c>
      <c r="D304" s="6" t="s">
        <v>486</v>
      </c>
      <c r="E304" s="6" t="s">
        <v>487</v>
      </c>
      <c r="F304" s="7" t="s">
        <v>303</v>
      </c>
      <c r="G304" s="7" t="s">
        <v>305</v>
      </c>
      <c r="I304" s="2" t="s">
        <v>912</v>
      </c>
      <c r="J304" s="6"/>
      <c r="K304" s="6"/>
      <c r="L304" s="6"/>
      <c r="M304" s="6"/>
      <c r="N304" s="6"/>
      <c r="O304" s="6"/>
      <c r="P304" s="6"/>
      <c r="Q304" s="6"/>
      <c r="R304" s="6"/>
    </row>
    <row r="305" spans="1:18" s="7" customFormat="1">
      <c r="A305" s="7">
        <v>304</v>
      </c>
      <c r="B305" s="7">
        <v>14</v>
      </c>
      <c r="C305" s="7">
        <v>3</v>
      </c>
      <c r="D305" s="6" t="s">
        <v>488</v>
      </c>
      <c r="E305" s="6" t="s">
        <v>489</v>
      </c>
      <c r="F305" s="6" t="s">
        <v>294</v>
      </c>
      <c r="G305" s="7" t="s">
        <v>304</v>
      </c>
      <c r="H305" s="6"/>
      <c r="I305" s="2" t="s">
        <v>912</v>
      </c>
      <c r="J305" s="6"/>
      <c r="K305" s="6"/>
      <c r="L305" s="6"/>
      <c r="M305" s="6"/>
      <c r="N305" s="6"/>
      <c r="O305" s="6"/>
      <c r="P305" s="6"/>
      <c r="Q305" s="6"/>
      <c r="R305" s="6"/>
    </row>
    <row r="306" spans="1:18" s="7" customFormat="1">
      <c r="A306" s="7">
        <v>305</v>
      </c>
      <c r="B306" s="7">
        <v>14</v>
      </c>
      <c r="C306" s="7">
        <v>4</v>
      </c>
      <c r="D306" s="6" t="s">
        <v>490</v>
      </c>
      <c r="E306" s="6" t="s">
        <v>491</v>
      </c>
      <c r="F306" s="6" t="s">
        <v>910</v>
      </c>
      <c r="G306" s="7" t="s">
        <v>304</v>
      </c>
      <c r="H306" s="7" t="s">
        <v>834</v>
      </c>
      <c r="I306" s="2" t="s">
        <v>912</v>
      </c>
      <c r="J306" s="6"/>
      <c r="K306" s="6"/>
      <c r="L306" s="6"/>
      <c r="M306" s="6"/>
      <c r="N306" s="6"/>
      <c r="O306" s="6"/>
      <c r="P306" s="6"/>
      <c r="Q306" s="6"/>
      <c r="R306" s="6"/>
    </row>
    <row r="307" spans="1:18" s="7" customFormat="1">
      <c r="A307" s="7">
        <v>306</v>
      </c>
      <c r="B307" s="7">
        <v>14</v>
      </c>
      <c r="C307" s="7">
        <v>5</v>
      </c>
      <c r="D307" s="6" t="s">
        <v>492</v>
      </c>
      <c r="E307" s="6" t="s">
        <v>493</v>
      </c>
      <c r="F307" s="6" t="s">
        <v>902</v>
      </c>
      <c r="G307" s="7" t="s">
        <v>305</v>
      </c>
      <c r="H307" s="7" t="s">
        <v>835</v>
      </c>
      <c r="I307" s="2" t="s">
        <v>912</v>
      </c>
      <c r="J307" s="6"/>
      <c r="K307" s="6"/>
      <c r="L307" s="6"/>
      <c r="M307" s="6"/>
      <c r="N307" s="6"/>
      <c r="O307" s="6"/>
      <c r="P307" s="6"/>
      <c r="Q307" s="6"/>
      <c r="R307" s="6"/>
    </row>
    <row r="308" spans="1:18" s="7" customFormat="1">
      <c r="A308" s="7">
        <v>307</v>
      </c>
      <c r="B308" s="7">
        <v>14</v>
      </c>
      <c r="C308" s="7">
        <v>6</v>
      </c>
      <c r="D308" s="6" t="s">
        <v>494</v>
      </c>
      <c r="E308" s="6" t="s">
        <v>495</v>
      </c>
      <c r="F308" s="11" t="s">
        <v>303</v>
      </c>
      <c r="G308" s="12" t="s">
        <v>305</v>
      </c>
      <c r="H308" s="11"/>
      <c r="I308" s="2" t="s">
        <v>912</v>
      </c>
      <c r="J308" s="6"/>
      <c r="K308" s="6"/>
      <c r="L308" s="6"/>
      <c r="M308" s="6"/>
      <c r="N308" s="6"/>
      <c r="O308" s="6"/>
      <c r="P308" s="6"/>
      <c r="Q308" s="6"/>
      <c r="R308" s="6"/>
    </row>
    <row r="309" spans="1:18" s="7" customFormat="1">
      <c r="A309" s="7">
        <v>308</v>
      </c>
      <c r="B309" s="7">
        <v>14</v>
      </c>
      <c r="C309" s="7">
        <v>7</v>
      </c>
      <c r="D309" s="6" t="s">
        <v>496</v>
      </c>
      <c r="E309" s="6" t="s">
        <v>497</v>
      </c>
      <c r="F309" s="6" t="s">
        <v>902</v>
      </c>
      <c r="G309" s="7" t="s">
        <v>305</v>
      </c>
      <c r="H309" s="7" t="s">
        <v>836</v>
      </c>
      <c r="I309" s="2" t="s">
        <v>912</v>
      </c>
      <c r="J309" s="6"/>
      <c r="K309" s="6"/>
      <c r="L309" s="6"/>
      <c r="M309" s="6"/>
      <c r="N309" s="6"/>
      <c r="O309" s="6"/>
      <c r="P309" s="6"/>
      <c r="Q309" s="6"/>
      <c r="R309" s="6"/>
    </row>
    <row r="310" spans="1:18" s="7" customFormat="1">
      <c r="A310" s="7">
        <v>309</v>
      </c>
      <c r="B310" s="7">
        <v>14</v>
      </c>
      <c r="C310" s="7">
        <v>8</v>
      </c>
      <c r="D310" s="6" t="s">
        <v>498</v>
      </c>
      <c r="E310" s="6" t="s">
        <v>499</v>
      </c>
      <c r="F310" s="6" t="s">
        <v>910</v>
      </c>
      <c r="G310" s="7" t="s">
        <v>304</v>
      </c>
      <c r="H310" s="7" t="s">
        <v>837</v>
      </c>
      <c r="I310" s="2" t="s">
        <v>912</v>
      </c>
      <c r="J310" s="6"/>
      <c r="K310" s="6"/>
      <c r="L310" s="6"/>
      <c r="M310" s="6"/>
      <c r="N310" s="6"/>
      <c r="O310" s="6"/>
      <c r="P310" s="6"/>
      <c r="Q310" s="6"/>
      <c r="R310" s="6"/>
    </row>
    <row r="311" spans="1:18" s="7" customFormat="1">
      <c r="A311" s="7">
        <v>310</v>
      </c>
      <c r="B311" s="7">
        <v>14</v>
      </c>
      <c r="C311" s="7">
        <v>9</v>
      </c>
      <c r="D311" s="6" t="s">
        <v>500</v>
      </c>
      <c r="E311" s="6" t="s">
        <v>501</v>
      </c>
      <c r="F311" s="7" t="s">
        <v>303</v>
      </c>
      <c r="G311" s="7" t="s">
        <v>305</v>
      </c>
      <c r="I311" s="2" t="s">
        <v>912</v>
      </c>
      <c r="J311" s="6"/>
      <c r="K311" s="6"/>
      <c r="L311" s="6"/>
      <c r="M311" s="6"/>
      <c r="N311" s="6"/>
      <c r="O311" s="6"/>
      <c r="P311" s="6"/>
      <c r="Q311" s="6"/>
      <c r="R311" s="6"/>
    </row>
    <row r="312" spans="1:18" s="7" customFormat="1">
      <c r="A312" s="7">
        <v>311</v>
      </c>
      <c r="B312" s="7">
        <v>14</v>
      </c>
      <c r="C312" s="7">
        <v>10</v>
      </c>
      <c r="D312" s="6" t="s">
        <v>502</v>
      </c>
      <c r="E312" s="6" t="s">
        <v>503</v>
      </c>
      <c r="F312" s="7" t="s">
        <v>303</v>
      </c>
      <c r="G312" s="7" t="s">
        <v>305</v>
      </c>
      <c r="I312" s="2" t="s">
        <v>912</v>
      </c>
      <c r="J312" s="6"/>
      <c r="K312" s="6"/>
      <c r="L312" s="6"/>
      <c r="M312" s="6"/>
      <c r="N312" s="6"/>
      <c r="O312" s="6"/>
      <c r="P312" s="6"/>
      <c r="Q312" s="6"/>
      <c r="R312" s="6"/>
    </row>
    <row r="313" spans="1:18" s="7" customFormat="1">
      <c r="A313" s="7">
        <v>312</v>
      </c>
      <c r="B313" s="7">
        <v>14</v>
      </c>
      <c r="C313" s="7">
        <v>11</v>
      </c>
      <c r="D313" s="6" t="s">
        <v>504</v>
      </c>
      <c r="E313" s="6" t="s">
        <v>505</v>
      </c>
      <c r="F313" s="7" t="s">
        <v>301</v>
      </c>
      <c r="G313" s="7" t="s">
        <v>305</v>
      </c>
      <c r="I313" s="2" t="s">
        <v>912</v>
      </c>
      <c r="J313" s="6"/>
      <c r="K313" s="6"/>
      <c r="L313" s="6"/>
      <c r="M313" s="6"/>
      <c r="N313" s="6"/>
      <c r="O313" s="6"/>
      <c r="P313" s="6"/>
      <c r="Q313" s="6"/>
      <c r="R313" s="6"/>
    </row>
    <row r="314" spans="1:18" s="7" customFormat="1">
      <c r="A314" s="7">
        <v>313</v>
      </c>
      <c r="B314" s="7">
        <v>14</v>
      </c>
      <c r="C314" s="7">
        <v>12</v>
      </c>
      <c r="D314" s="6" t="s">
        <v>506</v>
      </c>
      <c r="E314" s="6" t="s">
        <v>507</v>
      </c>
      <c r="F314" s="11" t="s">
        <v>910</v>
      </c>
      <c r="G314" s="12" t="s">
        <v>304</v>
      </c>
      <c r="H314" s="12" t="s">
        <v>838</v>
      </c>
      <c r="I314" s="2" t="s">
        <v>912</v>
      </c>
      <c r="J314" s="6"/>
      <c r="K314" s="6"/>
      <c r="L314" s="6"/>
      <c r="M314" s="6"/>
      <c r="N314" s="6"/>
      <c r="O314" s="6"/>
      <c r="P314" s="6"/>
      <c r="Q314" s="6"/>
      <c r="R314" s="6"/>
    </row>
    <row r="315" spans="1:18" s="7" customFormat="1">
      <c r="A315" s="7">
        <v>314</v>
      </c>
      <c r="B315" s="7">
        <v>14</v>
      </c>
      <c r="C315" s="7">
        <v>13</v>
      </c>
      <c r="D315" s="6" t="s">
        <v>508</v>
      </c>
      <c r="E315" s="6" t="s">
        <v>509</v>
      </c>
      <c r="F315" s="7" t="s">
        <v>301</v>
      </c>
      <c r="G315" s="7" t="s">
        <v>305</v>
      </c>
      <c r="I315" s="2" t="s">
        <v>912</v>
      </c>
      <c r="J315" s="6"/>
      <c r="K315" s="6"/>
      <c r="L315" s="6"/>
      <c r="M315" s="6"/>
      <c r="N315" s="6"/>
      <c r="O315" s="6"/>
      <c r="P315" s="6"/>
      <c r="Q315" s="6"/>
      <c r="R315" s="6"/>
    </row>
    <row r="316" spans="1:18" s="7" customFormat="1">
      <c r="A316" s="7">
        <v>315</v>
      </c>
      <c r="B316" s="7">
        <v>14</v>
      </c>
      <c r="C316" s="7">
        <v>14</v>
      </c>
      <c r="D316" s="6" t="s">
        <v>510</v>
      </c>
      <c r="E316" s="6" t="s">
        <v>511</v>
      </c>
      <c r="F316" s="7" t="s">
        <v>301</v>
      </c>
      <c r="G316" s="7" t="s">
        <v>305</v>
      </c>
      <c r="I316" s="2" t="s">
        <v>912</v>
      </c>
      <c r="J316" s="6"/>
      <c r="K316" s="6"/>
      <c r="L316" s="6"/>
      <c r="M316" s="6"/>
      <c r="N316" s="6"/>
      <c r="O316" s="6"/>
      <c r="P316" s="6"/>
      <c r="Q316" s="6"/>
      <c r="R316" s="6"/>
    </row>
    <row r="317" spans="1:18" s="7" customFormat="1">
      <c r="A317" s="7">
        <v>316</v>
      </c>
      <c r="B317" s="7">
        <v>14</v>
      </c>
      <c r="C317" s="7">
        <v>15</v>
      </c>
      <c r="D317" s="6" t="s">
        <v>512</v>
      </c>
      <c r="E317" s="6" t="s">
        <v>513</v>
      </c>
      <c r="F317" s="6" t="s">
        <v>302</v>
      </c>
      <c r="G317" s="7" t="s">
        <v>304</v>
      </c>
      <c r="H317" s="7" t="s">
        <v>839</v>
      </c>
      <c r="I317" s="2" t="s">
        <v>912</v>
      </c>
      <c r="J317" s="6"/>
      <c r="K317" s="6"/>
      <c r="L317" s="6"/>
      <c r="M317" s="6"/>
      <c r="N317" s="6"/>
      <c r="O317" s="6"/>
      <c r="P317" s="6"/>
      <c r="Q317" s="6"/>
      <c r="R317" s="6"/>
    </row>
    <row r="318" spans="1:18" s="7" customFormat="1">
      <c r="A318" s="7">
        <v>317</v>
      </c>
      <c r="B318" s="7">
        <v>14</v>
      </c>
      <c r="C318" s="7">
        <v>16</v>
      </c>
      <c r="D318" s="6" t="s">
        <v>514</v>
      </c>
      <c r="E318" s="6" t="s">
        <v>515</v>
      </c>
      <c r="F318" s="6" t="s">
        <v>294</v>
      </c>
      <c r="G318" s="7" t="s">
        <v>304</v>
      </c>
      <c r="H318" s="7" t="s">
        <v>840</v>
      </c>
      <c r="I318" s="2" t="s">
        <v>912</v>
      </c>
      <c r="J318" s="6"/>
      <c r="K318" s="6"/>
      <c r="L318" s="6"/>
      <c r="M318" s="6"/>
      <c r="N318" s="6"/>
      <c r="O318" s="6"/>
      <c r="P318" s="6"/>
      <c r="Q318" s="6"/>
      <c r="R318" s="6"/>
    </row>
    <row r="319" spans="1:18" s="7" customFormat="1">
      <c r="A319" s="7">
        <v>318</v>
      </c>
      <c r="B319" s="7">
        <v>14</v>
      </c>
      <c r="C319" s="7">
        <v>17</v>
      </c>
      <c r="D319" s="6" t="s">
        <v>516</v>
      </c>
      <c r="E319" s="6" t="s">
        <v>517</v>
      </c>
      <c r="F319" s="6" t="s">
        <v>301</v>
      </c>
      <c r="G319" s="7" t="s">
        <v>305</v>
      </c>
      <c r="H319" s="7" t="s">
        <v>841</v>
      </c>
      <c r="I319" s="2" t="s">
        <v>912</v>
      </c>
      <c r="J319" s="6"/>
      <c r="K319" s="6"/>
      <c r="L319" s="6"/>
      <c r="M319" s="6"/>
      <c r="N319" s="6"/>
      <c r="O319" s="6"/>
      <c r="P319" s="6"/>
      <c r="Q319" s="6"/>
      <c r="R319" s="6"/>
    </row>
    <row r="320" spans="1:18" s="7" customFormat="1">
      <c r="A320" s="7">
        <v>319</v>
      </c>
      <c r="B320" s="7">
        <v>14</v>
      </c>
      <c r="C320" s="7">
        <v>18</v>
      </c>
      <c r="D320" s="6" t="s">
        <v>518</v>
      </c>
      <c r="E320" s="6" t="s">
        <v>519</v>
      </c>
      <c r="F320" s="7" t="s">
        <v>301</v>
      </c>
      <c r="G320" s="7" t="s">
        <v>305</v>
      </c>
      <c r="I320" s="2" t="s">
        <v>912</v>
      </c>
      <c r="J320" s="6"/>
      <c r="K320" s="6"/>
      <c r="L320" s="6"/>
      <c r="M320" s="6"/>
      <c r="N320" s="6"/>
      <c r="O320" s="6"/>
      <c r="P320" s="6"/>
      <c r="Q320" s="6"/>
      <c r="R320" s="6"/>
    </row>
    <row r="321" spans="1:18" s="7" customFormat="1">
      <c r="A321" s="7">
        <v>320</v>
      </c>
      <c r="B321" s="7">
        <v>14</v>
      </c>
      <c r="C321" s="7">
        <v>19</v>
      </c>
      <c r="D321" s="6" t="s">
        <v>520</v>
      </c>
      <c r="E321" s="6" t="s">
        <v>521</v>
      </c>
      <c r="F321" s="6" t="s">
        <v>303</v>
      </c>
      <c r="G321" s="7" t="s">
        <v>305</v>
      </c>
      <c r="H321" s="7" t="s">
        <v>842</v>
      </c>
      <c r="I321" s="2" t="s">
        <v>912</v>
      </c>
      <c r="J321" s="6"/>
      <c r="K321" s="6"/>
      <c r="L321" s="6"/>
      <c r="M321" s="6"/>
      <c r="N321" s="6"/>
      <c r="O321" s="6"/>
      <c r="P321" s="6"/>
      <c r="Q321" s="6"/>
      <c r="R321" s="6"/>
    </row>
    <row r="322" spans="1:18" s="7" customFormat="1">
      <c r="A322" s="7">
        <v>321</v>
      </c>
      <c r="B322" s="7">
        <v>14</v>
      </c>
      <c r="C322" s="7">
        <v>20</v>
      </c>
      <c r="D322" s="6" t="s">
        <v>522</v>
      </c>
      <c r="E322" s="6" t="s">
        <v>523</v>
      </c>
      <c r="F322" s="6" t="s">
        <v>301</v>
      </c>
      <c r="G322" s="7" t="s">
        <v>305</v>
      </c>
      <c r="H322" s="7" t="s">
        <v>843</v>
      </c>
      <c r="I322" s="2" t="s">
        <v>912</v>
      </c>
      <c r="J322" s="6"/>
      <c r="K322" s="6"/>
      <c r="L322" s="6"/>
      <c r="M322" s="6"/>
      <c r="N322" s="6"/>
      <c r="O322" s="6"/>
      <c r="P322" s="6"/>
      <c r="Q322" s="6"/>
      <c r="R322" s="6"/>
    </row>
    <row r="323" spans="1:18" s="7" customFormat="1">
      <c r="A323" s="7">
        <v>322</v>
      </c>
      <c r="B323" s="7">
        <v>14</v>
      </c>
      <c r="C323" s="7">
        <v>21</v>
      </c>
      <c r="D323" s="6" t="s">
        <v>524</v>
      </c>
      <c r="E323" s="6" t="s">
        <v>525</v>
      </c>
      <c r="F323" s="7" t="s">
        <v>303</v>
      </c>
      <c r="G323" s="7" t="s">
        <v>305</v>
      </c>
      <c r="I323" s="2" t="s">
        <v>912</v>
      </c>
      <c r="J323" s="6"/>
      <c r="K323" s="6"/>
      <c r="L323" s="6"/>
      <c r="M323" s="6"/>
      <c r="N323" s="6"/>
      <c r="O323" s="6"/>
      <c r="P323" s="6"/>
      <c r="Q323" s="6"/>
      <c r="R323" s="6"/>
    </row>
    <row r="324" spans="1:18" s="7" customFormat="1">
      <c r="A324" s="7">
        <v>323</v>
      </c>
      <c r="B324" s="7">
        <v>14</v>
      </c>
      <c r="C324" s="7">
        <v>22</v>
      </c>
      <c r="D324" s="6" t="s">
        <v>526</v>
      </c>
      <c r="E324" s="6" t="s">
        <v>527</v>
      </c>
      <c r="F324" s="6" t="s">
        <v>301</v>
      </c>
      <c r="G324" s="7" t="s">
        <v>305</v>
      </c>
      <c r="H324" s="6"/>
      <c r="I324" s="2" t="s">
        <v>912</v>
      </c>
      <c r="J324" s="6"/>
      <c r="K324" s="6"/>
      <c r="L324" s="6"/>
      <c r="M324" s="6"/>
      <c r="N324" s="6"/>
      <c r="O324" s="6"/>
      <c r="P324" s="6"/>
      <c r="Q324" s="6"/>
      <c r="R324" s="6"/>
    </row>
    <row r="325" spans="1:18" s="7" customFormat="1">
      <c r="A325" s="7">
        <v>324</v>
      </c>
      <c r="B325" s="7">
        <v>14</v>
      </c>
      <c r="C325" s="7">
        <v>23</v>
      </c>
      <c r="D325" s="6" t="s">
        <v>528</v>
      </c>
      <c r="E325" s="6" t="s">
        <v>529</v>
      </c>
      <c r="F325" s="6" t="s">
        <v>294</v>
      </c>
      <c r="G325" s="7" t="s">
        <v>304</v>
      </c>
      <c r="H325" s="7" t="s">
        <v>844</v>
      </c>
      <c r="I325" s="2" t="s">
        <v>912</v>
      </c>
      <c r="J325" s="6"/>
      <c r="K325" s="6"/>
      <c r="L325" s="6"/>
      <c r="M325" s="6"/>
      <c r="N325" s="6"/>
      <c r="O325" s="6"/>
      <c r="P325" s="6"/>
      <c r="Q325" s="6"/>
      <c r="R325" s="6"/>
    </row>
    <row r="326" spans="1:18" s="7" customFormat="1">
      <c r="A326" s="7">
        <v>325</v>
      </c>
      <c r="B326" s="7">
        <v>14</v>
      </c>
      <c r="C326" s="7">
        <v>24</v>
      </c>
      <c r="D326" s="6" t="s">
        <v>530</v>
      </c>
      <c r="E326" s="6" t="s">
        <v>531</v>
      </c>
      <c r="F326" s="6" t="s">
        <v>301</v>
      </c>
      <c r="G326" s="7" t="s">
        <v>305</v>
      </c>
      <c r="H326" s="6" t="s">
        <v>303</v>
      </c>
      <c r="I326" s="2" t="s">
        <v>912</v>
      </c>
      <c r="J326" s="6"/>
      <c r="K326" s="6"/>
      <c r="L326" s="6"/>
      <c r="M326" s="6"/>
      <c r="N326" s="6"/>
      <c r="O326" s="6"/>
      <c r="P326" s="6"/>
      <c r="Q326" s="6"/>
      <c r="R326" s="6"/>
    </row>
    <row r="327" spans="1:18" s="7" customFormat="1">
      <c r="A327" s="7">
        <v>326</v>
      </c>
      <c r="B327" s="7">
        <v>15</v>
      </c>
      <c r="C327" s="7">
        <v>1</v>
      </c>
      <c r="D327" s="6" t="s">
        <v>532</v>
      </c>
      <c r="E327" s="6" t="s">
        <v>533</v>
      </c>
      <c r="F327" s="6" t="s">
        <v>301</v>
      </c>
      <c r="G327" s="7" t="s">
        <v>305</v>
      </c>
      <c r="H327" s="6"/>
      <c r="I327" s="2" t="s">
        <v>912</v>
      </c>
      <c r="J327" s="6"/>
      <c r="K327" s="6"/>
      <c r="L327" s="6"/>
      <c r="M327" s="6"/>
      <c r="N327" s="6"/>
      <c r="O327" s="6"/>
      <c r="P327" s="6"/>
      <c r="Q327" s="6"/>
      <c r="R327" s="6"/>
    </row>
    <row r="328" spans="1:18" s="7" customFormat="1">
      <c r="A328" s="7">
        <v>327</v>
      </c>
      <c r="B328" s="7">
        <v>15</v>
      </c>
      <c r="C328" s="7">
        <v>2</v>
      </c>
      <c r="D328" s="6" t="s">
        <v>532</v>
      </c>
      <c r="E328" s="6" t="s">
        <v>534</v>
      </c>
      <c r="F328" s="6" t="s">
        <v>301</v>
      </c>
      <c r="G328" s="7" t="s">
        <v>305</v>
      </c>
      <c r="I328" s="2" t="s">
        <v>912</v>
      </c>
      <c r="J328" s="6"/>
      <c r="K328" s="6"/>
      <c r="L328" s="6"/>
      <c r="M328" s="6"/>
      <c r="N328" s="6"/>
      <c r="O328" s="6"/>
      <c r="P328" s="6"/>
      <c r="Q328" s="6"/>
      <c r="R328" s="6"/>
    </row>
    <row r="329" spans="1:18" s="7" customFormat="1">
      <c r="A329" s="7">
        <v>328</v>
      </c>
      <c r="B329" s="7">
        <v>15</v>
      </c>
      <c r="C329" s="7">
        <v>3</v>
      </c>
      <c r="D329" s="6" t="s">
        <v>535</v>
      </c>
      <c r="E329" s="6" t="s">
        <v>536</v>
      </c>
      <c r="F329" s="6" t="s">
        <v>302</v>
      </c>
      <c r="G329" s="7" t="s">
        <v>304</v>
      </c>
      <c r="I329" s="2" t="s">
        <v>912</v>
      </c>
      <c r="J329" s="6"/>
      <c r="K329" s="6"/>
      <c r="L329" s="6"/>
      <c r="M329" s="6"/>
      <c r="N329" s="6"/>
      <c r="O329" s="6"/>
      <c r="P329" s="6"/>
      <c r="Q329" s="6"/>
      <c r="R329" s="6"/>
    </row>
    <row r="330" spans="1:18" s="7" customFormat="1">
      <c r="A330" s="7">
        <v>329</v>
      </c>
      <c r="B330" s="7">
        <v>15</v>
      </c>
      <c r="C330" s="7">
        <v>4</v>
      </c>
      <c r="D330" s="6" t="s">
        <v>537</v>
      </c>
      <c r="E330" s="6" t="s">
        <v>538</v>
      </c>
      <c r="F330" s="6" t="s">
        <v>303</v>
      </c>
      <c r="G330" s="7" t="s">
        <v>305</v>
      </c>
      <c r="H330" s="6"/>
      <c r="I330" s="2" t="s">
        <v>912</v>
      </c>
      <c r="J330" s="6"/>
      <c r="K330" s="6"/>
      <c r="L330" s="6"/>
      <c r="M330" s="6"/>
      <c r="N330" s="6"/>
      <c r="O330" s="6"/>
      <c r="P330" s="6"/>
      <c r="Q330" s="6"/>
      <c r="R330" s="6"/>
    </row>
    <row r="331" spans="1:18" s="7" customFormat="1">
      <c r="A331" s="7">
        <v>330</v>
      </c>
      <c r="B331" s="7">
        <v>15</v>
      </c>
      <c r="C331" s="7">
        <v>5</v>
      </c>
      <c r="D331" s="6" t="s">
        <v>539</v>
      </c>
      <c r="E331" s="6" t="s">
        <v>540</v>
      </c>
      <c r="F331" s="6" t="s">
        <v>301</v>
      </c>
      <c r="G331" s="7" t="s">
        <v>305</v>
      </c>
      <c r="H331" s="7" t="s">
        <v>845</v>
      </c>
      <c r="I331" s="2" t="s">
        <v>912</v>
      </c>
      <c r="J331" s="6"/>
      <c r="K331" s="6"/>
      <c r="L331" s="6"/>
      <c r="M331" s="6"/>
      <c r="N331" s="6"/>
      <c r="O331" s="6"/>
      <c r="P331" s="6"/>
      <c r="Q331" s="6"/>
      <c r="R331" s="6"/>
    </row>
    <row r="332" spans="1:18" s="7" customFormat="1">
      <c r="A332" s="7">
        <v>331</v>
      </c>
      <c r="B332" s="7">
        <v>15</v>
      </c>
      <c r="C332" s="7">
        <v>6</v>
      </c>
      <c r="D332" s="6" t="s">
        <v>541</v>
      </c>
      <c r="E332" s="6" t="s">
        <v>542</v>
      </c>
      <c r="F332" s="6" t="s">
        <v>301</v>
      </c>
      <c r="G332" s="7" t="s">
        <v>305</v>
      </c>
      <c r="H332" s="6"/>
      <c r="I332" s="2" t="s">
        <v>912</v>
      </c>
      <c r="J332" s="6"/>
      <c r="K332" s="6"/>
      <c r="L332" s="6"/>
      <c r="M332" s="6"/>
      <c r="N332" s="6"/>
      <c r="O332" s="6"/>
      <c r="P332" s="6"/>
      <c r="Q332" s="6"/>
      <c r="R332" s="6"/>
    </row>
    <row r="333" spans="1:18" s="7" customFormat="1">
      <c r="A333" s="7">
        <v>332</v>
      </c>
      <c r="B333" s="7">
        <v>15</v>
      </c>
      <c r="C333" s="7">
        <v>7</v>
      </c>
      <c r="D333" s="6" t="s">
        <v>543</v>
      </c>
      <c r="E333" s="6" t="s">
        <v>544</v>
      </c>
      <c r="F333" s="6" t="s">
        <v>303</v>
      </c>
      <c r="G333" s="7" t="s">
        <v>305</v>
      </c>
      <c r="I333" s="2" t="s">
        <v>912</v>
      </c>
      <c r="J333" s="6"/>
      <c r="K333" s="6"/>
      <c r="L333" s="6"/>
      <c r="M333" s="6"/>
      <c r="N333" s="6"/>
      <c r="O333" s="6"/>
      <c r="P333" s="6"/>
      <c r="Q333" s="6"/>
      <c r="R333" s="6"/>
    </row>
    <row r="334" spans="1:18" s="7" customFormat="1">
      <c r="A334" s="7">
        <v>333</v>
      </c>
      <c r="B334" s="7">
        <v>15</v>
      </c>
      <c r="C334" s="7">
        <v>8</v>
      </c>
      <c r="D334" s="6" t="s">
        <v>545</v>
      </c>
      <c r="E334" s="6" t="s">
        <v>546</v>
      </c>
      <c r="F334" s="6" t="s">
        <v>303</v>
      </c>
      <c r="G334" s="7" t="s">
        <v>305</v>
      </c>
      <c r="H334" s="7" t="s">
        <v>846</v>
      </c>
      <c r="I334" s="2" t="s">
        <v>912</v>
      </c>
      <c r="J334" s="6"/>
      <c r="K334" s="6"/>
      <c r="L334" s="6"/>
      <c r="M334" s="6"/>
      <c r="N334" s="6"/>
      <c r="O334" s="6"/>
      <c r="P334" s="6"/>
      <c r="Q334" s="6"/>
      <c r="R334" s="6"/>
    </row>
    <row r="335" spans="1:18" s="7" customFormat="1">
      <c r="A335" s="7">
        <v>334</v>
      </c>
      <c r="B335" s="7">
        <v>15</v>
      </c>
      <c r="C335" s="7">
        <v>9</v>
      </c>
      <c r="D335" s="6" t="s">
        <v>547</v>
      </c>
      <c r="E335" s="6" t="s">
        <v>548</v>
      </c>
      <c r="F335" s="6" t="s">
        <v>238</v>
      </c>
      <c r="G335" s="7" t="s">
        <v>80</v>
      </c>
      <c r="H335" s="7" t="s">
        <v>847</v>
      </c>
      <c r="I335" s="2" t="s">
        <v>912</v>
      </c>
      <c r="J335" s="6"/>
      <c r="K335" s="6"/>
      <c r="L335" s="6"/>
      <c r="M335" s="6"/>
      <c r="N335" s="6"/>
      <c r="O335" s="6"/>
      <c r="P335" s="6"/>
      <c r="Q335" s="6"/>
      <c r="R335" s="6"/>
    </row>
    <row r="336" spans="1:18" s="7" customFormat="1">
      <c r="A336" s="7">
        <v>335</v>
      </c>
      <c r="B336" s="7">
        <v>15</v>
      </c>
      <c r="C336" s="7">
        <v>10</v>
      </c>
      <c r="D336" s="6" t="s">
        <v>549</v>
      </c>
      <c r="E336" s="6" t="s">
        <v>550</v>
      </c>
      <c r="F336" s="6" t="s">
        <v>301</v>
      </c>
      <c r="G336" s="7" t="s">
        <v>305</v>
      </c>
      <c r="H336" s="7" t="s">
        <v>301</v>
      </c>
      <c r="I336" s="2" t="s">
        <v>912</v>
      </c>
      <c r="J336" s="6"/>
      <c r="K336" s="6"/>
      <c r="L336" s="6"/>
      <c r="M336" s="6"/>
      <c r="N336" s="6"/>
      <c r="O336" s="6"/>
      <c r="P336" s="6"/>
      <c r="Q336" s="6"/>
      <c r="R336" s="6"/>
    </row>
    <row r="337" spans="1:18" s="7" customFormat="1">
      <c r="A337" s="7">
        <v>336</v>
      </c>
      <c r="B337" s="7">
        <v>15</v>
      </c>
      <c r="C337" s="7">
        <v>11</v>
      </c>
      <c r="D337" s="6" t="s">
        <v>551</v>
      </c>
      <c r="E337" s="6" t="s">
        <v>552</v>
      </c>
      <c r="F337" s="6" t="s">
        <v>294</v>
      </c>
      <c r="G337" s="7" t="s">
        <v>304</v>
      </c>
      <c r="I337" s="2" t="s">
        <v>912</v>
      </c>
      <c r="J337" s="6"/>
      <c r="K337" s="6"/>
      <c r="L337" s="6"/>
      <c r="M337" s="6"/>
      <c r="N337" s="6"/>
      <c r="O337" s="6"/>
      <c r="P337" s="6"/>
      <c r="Q337" s="6"/>
      <c r="R337" s="6"/>
    </row>
    <row r="338" spans="1:18" s="7" customFormat="1">
      <c r="A338" s="7">
        <v>337</v>
      </c>
      <c r="B338" s="7">
        <v>15</v>
      </c>
      <c r="C338" s="7">
        <v>12</v>
      </c>
      <c r="D338" s="6" t="s">
        <v>553</v>
      </c>
      <c r="E338" s="6" t="s">
        <v>554</v>
      </c>
      <c r="F338" s="6" t="s">
        <v>301</v>
      </c>
      <c r="G338" s="7" t="s">
        <v>305</v>
      </c>
      <c r="H338" s="7" t="s">
        <v>301</v>
      </c>
      <c r="I338" s="2" t="s">
        <v>912</v>
      </c>
      <c r="J338" s="6"/>
      <c r="K338" s="6"/>
      <c r="L338" s="6"/>
      <c r="M338" s="6"/>
      <c r="N338" s="6"/>
      <c r="O338" s="6"/>
      <c r="P338" s="6"/>
      <c r="Q338" s="6"/>
      <c r="R338" s="6"/>
    </row>
    <row r="339" spans="1:18" s="7" customFormat="1">
      <c r="A339" s="7">
        <v>338</v>
      </c>
      <c r="B339" s="7">
        <v>15</v>
      </c>
      <c r="C339" s="7">
        <v>13</v>
      </c>
      <c r="D339" s="6" t="s">
        <v>555</v>
      </c>
      <c r="E339" s="6" t="s">
        <v>556</v>
      </c>
      <c r="F339" s="6" t="s">
        <v>240</v>
      </c>
      <c r="G339" s="7" t="s">
        <v>80</v>
      </c>
      <c r="H339" s="7" t="s">
        <v>848</v>
      </c>
      <c r="I339" s="2" t="s">
        <v>912</v>
      </c>
      <c r="J339" s="6"/>
      <c r="K339" s="6"/>
      <c r="L339" s="6"/>
      <c r="M339" s="6"/>
      <c r="N339" s="6"/>
      <c r="O339" s="6"/>
      <c r="P339" s="6"/>
      <c r="Q339" s="6"/>
      <c r="R339" s="6"/>
    </row>
    <row r="340" spans="1:18" s="7" customFormat="1">
      <c r="A340" s="7">
        <v>339</v>
      </c>
      <c r="B340" s="7">
        <v>15</v>
      </c>
      <c r="C340" s="7">
        <v>14</v>
      </c>
      <c r="D340" s="6" t="s">
        <v>557</v>
      </c>
      <c r="E340" s="6" t="s">
        <v>558</v>
      </c>
      <c r="F340" s="7" t="s">
        <v>301</v>
      </c>
      <c r="G340" s="7" t="s">
        <v>305</v>
      </c>
      <c r="I340" s="2" t="s">
        <v>912</v>
      </c>
      <c r="J340" s="6"/>
      <c r="K340" s="6"/>
      <c r="L340" s="6"/>
      <c r="M340" s="6"/>
      <c r="N340" s="6"/>
      <c r="O340" s="6"/>
      <c r="P340" s="6"/>
      <c r="Q340" s="6"/>
      <c r="R340" s="6"/>
    </row>
    <row r="341" spans="1:18" s="7" customFormat="1">
      <c r="A341" s="7">
        <v>340</v>
      </c>
      <c r="B341" s="7">
        <v>15</v>
      </c>
      <c r="C341" s="7">
        <v>15</v>
      </c>
      <c r="D341" s="6" t="s">
        <v>559</v>
      </c>
      <c r="E341" s="6" t="s">
        <v>560</v>
      </c>
      <c r="F341" s="7" t="s">
        <v>301</v>
      </c>
      <c r="G341" s="7" t="s">
        <v>305</v>
      </c>
      <c r="I341" s="2" t="s">
        <v>912</v>
      </c>
      <c r="J341" s="6"/>
      <c r="K341" s="6"/>
      <c r="L341" s="6"/>
      <c r="M341" s="6"/>
      <c r="N341" s="6"/>
      <c r="O341" s="6"/>
      <c r="P341" s="6"/>
      <c r="Q341" s="6"/>
      <c r="R341" s="6"/>
    </row>
    <row r="342" spans="1:18" s="7" customFormat="1">
      <c r="A342" s="7">
        <v>341</v>
      </c>
      <c r="B342" s="7">
        <v>15</v>
      </c>
      <c r="C342" s="7">
        <v>16</v>
      </c>
      <c r="D342" s="6" t="s">
        <v>561</v>
      </c>
      <c r="E342" s="6" t="s">
        <v>562</v>
      </c>
      <c r="F342" s="7" t="s">
        <v>301</v>
      </c>
      <c r="G342" s="7" t="s">
        <v>305</v>
      </c>
      <c r="I342" s="2" t="s">
        <v>912</v>
      </c>
      <c r="J342" s="6"/>
      <c r="K342" s="6"/>
      <c r="L342" s="6"/>
      <c r="M342" s="6"/>
      <c r="N342" s="6"/>
      <c r="O342" s="6"/>
      <c r="P342" s="6"/>
      <c r="Q342" s="6"/>
      <c r="R342" s="6"/>
    </row>
    <row r="343" spans="1:18" s="7" customFormat="1">
      <c r="A343" s="7">
        <v>342</v>
      </c>
      <c r="B343" s="7">
        <v>15</v>
      </c>
      <c r="C343" s="7">
        <v>17</v>
      </c>
      <c r="D343" s="6" t="s">
        <v>563</v>
      </c>
      <c r="E343" s="6" t="s">
        <v>564</v>
      </c>
      <c r="F343" s="6" t="s">
        <v>294</v>
      </c>
      <c r="G343" s="7" t="s">
        <v>304</v>
      </c>
      <c r="I343" s="2" t="s">
        <v>912</v>
      </c>
      <c r="J343" s="6"/>
      <c r="K343" s="6"/>
      <c r="L343" s="6"/>
      <c r="M343" s="6"/>
      <c r="N343" s="6"/>
      <c r="O343" s="6"/>
      <c r="P343" s="6"/>
      <c r="Q343" s="6"/>
      <c r="R343" s="6"/>
    </row>
    <row r="344" spans="1:18" s="7" customFormat="1">
      <c r="A344" s="7">
        <v>343</v>
      </c>
      <c r="B344" s="7">
        <v>15</v>
      </c>
      <c r="C344" s="7">
        <v>18</v>
      </c>
      <c r="D344" s="6" t="s">
        <v>565</v>
      </c>
      <c r="E344" s="6" t="s">
        <v>566</v>
      </c>
      <c r="F344" s="6" t="s">
        <v>303</v>
      </c>
      <c r="G344" s="7" t="s">
        <v>305</v>
      </c>
      <c r="H344" s="6"/>
      <c r="I344" s="2" t="s">
        <v>912</v>
      </c>
      <c r="J344" s="6"/>
      <c r="K344" s="6"/>
      <c r="L344" s="6"/>
      <c r="M344" s="6"/>
      <c r="N344" s="6"/>
      <c r="O344" s="6"/>
      <c r="P344" s="6"/>
      <c r="Q344" s="6"/>
      <c r="R344" s="6"/>
    </row>
    <row r="345" spans="1:18" s="7" customFormat="1">
      <c r="A345" s="7">
        <v>344</v>
      </c>
      <c r="B345" s="7">
        <v>15</v>
      </c>
      <c r="C345" s="7">
        <v>19</v>
      </c>
      <c r="D345" s="6" t="s">
        <v>567</v>
      </c>
      <c r="E345" s="6" t="s">
        <v>568</v>
      </c>
      <c r="F345" s="6" t="s">
        <v>301</v>
      </c>
      <c r="G345" s="7" t="s">
        <v>305</v>
      </c>
      <c r="H345" s="6"/>
      <c r="I345" s="2" t="s">
        <v>912</v>
      </c>
      <c r="J345" s="6"/>
      <c r="K345" s="6"/>
      <c r="L345" s="6"/>
      <c r="M345" s="6"/>
      <c r="N345" s="6"/>
      <c r="O345" s="6"/>
      <c r="P345" s="6"/>
      <c r="Q345" s="6"/>
      <c r="R345" s="6"/>
    </row>
    <row r="346" spans="1:18" s="7" customFormat="1">
      <c r="A346" s="7">
        <v>345</v>
      </c>
      <c r="B346" s="7">
        <v>15</v>
      </c>
      <c r="C346" s="7">
        <v>20</v>
      </c>
      <c r="D346" s="6" t="s">
        <v>569</v>
      </c>
      <c r="E346" s="6" t="s">
        <v>570</v>
      </c>
      <c r="F346" s="7" t="s">
        <v>301</v>
      </c>
      <c r="G346" s="7" t="s">
        <v>305</v>
      </c>
      <c r="I346" s="2" t="s">
        <v>912</v>
      </c>
      <c r="J346" s="6"/>
      <c r="K346" s="6"/>
      <c r="L346" s="6"/>
      <c r="M346" s="6"/>
      <c r="N346" s="6"/>
      <c r="O346" s="6"/>
      <c r="P346" s="6"/>
      <c r="Q346" s="6"/>
      <c r="R346" s="6"/>
    </row>
    <row r="347" spans="1:18" s="7" customFormat="1">
      <c r="A347" s="7">
        <v>346</v>
      </c>
      <c r="B347" s="7">
        <v>15</v>
      </c>
      <c r="C347" s="7">
        <v>21</v>
      </c>
      <c r="D347" s="6" t="s">
        <v>571</v>
      </c>
      <c r="E347" s="6" t="s">
        <v>572</v>
      </c>
      <c r="F347" s="7" t="s">
        <v>301</v>
      </c>
      <c r="G347" s="7" t="s">
        <v>305</v>
      </c>
      <c r="I347" s="2" t="s">
        <v>912</v>
      </c>
      <c r="J347" s="6"/>
      <c r="K347" s="6"/>
      <c r="L347" s="6"/>
      <c r="M347" s="6"/>
      <c r="N347" s="6"/>
      <c r="O347" s="6"/>
      <c r="P347" s="6"/>
      <c r="Q347" s="6"/>
      <c r="R347" s="6"/>
    </row>
    <row r="348" spans="1:18" s="7" customFormat="1">
      <c r="A348" s="7">
        <v>347</v>
      </c>
      <c r="B348" s="7">
        <v>15</v>
      </c>
      <c r="C348" s="7">
        <v>22</v>
      </c>
      <c r="D348" s="6" t="s">
        <v>573</v>
      </c>
      <c r="E348" s="6" t="s">
        <v>574</v>
      </c>
      <c r="F348" s="6" t="s">
        <v>241</v>
      </c>
      <c r="G348" s="7" t="s">
        <v>304</v>
      </c>
      <c r="H348" s="7" t="s">
        <v>849</v>
      </c>
      <c r="I348" s="2" t="s">
        <v>912</v>
      </c>
      <c r="J348" s="6"/>
      <c r="K348" s="6"/>
      <c r="L348" s="6"/>
      <c r="M348" s="6"/>
      <c r="N348" s="6"/>
      <c r="O348" s="6"/>
      <c r="P348" s="6"/>
      <c r="Q348" s="6"/>
      <c r="R348" s="6"/>
    </row>
    <row r="349" spans="1:18" s="7" customFormat="1">
      <c r="A349" s="7">
        <v>348</v>
      </c>
      <c r="B349" s="7">
        <v>15</v>
      </c>
      <c r="C349" s="7">
        <v>23</v>
      </c>
      <c r="D349" s="6" t="s">
        <v>575</v>
      </c>
      <c r="E349" s="6" t="s">
        <v>576</v>
      </c>
      <c r="F349" s="7" t="s">
        <v>303</v>
      </c>
      <c r="G349" s="7" t="s">
        <v>305</v>
      </c>
      <c r="I349" s="2" t="s">
        <v>912</v>
      </c>
      <c r="J349" s="6"/>
      <c r="K349" s="6"/>
      <c r="L349" s="6"/>
      <c r="M349" s="6"/>
      <c r="N349" s="6"/>
      <c r="O349" s="6"/>
      <c r="P349" s="6"/>
      <c r="Q349" s="6"/>
      <c r="R349" s="6"/>
    </row>
    <row r="350" spans="1:18" s="7" customFormat="1">
      <c r="A350" s="7">
        <v>349</v>
      </c>
      <c r="B350" s="7">
        <v>15</v>
      </c>
      <c r="C350" s="7">
        <v>24</v>
      </c>
      <c r="D350" s="6" t="s">
        <v>577</v>
      </c>
      <c r="E350" s="6" t="s">
        <v>578</v>
      </c>
      <c r="F350" s="7" t="s">
        <v>301</v>
      </c>
      <c r="G350" s="7" t="s">
        <v>305</v>
      </c>
      <c r="I350" s="2" t="s">
        <v>912</v>
      </c>
      <c r="J350" s="6"/>
      <c r="K350" s="6"/>
      <c r="L350" s="6"/>
      <c r="M350" s="6"/>
      <c r="N350" s="6"/>
      <c r="O350" s="6"/>
      <c r="P350" s="6"/>
      <c r="Q350" s="6"/>
      <c r="R350" s="6"/>
    </row>
    <row r="351" spans="1:18" s="7" customFormat="1">
      <c r="A351" s="7">
        <v>350</v>
      </c>
      <c r="B351" s="7">
        <v>16</v>
      </c>
      <c r="C351" s="7">
        <v>1</v>
      </c>
      <c r="D351" s="6" t="s">
        <v>579</v>
      </c>
      <c r="E351" s="6" t="s">
        <v>580</v>
      </c>
      <c r="F351" s="6" t="s">
        <v>902</v>
      </c>
      <c r="G351" s="7" t="s">
        <v>305</v>
      </c>
      <c r="H351" s="7" t="s">
        <v>850</v>
      </c>
      <c r="I351" s="2" t="s">
        <v>912</v>
      </c>
      <c r="J351" s="6"/>
      <c r="K351" s="6"/>
      <c r="L351" s="6"/>
      <c r="M351" s="6"/>
      <c r="N351" s="6"/>
      <c r="O351" s="6"/>
      <c r="P351" s="6"/>
      <c r="Q351" s="6"/>
      <c r="R351" s="6"/>
    </row>
    <row r="352" spans="1:18" s="7" customFormat="1">
      <c r="A352" s="7">
        <v>351</v>
      </c>
      <c r="B352" s="7">
        <v>16</v>
      </c>
      <c r="C352" s="7">
        <v>2</v>
      </c>
      <c r="D352" s="6" t="s">
        <v>581</v>
      </c>
      <c r="E352" s="6" t="s">
        <v>582</v>
      </c>
      <c r="F352" s="6" t="s">
        <v>303</v>
      </c>
      <c r="G352" s="7" t="s">
        <v>305</v>
      </c>
      <c r="H352" s="7" t="s">
        <v>851</v>
      </c>
      <c r="I352" s="2" t="s">
        <v>912</v>
      </c>
      <c r="J352" s="6"/>
      <c r="K352" s="6"/>
      <c r="L352" s="6"/>
      <c r="M352" s="6"/>
      <c r="N352" s="6"/>
      <c r="O352" s="6"/>
      <c r="P352" s="6"/>
      <c r="Q352" s="6"/>
      <c r="R352" s="6"/>
    </row>
    <row r="353" spans="1:18" s="7" customFormat="1">
      <c r="A353" s="7">
        <v>352</v>
      </c>
      <c r="B353" s="7">
        <v>16</v>
      </c>
      <c r="C353" s="7">
        <v>3</v>
      </c>
      <c r="D353" s="6" t="s">
        <v>583</v>
      </c>
      <c r="E353" s="6" t="s">
        <v>584</v>
      </c>
      <c r="F353" s="6" t="s">
        <v>240</v>
      </c>
      <c r="G353" s="7" t="s">
        <v>80</v>
      </c>
      <c r="H353" s="7" t="s">
        <v>852</v>
      </c>
      <c r="I353" s="2" t="s">
        <v>912</v>
      </c>
      <c r="J353" s="6"/>
      <c r="K353" s="6"/>
      <c r="L353" s="6"/>
      <c r="M353" s="6"/>
      <c r="N353" s="6"/>
      <c r="O353" s="6"/>
      <c r="P353" s="6"/>
      <c r="Q353" s="6"/>
      <c r="R353" s="6"/>
    </row>
    <row r="354" spans="1:18" s="7" customFormat="1">
      <c r="A354" s="7">
        <v>353</v>
      </c>
      <c r="B354" s="7">
        <v>16</v>
      </c>
      <c r="C354" s="7">
        <v>4</v>
      </c>
      <c r="D354" s="6" t="s">
        <v>585</v>
      </c>
      <c r="E354" s="6" t="s">
        <v>586</v>
      </c>
      <c r="F354" s="6" t="s">
        <v>241</v>
      </c>
      <c r="G354" s="7" t="s">
        <v>304</v>
      </c>
      <c r="H354" s="7" t="s">
        <v>853</v>
      </c>
      <c r="I354" s="2" t="s">
        <v>912</v>
      </c>
      <c r="J354" s="6"/>
      <c r="K354" s="6"/>
      <c r="L354" s="6"/>
      <c r="M354" s="6"/>
      <c r="N354" s="6"/>
      <c r="O354" s="6"/>
      <c r="P354" s="6"/>
      <c r="Q354" s="6"/>
      <c r="R354" s="6"/>
    </row>
    <row r="355" spans="1:18" s="7" customFormat="1">
      <c r="A355" s="7">
        <v>354</v>
      </c>
      <c r="B355" s="7">
        <v>16</v>
      </c>
      <c r="C355" s="7">
        <v>5</v>
      </c>
      <c r="D355" s="6" t="s">
        <v>587</v>
      </c>
      <c r="E355" s="6" t="s">
        <v>588</v>
      </c>
      <c r="F355" s="6" t="s">
        <v>902</v>
      </c>
      <c r="G355" s="7" t="s">
        <v>305</v>
      </c>
      <c r="H355" s="7" t="s">
        <v>854</v>
      </c>
      <c r="I355" s="2" t="s">
        <v>912</v>
      </c>
      <c r="J355" s="6"/>
      <c r="K355" s="6"/>
      <c r="L355" s="6"/>
      <c r="M355" s="6"/>
      <c r="N355" s="6"/>
      <c r="O355" s="6"/>
      <c r="P355" s="6"/>
      <c r="Q355" s="6"/>
      <c r="R355" s="6"/>
    </row>
    <row r="356" spans="1:18" s="7" customFormat="1">
      <c r="A356" s="7">
        <v>355</v>
      </c>
      <c r="B356" s="7">
        <v>16</v>
      </c>
      <c r="C356" s="7">
        <v>6</v>
      </c>
      <c r="D356" s="6" t="s">
        <v>589</v>
      </c>
      <c r="E356" s="6" t="s">
        <v>590</v>
      </c>
      <c r="F356" s="6" t="s">
        <v>301</v>
      </c>
      <c r="G356" s="7" t="s">
        <v>305</v>
      </c>
      <c r="H356" s="7" t="s">
        <v>855</v>
      </c>
      <c r="I356" s="2" t="s">
        <v>912</v>
      </c>
      <c r="J356" s="6"/>
      <c r="K356" s="6"/>
      <c r="L356" s="6"/>
      <c r="M356" s="6"/>
      <c r="N356" s="6"/>
      <c r="O356" s="6"/>
      <c r="P356" s="6"/>
      <c r="Q356" s="6"/>
      <c r="R356" s="6"/>
    </row>
    <row r="357" spans="1:18" s="7" customFormat="1">
      <c r="A357" s="7">
        <v>356</v>
      </c>
      <c r="B357" s="7">
        <v>16</v>
      </c>
      <c r="C357" s="7">
        <v>7</v>
      </c>
      <c r="D357" s="6" t="s">
        <v>591</v>
      </c>
      <c r="E357" s="6" t="s">
        <v>592</v>
      </c>
      <c r="F357" s="6" t="s">
        <v>294</v>
      </c>
      <c r="G357" s="7" t="s">
        <v>304</v>
      </c>
      <c r="I357" s="2" t="s">
        <v>912</v>
      </c>
      <c r="J357" s="6"/>
      <c r="K357" s="6"/>
      <c r="L357" s="6"/>
      <c r="M357" s="6"/>
      <c r="N357" s="6"/>
      <c r="O357" s="6"/>
      <c r="P357" s="6"/>
      <c r="Q357" s="6"/>
      <c r="R357" s="6"/>
    </row>
    <row r="358" spans="1:18" s="7" customFormat="1">
      <c r="A358" s="7">
        <v>357</v>
      </c>
      <c r="B358" s="7">
        <v>16</v>
      </c>
      <c r="C358" s="7">
        <v>8</v>
      </c>
      <c r="D358" s="6" t="s">
        <v>593</v>
      </c>
      <c r="E358" s="6" t="s">
        <v>594</v>
      </c>
      <c r="F358" s="6" t="s">
        <v>902</v>
      </c>
      <c r="G358" s="7" t="s">
        <v>305</v>
      </c>
      <c r="H358" s="7" t="s">
        <v>856</v>
      </c>
      <c r="I358" s="2" t="s">
        <v>912</v>
      </c>
      <c r="J358" s="6"/>
      <c r="K358" s="6"/>
      <c r="L358" s="6"/>
      <c r="M358" s="6"/>
      <c r="N358" s="6"/>
      <c r="O358" s="6"/>
      <c r="P358" s="6"/>
      <c r="Q358" s="6"/>
      <c r="R358" s="6"/>
    </row>
    <row r="359" spans="1:18" s="7" customFormat="1">
      <c r="A359" s="7">
        <v>358</v>
      </c>
      <c r="B359" s="7">
        <v>16</v>
      </c>
      <c r="C359" s="7">
        <v>9</v>
      </c>
      <c r="D359" s="6" t="s">
        <v>595</v>
      </c>
      <c r="E359" s="6" t="s">
        <v>596</v>
      </c>
      <c r="F359" s="6" t="s">
        <v>902</v>
      </c>
      <c r="G359" s="7" t="s">
        <v>305</v>
      </c>
      <c r="H359" s="7" t="s">
        <v>857</v>
      </c>
      <c r="I359" s="2" t="s">
        <v>912</v>
      </c>
      <c r="J359" s="6"/>
      <c r="K359" s="6"/>
      <c r="L359" s="6"/>
      <c r="M359" s="6"/>
      <c r="N359" s="6"/>
      <c r="O359" s="6"/>
      <c r="P359" s="6"/>
      <c r="Q359" s="6"/>
      <c r="R359" s="6"/>
    </row>
    <row r="360" spans="1:18" s="7" customFormat="1">
      <c r="A360" s="7">
        <v>359</v>
      </c>
      <c r="B360" s="7">
        <v>16</v>
      </c>
      <c r="C360" s="7">
        <v>10</v>
      </c>
      <c r="D360" s="6" t="s">
        <v>597</v>
      </c>
      <c r="E360" s="6" t="s">
        <v>598</v>
      </c>
      <c r="F360" s="6" t="s">
        <v>303</v>
      </c>
      <c r="G360" s="7" t="s">
        <v>305</v>
      </c>
      <c r="H360" s="7" t="s">
        <v>858</v>
      </c>
      <c r="I360" s="2" t="s">
        <v>912</v>
      </c>
      <c r="J360" s="6"/>
      <c r="K360" s="6"/>
      <c r="L360" s="6"/>
      <c r="M360" s="6"/>
      <c r="N360" s="6"/>
      <c r="O360" s="6"/>
      <c r="P360" s="6"/>
      <c r="Q360" s="6"/>
      <c r="R360" s="6"/>
    </row>
    <row r="361" spans="1:18" s="7" customFormat="1">
      <c r="A361" s="7">
        <v>360</v>
      </c>
      <c r="B361" s="7">
        <v>16</v>
      </c>
      <c r="C361" s="7">
        <v>11</v>
      </c>
      <c r="D361" s="6" t="s">
        <v>599</v>
      </c>
      <c r="E361" s="6" t="s">
        <v>600</v>
      </c>
      <c r="F361" s="6" t="s">
        <v>301</v>
      </c>
      <c r="G361" s="7" t="s">
        <v>305</v>
      </c>
      <c r="H361" s="7" t="s">
        <v>859</v>
      </c>
      <c r="I361" s="2" t="s">
        <v>912</v>
      </c>
      <c r="J361" s="6"/>
      <c r="K361" s="6"/>
      <c r="L361" s="6"/>
      <c r="M361" s="6"/>
      <c r="N361" s="6"/>
      <c r="O361" s="6"/>
      <c r="P361" s="6"/>
      <c r="Q361" s="6"/>
      <c r="R361" s="6"/>
    </row>
    <row r="362" spans="1:18" s="7" customFormat="1">
      <c r="A362" s="7">
        <v>361</v>
      </c>
      <c r="B362" s="7">
        <v>16</v>
      </c>
      <c r="C362" s="7">
        <v>12</v>
      </c>
      <c r="D362" s="6" t="s">
        <v>601</v>
      </c>
      <c r="E362" s="6" t="s">
        <v>602</v>
      </c>
      <c r="F362" s="6" t="s">
        <v>301</v>
      </c>
      <c r="G362" s="7" t="s">
        <v>305</v>
      </c>
      <c r="H362" s="7" t="s">
        <v>860</v>
      </c>
      <c r="I362" s="2" t="s">
        <v>912</v>
      </c>
      <c r="J362" s="6"/>
      <c r="K362" s="6"/>
      <c r="L362" s="6"/>
      <c r="M362" s="6"/>
      <c r="N362" s="6"/>
      <c r="O362" s="6"/>
      <c r="P362" s="6"/>
      <c r="Q362" s="6"/>
      <c r="R362" s="6"/>
    </row>
    <row r="363" spans="1:18" s="7" customFormat="1">
      <c r="A363" s="7">
        <v>362</v>
      </c>
      <c r="B363" s="7">
        <v>16</v>
      </c>
      <c r="C363" s="7">
        <v>13</v>
      </c>
      <c r="D363" s="6" t="s">
        <v>603</v>
      </c>
      <c r="E363" s="6" t="s">
        <v>604</v>
      </c>
      <c r="F363" s="6" t="s">
        <v>303</v>
      </c>
      <c r="G363" s="7" t="s">
        <v>305</v>
      </c>
      <c r="H363" s="7" t="s">
        <v>813</v>
      </c>
      <c r="I363" s="2" t="s">
        <v>912</v>
      </c>
      <c r="J363" s="6"/>
      <c r="K363" s="6"/>
      <c r="L363" s="6"/>
      <c r="M363" s="6"/>
      <c r="N363" s="6"/>
      <c r="O363" s="6"/>
      <c r="P363" s="6"/>
      <c r="Q363" s="6"/>
      <c r="R363" s="6"/>
    </row>
    <row r="364" spans="1:18" s="7" customFormat="1">
      <c r="A364" s="7">
        <v>363</v>
      </c>
      <c r="B364" s="7">
        <v>16</v>
      </c>
      <c r="C364" s="7">
        <v>14</v>
      </c>
      <c r="D364" s="6" t="s">
        <v>605</v>
      </c>
      <c r="E364" s="6" t="s">
        <v>606</v>
      </c>
      <c r="F364" s="7" t="s">
        <v>301</v>
      </c>
      <c r="G364" s="7" t="s">
        <v>305</v>
      </c>
      <c r="I364" s="2" t="s">
        <v>912</v>
      </c>
      <c r="J364" s="6"/>
      <c r="K364" s="6"/>
      <c r="L364" s="6"/>
      <c r="M364" s="6"/>
      <c r="N364" s="6"/>
      <c r="O364" s="6"/>
      <c r="P364" s="6"/>
      <c r="Q364" s="6"/>
      <c r="R364" s="6"/>
    </row>
    <row r="365" spans="1:18" s="7" customFormat="1">
      <c r="A365" s="7">
        <v>364</v>
      </c>
      <c r="B365" s="7">
        <v>16</v>
      </c>
      <c r="C365" s="7">
        <v>15</v>
      </c>
      <c r="D365" s="6" t="s">
        <v>607</v>
      </c>
      <c r="E365" s="6" t="s">
        <v>608</v>
      </c>
      <c r="F365" s="7" t="s">
        <v>301</v>
      </c>
      <c r="G365" s="7" t="s">
        <v>305</v>
      </c>
      <c r="I365" s="2" t="s">
        <v>912</v>
      </c>
      <c r="J365" s="6"/>
      <c r="K365" s="6"/>
      <c r="L365" s="6"/>
      <c r="M365" s="6"/>
      <c r="N365" s="6"/>
      <c r="O365" s="6"/>
      <c r="P365" s="6"/>
      <c r="Q365" s="6"/>
      <c r="R365" s="6"/>
    </row>
    <row r="366" spans="1:18" s="7" customFormat="1">
      <c r="A366" s="7">
        <v>365</v>
      </c>
      <c r="B366" s="7">
        <v>16</v>
      </c>
      <c r="C366" s="7">
        <v>16</v>
      </c>
      <c r="D366" s="6" t="s">
        <v>609</v>
      </c>
      <c r="E366" s="6" t="s">
        <v>610</v>
      </c>
      <c r="F366" s="6" t="s">
        <v>301</v>
      </c>
      <c r="G366" s="7" t="s">
        <v>305</v>
      </c>
      <c r="H366" s="7" t="s">
        <v>861</v>
      </c>
      <c r="I366" s="2" t="s">
        <v>912</v>
      </c>
      <c r="J366" s="6"/>
      <c r="K366" s="6"/>
      <c r="L366" s="6"/>
      <c r="M366" s="6"/>
      <c r="N366" s="6"/>
      <c r="O366" s="6"/>
      <c r="P366" s="6"/>
      <c r="Q366" s="6"/>
      <c r="R366" s="6"/>
    </row>
    <row r="367" spans="1:18" s="7" customFormat="1">
      <c r="A367" s="7">
        <v>366</v>
      </c>
      <c r="B367" s="7">
        <v>16</v>
      </c>
      <c r="C367" s="7">
        <v>17</v>
      </c>
      <c r="D367" s="6" t="s">
        <v>611</v>
      </c>
      <c r="E367" s="6" t="s">
        <v>612</v>
      </c>
      <c r="F367" s="6" t="s">
        <v>238</v>
      </c>
      <c r="G367" s="7" t="s">
        <v>304</v>
      </c>
      <c r="H367" s="7" t="s">
        <v>862</v>
      </c>
      <c r="I367" s="2" t="s">
        <v>912</v>
      </c>
      <c r="J367" s="6"/>
      <c r="K367" s="6"/>
      <c r="L367" s="6"/>
      <c r="M367" s="6"/>
      <c r="N367" s="6"/>
      <c r="O367" s="6"/>
      <c r="P367" s="6"/>
      <c r="Q367" s="6"/>
      <c r="R367" s="6"/>
    </row>
    <row r="368" spans="1:18" s="7" customFormat="1">
      <c r="A368" s="7">
        <v>367</v>
      </c>
      <c r="B368" s="7">
        <v>16</v>
      </c>
      <c r="C368" s="7">
        <v>18</v>
      </c>
      <c r="D368" s="6" t="s">
        <v>613</v>
      </c>
      <c r="E368" s="6" t="s">
        <v>614</v>
      </c>
      <c r="F368" s="6" t="s">
        <v>301</v>
      </c>
      <c r="G368" s="7" t="s">
        <v>305</v>
      </c>
      <c r="H368" s="6"/>
      <c r="I368" s="2" t="s">
        <v>912</v>
      </c>
      <c r="J368" s="6"/>
      <c r="K368" s="6"/>
      <c r="L368" s="6"/>
      <c r="M368" s="6"/>
      <c r="N368" s="6"/>
      <c r="O368" s="6"/>
      <c r="P368" s="6"/>
      <c r="Q368" s="6"/>
      <c r="R368" s="6"/>
    </row>
    <row r="369" spans="1:18" s="7" customFormat="1">
      <c r="A369" s="7">
        <v>368</v>
      </c>
      <c r="B369" s="7">
        <v>16</v>
      </c>
      <c r="C369" s="7">
        <v>19</v>
      </c>
      <c r="D369" s="6" t="s">
        <v>615</v>
      </c>
      <c r="E369" s="6" t="s">
        <v>616</v>
      </c>
      <c r="F369" s="6" t="s">
        <v>294</v>
      </c>
      <c r="G369" s="7" t="s">
        <v>304</v>
      </c>
      <c r="I369" s="2" t="s">
        <v>912</v>
      </c>
      <c r="J369" s="6"/>
      <c r="K369" s="6"/>
      <c r="L369" s="6"/>
      <c r="M369" s="6"/>
      <c r="N369" s="6"/>
      <c r="O369" s="6"/>
      <c r="P369" s="6"/>
      <c r="Q369" s="6"/>
      <c r="R369" s="6"/>
    </row>
    <row r="370" spans="1:18" s="7" customFormat="1">
      <c r="A370" s="7">
        <v>369</v>
      </c>
      <c r="B370" s="7">
        <v>16</v>
      </c>
      <c r="C370" s="7">
        <v>20</v>
      </c>
      <c r="D370" s="6" t="s">
        <v>617</v>
      </c>
      <c r="E370" s="6" t="s">
        <v>618</v>
      </c>
      <c r="F370" s="6" t="s">
        <v>303</v>
      </c>
      <c r="G370" s="7" t="s">
        <v>305</v>
      </c>
      <c r="I370" s="2" t="s">
        <v>912</v>
      </c>
      <c r="J370" s="6"/>
      <c r="K370" s="6"/>
      <c r="L370" s="6"/>
      <c r="M370" s="6"/>
      <c r="N370" s="6"/>
      <c r="O370" s="6"/>
      <c r="P370" s="6"/>
      <c r="Q370" s="6"/>
      <c r="R370" s="6"/>
    </row>
    <row r="371" spans="1:18" s="7" customFormat="1">
      <c r="A371" s="7">
        <v>370</v>
      </c>
      <c r="B371" s="7">
        <v>16</v>
      </c>
      <c r="C371" s="7">
        <v>21</v>
      </c>
      <c r="D371" s="6" t="s">
        <v>619</v>
      </c>
      <c r="E371" s="6" t="s">
        <v>620</v>
      </c>
      <c r="F371" s="6" t="s">
        <v>902</v>
      </c>
      <c r="G371" s="7" t="s">
        <v>305</v>
      </c>
      <c r="H371" s="7" t="s">
        <v>863</v>
      </c>
      <c r="I371" s="2" t="s">
        <v>912</v>
      </c>
      <c r="J371" s="6"/>
      <c r="K371" s="6"/>
      <c r="L371" s="6"/>
      <c r="M371" s="6"/>
      <c r="N371" s="6"/>
      <c r="O371" s="6"/>
      <c r="P371" s="6"/>
      <c r="Q371" s="6"/>
      <c r="R371" s="6"/>
    </row>
    <row r="372" spans="1:18" s="7" customFormat="1">
      <c r="A372" s="7">
        <v>371</v>
      </c>
      <c r="B372" s="7">
        <v>16</v>
      </c>
      <c r="C372" s="7">
        <v>22</v>
      </c>
      <c r="D372" s="6" t="s">
        <v>621</v>
      </c>
      <c r="E372" s="6" t="s">
        <v>622</v>
      </c>
      <c r="F372" s="6" t="s">
        <v>902</v>
      </c>
      <c r="G372" s="7" t="s">
        <v>305</v>
      </c>
      <c r="H372" s="7" t="s">
        <v>864</v>
      </c>
      <c r="I372" s="2" t="s">
        <v>912</v>
      </c>
      <c r="J372" s="6"/>
      <c r="K372" s="6"/>
      <c r="L372" s="6"/>
      <c r="M372" s="6"/>
      <c r="N372" s="6"/>
      <c r="O372" s="6"/>
      <c r="P372" s="6"/>
      <c r="Q372" s="6"/>
      <c r="R372" s="6"/>
    </row>
    <row r="373" spans="1:18" s="7" customFormat="1">
      <c r="A373" s="12">
        <v>372</v>
      </c>
      <c r="B373" s="12">
        <v>17</v>
      </c>
      <c r="C373" s="12">
        <v>1</v>
      </c>
      <c r="D373" s="11" t="s">
        <v>623</v>
      </c>
      <c r="E373" s="11" t="s">
        <v>624</v>
      </c>
      <c r="F373" s="11" t="s">
        <v>902</v>
      </c>
      <c r="G373" s="12" t="s">
        <v>305</v>
      </c>
      <c r="H373" s="12" t="s">
        <v>865</v>
      </c>
      <c r="I373" s="2" t="s">
        <v>912</v>
      </c>
      <c r="J373" s="6"/>
      <c r="K373" s="6"/>
      <c r="L373" s="6"/>
      <c r="M373" s="6"/>
      <c r="N373" s="6"/>
      <c r="O373" s="6"/>
      <c r="P373" s="6"/>
      <c r="Q373" s="6"/>
      <c r="R373" s="6"/>
    </row>
    <row r="374" spans="1:18" s="7" customFormat="1">
      <c r="A374" s="12">
        <v>373</v>
      </c>
      <c r="B374" s="12">
        <v>17</v>
      </c>
      <c r="C374" s="12">
        <v>2</v>
      </c>
      <c r="D374" s="11" t="s">
        <v>625</v>
      </c>
      <c r="E374" s="11" t="s">
        <v>626</v>
      </c>
      <c r="F374" s="11" t="s">
        <v>301</v>
      </c>
      <c r="G374" s="12" t="s">
        <v>305</v>
      </c>
      <c r="H374" s="12"/>
      <c r="I374" s="2" t="s">
        <v>912</v>
      </c>
      <c r="J374" s="6"/>
      <c r="K374" s="6"/>
      <c r="L374" s="6"/>
      <c r="M374" s="6"/>
      <c r="N374" s="6"/>
      <c r="O374" s="6"/>
      <c r="P374" s="6"/>
      <c r="Q374" s="6"/>
      <c r="R374" s="6"/>
    </row>
    <row r="375" spans="1:18" s="7" customFormat="1">
      <c r="A375" s="12">
        <v>374</v>
      </c>
      <c r="B375" s="12">
        <v>17</v>
      </c>
      <c r="C375" s="12">
        <v>3</v>
      </c>
      <c r="D375" s="11" t="s">
        <v>627</v>
      </c>
      <c r="E375" s="11" t="s">
        <v>628</v>
      </c>
      <c r="F375" s="11" t="s">
        <v>902</v>
      </c>
      <c r="G375" s="12" t="s">
        <v>305</v>
      </c>
      <c r="H375" s="12" t="s">
        <v>866</v>
      </c>
      <c r="I375" s="2" t="s">
        <v>912</v>
      </c>
      <c r="J375" s="6"/>
      <c r="K375" s="6"/>
      <c r="L375" s="6"/>
      <c r="M375" s="6"/>
      <c r="N375" s="6"/>
      <c r="O375" s="6"/>
      <c r="P375" s="6"/>
      <c r="Q375" s="6"/>
      <c r="R375" s="6"/>
    </row>
    <row r="376" spans="1:18" s="7" customFormat="1">
      <c r="A376" s="12">
        <v>375</v>
      </c>
      <c r="B376" s="12">
        <v>17</v>
      </c>
      <c r="C376" s="12">
        <v>4</v>
      </c>
      <c r="D376" s="11" t="s">
        <v>629</v>
      </c>
      <c r="E376" s="11" t="s">
        <v>630</v>
      </c>
      <c r="F376" s="11" t="s">
        <v>301</v>
      </c>
      <c r="G376" s="12" t="s">
        <v>305</v>
      </c>
      <c r="H376" s="12"/>
      <c r="I376" s="2" t="s">
        <v>912</v>
      </c>
      <c r="J376" s="6"/>
      <c r="K376" s="6"/>
      <c r="L376" s="6"/>
      <c r="M376" s="6"/>
      <c r="N376" s="6"/>
      <c r="O376" s="6"/>
      <c r="P376" s="6"/>
      <c r="Q376" s="6"/>
      <c r="R376" s="6"/>
    </row>
    <row r="377" spans="1:18" s="7" customFormat="1">
      <c r="A377" s="12">
        <v>376</v>
      </c>
      <c r="B377" s="12">
        <v>17</v>
      </c>
      <c r="C377" s="12">
        <v>5</v>
      </c>
      <c r="D377" s="11" t="s">
        <v>631</v>
      </c>
      <c r="E377" s="11" t="s">
        <v>632</v>
      </c>
      <c r="F377" s="11" t="s">
        <v>301</v>
      </c>
      <c r="G377" s="12" t="s">
        <v>305</v>
      </c>
      <c r="H377" s="12"/>
      <c r="I377" s="2" t="s">
        <v>912</v>
      </c>
      <c r="J377" s="6"/>
      <c r="K377" s="6"/>
      <c r="L377" s="6"/>
      <c r="M377" s="6"/>
      <c r="N377" s="6"/>
      <c r="O377" s="6"/>
      <c r="P377" s="6"/>
      <c r="Q377" s="6"/>
      <c r="R377" s="6"/>
    </row>
    <row r="378" spans="1:18" s="7" customFormat="1">
      <c r="A378" s="12">
        <v>377</v>
      </c>
      <c r="B378" s="12">
        <v>17</v>
      </c>
      <c r="C378" s="12">
        <v>6</v>
      </c>
      <c r="D378" s="11" t="s">
        <v>633</v>
      </c>
      <c r="E378" s="11" t="s">
        <v>634</v>
      </c>
      <c r="F378" s="11" t="s">
        <v>303</v>
      </c>
      <c r="G378" s="12" t="s">
        <v>305</v>
      </c>
      <c r="H378" s="12" t="s">
        <v>867</v>
      </c>
      <c r="I378" s="2" t="s">
        <v>912</v>
      </c>
      <c r="J378" s="6"/>
      <c r="K378" s="6"/>
      <c r="L378" s="6"/>
      <c r="M378" s="6"/>
      <c r="N378" s="6"/>
      <c r="O378" s="6"/>
      <c r="P378" s="6"/>
      <c r="Q378" s="6"/>
      <c r="R378" s="6"/>
    </row>
    <row r="379" spans="1:18" s="7" customFormat="1">
      <c r="A379" s="12">
        <v>378</v>
      </c>
      <c r="B379" s="12">
        <v>17</v>
      </c>
      <c r="C379" s="12">
        <v>7</v>
      </c>
      <c r="D379" s="11" t="s">
        <v>635</v>
      </c>
      <c r="E379" s="11" t="s">
        <v>636</v>
      </c>
      <c r="F379" s="11" t="s">
        <v>301</v>
      </c>
      <c r="G379" s="12" t="s">
        <v>305</v>
      </c>
      <c r="H379" s="12" t="s">
        <v>868</v>
      </c>
      <c r="I379" s="2" t="s">
        <v>912</v>
      </c>
      <c r="J379" s="6"/>
      <c r="K379" s="6"/>
      <c r="L379" s="6"/>
      <c r="M379" s="6"/>
      <c r="N379" s="6"/>
      <c r="O379" s="6"/>
      <c r="P379" s="6"/>
      <c r="Q379" s="6"/>
      <c r="R379" s="6"/>
    </row>
    <row r="380" spans="1:18" s="7" customFormat="1">
      <c r="A380" s="12">
        <v>379</v>
      </c>
      <c r="B380" s="12">
        <v>17</v>
      </c>
      <c r="C380" s="12">
        <v>8</v>
      </c>
      <c r="D380" s="11" t="s">
        <v>637</v>
      </c>
      <c r="E380" s="11" t="s">
        <v>638</v>
      </c>
      <c r="F380" s="11" t="s">
        <v>301</v>
      </c>
      <c r="G380" s="12" t="s">
        <v>305</v>
      </c>
      <c r="H380" s="12"/>
      <c r="I380" s="2" t="s">
        <v>912</v>
      </c>
      <c r="J380" s="6"/>
      <c r="K380" s="6"/>
      <c r="L380" s="6"/>
      <c r="M380" s="6"/>
      <c r="N380" s="6"/>
      <c r="O380" s="6"/>
      <c r="P380" s="6"/>
      <c r="Q380" s="6"/>
      <c r="R380" s="6"/>
    </row>
    <row r="381" spans="1:18" s="7" customFormat="1">
      <c r="A381" s="12">
        <v>380</v>
      </c>
      <c r="B381" s="12">
        <v>17</v>
      </c>
      <c r="C381" s="12">
        <v>9</v>
      </c>
      <c r="D381" s="11" t="s">
        <v>639</v>
      </c>
      <c r="E381" s="11" t="s">
        <v>640</v>
      </c>
      <c r="F381" s="11" t="s">
        <v>301</v>
      </c>
      <c r="G381" s="12" t="s">
        <v>305</v>
      </c>
      <c r="H381" s="12" t="s">
        <v>869</v>
      </c>
      <c r="I381" s="2" t="s">
        <v>912</v>
      </c>
      <c r="J381" s="6"/>
      <c r="K381" s="6"/>
      <c r="L381" s="6"/>
      <c r="M381" s="6"/>
      <c r="N381" s="6"/>
      <c r="O381" s="6"/>
      <c r="P381" s="6"/>
      <c r="Q381" s="6"/>
      <c r="R381" s="6"/>
    </row>
    <row r="382" spans="1:18" s="7" customFormat="1">
      <c r="A382" s="12">
        <v>381</v>
      </c>
      <c r="B382" s="12">
        <v>17</v>
      </c>
      <c r="C382" s="12">
        <v>10</v>
      </c>
      <c r="D382" s="11" t="s">
        <v>641</v>
      </c>
      <c r="E382" s="11" t="s">
        <v>642</v>
      </c>
      <c r="F382" s="11" t="s">
        <v>301</v>
      </c>
      <c r="G382" s="12" t="s">
        <v>305</v>
      </c>
      <c r="H382" s="12"/>
      <c r="I382" s="2" t="s">
        <v>912</v>
      </c>
      <c r="J382" s="6"/>
      <c r="K382" s="6"/>
      <c r="L382" s="6"/>
      <c r="M382" s="6"/>
      <c r="N382" s="6"/>
      <c r="O382" s="6"/>
      <c r="P382" s="6"/>
      <c r="Q382" s="6"/>
      <c r="R382" s="6"/>
    </row>
    <row r="383" spans="1:18" s="7" customFormat="1">
      <c r="A383" s="12">
        <v>382</v>
      </c>
      <c r="B383" s="12">
        <v>17</v>
      </c>
      <c r="C383" s="12">
        <v>11</v>
      </c>
      <c r="D383" s="11" t="s">
        <v>643</v>
      </c>
      <c r="E383" s="11" t="s">
        <v>644</v>
      </c>
      <c r="F383" s="11" t="s">
        <v>294</v>
      </c>
      <c r="G383" s="12" t="s">
        <v>304</v>
      </c>
      <c r="H383" s="12" t="s">
        <v>870</v>
      </c>
      <c r="I383" s="2" t="s">
        <v>912</v>
      </c>
      <c r="J383" s="6"/>
      <c r="K383" s="6"/>
      <c r="L383" s="6"/>
      <c r="M383" s="6"/>
      <c r="N383" s="6"/>
      <c r="O383" s="6"/>
      <c r="P383" s="6"/>
      <c r="Q383" s="6"/>
      <c r="R383" s="6"/>
    </row>
    <row r="384" spans="1:18" s="7" customFormat="1">
      <c r="A384" s="12">
        <v>383</v>
      </c>
      <c r="B384" s="12">
        <v>17</v>
      </c>
      <c r="C384" s="12">
        <v>12</v>
      </c>
      <c r="D384" s="11" t="s">
        <v>645</v>
      </c>
      <c r="E384" s="11" t="s">
        <v>646</v>
      </c>
      <c r="F384" s="11" t="s">
        <v>303</v>
      </c>
      <c r="G384" s="12" t="s">
        <v>305</v>
      </c>
      <c r="H384" s="12" t="s">
        <v>799</v>
      </c>
      <c r="I384" s="2" t="s">
        <v>912</v>
      </c>
      <c r="J384" s="6"/>
      <c r="K384" s="6"/>
      <c r="L384" s="6"/>
      <c r="M384" s="6"/>
      <c r="N384" s="6"/>
      <c r="O384" s="6"/>
      <c r="P384" s="6"/>
      <c r="Q384" s="6"/>
      <c r="R384" s="6"/>
    </row>
    <row r="385" spans="1:18" s="7" customFormat="1">
      <c r="A385" s="12">
        <v>384</v>
      </c>
      <c r="B385" s="12">
        <v>17</v>
      </c>
      <c r="C385" s="12">
        <v>13</v>
      </c>
      <c r="D385" s="11" t="s">
        <v>647</v>
      </c>
      <c r="E385" s="11" t="s">
        <v>648</v>
      </c>
      <c r="F385" s="11" t="s">
        <v>301</v>
      </c>
      <c r="G385" s="12" t="s">
        <v>305</v>
      </c>
      <c r="H385" s="12"/>
      <c r="I385" s="2" t="s">
        <v>912</v>
      </c>
      <c r="J385" s="6"/>
      <c r="K385" s="6"/>
      <c r="L385" s="6"/>
      <c r="M385" s="6"/>
      <c r="N385" s="6"/>
      <c r="O385" s="6"/>
      <c r="P385" s="6"/>
      <c r="Q385" s="6"/>
      <c r="R385" s="6"/>
    </row>
    <row r="386" spans="1:18" s="7" customFormat="1">
      <c r="A386" s="12">
        <v>385</v>
      </c>
      <c r="B386" s="12">
        <v>17</v>
      </c>
      <c r="C386" s="12">
        <v>14</v>
      </c>
      <c r="D386" s="11" t="s">
        <v>649</v>
      </c>
      <c r="E386" s="11" t="s">
        <v>650</v>
      </c>
      <c r="F386" s="11" t="s">
        <v>303</v>
      </c>
      <c r="G386" s="12" t="s">
        <v>305</v>
      </c>
      <c r="H386" s="12"/>
      <c r="I386" s="2" t="s">
        <v>912</v>
      </c>
      <c r="J386" s="6"/>
      <c r="K386" s="6"/>
      <c r="L386" s="6"/>
      <c r="M386" s="6"/>
      <c r="N386" s="6"/>
      <c r="O386" s="6"/>
      <c r="P386" s="6"/>
      <c r="Q386" s="6"/>
      <c r="R386" s="6"/>
    </row>
    <row r="387" spans="1:18" s="7" customFormat="1">
      <c r="A387" s="12">
        <v>386</v>
      </c>
      <c r="B387" s="12">
        <v>17</v>
      </c>
      <c r="C387" s="12">
        <v>15</v>
      </c>
      <c r="D387" s="11" t="s">
        <v>651</v>
      </c>
      <c r="E387" s="11" t="s">
        <v>652</v>
      </c>
      <c r="F387" s="11" t="s">
        <v>303</v>
      </c>
      <c r="G387" s="12" t="s">
        <v>305</v>
      </c>
      <c r="H387" s="12" t="s">
        <v>901</v>
      </c>
      <c r="I387" s="2" t="s">
        <v>912</v>
      </c>
      <c r="J387" s="6"/>
      <c r="K387" s="6"/>
      <c r="L387" s="6"/>
      <c r="M387" s="6"/>
      <c r="N387" s="6"/>
      <c r="O387" s="6"/>
      <c r="P387" s="6"/>
      <c r="Q387" s="6"/>
      <c r="R387" s="6"/>
    </row>
    <row r="388" spans="1:18" s="7" customFormat="1">
      <c r="A388" s="12">
        <v>387</v>
      </c>
      <c r="B388" s="12">
        <v>17</v>
      </c>
      <c r="C388" s="12">
        <v>16</v>
      </c>
      <c r="D388" s="11" t="s">
        <v>653</v>
      </c>
      <c r="E388" s="11" t="s">
        <v>654</v>
      </c>
      <c r="F388" s="11" t="s">
        <v>301</v>
      </c>
      <c r="G388" s="12" t="s">
        <v>305</v>
      </c>
      <c r="H388" s="12" t="s">
        <v>301</v>
      </c>
      <c r="I388" s="2" t="s">
        <v>912</v>
      </c>
      <c r="J388" s="6"/>
      <c r="K388" s="6"/>
      <c r="L388" s="6"/>
      <c r="M388" s="6"/>
      <c r="N388" s="6"/>
      <c r="O388" s="6"/>
      <c r="P388" s="6"/>
      <c r="Q388" s="6"/>
      <c r="R388" s="6"/>
    </row>
    <row r="389" spans="1:18" s="7" customFormat="1">
      <c r="A389" s="12">
        <v>388</v>
      </c>
      <c r="B389" s="12">
        <v>17</v>
      </c>
      <c r="C389" s="12">
        <v>17</v>
      </c>
      <c r="D389" s="11" t="s">
        <v>655</v>
      </c>
      <c r="E389" s="11" t="s">
        <v>656</v>
      </c>
      <c r="F389" s="11" t="s">
        <v>303</v>
      </c>
      <c r="G389" s="12" t="s">
        <v>305</v>
      </c>
      <c r="H389" s="11"/>
      <c r="I389" s="2" t="s">
        <v>912</v>
      </c>
      <c r="J389" s="6"/>
      <c r="K389" s="6"/>
      <c r="L389" s="6"/>
      <c r="M389" s="6"/>
      <c r="N389" s="6"/>
      <c r="O389" s="6"/>
      <c r="P389" s="6"/>
      <c r="Q389" s="6"/>
      <c r="R389" s="6"/>
    </row>
    <row r="390" spans="1:18" s="7" customFormat="1">
      <c r="A390" s="12">
        <v>389</v>
      </c>
      <c r="B390" s="12">
        <v>17</v>
      </c>
      <c r="C390" s="12">
        <v>18</v>
      </c>
      <c r="D390" s="11" t="s">
        <v>657</v>
      </c>
      <c r="E390" s="11" t="s">
        <v>658</v>
      </c>
      <c r="F390" s="11" t="s">
        <v>303</v>
      </c>
      <c r="G390" s="12" t="s">
        <v>305</v>
      </c>
      <c r="H390" s="12"/>
      <c r="I390" s="2" t="s">
        <v>912</v>
      </c>
      <c r="J390" s="6"/>
      <c r="K390" s="6"/>
      <c r="L390" s="6"/>
      <c r="M390" s="6"/>
      <c r="N390" s="6"/>
      <c r="O390" s="6"/>
      <c r="P390" s="6"/>
      <c r="Q390" s="6"/>
      <c r="R390" s="6"/>
    </row>
    <row r="391" spans="1:18" s="7" customFormat="1">
      <c r="A391" s="12">
        <v>390</v>
      </c>
      <c r="B391" s="12">
        <v>17</v>
      </c>
      <c r="C391" s="12">
        <v>19</v>
      </c>
      <c r="D391" s="11" t="s">
        <v>659</v>
      </c>
      <c r="E391" s="11" t="s">
        <v>660</v>
      </c>
      <c r="F391" s="11" t="s">
        <v>303</v>
      </c>
      <c r="G391" s="12" t="s">
        <v>305</v>
      </c>
      <c r="H391" s="12" t="s">
        <v>911</v>
      </c>
      <c r="I391" s="2" t="s">
        <v>912</v>
      </c>
      <c r="J391" s="6"/>
      <c r="K391" s="6"/>
      <c r="L391" s="6"/>
      <c r="M391" s="6"/>
      <c r="N391" s="6"/>
      <c r="O391" s="6"/>
      <c r="P391" s="6"/>
      <c r="Q391" s="6"/>
      <c r="R391" s="6"/>
    </row>
    <row r="392" spans="1:18" s="7" customFormat="1">
      <c r="A392" s="12">
        <v>391</v>
      </c>
      <c r="B392" s="12">
        <v>17</v>
      </c>
      <c r="C392" s="12">
        <v>20</v>
      </c>
      <c r="D392" s="11" t="s">
        <v>661</v>
      </c>
      <c r="E392" s="11" t="s">
        <v>662</v>
      </c>
      <c r="F392" s="11" t="s">
        <v>301</v>
      </c>
      <c r="G392" s="12" t="s">
        <v>305</v>
      </c>
      <c r="H392" s="12"/>
      <c r="I392" s="2" t="s">
        <v>912</v>
      </c>
      <c r="J392" s="6"/>
      <c r="K392" s="6"/>
      <c r="L392" s="6"/>
      <c r="M392" s="6"/>
      <c r="N392" s="6"/>
      <c r="O392" s="6"/>
      <c r="P392" s="6"/>
      <c r="Q392" s="6"/>
      <c r="R392" s="6"/>
    </row>
    <row r="393" spans="1:18" s="7" customFormat="1">
      <c r="A393" s="12">
        <v>392</v>
      </c>
      <c r="B393" s="12">
        <v>17</v>
      </c>
      <c r="C393" s="12">
        <v>21</v>
      </c>
      <c r="D393" s="11" t="s">
        <v>663</v>
      </c>
      <c r="E393" s="11" t="s">
        <v>664</v>
      </c>
      <c r="F393" s="11" t="s">
        <v>303</v>
      </c>
      <c r="G393" s="12" t="s">
        <v>305</v>
      </c>
      <c r="H393" s="12"/>
      <c r="I393" s="2" t="s">
        <v>912</v>
      </c>
      <c r="J393" s="6"/>
      <c r="K393" s="6"/>
      <c r="L393" s="6"/>
      <c r="M393" s="6"/>
      <c r="N393" s="6"/>
      <c r="O393" s="6"/>
      <c r="P393" s="6"/>
      <c r="Q393" s="6"/>
      <c r="R393" s="6"/>
    </row>
    <row r="394" spans="1:18" s="7" customFormat="1">
      <c r="A394" s="12">
        <v>393</v>
      </c>
      <c r="B394" s="12">
        <v>17</v>
      </c>
      <c r="C394" s="12">
        <v>22</v>
      </c>
      <c r="D394" s="11" t="s">
        <v>665</v>
      </c>
      <c r="E394" s="11" t="s">
        <v>666</v>
      </c>
      <c r="F394" s="11" t="s">
        <v>301</v>
      </c>
      <c r="G394" s="12" t="s">
        <v>305</v>
      </c>
      <c r="H394" s="12" t="s">
        <v>871</v>
      </c>
      <c r="I394" s="2" t="s">
        <v>912</v>
      </c>
      <c r="J394" s="6"/>
      <c r="K394" s="6"/>
      <c r="L394" s="6"/>
      <c r="M394" s="6"/>
      <c r="N394" s="6"/>
      <c r="O394" s="6"/>
      <c r="P394" s="6"/>
      <c r="Q394" s="6"/>
      <c r="R394" s="6"/>
    </row>
    <row r="395" spans="1:18" s="7" customFormat="1">
      <c r="A395" s="7">
        <v>394</v>
      </c>
      <c r="B395" s="7">
        <v>18</v>
      </c>
      <c r="C395" s="7">
        <v>1</v>
      </c>
      <c r="D395" s="6" t="s">
        <v>667</v>
      </c>
      <c r="E395" s="6" t="s">
        <v>668</v>
      </c>
      <c r="F395" s="6" t="s">
        <v>241</v>
      </c>
      <c r="G395" s="7" t="s">
        <v>304</v>
      </c>
      <c r="H395" s="7" t="s">
        <v>872</v>
      </c>
      <c r="I395" s="2" t="s">
        <v>912</v>
      </c>
      <c r="J395" s="6"/>
      <c r="K395" s="6"/>
      <c r="L395" s="6"/>
      <c r="M395" s="6"/>
      <c r="N395" s="6"/>
      <c r="O395" s="6"/>
      <c r="P395" s="6"/>
      <c r="Q395" s="6"/>
      <c r="R395" s="6"/>
    </row>
    <row r="396" spans="1:18" s="7" customFormat="1">
      <c r="A396" s="7">
        <v>395</v>
      </c>
      <c r="B396" s="7">
        <v>18</v>
      </c>
      <c r="C396" s="7">
        <v>2</v>
      </c>
      <c r="D396" s="6" t="s">
        <v>667</v>
      </c>
      <c r="E396" s="6" t="s">
        <v>669</v>
      </c>
      <c r="F396" s="6" t="s">
        <v>902</v>
      </c>
      <c r="G396" s="7" t="s">
        <v>305</v>
      </c>
      <c r="H396" s="7" t="s">
        <v>873</v>
      </c>
      <c r="I396" s="2" t="s">
        <v>912</v>
      </c>
      <c r="J396" s="6"/>
      <c r="K396" s="6"/>
      <c r="L396" s="6"/>
      <c r="M396" s="6"/>
      <c r="N396" s="6"/>
      <c r="O396" s="6"/>
      <c r="P396" s="6"/>
      <c r="Q396" s="6"/>
      <c r="R396" s="6"/>
    </row>
    <row r="397" spans="1:18" s="7" customFormat="1">
      <c r="A397" s="7">
        <v>396</v>
      </c>
      <c r="B397" s="7">
        <v>18</v>
      </c>
      <c r="C397" s="7">
        <v>3</v>
      </c>
      <c r="D397" s="6" t="s">
        <v>670</v>
      </c>
      <c r="E397" s="6" t="s">
        <v>671</v>
      </c>
      <c r="F397" s="6" t="s">
        <v>902</v>
      </c>
      <c r="G397" s="7" t="s">
        <v>305</v>
      </c>
      <c r="H397" s="7" t="s">
        <v>874</v>
      </c>
      <c r="I397" s="2" t="s">
        <v>912</v>
      </c>
      <c r="J397" s="6"/>
      <c r="K397" s="6"/>
      <c r="L397" s="6"/>
      <c r="M397" s="6"/>
      <c r="N397" s="6"/>
      <c r="O397" s="6"/>
      <c r="P397" s="6"/>
      <c r="Q397" s="6"/>
      <c r="R397" s="6"/>
    </row>
    <row r="398" spans="1:18" s="7" customFormat="1">
      <c r="A398" s="7">
        <v>397</v>
      </c>
      <c r="B398" s="7">
        <v>18</v>
      </c>
      <c r="C398" s="7">
        <v>4</v>
      </c>
      <c r="D398" s="6" t="s">
        <v>672</v>
      </c>
      <c r="E398" s="6" t="s">
        <v>673</v>
      </c>
      <c r="F398" s="6" t="s">
        <v>902</v>
      </c>
      <c r="G398" s="7" t="s">
        <v>305</v>
      </c>
      <c r="H398" s="7" t="s">
        <v>875</v>
      </c>
      <c r="I398" s="2" t="s">
        <v>912</v>
      </c>
      <c r="J398" s="6"/>
      <c r="K398" s="6"/>
      <c r="L398" s="6"/>
      <c r="M398" s="6"/>
      <c r="N398" s="6"/>
      <c r="O398" s="6"/>
      <c r="P398" s="6"/>
      <c r="Q398" s="6"/>
      <c r="R398" s="6"/>
    </row>
    <row r="399" spans="1:18" s="7" customFormat="1">
      <c r="A399" s="7">
        <v>398</v>
      </c>
      <c r="B399" s="7">
        <v>18</v>
      </c>
      <c r="C399" s="7">
        <v>5</v>
      </c>
      <c r="D399" s="6" t="s">
        <v>674</v>
      </c>
      <c r="E399" s="6" t="s">
        <v>675</v>
      </c>
      <c r="F399" s="6" t="s">
        <v>301</v>
      </c>
      <c r="G399" s="7" t="s">
        <v>305</v>
      </c>
      <c r="H399" s="7" t="s">
        <v>876</v>
      </c>
      <c r="I399" s="2" t="s">
        <v>912</v>
      </c>
      <c r="J399" s="6"/>
      <c r="K399" s="6"/>
      <c r="L399" s="6"/>
      <c r="M399" s="6"/>
      <c r="N399" s="6"/>
      <c r="O399" s="6"/>
      <c r="P399" s="6"/>
      <c r="Q399" s="6"/>
      <c r="R399" s="6"/>
    </row>
    <row r="400" spans="1:18" s="7" customFormat="1">
      <c r="A400" s="7">
        <v>399</v>
      </c>
      <c r="B400" s="7">
        <v>18</v>
      </c>
      <c r="C400" s="7">
        <v>6</v>
      </c>
      <c r="D400" s="6" t="s">
        <v>676</v>
      </c>
      <c r="E400" s="6" t="s">
        <v>677</v>
      </c>
      <c r="F400" s="6" t="s">
        <v>301</v>
      </c>
      <c r="G400" s="7" t="s">
        <v>305</v>
      </c>
      <c r="I400" s="2" t="s">
        <v>912</v>
      </c>
      <c r="J400" s="6"/>
      <c r="K400" s="6"/>
      <c r="L400" s="6"/>
      <c r="M400" s="6"/>
      <c r="N400" s="6"/>
      <c r="O400" s="6"/>
      <c r="P400" s="6"/>
      <c r="Q400" s="6"/>
      <c r="R400" s="6"/>
    </row>
    <row r="401" spans="1:18" s="7" customFormat="1">
      <c r="A401" s="7">
        <v>400</v>
      </c>
      <c r="B401" s="7">
        <v>18</v>
      </c>
      <c r="C401" s="7">
        <v>7</v>
      </c>
      <c r="D401" s="6" t="s">
        <v>678</v>
      </c>
      <c r="E401" s="6" t="s">
        <v>679</v>
      </c>
      <c r="F401" s="6" t="s">
        <v>238</v>
      </c>
      <c r="G401" s="7" t="s">
        <v>304</v>
      </c>
      <c r="H401" s="7" t="s">
        <v>877</v>
      </c>
      <c r="I401" s="2" t="s">
        <v>912</v>
      </c>
      <c r="J401" s="6"/>
      <c r="K401" s="6"/>
      <c r="L401" s="6"/>
      <c r="M401" s="6"/>
      <c r="N401" s="6"/>
      <c r="O401" s="6"/>
      <c r="P401" s="6"/>
      <c r="Q401" s="6"/>
      <c r="R401" s="6"/>
    </row>
    <row r="402" spans="1:18" s="7" customFormat="1">
      <c r="A402" s="7">
        <v>401</v>
      </c>
      <c r="B402" s="7">
        <v>18</v>
      </c>
      <c r="C402" s="7">
        <v>8</v>
      </c>
      <c r="D402" s="6" t="s">
        <v>680</v>
      </c>
      <c r="E402" s="6" t="s">
        <v>681</v>
      </c>
      <c r="F402" s="6" t="s">
        <v>301</v>
      </c>
      <c r="G402" s="7" t="s">
        <v>305</v>
      </c>
      <c r="H402" s="6"/>
      <c r="I402" s="2" t="s">
        <v>912</v>
      </c>
      <c r="J402" s="6"/>
      <c r="K402" s="6"/>
      <c r="L402" s="6"/>
      <c r="M402" s="6"/>
      <c r="N402" s="6"/>
      <c r="O402" s="6"/>
      <c r="P402" s="6"/>
      <c r="Q402" s="6"/>
      <c r="R402" s="6"/>
    </row>
    <row r="403" spans="1:18" s="7" customFormat="1">
      <c r="A403" s="7">
        <v>402</v>
      </c>
      <c r="B403" s="7">
        <v>18</v>
      </c>
      <c r="C403" s="7">
        <v>9</v>
      </c>
      <c r="D403" s="6" t="s">
        <v>682</v>
      </c>
      <c r="E403" s="6" t="s">
        <v>683</v>
      </c>
      <c r="F403" s="6" t="s">
        <v>303</v>
      </c>
      <c r="G403" s="7" t="s">
        <v>305</v>
      </c>
      <c r="H403" s="7" t="s">
        <v>878</v>
      </c>
      <c r="I403" s="2" t="s">
        <v>912</v>
      </c>
      <c r="J403" s="6"/>
      <c r="K403" s="6"/>
      <c r="L403" s="6"/>
      <c r="M403" s="6"/>
      <c r="N403" s="6"/>
      <c r="O403" s="6"/>
      <c r="P403" s="6"/>
      <c r="Q403" s="6"/>
      <c r="R403" s="6"/>
    </row>
    <row r="404" spans="1:18" s="7" customFormat="1">
      <c r="A404" s="7">
        <v>403</v>
      </c>
      <c r="B404" s="7">
        <v>18</v>
      </c>
      <c r="C404" s="7">
        <v>10</v>
      </c>
      <c r="D404" s="6" t="s">
        <v>684</v>
      </c>
      <c r="E404" s="6" t="s">
        <v>685</v>
      </c>
      <c r="F404" s="6" t="s">
        <v>301</v>
      </c>
      <c r="G404" s="7" t="s">
        <v>305</v>
      </c>
      <c r="H404" s="7" t="s">
        <v>879</v>
      </c>
      <c r="I404" s="2" t="s">
        <v>912</v>
      </c>
      <c r="J404" s="6"/>
      <c r="K404" s="6"/>
      <c r="L404" s="6"/>
      <c r="M404" s="6"/>
      <c r="N404" s="6"/>
      <c r="O404" s="6"/>
      <c r="P404" s="6"/>
      <c r="Q404" s="6"/>
      <c r="R404" s="6"/>
    </row>
    <row r="405" spans="1:18" s="7" customFormat="1">
      <c r="A405" s="7">
        <v>404</v>
      </c>
      <c r="B405" s="7">
        <v>18</v>
      </c>
      <c r="C405" s="7">
        <v>11</v>
      </c>
      <c r="D405" s="6" t="s">
        <v>686</v>
      </c>
      <c r="E405" s="6" t="s">
        <v>687</v>
      </c>
      <c r="F405" s="6" t="s">
        <v>303</v>
      </c>
      <c r="G405" s="7" t="s">
        <v>305</v>
      </c>
      <c r="I405" s="2" t="s">
        <v>912</v>
      </c>
      <c r="J405" s="6"/>
      <c r="K405" s="6"/>
      <c r="L405" s="6"/>
      <c r="M405" s="6"/>
      <c r="N405" s="6"/>
      <c r="O405" s="6"/>
      <c r="P405" s="6"/>
      <c r="Q405" s="6"/>
      <c r="R405" s="6"/>
    </row>
    <row r="406" spans="1:18" s="7" customFormat="1">
      <c r="A406" s="7">
        <v>405</v>
      </c>
      <c r="B406" s="7">
        <v>18</v>
      </c>
      <c r="C406" s="7">
        <v>12</v>
      </c>
      <c r="D406" s="6" t="s">
        <v>688</v>
      </c>
      <c r="E406" s="6" t="s">
        <v>689</v>
      </c>
      <c r="F406" s="6" t="s">
        <v>902</v>
      </c>
      <c r="G406" s="7" t="s">
        <v>305</v>
      </c>
      <c r="H406" s="7" t="s">
        <v>880</v>
      </c>
      <c r="I406" s="2" t="s">
        <v>912</v>
      </c>
      <c r="J406" s="6"/>
      <c r="K406" s="6"/>
      <c r="L406" s="6"/>
      <c r="M406" s="6"/>
      <c r="N406" s="6"/>
      <c r="O406" s="6"/>
      <c r="P406" s="6"/>
      <c r="Q406" s="6"/>
      <c r="R406" s="6"/>
    </row>
    <row r="407" spans="1:18" s="7" customFormat="1">
      <c r="A407" s="7">
        <v>406</v>
      </c>
      <c r="B407" s="7">
        <v>18</v>
      </c>
      <c r="C407" s="7">
        <v>13</v>
      </c>
      <c r="D407" s="6" t="s">
        <v>690</v>
      </c>
      <c r="E407" s="6" t="s">
        <v>691</v>
      </c>
      <c r="F407" s="6" t="s">
        <v>294</v>
      </c>
      <c r="G407" s="7" t="s">
        <v>304</v>
      </c>
      <c r="I407" s="2" t="s">
        <v>912</v>
      </c>
      <c r="J407" s="6"/>
      <c r="K407" s="6"/>
      <c r="L407" s="6"/>
      <c r="M407" s="6"/>
      <c r="N407" s="6"/>
      <c r="O407" s="6"/>
      <c r="P407" s="6"/>
      <c r="Q407" s="6"/>
      <c r="R407" s="6"/>
    </row>
    <row r="408" spans="1:18" s="7" customFormat="1">
      <c r="A408" s="7">
        <v>407</v>
      </c>
      <c r="B408" s="7">
        <v>18</v>
      </c>
      <c r="C408" s="7">
        <v>14</v>
      </c>
      <c r="D408" s="6" t="s">
        <v>692</v>
      </c>
      <c r="E408" s="6" t="s">
        <v>693</v>
      </c>
      <c r="F408" s="6" t="s">
        <v>240</v>
      </c>
      <c r="G408" s="7" t="s">
        <v>80</v>
      </c>
      <c r="H408" s="7" t="s">
        <v>881</v>
      </c>
      <c r="I408" s="2" t="s">
        <v>912</v>
      </c>
      <c r="J408" s="6"/>
      <c r="K408" s="6"/>
      <c r="L408" s="6"/>
      <c r="M408" s="6"/>
      <c r="N408" s="6"/>
      <c r="O408" s="6"/>
      <c r="P408" s="6"/>
      <c r="Q408" s="6"/>
      <c r="R408" s="6"/>
    </row>
    <row r="409" spans="1:18" s="7" customFormat="1">
      <c r="A409" s="7">
        <v>408</v>
      </c>
      <c r="B409" s="7">
        <v>18</v>
      </c>
      <c r="C409" s="7">
        <v>15</v>
      </c>
      <c r="D409" s="6" t="s">
        <v>694</v>
      </c>
      <c r="E409" s="6" t="s">
        <v>695</v>
      </c>
      <c r="F409" s="6" t="s">
        <v>303</v>
      </c>
      <c r="G409" s="7" t="s">
        <v>305</v>
      </c>
      <c r="I409" s="2" t="s">
        <v>912</v>
      </c>
      <c r="J409" s="6"/>
      <c r="K409" s="6"/>
      <c r="L409" s="6"/>
      <c r="M409" s="6"/>
      <c r="N409" s="6"/>
      <c r="O409" s="6"/>
      <c r="P409" s="6"/>
      <c r="Q409" s="6"/>
      <c r="R409" s="6"/>
    </row>
    <row r="410" spans="1:18" s="7" customFormat="1">
      <c r="A410" s="7">
        <v>409</v>
      </c>
      <c r="B410" s="7">
        <v>18</v>
      </c>
      <c r="C410" s="7">
        <v>16</v>
      </c>
      <c r="D410" s="6" t="s">
        <v>696</v>
      </c>
      <c r="E410" s="6" t="s">
        <v>697</v>
      </c>
      <c r="F410" s="6" t="s">
        <v>303</v>
      </c>
      <c r="G410" s="7" t="s">
        <v>305</v>
      </c>
      <c r="H410" s="6"/>
      <c r="I410" s="2" t="s">
        <v>912</v>
      </c>
      <c r="J410" s="6"/>
      <c r="K410" s="6"/>
      <c r="L410" s="6"/>
      <c r="M410" s="6"/>
      <c r="N410" s="6"/>
      <c r="O410" s="6"/>
      <c r="P410" s="6"/>
      <c r="Q410" s="6"/>
      <c r="R410" s="6"/>
    </row>
    <row r="411" spans="1:18" s="7" customFormat="1">
      <c r="A411" s="7">
        <v>410</v>
      </c>
      <c r="B411" s="7">
        <v>18</v>
      </c>
      <c r="C411" s="7">
        <v>17</v>
      </c>
      <c r="D411" s="6" t="s">
        <v>698</v>
      </c>
      <c r="E411" s="6" t="s">
        <v>699</v>
      </c>
      <c r="F411" s="6" t="s">
        <v>301</v>
      </c>
      <c r="G411" s="7" t="s">
        <v>305</v>
      </c>
      <c r="I411" s="2" t="s">
        <v>912</v>
      </c>
      <c r="J411" s="6"/>
      <c r="K411" s="6"/>
      <c r="L411" s="6"/>
      <c r="M411" s="6"/>
      <c r="N411" s="6"/>
      <c r="O411" s="6"/>
      <c r="P411" s="6"/>
      <c r="Q411" s="6"/>
      <c r="R411" s="6"/>
    </row>
    <row r="412" spans="1:18" s="7" customFormat="1">
      <c r="A412" s="7">
        <v>411</v>
      </c>
      <c r="B412" s="7">
        <v>18</v>
      </c>
      <c r="C412" s="7">
        <v>18</v>
      </c>
      <c r="D412" s="6" t="s">
        <v>700</v>
      </c>
      <c r="E412" s="6" t="s">
        <v>701</v>
      </c>
      <c r="F412" s="6" t="s">
        <v>303</v>
      </c>
      <c r="G412" s="7" t="s">
        <v>304</v>
      </c>
      <c r="H412" s="7" t="s">
        <v>882</v>
      </c>
      <c r="I412" s="2" t="s">
        <v>912</v>
      </c>
      <c r="J412" s="6"/>
      <c r="K412" s="6"/>
      <c r="L412" s="6"/>
      <c r="M412" s="6"/>
      <c r="N412" s="6"/>
      <c r="O412" s="6"/>
      <c r="P412" s="6"/>
      <c r="Q412" s="6"/>
      <c r="R412" s="6"/>
    </row>
    <row r="413" spans="1:18" s="7" customFormat="1">
      <c r="A413" s="7">
        <v>412</v>
      </c>
      <c r="B413" s="7">
        <v>19</v>
      </c>
      <c r="C413" s="7">
        <v>1</v>
      </c>
      <c r="D413" s="6" t="s">
        <v>702</v>
      </c>
      <c r="E413" s="6" t="s">
        <v>703</v>
      </c>
      <c r="F413" s="6" t="s">
        <v>303</v>
      </c>
      <c r="G413" s="7" t="s">
        <v>305</v>
      </c>
      <c r="H413" s="7" t="s">
        <v>883</v>
      </c>
      <c r="I413" s="2" t="s">
        <v>912</v>
      </c>
      <c r="J413" s="6"/>
      <c r="K413" s="6"/>
      <c r="L413" s="6"/>
      <c r="M413" s="6"/>
      <c r="N413" s="6"/>
      <c r="O413" s="6"/>
      <c r="P413" s="6"/>
      <c r="Q413" s="6"/>
      <c r="R413" s="6"/>
    </row>
    <row r="414" spans="1:18" s="7" customFormat="1">
      <c r="A414" s="7">
        <v>413</v>
      </c>
      <c r="B414" s="7">
        <v>19</v>
      </c>
      <c r="C414" s="7">
        <v>2</v>
      </c>
      <c r="D414" s="6" t="s">
        <v>704</v>
      </c>
      <c r="E414" s="6" t="s">
        <v>705</v>
      </c>
      <c r="F414" s="6" t="s">
        <v>303</v>
      </c>
      <c r="G414" s="7" t="s">
        <v>305</v>
      </c>
      <c r="H414" s="7" t="s">
        <v>884</v>
      </c>
      <c r="I414" s="2" t="s">
        <v>912</v>
      </c>
      <c r="J414" s="6"/>
      <c r="K414" s="6"/>
      <c r="L414" s="6"/>
      <c r="M414" s="6"/>
      <c r="N414" s="6"/>
      <c r="O414" s="6"/>
      <c r="P414" s="6"/>
      <c r="Q414" s="6"/>
      <c r="R414" s="6"/>
    </row>
    <row r="415" spans="1:18" s="7" customFormat="1">
      <c r="A415" s="7">
        <v>414</v>
      </c>
      <c r="B415" s="7">
        <v>19</v>
      </c>
      <c r="C415" s="7">
        <v>3</v>
      </c>
      <c r="D415" s="6" t="s">
        <v>706</v>
      </c>
      <c r="E415" s="6" t="s">
        <v>707</v>
      </c>
      <c r="F415" s="6" t="s">
        <v>238</v>
      </c>
      <c r="G415" s="7" t="s">
        <v>304</v>
      </c>
      <c r="H415" s="7" t="s">
        <v>885</v>
      </c>
      <c r="I415" s="2" t="s">
        <v>912</v>
      </c>
      <c r="J415" s="6"/>
      <c r="K415" s="6"/>
      <c r="L415" s="6"/>
      <c r="M415" s="6"/>
      <c r="N415" s="6"/>
      <c r="O415" s="6"/>
      <c r="P415" s="6"/>
      <c r="Q415" s="6"/>
      <c r="R415" s="6"/>
    </row>
    <row r="416" spans="1:18" s="7" customFormat="1">
      <c r="A416" s="7">
        <v>415</v>
      </c>
      <c r="B416" s="7">
        <v>19</v>
      </c>
      <c r="C416" s="7">
        <v>4</v>
      </c>
      <c r="D416" s="6" t="s">
        <v>708</v>
      </c>
      <c r="E416" s="6" t="s">
        <v>709</v>
      </c>
      <c r="F416" s="6" t="s">
        <v>303</v>
      </c>
      <c r="G416" s="7" t="s">
        <v>305</v>
      </c>
      <c r="H416" s="7" t="s">
        <v>886</v>
      </c>
      <c r="I416" s="2" t="s">
        <v>912</v>
      </c>
      <c r="J416" s="6"/>
      <c r="K416" s="6"/>
      <c r="L416" s="6"/>
      <c r="M416" s="6"/>
      <c r="N416" s="6"/>
      <c r="O416" s="6"/>
      <c r="P416" s="6"/>
      <c r="Q416" s="6"/>
      <c r="R416" s="6"/>
    </row>
    <row r="417" spans="1:18" s="7" customFormat="1">
      <c r="A417" s="7">
        <v>416</v>
      </c>
      <c r="B417" s="7">
        <v>19</v>
      </c>
      <c r="C417" s="7">
        <v>5</v>
      </c>
      <c r="D417" s="6" t="s">
        <v>710</v>
      </c>
      <c r="E417" s="6" t="s">
        <v>711</v>
      </c>
      <c r="F417" s="6" t="s">
        <v>303</v>
      </c>
      <c r="G417" s="7" t="s">
        <v>305</v>
      </c>
      <c r="I417" s="2" t="s">
        <v>912</v>
      </c>
      <c r="J417" s="6"/>
      <c r="K417" s="6"/>
      <c r="L417" s="6"/>
      <c r="M417" s="6"/>
      <c r="N417" s="6"/>
      <c r="O417" s="6"/>
      <c r="P417" s="6"/>
      <c r="Q417" s="6"/>
      <c r="R417" s="6"/>
    </row>
    <row r="418" spans="1:18" s="7" customFormat="1">
      <c r="A418" s="7">
        <v>417</v>
      </c>
      <c r="B418" s="7">
        <v>19</v>
      </c>
      <c r="C418" s="7">
        <v>6</v>
      </c>
      <c r="D418" s="6" t="s">
        <v>712</v>
      </c>
      <c r="E418" s="6" t="s">
        <v>713</v>
      </c>
      <c r="F418" s="6" t="s">
        <v>238</v>
      </c>
      <c r="G418" s="7" t="s">
        <v>304</v>
      </c>
      <c r="H418" s="7" t="s">
        <v>887</v>
      </c>
      <c r="I418" s="2" t="s">
        <v>912</v>
      </c>
      <c r="J418" s="6"/>
      <c r="K418" s="6"/>
      <c r="L418" s="6"/>
      <c r="M418" s="6"/>
      <c r="N418" s="6"/>
      <c r="O418" s="6"/>
      <c r="P418" s="6"/>
      <c r="Q418" s="6"/>
      <c r="R418" s="6"/>
    </row>
    <row r="419" spans="1:18" s="7" customFormat="1">
      <c r="A419" s="7">
        <v>418</v>
      </c>
      <c r="B419" s="7">
        <v>19</v>
      </c>
      <c r="C419" s="7">
        <v>7</v>
      </c>
      <c r="D419" s="6" t="s">
        <v>714</v>
      </c>
      <c r="E419" s="6" t="s">
        <v>715</v>
      </c>
      <c r="F419" s="6" t="s">
        <v>902</v>
      </c>
      <c r="G419" s="7" t="s">
        <v>305</v>
      </c>
      <c r="H419" s="7" t="s">
        <v>888</v>
      </c>
      <c r="I419" s="2" t="s">
        <v>912</v>
      </c>
      <c r="J419" s="6"/>
      <c r="K419" s="6"/>
      <c r="L419" s="6"/>
      <c r="M419" s="6"/>
      <c r="N419" s="6"/>
      <c r="O419" s="6"/>
      <c r="P419" s="6"/>
      <c r="Q419" s="6"/>
      <c r="R419" s="6"/>
    </row>
    <row r="420" spans="1:18" s="7" customFormat="1">
      <c r="A420" s="7">
        <v>419</v>
      </c>
      <c r="B420" s="7">
        <v>19</v>
      </c>
      <c r="C420" s="7">
        <v>8</v>
      </c>
      <c r="D420" s="6" t="s">
        <v>716</v>
      </c>
      <c r="E420" s="6" t="s">
        <v>717</v>
      </c>
      <c r="F420" s="6" t="s">
        <v>240</v>
      </c>
      <c r="G420" s="7" t="s">
        <v>80</v>
      </c>
      <c r="H420" s="7" t="s">
        <v>889</v>
      </c>
      <c r="I420" s="2" t="s">
        <v>912</v>
      </c>
      <c r="J420" s="6"/>
      <c r="K420" s="6"/>
      <c r="L420" s="6"/>
      <c r="M420" s="6"/>
      <c r="N420" s="6"/>
      <c r="O420" s="6"/>
      <c r="P420" s="6"/>
      <c r="Q420" s="6"/>
      <c r="R420" s="6"/>
    </row>
    <row r="421" spans="1:18" s="7" customFormat="1">
      <c r="A421" s="7">
        <v>420</v>
      </c>
      <c r="B421" s="7">
        <v>19</v>
      </c>
      <c r="C421" s="7">
        <v>9</v>
      </c>
      <c r="D421" s="6" t="s">
        <v>718</v>
      </c>
      <c r="E421" s="6" t="s">
        <v>719</v>
      </c>
      <c r="F421" s="6" t="s">
        <v>902</v>
      </c>
      <c r="G421" s="7" t="s">
        <v>305</v>
      </c>
      <c r="H421" s="7" t="s">
        <v>890</v>
      </c>
      <c r="I421" s="2" t="s">
        <v>912</v>
      </c>
      <c r="J421" s="6"/>
      <c r="K421" s="6"/>
      <c r="L421" s="6"/>
      <c r="M421" s="6"/>
      <c r="N421" s="6"/>
      <c r="O421" s="6"/>
      <c r="P421" s="6"/>
      <c r="Q421" s="6"/>
      <c r="R421" s="6"/>
    </row>
    <row r="422" spans="1:18" s="7" customFormat="1">
      <c r="A422" s="7">
        <v>421</v>
      </c>
      <c r="B422" s="7">
        <v>19</v>
      </c>
      <c r="C422" s="7">
        <v>10</v>
      </c>
      <c r="D422" s="6" t="s">
        <v>720</v>
      </c>
      <c r="E422" s="6" t="s">
        <v>721</v>
      </c>
      <c r="F422" s="6" t="s">
        <v>303</v>
      </c>
      <c r="G422" s="7" t="s">
        <v>305</v>
      </c>
      <c r="I422" s="2" t="s">
        <v>912</v>
      </c>
      <c r="J422" s="6"/>
      <c r="K422" s="6"/>
      <c r="L422" s="6"/>
      <c r="M422" s="6"/>
      <c r="N422" s="6"/>
      <c r="O422" s="6"/>
      <c r="P422" s="6"/>
      <c r="Q422" s="6"/>
      <c r="R422" s="6"/>
    </row>
    <row r="423" spans="1:18" s="7" customFormat="1">
      <c r="A423" s="7">
        <v>422</v>
      </c>
      <c r="B423" s="7">
        <v>19</v>
      </c>
      <c r="C423" s="7">
        <v>11</v>
      </c>
      <c r="D423" s="6" t="s">
        <v>722</v>
      </c>
      <c r="E423" s="6" t="s">
        <v>723</v>
      </c>
      <c r="F423" s="6" t="s">
        <v>301</v>
      </c>
      <c r="G423" s="7" t="s">
        <v>305</v>
      </c>
      <c r="H423" s="7" t="s">
        <v>891</v>
      </c>
      <c r="I423" s="2" t="s">
        <v>912</v>
      </c>
      <c r="J423" s="6"/>
      <c r="K423" s="6"/>
      <c r="L423" s="6"/>
      <c r="M423" s="6"/>
      <c r="N423" s="6"/>
      <c r="O423" s="6"/>
      <c r="P423" s="6"/>
      <c r="Q423" s="6"/>
      <c r="R423" s="6"/>
    </row>
    <row r="424" spans="1:18" s="7" customFormat="1">
      <c r="A424" s="7">
        <v>423</v>
      </c>
      <c r="B424" s="7">
        <v>19</v>
      </c>
      <c r="C424" s="7">
        <v>12</v>
      </c>
      <c r="D424" s="6" t="s">
        <v>724</v>
      </c>
      <c r="E424" s="6" t="s">
        <v>725</v>
      </c>
      <c r="F424" s="6" t="s">
        <v>902</v>
      </c>
      <c r="G424" s="7" t="s">
        <v>305</v>
      </c>
      <c r="H424" s="7" t="s">
        <v>892</v>
      </c>
      <c r="I424" s="2" t="s">
        <v>912</v>
      </c>
      <c r="J424" s="6"/>
      <c r="K424" s="6"/>
      <c r="L424" s="6"/>
      <c r="M424" s="6"/>
      <c r="N424" s="6"/>
      <c r="O424" s="6"/>
      <c r="P424" s="6"/>
      <c r="Q424" s="6"/>
      <c r="R424" s="6"/>
    </row>
    <row r="425" spans="1:18" s="7" customFormat="1">
      <c r="A425" s="7">
        <v>424</v>
      </c>
      <c r="B425" s="7">
        <v>19</v>
      </c>
      <c r="C425" s="7">
        <v>13</v>
      </c>
      <c r="D425" s="6" t="s">
        <v>726</v>
      </c>
      <c r="E425" s="6" t="s">
        <v>727</v>
      </c>
      <c r="F425" s="6" t="s">
        <v>238</v>
      </c>
      <c r="G425" s="7" t="s">
        <v>304</v>
      </c>
      <c r="H425" s="7" t="s">
        <v>893</v>
      </c>
      <c r="I425" s="2" t="s">
        <v>912</v>
      </c>
      <c r="J425" s="6"/>
      <c r="K425" s="6"/>
      <c r="L425" s="6"/>
      <c r="M425" s="6"/>
      <c r="N425" s="6"/>
      <c r="O425" s="6"/>
      <c r="P425" s="6"/>
      <c r="Q425" s="6"/>
      <c r="R425" s="6"/>
    </row>
    <row r="426" spans="1:18" s="7" customFormat="1">
      <c r="A426" s="7">
        <v>425</v>
      </c>
      <c r="B426" s="7">
        <v>19</v>
      </c>
      <c r="C426" s="7">
        <v>14</v>
      </c>
      <c r="D426" s="6" t="s">
        <v>728</v>
      </c>
      <c r="E426" s="6" t="s">
        <v>729</v>
      </c>
      <c r="F426" s="6" t="s">
        <v>301</v>
      </c>
      <c r="G426" s="7" t="s">
        <v>305</v>
      </c>
      <c r="I426" s="2" t="s">
        <v>912</v>
      </c>
      <c r="J426" s="6"/>
      <c r="K426" s="6"/>
      <c r="L426" s="6"/>
      <c r="M426" s="6"/>
      <c r="N426" s="6"/>
      <c r="O426" s="6"/>
      <c r="P426" s="6"/>
      <c r="Q426" s="6"/>
      <c r="R426" s="6"/>
    </row>
    <row r="427" spans="1:18" s="7" customFormat="1">
      <c r="A427" s="7">
        <v>426</v>
      </c>
      <c r="B427" s="7">
        <v>19</v>
      </c>
      <c r="C427" s="7">
        <v>15</v>
      </c>
      <c r="D427" s="6" t="s">
        <v>730</v>
      </c>
      <c r="E427" s="6" t="s">
        <v>731</v>
      </c>
      <c r="F427" s="6" t="s">
        <v>294</v>
      </c>
      <c r="G427" s="7" t="s">
        <v>304</v>
      </c>
      <c r="I427" s="2" t="s">
        <v>912</v>
      </c>
      <c r="J427" s="6"/>
      <c r="K427" s="6"/>
      <c r="L427" s="6"/>
      <c r="M427" s="6"/>
      <c r="N427" s="6"/>
      <c r="O427" s="6"/>
      <c r="P427" s="6"/>
      <c r="Q427" s="6"/>
      <c r="R427" s="6"/>
    </row>
    <row r="428" spans="1:18" s="7" customFormat="1">
      <c r="A428" s="7">
        <v>427</v>
      </c>
      <c r="B428" s="7">
        <v>19</v>
      </c>
      <c r="C428" s="7">
        <v>16</v>
      </c>
      <c r="D428" s="6" t="s">
        <v>732</v>
      </c>
      <c r="E428" s="6" t="s">
        <v>733</v>
      </c>
      <c r="F428" s="6" t="s">
        <v>301</v>
      </c>
      <c r="G428" s="7" t="s">
        <v>305</v>
      </c>
      <c r="H428" s="7" t="s">
        <v>894</v>
      </c>
      <c r="I428" s="2" t="s">
        <v>912</v>
      </c>
      <c r="J428" s="6"/>
      <c r="K428" s="6"/>
      <c r="L428" s="6"/>
      <c r="M428" s="6"/>
      <c r="N428" s="6"/>
      <c r="O428" s="6"/>
      <c r="P428" s="6"/>
      <c r="Q428" s="6"/>
      <c r="R428" s="6"/>
    </row>
    <row r="429" spans="1:18" s="7" customFormat="1">
      <c r="A429" s="7">
        <v>428</v>
      </c>
      <c r="B429" s="7">
        <v>19</v>
      </c>
      <c r="C429" s="7">
        <v>17</v>
      </c>
      <c r="D429" s="6" t="s">
        <v>734</v>
      </c>
      <c r="E429" s="6" t="s">
        <v>735</v>
      </c>
      <c r="F429" s="6" t="s">
        <v>902</v>
      </c>
      <c r="G429" s="7" t="s">
        <v>305</v>
      </c>
      <c r="H429" s="7" t="s">
        <v>895</v>
      </c>
      <c r="I429" s="2" t="s">
        <v>912</v>
      </c>
      <c r="J429" s="6"/>
      <c r="K429" s="6"/>
      <c r="L429" s="6"/>
      <c r="M429" s="6"/>
      <c r="N429" s="6"/>
      <c r="O429" s="6"/>
      <c r="P429" s="6"/>
      <c r="Q429" s="6"/>
      <c r="R429" s="6"/>
    </row>
    <row r="430" spans="1:18" s="7" customFormat="1">
      <c r="A430" s="7">
        <v>429</v>
      </c>
      <c r="B430" s="7">
        <v>19</v>
      </c>
      <c r="C430" s="7">
        <v>18</v>
      </c>
      <c r="D430" s="6" t="s">
        <v>736</v>
      </c>
      <c r="E430" s="6" t="s">
        <v>737</v>
      </c>
      <c r="F430" s="6" t="s">
        <v>902</v>
      </c>
      <c r="G430" s="7" t="s">
        <v>305</v>
      </c>
      <c r="H430" s="7" t="s">
        <v>896</v>
      </c>
      <c r="I430" s="2" t="s">
        <v>912</v>
      </c>
      <c r="J430" s="6"/>
      <c r="K430" s="6"/>
      <c r="L430" s="6"/>
      <c r="M430" s="6"/>
      <c r="N430" s="6"/>
      <c r="O430" s="6"/>
      <c r="P430" s="6"/>
      <c r="Q430" s="6"/>
      <c r="R430" s="6"/>
    </row>
    <row r="431" spans="1:18" s="7" customFormat="1">
      <c r="A431" s="7">
        <v>430</v>
      </c>
      <c r="B431" s="7">
        <v>19</v>
      </c>
      <c r="C431" s="7">
        <v>19</v>
      </c>
      <c r="D431" s="6" t="s">
        <v>738</v>
      </c>
      <c r="E431" s="6" t="s">
        <v>739</v>
      </c>
      <c r="F431" s="6" t="s">
        <v>301</v>
      </c>
      <c r="G431" s="7" t="s">
        <v>305</v>
      </c>
      <c r="H431" s="7" t="s">
        <v>897</v>
      </c>
      <c r="I431" s="2" t="s">
        <v>912</v>
      </c>
      <c r="J431" s="6"/>
      <c r="K431" s="6"/>
      <c r="L431" s="6"/>
      <c r="M431" s="6"/>
      <c r="N431" s="6"/>
      <c r="O431" s="6"/>
      <c r="P431" s="6"/>
      <c r="Q431" s="6"/>
      <c r="R431" s="6"/>
    </row>
    <row r="432" spans="1:18" s="7" customFormat="1">
      <c r="A432" s="7">
        <v>431</v>
      </c>
      <c r="B432" s="7">
        <v>19</v>
      </c>
      <c r="C432" s="7">
        <v>20</v>
      </c>
      <c r="D432" s="6" t="s">
        <v>740</v>
      </c>
      <c r="E432" s="6" t="s">
        <v>741</v>
      </c>
      <c r="F432" s="6" t="s">
        <v>303</v>
      </c>
      <c r="G432" s="7" t="s">
        <v>305</v>
      </c>
      <c r="H432" s="7" t="s">
        <v>898</v>
      </c>
      <c r="I432" s="2" t="s">
        <v>912</v>
      </c>
      <c r="J432" s="6"/>
      <c r="K432" s="6"/>
      <c r="L432" s="6"/>
      <c r="M432" s="6"/>
      <c r="N432" s="6"/>
      <c r="O432" s="6"/>
      <c r="P432" s="6"/>
      <c r="Q432" s="6"/>
      <c r="R432" s="6"/>
    </row>
    <row r="433" spans="1:18" s="7" customFormat="1">
      <c r="A433" s="7">
        <v>432</v>
      </c>
      <c r="B433" s="7">
        <v>19</v>
      </c>
      <c r="C433" s="7">
        <v>21</v>
      </c>
      <c r="D433" s="6" t="s">
        <v>742</v>
      </c>
      <c r="E433" s="6" t="s">
        <v>743</v>
      </c>
      <c r="F433" s="6" t="s">
        <v>301</v>
      </c>
      <c r="G433" s="7" t="s">
        <v>305</v>
      </c>
      <c r="H433" s="7" t="s">
        <v>899</v>
      </c>
      <c r="I433" s="2" t="s">
        <v>912</v>
      </c>
      <c r="J433" s="6"/>
      <c r="K433" s="6"/>
      <c r="L433" s="6"/>
      <c r="M433" s="6"/>
      <c r="N433" s="6"/>
      <c r="O433" s="6"/>
      <c r="P433" s="6"/>
      <c r="Q433" s="6"/>
      <c r="R433" s="6"/>
    </row>
    <row r="434" spans="1:18" s="7" customFormat="1">
      <c r="A434" s="7">
        <v>433</v>
      </c>
      <c r="B434" s="7">
        <v>19</v>
      </c>
      <c r="C434" s="7">
        <v>22</v>
      </c>
      <c r="D434" s="6" t="s">
        <v>744</v>
      </c>
      <c r="E434" s="6" t="s">
        <v>745</v>
      </c>
      <c r="F434" s="6" t="s">
        <v>303</v>
      </c>
      <c r="G434" s="7" t="s">
        <v>305</v>
      </c>
      <c r="H434" s="7" t="s">
        <v>900</v>
      </c>
      <c r="I434" s="2" t="s">
        <v>912</v>
      </c>
      <c r="J434" s="6"/>
      <c r="K434" s="6"/>
      <c r="L434" s="6"/>
      <c r="M434" s="6"/>
      <c r="N434" s="6"/>
      <c r="O434" s="6"/>
      <c r="P434" s="6"/>
      <c r="Q434" s="6"/>
      <c r="R434" s="6"/>
    </row>
    <row r="435" spans="1:18" s="7" customFormat="1">
      <c r="A435" s="7">
        <v>434</v>
      </c>
      <c r="B435" s="7">
        <v>20</v>
      </c>
      <c r="C435" s="7">
        <v>1</v>
      </c>
      <c r="D435" s="6" t="s">
        <v>746</v>
      </c>
      <c r="E435" s="6" t="s">
        <v>747</v>
      </c>
      <c r="F435" s="6" t="s">
        <v>238</v>
      </c>
      <c r="G435" s="7" t="s">
        <v>304</v>
      </c>
      <c r="H435" s="7" t="s">
        <v>748</v>
      </c>
      <c r="I435" s="2" t="s">
        <v>912</v>
      </c>
      <c r="J435" s="6"/>
      <c r="K435" s="6"/>
      <c r="L435" s="6"/>
      <c r="M435" s="6"/>
      <c r="N435" s="6"/>
      <c r="O435" s="6"/>
      <c r="P435" s="6"/>
      <c r="Q435" s="6"/>
      <c r="R435" s="6"/>
    </row>
    <row r="436" spans="1:18" s="7" customFormat="1">
      <c r="A436" s="7">
        <v>435</v>
      </c>
      <c r="B436" s="7">
        <v>20</v>
      </c>
      <c r="C436" s="7">
        <v>2</v>
      </c>
      <c r="D436" s="6" t="s">
        <v>749</v>
      </c>
      <c r="E436" s="6" t="s">
        <v>750</v>
      </c>
      <c r="F436" s="6" t="s">
        <v>301</v>
      </c>
      <c r="G436" s="7" t="s">
        <v>305</v>
      </c>
      <c r="I436" s="2" t="s">
        <v>912</v>
      </c>
      <c r="J436" s="6"/>
      <c r="K436" s="6"/>
      <c r="L436" s="6"/>
      <c r="M436" s="6"/>
      <c r="N436" s="6"/>
      <c r="O436" s="6"/>
      <c r="P436" s="6"/>
      <c r="Q436" s="6"/>
      <c r="R436" s="6"/>
    </row>
    <row r="437" spans="1:18" s="7" customFormat="1">
      <c r="A437" s="7">
        <v>436</v>
      </c>
      <c r="B437" s="7">
        <v>20</v>
      </c>
      <c r="C437" s="7">
        <v>3</v>
      </c>
      <c r="D437" s="6" t="s">
        <v>751</v>
      </c>
      <c r="E437" s="6" t="s">
        <v>752</v>
      </c>
      <c r="F437" s="6" t="s">
        <v>301</v>
      </c>
      <c r="G437" s="7" t="s">
        <v>305</v>
      </c>
      <c r="I437" s="2" t="s">
        <v>912</v>
      </c>
      <c r="J437" s="6"/>
      <c r="K437" s="6"/>
      <c r="L437" s="6"/>
      <c r="M437" s="6"/>
      <c r="N437" s="6"/>
      <c r="O437" s="6"/>
      <c r="P437" s="6"/>
      <c r="Q437" s="6"/>
      <c r="R437" s="6"/>
    </row>
    <row r="438" spans="1:18" s="7" customFormat="1">
      <c r="A438" s="7">
        <v>437</v>
      </c>
      <c r="B438" s="7">
        <v>20</v>
      </c>
      <c r="C438" s="7">
        <v>4</v>
      </c>
      <c r="D438" s="6" t="s">
        <v>753</v>
      </c>
      <c r="E438" s="6" t="s">
        <v>754</v>
      </c>
      <c r="F438" s="6" t="s">
        <v>302</v>
      </c>
      <c r="G438" s="7" t="s">
        <v>304</v>
      </c>
      <c r="I438" s="2" t="s">
        <v>912</v>
      </c>
      <c r="J438" s="6"/>
      <c r="K438" s="6"/>
      <c r="L438" s="6"/>
      <c r="M438" s="6"/>
      <c r="N438" s="6"/>
      <c r="O438" s="6"/>
      <c r="P438" s="6"/>
      <c r="Q438" s="6"/>
      <c r="R438" s="6"/>
    </row>
    <row r="439" spans="1:18" s="7" customFormat="1">
      <c r="A439" s="7">
        <v>438</v>
      </c>
      <c r="B439" s="7">
        <v>20</v>
      </c>
      <c r="C439" s="7">
        <v>5</v>
      </c>
      <c r="D439" s="6" t="s">
        <v>755</v>
      </c>
      <c r="E439" s="6" t="s">
        <v>756</v>
      </c>
      <c r="F439" s="6" t="s">
        <v>301</v>
      </c>
      <c r="G439" s="7" t="s">
        <v>305</v>
      </c>
      <c r="I439" s="2" t="s">
        <v>912</v>
      </c>
      <c r="J439" s="6"/>
      <c r="K439" s="6"/>
      <c r="L439" s="6"/>
      <c r="M439" s="6"/>
      <c r="N439" s="6"/>
      <c r="O439" s="6"/>
      <c r="P439" s="6"/>
      <c r="Q439" s="6"/>
      <c r="R439" s="6"/>
    </row>
    <row r="440" spans="1:18" s="7" customFormat="1">
      <c r="A440" s="7">
        <v>439</v>
      </c>
      <c r="B440" s="7">
        <v>20</v>
      </c>
      <c r="C440" s="7">
        <v>6</v>
      </c>
      <c r="D440" s="6" t="s">
        <v>757</v>
      </c>
      <c r="E440" s="6" t="s">
        <v>758</v>
      </c>
      <c r="F440" s="6" t="s">
        <v>303</v>
      </c>
      <c r="G440" s="7" t="s">
        <v>305</v>
      </c>
      <c r="I440" s="2" t="s">
        <v>912</v>
      </c>
      <c r="J440" s="6"/>
      <c r="K440" s="6"/>
      <c r="L440" s="6"/>
      <c r="M440" s="6"/>
      <c r="N440" s="6"/>
      <c r="O440" s="6"/>
      <c r="P440" s="6"/>
      <c r="Q440" s="6"/>
      <c r="R440" s="6"/>
    </row>
    <row r="441" spans="1:18" s="7" customFormat="1">
      <c r="A441" s="7">
        <v>440</v>
      </c>
      <c r="B441" s="7">
        <v>20</v>
      </c>
      <c r="C441" s="7">
        <v>7</v>
      </c>
      <c r="D441" s="6" t="s">
        <v>759</v>
      </c>
      <c r="E441" s="6" t="s">
        <v>760</v>
      </c>
      <c r="F441" s="6" t="s">
        <v>238</v>
      </c>
      <c r="G441" s="7" t="s">
        <v>304</v>
      </c>
      <c r="H441" s="7" t="s">
        <v>761</v>
      </c>
      <c r="I441" s="2" t="s">
        <v>912</v>
      </c>
      <c r="J441" s="6"/>
      <c r="K441" s="6"/>
      <c r="L441" s="6"/>
      <c r="M441" s="6"/>
      <c r="N441" s="6"/>
      <c r="O441" s="6"/>
      <c r="P441" s="6"/>
      <c r="Q441" s="6"/>
      <c r="R441" s="6"/>
    </row>
    <row r="442" spans="1:18" s="7" customFormat="1">
      <c r="A442" s="7">
        <v>441</v>
      </c>
      <c r="B442" s="7">
        <v>20</v>
      </c>
      <c r="C442" s="7">
        <v>8</v>
      </c>
      <c r="D442" s="6" t="s">
        <v>759</v>
      </c>
      <c r="E442" s="6" t="s">
        <v>762</v>
      </c>
      <c r="F442" s="6" t="s">
        <v>303</v>
      </c>
      <c r="G442" s="7" t="s">
        <v>305</v>
      </c>
      <c r="I442" s="2" t="s">
        <v>912</v>
      </c>
      <c r="J442" s="6"/>
      <c r="K442" s="6"/>
      <c r="L442" s="6"/>
      <c r="M442" s="6"/>
      <c r="N442" s="6"/>
      <c r="O442" s="6"/>
      <c r="P442" s="6"/>
      <c r="Q442" s="6"/>
      <c r="R442" s="6"/>
    </row>
    <row r="443" spans="1:18" s="7" customFormat="1">
      <c r="A443" s="7">
        <v>442</v>
      </c>
      <c r="B443" s="7">
        <v>20</v>
      </c>
      <c r="C443" s="7">
        <v>9</v>
      </c>
      <c r="D443" s="6" t="s">
        <v>763</v>
      </c>
      <c r="E443" s="6" t="s">
        <v>764</v>
      </c>
      <c r="F443" s="6" t="s">
        <v>301</v>
      </c>
      <c r="G443" s="7" t="s">
        <v>305</v>
      </c>
      <c r="I443" s="2" t="s">
        <v>912</v>
      </c>
      <c r="J443" s="6"/>
      <c r="K443" s="6"/>
      <c r="L443" s="6"/>
      <c r="M443" s="6"/>
      <c r="N443" s="6"/>
      <c r="O443" s="6"/>
      <c r="P443" s="6"/>
      <c r="Q443" s="6"/>
      <c r="R443" s="6"/>
    </row>
    <row r="444" spans="1:18" s="7" customFormat="1">
      <c r="A444" s="7">
        <v>443</v>
      </c>
      <c r="B444" s="7">
        <v>20</v>
      </c>
      <c r="C444" s="7">
        <v>10</v>
      </c>
      <c r="D444" s="6" t="s">
        <v>765</v>
      </c>
      <c r="E444" s="6" t="s">
        <v>766</v>
      </c>
      <c r="F444" s="6" t="s">
        <v>767</v>
      </c>
      <c r="G444" s="7" t="s">
        <v>304</v>
      </c>
      <c r="I444" s="2" t="s">
        <v>912</v>
      </c>
      <c r="J444" s="6"/>
      <c r="K444" s="6"/>
      <c r="L444" s="6"/>
      <c r="M444" s="6"/>
      <c r="N444" s="6"/>
      <c r="O444" s="6"/>
      <c r="P444" s="6"/>
      <c r="Q444" s="6"/>
      <c r="R444" s="6"/>
    </row>
    <row r="445" spans="1:18" s="7" customFormat="1">
      <c r="A445" s="7">
        <v>444</v>
      </c>
      <c r="B445" s="7">
        <v>20</v>
      </c>
      <c r="C445" s="7">
        <v>11</v>
      </c>
      <c r="D445" s="6" t="s">
        <v>768</v>
      </c>
      <c r="E445" s="6" t="s">
        <v>769</v>
      </c>
      <c r="F445" s="6" t="s">
        <v>303</v>
      </c>
      <c r="G445" s="7" t="s">
        <v>305</v>
      </c>
      <c r="I445" s="2" t="s">
        <v>912</v>
      </c>
      <c r="J445" s="6"/>
      <c r="K445" s="6"/>
      <c r="L445" s="6"/>
      <c r="M445" s="6"/>
      <c r="N445" s="6"/>
      <c r="O445" s="6"/>
      <c r="P445" s="6"/>
      <c r="Q445" s="6"/>
      <c r="R445" s="6"/>
    </row>
    <row r="446" spans="1:18" s="7" customFormat="1">
      <c r="A446" s="7">
        <v>445</v>
      </c>
      <c r="B446" s="7">
        <v>20</v>
      </c>
      <c r="C446" s="7">
        <v>12</v>
      </c>
      <c r="D446" s="6" t="s">
        <v>770</v>
      </c>
      <c r="E446" s="6" t="s">
        <v>771</v>
      </c>
      <c r="F446" s="6" t="s">
        <v>301</v>
      </c>
      <c r="G446" s="7" t="s">
        <v>305</v>
      </c>
      <c r="H446" s="7" t="s">
        <v>906</v>
      </c>
      <c r="I446" s="2" t="s">
        <v>912</v>
      </c>
      <c r="J446" s="6"/>
      <c r="K446" s="6"/>
      <c r="L446" s="6"/>
      <c r="M446" s="6"/>
      <c r="N446" s="6"/>
      <c r="O446" s="6"/>
      <c r="P446" s="6"/>
      <c r="Q446" s="6"/>
      <c r="R446" s="6"/>
    </row>
    <row r="447" spans="1:18" s="7" customFormat="1">
      <c r="A447" s="7">
        <v>446</v>
      </c>
      <c r="B447" s="7">
        <v>20</v>
      </c>
      <c r="C447" s="7">
        <v>13</v>
      </c>
      <c r="D447" s="6" t="s">
        <v>772</v>
      </c>
      <c r="E447" s="6" t="s">
        <v>773</v>
      </c>
      <c r="F447" s="6" t="s">
        <v>303</v>
      </c>
      <c r="G447" s="7" t="s">
        <v>305</v>
      </c>
      <c r="I447" s="2" t="s">
        <v>912</v>
      </c>
      <c r="J447" s="6"/>
      <c r="K447" s="6"/>
      <c r="L447" s="6"/>
      <c r="M447" s="6"/>
      <c r="N447" s="6"/>
      <c r="O447" s="6"/>
      <c r="P447" s="6"/>
      <c r="Q447" s="6"/>
      <c r="R447" s="6"/>
    </row>
    <row r="448" spans="1:18" s="7" customFormat="1">
      <c r="A448" s="7">
        <v>447</v>
      </c>
      <c r="B448" s="7">
        <v>20</v>
      </c>
      <c r="C448" s="7">
        <v>14</v>
      </c>
      <c r="D448" s="6" t="s">
        <v>772</v>
      </c>
      <c r="E448" s="6" t="s">
        <v>774</v>
      </c>
      <c r="F448" s="6" t="s">
        <v>902</v>
      </c>
      <c r="G448" s="7" t="s">
        <v>305</v>
      </c>
      <c r="H448" s="7" t="s">
        <v>775</v>
      </c>
      <c r="I448" s="2" t="s">
        <v>912</v>
      </c>
      <c r="J448" s="6"/>
      <c r="K448" s="6"/>
      <c r="L448" s="6"/>
      <c r="M448" s="6"/>
      <c r="N448" s="6"/>
      <c r="O448" s="6"/>
      <c r="P448" s="6"/>
      <c r="Q448" s="6"/>
      <c r="R448" s="6"/>
    </row>
    <row r="449" spans="1:18" s="7" customFormat="1">
      <c r="A449" s="7">
        <v>448</v>
      </c>
      <c r="B449" s="7">
        <v>20</v>
      </c>
      <c r="C449" s="7">
        <v>15</v>
      </c>
      <c r="D449" s="6" t="s">
        <v>776</v>
      </c>
      <c r="E449" s="6" t="s">
        <v>777</v>
      </c>
      <c r="F449" s="6" t="s">
        <v>301</v>
      </c>
      <c r="G449" s="7" t="s">
        <v>305</v>
      </c>
      <c r="I449" s="2" t="s">
        <v>912</v>
      </c>
      <c r="J449" s="6"/>
      <c r="K449" s="6"/>
      <c r="L449" s="6"/>
      <c r="M449" s="6"/>
      <c r="N449" s="6"/>
      <c r="O449" s="6"/>
      <c r="P449" s="6"/>
      <c r="Q449" s="6"/>
      <c r="R449" s="6"/>
    </row>
    <row r="450" spans="1:18" s="7" customFormat="1">
      <c r="A450" s="7">
        <v>449</v>
      </c>
      <c r="B450" s="7">
        <v>20</v>
      </c>
      <c r="C450" s="7">
        <v>16</v>
      </c>
      <c r="D450" s="6" t="s">
        <v>778</v>
      </c>
      <c r="E450" s="6" t="s">
        <v>779</v>
      </c>
      <c r="F450" s="6" t="s">
        <v>303</v>
      </c>
      <c r="G450" s="7" t="s">
        <v>305</v>
      </c>
      <c r="I450" s="2" t="s">
        <v>912</v>
      </c>
      <c r="J450" s="6"/>
      <c r="K450" s="6"/>
      <c r="L450" s="6"/>
      <c r="M450" s="6"/>
      <c r="N450" s="6"/>
      <c r="O450" s="6"/>
      <c r="P450" s="6"/>
      <c r="Q450" s="6"/>
      <c r="R450" s="6"/>
    </row>
    <row r="451" spans="1:18" s="7" customFormat="1">
      <c r="A451" s="7">
        <v>450</v>
      </c>
      <c r="B451" s="7">
        <v>20</v>
      </c>
      <c r="C451" s="7">
        <v>17</v>
      </c>
      <c r="D451" s="6" t="s">
        <v>780</v>
      </c>
      <c r="E451" s="6" t="s">
        <v>781</v>
      </c>
      <c r="F451" s="6" t="s">
        <v>301</v>
      </c>
      <c r="G451" s="7" t="s">
        <v>305</v>
      </c>
      <c r="I451" s="2" t="s">
        <v>912</v>
      </c>
      <c r="J451" s="6"/>
      <c r="K451" s="6"/>
      <c r="L451" s="6"/>
      <c r="M451" s="6"/>
      <c r="N451" s="6"/>
      <c r="O451" s="6"/>
      <c r="P451" s="6"/>
      <c r="Q451" s="6"/>
      <c r="R451" s="6"/>
    </row>
    <row r="452" spans="1:18" s="7" customFormat="1">
      <c r="A452" s="7">
        <v>451</v>
      </c>
      <c r="B452" s="7">
        <v>20</v>
      </c>
      <c r="C452" s="7">
        <v>18</v>
      </c>
      <c r="D452" s="6" t="s">
        <v>782</v>
      </c>
      <c r="E452" s="6" t="s">
        <v>783</v>
      </c>
      <c r="F452" s="6" t="s">
        <v>303</v>
      </c>
      <c r="G452" s="7" t="s">
        <v>305</v>
      </c>
      <c r="I452" s="2" t="s">
        <v>912</v>
      </c>
      <c r="J452" s="6"/>
      <c r="K452" s="6"/>
      <c r="L452" s="6"/>
      <c r="M452" s="6"/>
      <c r="N452" s="6"/>
      <c r="O452" s="6"/>
      <c r="P452" s="6"/>
      <c r="Q452" s="6"/>
      <c r="R452" s="6"/>
    </row>
    <row r="453" spans="1:18" s="7" customFormat="1">
      <c r="A453" s="7">
        <v>452</v>
      </c>
      <c r="B453" s="7">
        <v>20</v>
      </c>
      <c r="C453" s="7">
        <v>19</v>
      </c>
      <c r="D453" s="6" t="s">
        <v>784</v>
      </c>
      <c r="E453" s="6" t="s">
        <v>785</v>
      </c>
      <c r="F453" s="6" t="s">
        <v>303</v>
      </c>
      <c r="G453" s="7" t="s">
        <v>305</v>
      </c>
      <c r="I453" s="2" t="s">
        <v>912</v>
      </c>
      <c r="J453" s="6"/>
      <c r="K453" s="6"/>
      <c r="L453" s="6"/>
      <c r="M453" s="6"/>
      <c r="N453" s="6"/>
      <c r="O453" s="6"/>
      <c r="P453" s="6"/>
      <c r="Q453" s="6"/>
      <c r="R453" s="6"/>
    </row>
    <row r="454" spans="1:18" s="7" customFormat="1">
      <c r="A454" s="7">
        <v>453</v>
      </c>
      <c r="B454" s="7">
        <v>20</v>
      </c>
      <c r="C454" s="7">
        <v>20</v>
      </c>
      <c r="D454" s="6" t="s">
        <v>786</v>
      </c>
      <c r="E454" s="6" t="s">
        <v>787</v>
      </c>
      <c r="F454" s="6" t="s">
        <v>303</v>
      </c>
      <c r="G454" s="7" t="s">
        <v>305</v>
      </c>
      <c r="I454" s="2" t="s">
        <v>912</v>
      </c>
      <c r="J454" s="6"/>
      <c r="K454" s="6"/>
      <c r="L454" s="6"/>
      <c r="M454" s="6"/>
      <c r="N454" s="6"/>
      <c r="O454" s="6"/>
      <c r="P454" s="6"/>
      <c r="Q454" s="6"/>
      <c r="R454" s="6"/>
    </row>
    <row r="455" spans="1:18" s="7" customFormat="1">
      <c r="A455" s="7">
        <v>454</v>
      </c>
      <c r="B455" s="7">
        <v>20</v>
      </c>
      <c r="C455" s="7">
        <v>21</v>
      </c>
      <c r="D455" s="6" t="s">
        <v>788</v>
      </c>
      <c r="E455" s="6" t="s">
        <v>789</v>
      </c>
      <c r="F455" s="6" t="s">
        <v>303</v>
      </c>
      <c r="G455" s="7" t="s">
        <v>305</v>
      </c>
      <c r="I455" s="2" t="s">
        <v>912</v>
      </c>
      <c r="J455" s="6"/>
      <c r="K455" s="6"/>
      <c r="L455" s="6"/>
      <c r="M455" s="6"/>
      <c r="N455" s="6"/>
      <c r="O455" s="6"/>
      <c r="P455" s="6"/>
      <c r="Q455" s="6"/>
      <c r="R455" s="6"/>
    </row>
    <row r="456" spans="1:18" s="7" customFormat="1">
      <c r="A456" s="7">
        <v>455</v>
      </c>
      <c r="B456" s="7">
        <v>20</v>
      </c>
      <c r="C456" s="7">
        <v>22</v>
      </c>
      <c r="D456" s="6" t="s">
        <v>788</v>
      </c>
      <c r="E456" s="6" t="s">
        <v>790</v>
      </c>
      <c r="F456" s="6" t="s">
        <v>301</v>
      </c>
      <c r="G456" s="7" t="s">
        <v>305</v>
      </c>
      <c r="I456" s="2" t="s">
        <v>912</v>
      </c>
      <c r="J456" s="6"/>
      <c r="K456" s="6"/>
      <c r="L456" s="6"/>
      <c r="M456" s="6"/>
      <c r="N456" s="6"/>
      <c r="O456" s="6"/>
      <c r="P456" s="6"/>
      <c r="Q456" s="6"/>
      <c r="R456" s="6"/>
    </row>
    <row r="457" spans="1:18" s="7" customFormat="1">
      <c r="A457" s="7">
        <v>456</v>
      </c>
      <c r="B457" s="7">
        <v>20</v>
      </c>
      <c r="C457" s="7">
        <v>23</v>
      </c>
      <c r="D457" s="6" t="s">
        <v>791</v>
      </c>
      <c r="E457" s="6" t="s">
        <v>792</v>
      </c>
      <c r="F457" s="6" t="s">
        <v>301</v>
      </c>
      <c r="G457" s="7" t="s">
        <v>305</v>
      </c>
      <c r="H457" s="7" t="s">
        <v>793</v>
      </c>
      <c r="I457" s="2" t="s">
        <v>912</v>
      </c>
      <c r="J457" s="6"/>
      <c r="K457" s="6"/>
      <c r="L457" s="6"/>
      <c r="M457" s="6"/>
      <c r="N457" s="6"/>
      <c r="O457" s="6"/>
      <c r="P457" s="6"/>
      <c r="Q457" s="6"/>
      <c r="R457" s="6"/>
    </row>
  </sheetData>
  <mergeCells count="2">
    <mergeCell ref="J24:O24"/>
    <mergeCell ref="Q24:V24"/>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L&amp;O Database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Belinkie</dc:creator>
  <cp:lastModifiedBy>Matthew Belinkie</cp:lastModifiedBy>
  <dcterms:created xsi:type="dcterms:W3CDTF">2010-05-24T19:11:46Z</dcterms:created>
  <dcterms:modified xsi:type="dcterms:W3CDTF">2012-11-13T08:16:36Z</dcterms:modified>
</cp:coreProperties>
</file>