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effthompson/Downloads/"/>
    </mc:Choice>
  </mc:AlternateContent>
  <xr:revisionPtr revIDLastSave="0" documentId="10_ncr:100000_{0A2DB84D-B87C-EF46-8499-FD03AC96AEC6}" xr6:coauthVersionLast="31" xr6:coauthVersionMax="31" xr10:uidLastSave="{00000000-0000-0000-0000-000000000000}"/>
  <bookViews>
    <workbookView xWindow="0" yWindow="500" windowWidth="38400" windowHeight="23500" xr2:uid="{00000000-000D-0000-FFFF-FFFF00000000}"/>
  </bookViews>
  <sheets>
    <sheet name="SAT Data" sheetId="1" r:id="rId1"/>
    <sheet name="Aid by County" sheetId="2" r:id="rId2"/>
    <sheet name="Info" sheetId="3" r:id="rId3"/>
  </sheets>
  <definedNames>
    <definedName name="_xlnm._FilterDatabase" localSheetId="0" hidden="1">'SAT Data'!$A$1:$J$1000</definedName>
  </definedNames>
  <calcPr calcId="179017"/>
</workbook>
</file>

<file path=xl/calcChain.xml><?xml version="1.0" encoding="utf-8"?>
<calcChain xmlns="http://schemas.openxmlformats.org/spreadsheetml/2006/main">
  <c r="J400" i="1" l="1" a="1"/>
  <c r="J400" i="1" s="1"/>
  <c r="I400" i="1"/>
  <c r="H400" i="1"/>
  <c r="J399" i="1" a="1"/>
  <c r="J399" i="1" s="1"/>
  <c r="I399" i="1"/>
  <c r="H399" i="1"/>
  <c r="J398" i="1" a="1"/>
  <c r="J398" i="1" s="1"/>
  <c r="I398" i="1"/>
  <c r="H398" i="1"/>
  <c r="J397" i="1" a="1"/>
  <c r="J397" i="1" s="1"/>
  <c r="I397" i="1"/>
  <c r="H397" i="1"/>
  <c r="J396" i="1" a="1"/>
  <c r="J396" i="1" s="1"/>
  <c r="I396" i="1"/>
  <c r="H396" i="1"/>
  <c r="J395" i="1" a="1"/>
  <c r="J395" i="1" s="1"/>
  <c r="I395" i="1"/>
  <c r="H395" i="1"/>
  <c r="J394" i="1" a="1"/>
  <c r="J394" i="1" s="1"/>
  <c r="I394" i="1"/>
  <c r="H394" i="1"/>
  <c r="J393" i="1" a="1"/>
  <c r="J393" i="1"/>
  <c r="I393" i="1"/>
  <c r="H393" i="1"/>
  <c r="J392" i="1" a="1"/>
  <c r="J392" i="1" s="1"/>
  <c r="I392" i="1"/>
  <c r="H392" i="1"/>
  <c r="J391" i="1" a="1"/>
  <c r="J391" i="1"/>
  <c r="I391" i="1"/>
  <c r="H391" i="1"/>
  <c r="J390" i="1" a="1"/>
  <c r="J390" i="1" s="1"/>
  <c r="I390" i="1"/>
  <c r="H390" i="1"/>
  <c r="J389" i="1" a="1"/>
  <c r="J389" i="1"/>
  <c r="I389" i="1"/>
  <c r="H389" i="1"/>
  <c r="J388" i="1" a="1"/>
  <c r="J388" i="1" s="1"/>
  <c r="I388" i="1"/>
  <c r="H388" i="1"/>
  <c r="J387" i="1" a="1"/>
  <c r="J387" i="1" s="1"/>
  <c r="I387" i="1"/>
  <c r="H387" i="1"/>
  <c r="J386" i="1" a="1"/>
  <c r="J386" i="1" s="1"/>
  <c r="I386" i="1"/>
  <c r="H386" i="1"/>
  <c r="J385" i="1" a="1"/>
  <c r="J385" i="1"/>
  <c r="I385" i="1"/>
  <c r="H385" i="1"/>
  <c r="J384" i="1" a="1"/>
  <c r="J384" i="1" s="1"/>
  <c r="I384" i="1"/>
  <c r="H384" i="1"/>
  <c r="J383" i="1" a="1"/>
  <c r="J383" i="1" s="1"/>
  <c r="I383" i="1"/>
  <c r="H383" i="1"/>
  <c r="J382" i="1" a="1"/>
  <c r="J382" i="1" s="1"/>
  <c r="I382" i="1"/>
  <c r="H382" i="1"/>
  <c r="J381" i="1" a="1"/>
  <c r="J381" i="1"/>
  <c r="I381" i="1"/>
  <c r="H381" i="1"/>
  <c r="J380" i="1" a="1"/>
  <c r="J380" i="1" s="1"/>
  <c r="I380" i="1"/>
  <c r="H380" i="1"/>
  <c r="J379" i="1" a="1"/>
  <c r="J379" i="1" s="1"/>
  <c r="I379" i="1"/>
  <c r="H379" i="1"/>
  <c r="J378" i="1" a="1"/>
  <c r="J378" i="1" s="1"/>
  <c r="I378" i="1"/>
  <c r="H378" i="1"/>
  <c r="J377" i="1" a="1"/>
  <c r="J377" i="1" s="1"/>
  <c r="I377" i="1"/>
  <c r="H377" i="1"/>
  <c r="J376" i="1" a="1"/>
  <c r="J376" i="1" s="1"/>
  <c r="I376" i="1"/>
  <c r="H376" i="1"/>
  <c r="J375" i="1" a="1"/>
  <c r="J375" i="1"/>
  <c r="I375" i="1"/>
  <c r="H375" i="1"/>
  <c r="J374" i="1" a="1"/>
  <c r="J374" i="1" s="1"/>
  <c r="I374" i="1"/>
  <c r="H374" i="1"/>
  <c r="J373" i="1" a="1"/>
  <c r="J373" i="1"/>
  <c r="I373" i="1"/>
  <c r="H373" i="1"/>
  <c r="J372" i="1" a="1"/>
  <c r="J372" i="1" s="1"/>
  <c r="I372" i="1"/>
  <c r="H372" i="1"/>
  <c r="J371" i="1" a="1"/>
  <c r="J371" i="1" s="1"/>
  <c r="I371" i="1"/>
  <c r="H371" i="1"/>
  <c r="J370" i="1" a="1"/>
  <c r="J370" i="1" s="1"/>
  <c r="I370" i="1"/>
  <c r="H370" i="1"/>
  <c r="J369" i="1" a="1"/>
  <c r="J369" i="1"/>
  <c r="I369" i="1"/>
  <c r="H369" i="1"/>
  <c r="J368" i="1" a="1"/>
  <c r="J368" i="1" s="1"/>
  <c r="I368" i="1"/>
  <c r="H368" i="1"/>
  <c r="J367" i="1" a="1"/>
  <c r="J367" i="1" s="1"/>
  <c r="I367" i="1"/>
  <c r="H367" i="1"/>
  <c r="J366" i="1" a="1"/>
  <c r="J366" i="1" s="1"/>
  <c r="I366" i="1"/>
  <c r="H366" i="1"/>
  <c r="J365" i="1" a="1"/>
  <c r="J365" i="1"/>
  <c r="I365" i="1"/>
  <c r="H365" i="1"/>
  <c r="J364" i="1" a="1"/>
  <c r="J364" i="1" s="1"/>
  <c r="I364" i="1"/>
  <c r="H364" i="1"/>
  <c r="J363" i="1" a="1"/>
  <c r="J363" i="1" s="1"/>
  <c r="I363" i="1"/>
  <c r="H363" i="1"/>
  <c r="J362" i="1" a="1"/>
  <c r="J362" i="1" s="1"/>
  <c r="I362" i="1"/>
  <c r="H362" i="1"/>
  <c r="J361" i="1" a="1"/>
  <c r="J361" i="1" s="1"/>
  <c r="I361" i="1"/>
  <c r="H361" i="1"/>
  <c r="J360" i="1" a="1"/>
  <c r="J360" i="1" s="1"/>
  <c r="I360" i="1"/>
  <c r="H360" i="1"/>
  <c r="J359" i="1" a="1"/>
  <c r="J359" i="1"/>
  <c r="I359" i="1"/>
  <c r="H359" i="1"/>
  <c r="J358" i="1" a="1"/>
  <c r="J358" i="1" s="1"/>
  <c r="I358" i="1"/>
  <c r="H358" i="1"/>
  <c r="J357" i="1" a="1"/>
  <c r="J357" i="1"/>
  <c r="I357" i="1"/>
  <c r="H357" i="1"/>
  <c r="J356" i="1" a="1"/>
  <c r="J356" i="1" s="1"/>
  <c r="I356" i="1"/>
  <c r="H356" i="1"/>
  <c r="J355" i="1" a="1"/>
  <c r="J355" i="1" s="1"/>
  <c r="I355" i="1"/>
  <c r="H355" i="1"/>
  <c r="J354" i="1" a="1"/>
  <c r="J354" i="1" s="1"/>
  <c r="I354" i="1"/>
  <c r="H354" i="1"/>
  <c r="J353" i="1" a="1"/>
  <c r="J353" i="1"/>
  <c r="I353" i="1"/>
  <c r="H353" i="1"/>
  <c r="J352" i="1" a="1"/>
  <c r="J352" i="1" s="1"/>
  <c r="I352" i="1"/>
  <c r="H352" i="1"/>
  <c r="J351" i="1" a="1"/>
  <c r="J351" i="1"/>
  <c r="I351" i="1"/>
  <c r="H351" i="1"/>
  <c r="J350" i="1" a="1"/>
  <c r="J350" i="1" s="1"/>
  <c r="I350" i="1"/>
  <c r="H350" i="1"/>
  <c r="J349" i="1" a="1"/>
  <c r="J349" i="1" s="1"/>
  <c r="I349" i="1"/>
  <c r="H349" i="1"/>
  <c r="J348" i="1" a="1"/>
  <c r="J348" i="1" s="1"/>
  <c r="I348" i="1"/>
  <c r="H348" i="1"/>
  <c r="J347" i="1" a="1"/>
  <c r="J347" i="1" s="1"/>
  <c r="I347" i="1"/>
  <c r="H347" i="1"/>
  <c r="J346" i="1" a="1"/>
  <c r="J346" i="1" s="1"/>
  <c r="I346" i="1"/>
  <c r="H346" i="1"/>
  <c r="J345" i="1" a="1"/>
  <c r="J345" i="1"/>
  <c r="I345" i="1"/>
  <c r="H345" i="1"/>
  <c r="J344" i="1" a="1"/>
  <c r="J344" i="1" s="1"/>
  <c r="I344" i="1"/>
  <c r="H344" i="1"/>
  <c r="J343" i="1" a="1"/>
  <c r="J343" i="1"/>
  <c r="I343" i="1"/>
  <c r="H343" i="1"/>
  <c r="J342" i="1" a="1"/>
  <c r="J342" i="1" s="1"/>
  <c r="I342" i="1"/>
  <c r="H342" i="1"/>
  <c r="J341" i="1" a="1"/>
  <c r="J341" i="1"/>
  <c r="I341" i="1"/>
  <c r="H341" i="1"/>
  <c r="J340" i="1" a="1"/>
  <c r="J340" i="1" s="1"/>
  <c r="I340" i="1"/>
  <c r="H340" i="1"/>
  <c r="J339" i="1" a="1"/>
  <c r="J339" i="1" s="1"/>
  <c r="I339" i="1"/>
  <c r="H339" i="1"/>
  <c r="J338" i="1" a="1"/>
  <c r="J338" i="1" s="1"/>
  <c r="I338" i="1"/>
  <c r="H338" i="1"/>
  <c r="J337" i="1" a="1"/>
  <c r="J337" i="1"/>
  <c r="I337" i="1"/>
  <c r="H337" i="1"/>
  <c r="J336" i="1" a="1"/>
  <c r="J336" i="1" s="1"/>
  <c r="I336" i="1"/>
  <c r="H336" i="1"/>
  <c r="J335" i="1" a="1"/>
  <c r="J335" i="1"/>
  <c r="I335" i="1"/>
  <c r="H335" i="1"/>
  <c r="J334" i="1" a="1"/>
  <c r="J334" i="1" s="1"/>
  <c r="I334" i="1"/>
  <c r="H334" i="1"/>
  <c r="J333" i="1" a="1"/>
  <c r="J333" i="1" s="1"/>
  <c r="I333" i="1"/>
  <c r="H333" i="1"/>
  <c r="J332" i="1" a="1"/>
  <c r="J332" i="1" s="1"/>
  <c r="I332" i="1"/>
  <c r="H332" i="1"/>
  <c r="J331" i="1" a="1"/>
  <c r="J331" i="1" s="1"/>
  <c r="I331" i="1"/>
  <c r="H331" i="1"/>
  <c r="J330" i="1" a="1"/>
  <c r="J330" i="1" s="1"/>
  <c r="I330" i="1"/>
  <c r="H330" i="1"/>
  <c r="J329" i="1" a="1"/>
  <c r="J329" i="1"/>
  <c r="I329" i="1"/>
  <c r="H329" i="1"/>
  <c r="J328" i="1" a="1"/>
  <c r="J328" i="1" s="1"/>
  <c r="I328" i="1"/>
  <c r="H328" i="1"/>
  <c r="J327" i="1" a="1"/>
  <c r="J327" i="1"/>
  <c r="I327" i="1"/>
  <c r="H327" i="1"/>
  <c r="J326" i="1" a="1"/>
  <c r="J326" i="1" s="1"/>
  <c r="I326" i="1"/>
  <c r="H326" i="1"/>
  <c r="J325" i="1" a="1"/>
  <c r="J325" i="1"/>
  <c r="I325" i="1"/>
  <c r="H325" i="1"/>
  <c r="J324" i="1" a="1"/>
  <c r="J324" i="1" s="1"/>
  <c r="I324" i="1"/>
  <c r="H324" i="1"/>
  <c r="J323" i="1" a="1"/>
  <c r="J323" i="1" s="1"/>
  <c r="I323" i="1"/>
  <c r="H323" i="1"/>
  <c r="J322" i="1" a="1"/>
  <c r="J322" i="1" s="1"/>
  <c r="I322" i="1"/>
  <c r="H322" i="1"/>
  <c r="J321" i="1" a="1"/>
  <c r="J321" i="1"/>
  <c r="I321" i="1"/>
  <c r="H321" i="1"/>
  <c r="J320" i="1" a="1"/>
  <c r="J320" i="1" s="1"/>
  <c r="I320" i="1"/>
  <c r="H320" i="1"/>
  <c r="J319" i="1" a="1"/>
  <c r="J319" i="1"/>
  <c r="I319" i="1"/>
  <c r="H319" i="1"/>
  <c r="J318" i="1" a="1"/>
  <c r="J318" i="1" s="1"/>
  <c r="I318" i="1"/>
  <c r="H318" i="1"/>
  <c r="J317" i="1" a="1"/>
  <c r="J317" i="1" s="1"/>
  <c r="I317" i="1"/>
  <c r="H317" i="1"/>
  <c r="J316" i="1" a="1"/>
  <c r="J316" i="1" s="1"/>
  <c r="I316" i="1"/>
  <c r="H316" i="1"/>
  <c r="J315" i="1" a="1"/>
  <c r="J315" i="1" s="1"/>
  <c r="I315" i="1"/>
  <c r="H315" i="1"/>
  <c r="J314" i="1" a="1"/>
  <c r="J314" i="1" s="1"/>
  <c r="I314" i="1"/>
  <c r="H314" i="1"/>
  <c r="J313" i="1" a="1"/>
  <c r="J313" i="1"/>
  <c r="I313" i="1"/>
  <c r="H313" i="1"/>
  <c r="J312" i="1" a="1"/>
  <c r="J312" i="1" s="1"/>
  <c r="I312" i="1"/>
  <c r="H312" i="1"/>
  <c r="J311" i="1" a="1"/>
  <c r="J311" i="1"/>
  <c r="I311" i="1"/>
  <c r="H311" i="1"/>
  <c r="J310" i="1" a="1"/>
  <c r="J310" i="1" s="1"/>
  <c r="I310" i="1"/>
  <c r="H310" i="1"/>
  <c r="J309" i="1" a="1"/>
  <c r="J309" i="1"/>
  <c r="I309" i="1"/>
  <c r="H309" i="1"/>
  <c r="J308" i="1" a="1"/>
  <c r="J308" i="1" s="1"/>
  <c r="I308" i="1"/>
  <c r="H308" i="1"/>
  <c r="J307" i="1" a="1"/>
  <c r="J307" i="1" s="1"/>
  <c r="I307" i="1"/>
  <c r="H307" i="1"/>
  <c r="J306" i="1" a="1"/>
  <c r="J306" i="1" s="1"/>
  <c r="I306" i="1"/>
  <c r="H306" i="1"/>
  <c r="J305" i="1" a="1"/>
  <c r="J305" i="1"/>
  <c r="I305" i="1"/>
  <c r="H305" i="1"/>
  <c r="J304" i="1" a="1"/>
  <c r="J304" i="1" s="1"/>
  <c r="I304" i="1"/>
  <c r="H304" i="1"/>
  <c r="J303" i="1" a="1"/>
  <c r="J303" i="1"/>
  <c r="I303" i="1"/>
  <c r="H303" i="1"/>
  <c r="J302" i="1" a="1"/>
  <c r="J302" i="1" s="1"/>
  <c r="I302" i="1"/>
  <c r="H302" i="1"/>
  <c r="J301" i="1" a="1"/>
  <c r="J301" i="1" s="1"/>
  <c r="I301" i="1"/>
  <c r="H301" i="1"/>
  <c r="J300" i="1" a="1"/>
  <c r="J300" i="1" s="1"/>
  <c r="I300" i="1"/>
  <c r="H300" i="1"/>
  <c r="J299" i="1" a="1"/>
  <c r="J299" i="1" s="1"/>
  <c r="I299" i="1"/>
  <c r="H299" i="1"/>
  <c r="J298" i="1" a="1"/>
  <c r="J298" i="1" s="1"/>
  <c r="I298" i="1"/>
  <c r="H298" i="1"/>
  <c r="J297" i="1" a="1"/>
  <c r="J297" i="1"/>
  <c r="I297" i="1"/>
  <c r="H297" i="1"/>
  <c r="J296" i="1" a="1"/>
  <c r="J296" i="1" s="1"/>
  <c r="I296" i="1"/>
  <c r="H296" i="1"/>
  <c r="J295" i="1" a="1"/>
  <c r="J295" i="1"/>
  <c r="I295" i="1"/>
  <c r="H295" i="1"/>
  <c r="J294" i="1" a="1"/>
  <c r="J294" i="1" s="1"/>
  <c r="I294" i="1"/>
  <c r="H294" i="1"/>
  <c r="J293" i="1" a="1"/>
  <c r="J293" i="1"/>
  <c r="I293" i="1"/>
  <c r="H293" i="1"/>
  <c r="J292" i="1" a="1"/>
  <c r="J292" i="1" s="1"/>
  <c r="I292" i="1"/>
  <c r="H292" i="1"/>
  <c r="J291" i="1" a="1"/>
  <c r="J291" i="1" s="1"/>
  <c r="I291" i="1"/>
  <c r="H291" i="1"/>
  <c r="J290" i="1" a="1"/>
  <c r="J290" i="1" s="1"/>
  <c r="I290" i="1"/>
  <c r="H290" i="1"/>
  <c r="J289" i="1" a="1"/>
  <c r="J289" i="1"/>
  <c r="I289" i="1"/>
  <c r="H289" i="1"/>
  <c r="J288" i="1" a="1"/>
  <c r="J288" i="1" s="1"/>
  <c r="I288" i="1"/>
  <c r="H288" i="1"/>
  <c r="J287" i="1" a="1"/>
  <c r="J287" i="1"/>
  <c r="I287" i="1"/>
  <c r="H287" i="1"/>
  <c r="J286" i="1" a="1"/>
  <c r="J286" i="1" s="1"/>
  <c r="I286" i="1"/>
  <c r="H286" i="1"/>
  <c r="J285" i="1" a="1"/>
  <c r="J285" i="1" s="1"/>
  <c r="I285" i="1"/>
  <c r="H285" i="1"/>
  <c r="J284" i="1" a="1"/>
  <c r="J284" i="1" s="1"/>
  <c r="I284" i="1"/>
  <c r="H284" i="1"/>
  <c r="J283" i="1" a="1"/>
  <c r="J283" i="1" s="1"/>
  <c r="I283" i="1"/>
  <c r="H283" i="1"/>
  <c r="J282" i="1" a="1"/>
  <c r="J282" i="1" s="1"/>
  <c r="I282" i="1"/>
  <c r="H282" i="1"/>
  <c r="J281" i="1" a="1"/>
  <c r="J281" i="1"/>
  <c r="I281" i="1"/>
  <c r="H281" i="1"/>
  <c r="J280" i="1" a="1"/>
  <c r="J280" i="1" s="1"/>
  <c r="I280" i="1"/>
  <c r="H280" i="1"/>
  <c r="J279" i="1" a="1"/>
  <c r="J279" i="1" s="1"/>
  <c r="I279" i="1"/>
  <c r="H279" i="1"/>
  <c r="J278" i="1" a="1"/>
  <c r="J278" i="1" s="1"/>
  <c r="I278" i="1"/>
  <c r="H278" i="1"/>
  <c r="J277" i="1" a="1"/>
  <c r="J277" i="1"/>
  <c r="I277" i="1"/>
  <c r="H277" i="1"/>
  <c r="J276" i="1" a="1"/>
  <c r="J276" i="1" s="1"/>
  <c r="I276" i="1"/>
  <c r="H276" i="1"/>
  <c r="J275" i="1" a="1"/>
  <c r="J275" i="1" s="1"/>
  <c r="I275" i="1"/>
  <c r="H275" i="1"/>
  <c r="J274" i="1" a="1"/>
  <c r="J274" i="1" s="1"/>
  <c r="I274" i="1"/>
  <c r="H274" i="1"/>
  <c r="J273" i="1" a="1"/>
  <c r="J273" i="1"/>
  <c r="I273" i="1"/>
  <c r="H273" i="1"/>
  <c r="J272" i="1" a="1"/>
  <c r="J272" i="1" s="1"/>
  <c r="I272" i="1"/>
  <c r="H272" i="1"/>
  <c r="J271" i="1" a="1"/>
  <c r="J271" i="1"/>
  <c r="I271" i="1"/>
  <c r="H271" i="1"/>
  <c r="J270" i="1" a="1"/>
  <c r="J270" i="1" s="1"/>
  <c r="I270" i="1"/>
  <c r="H270" i="1"/>
  <c r="J269" i="1" a="1"/>
  <c r="J269" i="1" s="1"/>
  <c r="I269" i="1"/>
  <c r="H269" i="1"/>
  <c r="J268" i="1" a="1"/>
  <c r="J268" i="1" s="1"/>
  <c r="I268" i="1"/>
  <c r="H268" i="1"/>
  <c r="J267" i="1" a="1"/>
  <c r="J267" i="1" s="1"/>
  <c r="I267" i="1"/>
  <c r="H267" i="1"/>
  <c r="J266" i="1" a="1"/>
  <c r="J266" i="1" s="1"/>
  <c r="I266" i="1"/>
  <c r="H266" i="1"/>
  <c r="J265" i="1" a="1"/>
  <c r="J265" i="1"/>
  <c r="I265" i="1"/>
  <c r="H265" i="1"/>
  <c r="J264" i="1" a="1"/>
  <c r="J264" i="1" s="1"/>
  <c r="I264" i="1"/>
  <c r="H264" i="1"/>
  <c r="J263" i="1" a="1"/>
  <c r="J263" i="1"/>
  <c r="I263" i="1"/>
  <c r="H263" i="1"/>
  <c r="J262" i="1" a="1"/>
  <c r="J262" i="1" s="1"/>
  <c r="I262" i="1"/>
  <c r="H262" i="1"/>
  <c r="J261" i="1" a="1"/>
  <c r="J261" i="1"/>
  <c r="I261" i="1"/>
  <c r="H261" i="1"/>
  <c r="J260" i="1" a="1"/>
  <c r="J260" i="1" s="1"/>
  <c r="I260" i="1"/>
  <c r="H260" i="1"/>
  <c r="J259" i="1" a="1"/>
  <c r="J259" i="1" s="1"/>
  <c r="I259" i="1"/>
  <c r="H259" i="1"/>
  <c r="J258" i="1" a="1"/>
  <c r="J258" i="1" s="1"/>
  <c r="I258" i="1"/>
  <c r="H258" i="1"/>
  <c r="J257" i="1" a="1"/>
  <c r="J257" i="1"/>
  <c r="I257" i="1"/>
  <c r="H257" i="1"/>
  <c r="J256" i="1" a="1"/>
  <c r="J256" i="1" s="1"/>
  <c r="I256" i="1"/>
  <c r="H256" i="1"/>
  <c r="J255" i="1" a="1"/>
  <c r="J255" i="1"/>
  <c r="I255" i="1"/>
  <c r="H255" i="1"/>
  <c r="J254" i="1" a="1"/>
  <c r="J254" i="1" s="1"/>
  <c r="I254" i="1"/>
  <c r="H254" i="1"/>
  <c r="J253" i="1" a="1"/>
  <c r="J253" i="1" s="1"/>
  <c r="I253" i="1"/>
  <c r="H253" i="1"/>
  <c r="J252" i="1" a="1"/>
  <c r="J252" i="1" s="1"/>
  <c r="I252" i="1"/>
  <c r="H252" i="1"/>
  <c r="J251" i="1" a="1"/>
  <c r="J251" i="1" s="1"/>
  <c r="I251" i="1"/>
  <c r="H251" i="1"/>
  <c r="J250" i="1" a="1"/>
  <c r="J250" i="1" s="1"/>
  <c r="I250" i="1"/>
  <c r="H250" i="1"/>
  <c r="J249" i="1" a="1"/>
  <c r="J249" i="1" s="1"/>
  <c r="I249" i="1"/>
  <c r="H249" i="1"/>
  <c r="J248" i="1" a="1"/>
  <c r="J248" i="1" s="1"/>
  <c r="I248" i="1"/>
  <c r="H248" i="1"/>
  <c r="J247" i="1" a="1"/>
  <c r="J247" i="1"/>
  <c r="I247" i="1"/>
  <c r="H247" i="1"/>
  <c r="J246" i="1" a="1"/>
  <c r="J246" i="1" s="1"/>
  <c r="I246" i="1"/>
  <c r="H246" i="1"/>
  <c r="J245" i="1" a="1"/>
  <c r="J245" i="1"/>
  <c r="I245" i="1"/>
  <c r="H245" i="1"/>
  <c r="J244" i="1" a="1"/>
  <c r="J244" i="1" s="1"/>
  <c r="I244" i="1"/>
  <c r="H244" i="1"/>
  <c r="J243" i="1" a="1"/>
  <c r="J243" i="1" s="1"/>
  <c r="I243" i="1"/>
  <c r="H243" i="1"/>
  <c r="J242" i="1" a="1"/>
  <c r="J242" i="1" s="1"/>
  <c r="I242" i="1"/>
  <c r="H242" i="1"/>
  <c r="J241" i="1" a="1"/>
  <c r="J241" i="1"/>
  <c r="I241" i="1"/>
  <c r="H241" i="1"/>
  <c r="J240" i="1" a="1"/>
  <c r="J240" i="1" s="1"/>
  <c r="I240" i="1"/>
  <c r="H240" i="1"/>
  <c r="J239" i="1" a="1"/>
  <c r="J239" i="1"/>
  <c r="I239" i="1"/>
  <c r="H239" i="1"/>
  <c r="J238" i="1" a="1"/>
  <c r="J238" i="1" s="1"/>
  <c r="I238" i="1"/>
  <c r="H238" i="1"/>
  <c r="J237" i="1" a="1"/>
  <c r="J237" i="1" s="1"/>
  <c r="I237" i="1"/>
  <c r="H237" i="1"/>
  <c r="J236" i="1" a="1"/>
  <c r="J236" i="1" s="1"/>
  <c r="I236" i="1"/>
  <c r="H236" i="1"/>
  <c r="J235" i="1" a="1"/>
  <c r="J235" i="1" s="1"/>
  <c r="I235" i="1"/>
  <c r="H235" i="1"/>
  <c r="J234" i="1" a="1"/>
  <c r="J234" i="1" s="1"/>
  <c r="I234" i="1"/>
  <c r="H234" i="1"/>
  <c r="J233" i="1" a="1"/>
  <c r="J233" i="1" s="1"/>
  <c r="I233" i="1"/>
  <c r="H233" i="1"/>
  <c r="J232" i="1" a="1"/>
  <c r="J232" i="1" s="1"/>
  <c r="I232" i="1"/>
  <c r="H232" i="1"/>
  <c r="J231" i="1" a="1"/>
  <c r="J231" i="1"/>
  <c r="I231" i="1"/>
  <c r="H231" i="1"/>
  <c r="J230" i="1" a="1"/>
  <c r="J230" i="1"/>
  <c r="I230" i="1"/>
  <c r="H230" i="1"/>
  <c r="J229" i="1" a="1"/>
  <c r="J229" i="1"/>
  <c r="I229" i="1"/>
  <c r="H229" i="1"/>
  <c r="J228" i="1" a="1"/>
  <c r="J228" i="1"/>
  <c r="I228" i="1"/>
  <c r="H228" i="1"/>
  <c r="J227" i="1" a="1"/>
  <c r="J227" i="1"/>
  <c r="I227" i="1"/>
  <c r="H227" i="1"/>
  <c r="J226" i="1" a="1"/>
  <c r="J226" i="1"/>
  <c r="I226" i="1"/>
  <c r="H226" i="1"/>
  <c r="J225" i="1" a="1"/>
  <c r="J225" i="1"/>
  <c r="I225" i="1"/>
  <c r="H225" i="1"/>
  <c r="J224" i="1" a="1"/>
  <c r="J224" i="1"/>
  <c r="I224" i="1"/>
  <c r="H224" i="1"/>
  <c r="J223" i="1" a="1"/>
  <c r="J223" i="1"/>
  <c r="I223" i="1"/>
  <c r="H223" i="1"/>
  <c r="J222" i="1" a="1"/>
  <c r="J222" i="1"/>
  <c r="I222" i="1"/>
  <c r="H222" i="1"/>
  <c r="J221" i="1" a="1"/>
  <c r="J221" i="1"/>
  <c r="I221" i="1"/>
  <c r="H221" i="1"/>
  <c r="J220" i="1" a="1"/>
  <c r="J220" i="1"/>
  <c r="I220" i="1"/>
  <c r="H220" i="1"/>
  <c r="J219" i="1" a="1"/>
  <c r="J219" i="1"/>
  <c r="I219" i="1"/>
  <c r="H219" i="1"/>
  <c r="J218" i="1" a="1"/>
  <c r="J218" i="1"/>
  <c r="I218" i="1"/>
  <c r="H218" i="1"/>
  <c r="J217" i="1" a="1"/>
  <c r="J217" i="1"/>
  <c r="I217" i="1"/>
  <c r="H217" i="1"/>
  <c r="J216" i="1" a="1"/>
  <c r="J216" i="1"/>
  <c r="I216" i="1"/>
  <c r="H216" i="1"/>
  <c r="J215" i="1" a="1"/>
  <c r="J215" i="1"/>
  <c r="I215" i="1"/>
  <c r="H215" i="1"/>
  <c r="J214" i="1" a="1"/>
  <c r="J214" i="1"/>
  <c r="I214" i="1"/>
  <c r="H214" i="1"/>
  <c r="J213" i="1" a="1"/>
  <c r="J213" i="1"/>
  <c r="I213" i="1"/>
  <c r="H213" i="1"/>
  <c r="J212" i="1" a="1"/>
  <c r="J212" i="1"/>
  <c r="I212" i="1"/>
  <c r="H212" i="1"/>
  <c r="J211" i="1" a="1"/>
  <c r="J211" i="1"/>
  <c r="I211" i="1"/>
  <c r="H211" i="1"/>
  <c r="J210" i="1" a="1"/>
  <c r="J210" i="1"/>
  <c r="I210" i="1"/>
  <c r="H210" i="1"/>
  <c r="J209" i="1" a="1"/>
  <c r="J209" i="1"/>
  <c r="I209" i="1"/>
  <c r="H209" i="1"/>
  <c r="J208" i="1" a="1"/>
  <c r="J208" i="1" s="1"/>
  <c r="I208" i="1"/>
  <c r="H208" i="1"/>
  <c r="J207" i="1" a="1"/>
  <c r="J207" i="1"/>
  <c r="I207" i="1"/>
  <c r="H207" i="1"/>
  <c r="J206" i="1" a="1"/>
  <c r="J206" i="1" s="1"/>
  <c r="I206" i="1"/>
  <c r="H206" i="1"/>
  <c r="J205" i="1" a="1"/>
  <c r="J205" i="1" s="1"/>
  <c r="I205" i="1"/>
  <c r="H205" i="1"/>
  <c r="J204" i="1" a="1"/>
  <c r="J204" i="1" s="1"/>
  <c r="I204" i="1"/>
  <c r="H204" i="1"/>
  <c r="J203" i="1" a="1"/>
  <c r="J203" i="1"/>
  <c r="I203" i="1"/>
  <c r="H203" i="1"/>
  <c r="J202" i="1" a="1"/>
  <c r="J202" i="1" s="1"/>
  <c r="I202" i="1"/>
  <c r="H202" i="1"/>
  <c r="J201" i="1" a="1"/>
  <c r="J201" i="1" s="1"/>
  <c r="I201" i="1"/>
  <c r="H201" i="1"/>
  <c r="J200" i="1" a="1"/>
  <c r="J200" i="1" s="1"/>
  <c r="I200" i="1"/>
  <c r="H200" i="1"/>
  <c r="J199" i="1" a="1"/>
  <c r="J199" i="1"/>
  <c r="I199" i="1"/>
  <c r="H199" i="1"/>
  <c r="J198" i="1" a="1"/>
  <c r="J198" i="1" s="1"/>
  <c r="I198" i="1"/>
  <c r="H198" i="1"/>
  <c r="J197" i="1" a="1"/>
  <c r="J197" i="1"/>
  <c r="I197" i="1"/>
  <c r="H197" i="1"/>
  <c r="J196" i="1" a="1"/>
  <c r="J196" i="1" s="1"/>
  <c r="I196" i="1"/>
  <c r="H196" i="1"/>
  <c r="J195" i="1" a="1"/>
  <c r="J195" i="1" s="1"/>
  <c r="I195" i="1"/>
  <c r="H195" i="1"/>
  <c r="J194" i="1" a="1"/>
  <c r="J194" i="1" s="1"/>
  <c r="I194" i="1"/>
  <c r="H194" i="1"/>
  <c r="J193" i="1" a="1"/>
  <c r="J193" i="1"/>
  <c r="I193" i="1"/>
  <c r="H193" i="1"/>
  <c r="J192" i="1" a="1"/>
  <c r="J192" i="1" s="1"/>
  <c r="I192" i="1"/>
  <c r="H192" i="1"/>
  <c r="J191" i="1" a="1"/>
  <c r="J191" i="1"/>
  <c r="I191" i="1"/>
  <c r="H191" i="1"/>
  <c r="J190" i="1" a="1"/>
  <c r="J190" i="1" s="1"/>
  <c r="I190" i="1"/>
  <c r="H190" i="1"/>
  <c r="J189" i="1" a="1"/>
  <c r="J189" i="1"/>
  <c r="I189" i="1"/>
  <c r="H189" i="1"/>
  <c r="J188" i="1" a="1"/>
  <c r="J188" i="1" s="1"/>
  <c r="I188" i="1"/>
  <c r="H188" i="1"/>
  <c r="J187" i="1" a="1"/>
  <c r="J187" i="1"/>
  <c r="I187" i="1"/>
  <c r="H187" i="1"/>
  <c r="J186" i="1" a="1"/>
  <c r="J186" i="1" s="1"/>
  <c r="I186" i="1"/>
  <c r="H186" i="1"/>
  <c r="J185" i="1" a="1"/>
  <c r="J185" i="1" s="1"/>
  <c r="I185" i="1"/>
  <c r="H185" i="1"/>
  <c r="J184" i="1" a="1"/>
  <c r="J184" i="1" s="1"/>
  <c r="I184" i="1"/>
  <c r="H184" i="1"/>
  <c r="J183" i="1" a="1"/>
  <c r="J183" i="1"/>
  <c r="I183" i="1"/>
  <c r="H183" i="1"/>
  <c r="J182" i="1" a="1"/>
  <c r="J182" i="1" s="1"/>
  <c r="I182" i="1"/>
  <c r="H182" i="1"/>
  <c r="J181" i="1" a="1"/>
  <c r="J181" i="1"/>
  <c r="I181" i="1"/>
  <c r="H181" i="1"/>
  <c r="J180" i="1" a="1"/>
  <c r="J180" i="1" s="1"/>
  <c r="I180" i="1"/>
  <c r="H180" i="1"/>
  <c r="J179" i="1" a="1"/>
  <c r="J179" i="1" s="1"/>
  <c r="I179" i="1"/>
  <c r="H179" i="1"/>
  <c r="J178" i="1" a="1"/>
  <c r="J178" i="1" s="1"/>
  <c r="I178" i="1"/>
  <c r="H178" i="1"/>
  <c r="J177" i="1" a="1"/>
  <c r="J177" i="1"/>
  <c r="I177" i="1"/>
  <c r="H177" i="1"/>
  <c r="J176" i="1" a="1"/>
  <c r="J176" i="1" s="1"/>
  <c r="I176" i="1"/>
  <c r="H176" i="1"/>
  <c r="J175" i="1" a="1"/>
  <c r="J175" i="1"/>
  <c r="I175" i="1"/>
  <c r="H175" i="1"/>
  <c r="J174" i="1" a="1"/>
  <c r="J174" i="1" s="1"/>
  <c r="I174" i="1"/>
  <c r="H174" i="1"/>
  <c r="J173" i="1" a="1"/>
  <c r="J173" i="1"/>
  <c r="I173" i="1"/>
  <c r="H173" i="1"/>
  <c r="J172" i="1" a="1"/>
  <c r="J172" i="1" s="1"/>
  <c r="I172" i="1"/>
  <c r="H172" i="1"/>
  <c r="J171" i="1" a="1"/>
  <c r="J171" i="1"/>
  <c r="I171" i="1"/>
  <c r="H171" i="1"/>
  <c r="J170" i="1" a="1"/>
  <c r="J170" i="1" s="1"/>
  <c r="I170" i="1"/>
  <c r="H170" i="1"/>
  <c r="J169" i="1" a="1"/>
  <c r="J169" i="1" s="1"/>
  <c r="I169" i="1"/>
  <c r="H169" i="1"/>
  <c r="J168" i="1" a="1"/>
  <c r="J168" i="1" s="1"/>
  <c r="I168" i="1"/>
  <c r="H168" i="1"/>
  <c r="J167" i="1" a="1"/>
  <c r="J167" i="1"/>
  <c r="I167" i="1"/>
  <c r="H167" i="1"/>
  <c r="J166" i="1" a="1"/>
  <c r="J166" i="1" s="1"/>
  <c r="I166" i="1"/>
  <c r="H166" i="1"/>
  <c r="J165" i="1" a="1"/>
  <c r="J165" i="1"/>
  <c r="I165" i="1"/>
  <c r="H165" i="1"/>
  <c r="J164" i="1" a="1"/>
  <c r="J164" i="1" s="1"/>
  <c r="I164" i="1"/>
  <c r="H164" i="1"/>
  <c r="J163" i="1" a="1"/>
  <c r="J163" i="1" s="1"/>
  <c r="I163" i="1"/>
  <c r="H163" i="1"/>
  <c r="J162" i="1" a="1"/>
  <c r="J162" i="1" s="1"/>
  <c r="I162" i="1"/>
  <c r="H162" i="1"/>
  <c r="J161" i="1" a="1"/>
  <c r="J161" i="1"/>
  <c r="I161" i="1"/>
  <c r="H161" i="1"/>
  <c r="J160" i="1" a="1"/>
  <c r="J160" i="1" s="1"/>
  <c r="I160" i="1"/>
  <c r="H160" i="1"/>
  <c r="J159" i="1" a="1"/>
  <c r="J159" i="1"/>
  <c r="I159" i="1"/>
  <c r="H159" i="1"/>
  <c r="J158" i="1" a="1"/>
  <c r="J158" i="1" s="1"/>
  <c r="I158" i="1"/>
  <c r="H158" i="1"/>
  <c r="J157" i="1" a="1"/>
  <c r="J157" i="1" s="1"/>
  <c r="I157" i="1"/>
  <c r="H157" i="1"/>
  <c r="J156" i="1" a="1"/>
  <c r="J156" i="1" s="1"/>
  <c r="I156" i="1"/>
  <c r="H156" i="1"/>
  <c r="J155" i="1" a="1"/>
  <c r="J155" i="1"/>
  <c r="I155" i="1"/>
  <c r="H155" i="1"/>
  <c r="J154" i="1" a="1"/>
  <c r="J154" i="1" s="1"/>
  <c r="I154" i="1"/>
  <c r="H154" i="1"/>
  <c r="J153" i="1" a="1"/>
  <c r="J153" i="1" s="1"/>
  <c r="I153" i="1"/>
  <c r="H153" i="1"/>
  <c r="J152" i="1" a="1"/>
  <c r="J152" i="1" s="1"/>
  <c r="I152" i="1"/>
  <c r="H152" i="1"/>
  <c r="J151" i="1" a="1"/>
  <c r="J151" i="1"/>
  <c r="I151" i="1"/>
  <c r="H151" i="1"/>
  <c r="J150" i="1" a="1"/>
  <c r="J150" i="1" s="1"/>
  <c r="I150" i="1"/>
  <c r="H150" i="1"/>
  <c r="J149" i="1" a="1"/>
  <c r="J149" i="1"/>
  <c r="I149" i="1"/>
  <c r="H149" i="1"/>
  <c r="J148" i="1" a="1"/>
  <c r="J148" i="1" s="1"/>
  <c r="I148" i="1"/>
  <c r="H148" i="1"/>
  <c r="J147" i="1" a="1"/>
  <c r="J147" i="1" s="1"/>
  <c r="I147" i="1"/>
  <c r="H147" i="1"/>
  <c r="J146" i="1" a="1"/>
  <c r="J146" i="1" s="1"/>
  <c r="I146" i="1"/>
  <c r="H146" i="1"/>
  <c r="J145" i="1" a="1"/>
  <c r="J145" i="1"/>
  <c r="I145" i="1"/>
  <c r="H145" i="1"/>
  <c r="J144" i="1" a="1"/>
  <c r="J144" i="1" s="1"/>
  <c r="I144" i="1"/>
  <c r="H144" i="1"/>
  <c r="J143" i="1" a="1"/>
  <c r="J143" i="1"/>
  <c r="I143" i="1"/>
  <c r="H143" i="1"/>
  <c r="J142" i="1" a="1"/>
  <c r="J142" i="1" s="1"/>
  <c r="I142" i="1"/>
  <c r="H142" i="1"/>
  <c r="J141" i="1" a="1"/>
  <c r="J141" i="1" s="1"/>
  <c r="I141" i="1"/>
  <c r="H141" i="1"/>
  <c r="J140" i="1" a="1"/>
  <c r="J140" i="1" s="1"/>
  <c r="I140" i="1"/>
  <c r="H140" i="1"/>
  <c r="J139" i="1" a="1"/>
  <c r="J139" i="1"/>
  <c r="I139" i="1"/>
  <c r="H139" i="1"/>
  <c r="J138" i="1" a="1"/>
  <c r="J138" i="1" s="1"/>
  <c r="I138" i="1"/>
  <c r="H138" i="1"/>
  <c r="J137" i="1" a="1"/>
  <c r="J137" i="1" s="1"/>
  <c r="I137" i="1"/>
  <c r="H137" i="1"/>
  <c r="J136" i="1" a="1"/>
  <c r="J136" i="1" s="1"/>
  <c r="I136" i="1"/>
  <c r="H136" i="1"/>
  <c r="J135" i="1" a="1"/>
  <c r="J135" i="1"/>
  <c r="I135" i="1"/>
  <c r="H135" i="1"/>
  <c r="J134" i="1" a="1"/>
  <c r="J134" i="1" s="1"/>
  <c r="I134" i="1"/>
  <c r="H134" i="1"/>
  <c r="J133" i="1" a="1"/>
  <c r="J133" i="1"/>
  <c r="I133" i="1"/>
  <c r="H133" i="1"/>
  <c r="J132" i="1" a="1"/>
  <c r="J132" i="1" s="1"/>
  <c r="I132" i="1"/>
  <c r="H132" i="1"/>
  <c r="J131" i="1" a="1"/>
  <c r="J131" i="1" s="1"/>
  <c r="I131" i="1"/>
  <c r="H131" i="1"/>
  <c r="J130" i="1" a="1"/>
  <c r="J130" i="1" s="1"/>
  <c r="I130" i="1"/>
  <c r="H130" i="1"/>
  <c r="J129" i="1" a="1"/>
  <c r="J129" i="1"/>
  <c r="I129" i="1"/>
  <c r="H129" i="1"/>
  <c r="J128" i="1" a="1"/>
  <c r="J128" i="1" s="1"/>
  <c r="I128" i="1"/>
  <c r="H128" i="1"/>
  <c r="J127" i="1" a="1"/>
  <c r="J127" i="1"/>
  <c r="I127" i="1"/>
  <c r="H127" i="1"/>
  <c r="J126" i="1" a="1"/>
  <c r="J126" i="1" s="1"/>
  <c r="I126" i="1"/>
  <c r="H126" i="1"/>
  <c r="J125" i="1" a="1"/>
  <c r="J125" i="1"/>
  <c r="I125" i="1"/>
  <c r="H125" i="1"/>
  <c r="J124" i="1" a="1"/>
  <c r="J124" i="1" s="1"/>
  <c r="I124" i="1"/>
  <c r="H124" i="1"/>
  <c r="J123" i="1" a="1"/>
  <c r="J123" i="1"/>
  <c r="I123" i="1"/>
  <c r="H123" i="1"/>
  <c r="J122" i="1" a="1"/>
  <c r="J122" i="1" s="1"/>
  <c r="I122" i="1"/>
  <c r="H122" i="1"/>
  <c r="J121" i="1" a="1"/>
  <c r="J121" i="1" s="1"/>
  <c r="I121" i="1"/>
  <c r="H121" i="1"/>
  <c r="J120" i="1" a="1"/>
  <c r="J120" i="1" s="1"/>
  <c r="I120" i="1"/>
  <c r="H120" i="1"/>
  <c r="J119" i="1" a="1"/>
  <c r="J119" i="1"/>
  <c r="I119" i="1"/>
  <c r="H119" i="1"/>
  <c r="J118" i="1" a="1"/>
  <c r="J118" i="1" s="1"/>
  <c r="I118" i="1"/>
  <c r="H118" i="1"/>
  <c r="J117" i="1" a="1"/>
  <c r="J117" i="1"/>
  <c r="I117" i="1"/>
  <c r="H117" i="1"/>
  <c r="J116" i="1" a="1"/>
  <c r="J116" i="1" s="1"/>
  <c r="I116" i="1"/>
  <c r="H116" i="1"/>
  <c r="J115" i="1" a="1"/>
  <c r="J115" i="1" s="1"/>
  <c r="I115" i="1"/>
  <c r="H115" i="1"/>
  <c r="J114" i="1" a="1"/>
  <c r="J114" i="1" s="1"/>
  <c r="I114" i="1"/>
  <c r="H114" i="1"/>
  <c r="J113" i="1" a="1"/>
  <c r="J113" i="1"/>
  <c r="I113" i="1"/>
  <c r="H113" i="1"/>
  <c r="J112" i="1" a="1"/>
  <c r="J112" i="1" s="1"/>
  <c r="I112" i="1"/>
  <c r="H112" i="1"/>
  <c r="J111" i="1" a="1"/>
  <c r="J111" i="1"/>
  <c r="I111" i="1"/>
  <c r="H111" i="1"/>
  <c r="J110" i="1" a="1"/>
  <c r="J110" i="1" s="1"/>
  <c r="I110" i="1"/>
  <c r="H110" i="1"/>
  <c r="J109" i="1" a="1"/>
  <c r="J109" i="1" s="1"/>
  <c r="I109" i="1"/>
  <c r="H109" i="1"/>
  <c r="J108" i="1" a="1"/>
  <c r="J108" i="1" s="1"/>
  <c r="I108" i="1"/>
  <c r="H108" i="1"/>
  <c r="J107" i="1" a="1"/>
  <c r="J107" i="1"/>
  <c r="I107" i="1"/>
  <c r="H107" i="1"/>
  <c r="J106" i="1" a="1"/>
  <c r="J106" i="1" s="1"/>
  <c r="I106" i="1"/>
  <c r="H106" i="1"/>
  <c r="J105" i="1" a="1"/>
  <c r="J105" i="1" s="1"/>
  <c r="I105" i="1"/>
  <c r="H105" i="1"/>
  <c r="J104" i="1" a="1"/>
  <c r="J104" i="1" s="1"/>
  <c r="I104" i="1"/>
  <c r="H104" i="1"/>
  <c r="J103" i="1" a="1"/>
  <c r="J103" i="1"/>
  <c r="I103" i="1"/>
  <c r="H103" i="1"/>
  <c r="J102" i="1" a="1"/>
  <c r="J102" i="1" s="1"/>
  <c r="I102" i="1"/>
  <c r="H102" i="1"/>
  <c r="J101" i="1" a="1"/>
  <c r="J101" i="1"/>
  <c r="I101" i="1"/>
  <c r="H101" i="1"/>
  <c r="J100" i="1" a="1"/>
  <c r="J100" i="1" s="1"/>
  <c r="I100" i="1"/>
  <c r="H100" i="1"/>
  <c r="J99" i="1" a="1"/>
  <c r="J99" i="1" s="1"/>
  <c r="I99" i="1"/>
  <c r="H99" i="1"/>
  <c r="J98" i="1" a="1"/>
  <c r="J98" i="1" s="1"/>
  <c r="I98" i="1"/>
  <c r="H98" i="1"/>
  <c r="J97" i="1" a="1"/>
  <c r="J97" i="1"/>
  <c r="I97" i="1"/>
  <c r="H97" i="1"/>
  <c r="J96" i="1" a="1"/>
  <c r="J96" i="1" s="1"/>
  <c r="I96" i="1"/>
  <c r="H96" i="1"/>
  <c r="J95" i="1" a="1"/>
  <c r="J95" i="1"/>
  <c r="I95" i="1"/>
  <c r="H95" i="1"/>
  <c r="J94" i="1" a="1"/>
  <c r="J94" i="1" s="1"/>
  <c r="I94" i="1"/>
  <c r="H94" i="1"/>
  <c r="J93" i="1" a="1"/>
  <c r="J93" i="1" s="1"/>
  <c r="I93" i="1"/>
  <c r="H93" i="1"/>
  <c r="J92" i="1" a="1"/>
  <c r="J92" i="1" s="1"/>
  <c r="I92" i="1"/>
  <c r="H92" i="1"/>
  <c r="J91" i="1" a="1"/>
  <c r="J91" i="1"/>
  <c r="I91" i="1"/>
  <c r="H91" i="1"/>
  <c r="J90" i="1" a="1"/>
  <c r="J90" i="1" s="1"/>
  <c r="I90" i="1"/>
  <c r="H90" i="1"/>
  <c r="J89" i="1" a="1"/>
  <c r="J89" i="1" s="1"/>
  <c r="I89" i="1"/>
  <c r="H89" i="1"/>
  <c r="J88" i="1" a="1"/>
  <c r="J88" i="1" s="1"/>
  <c r="I88" i="1"/>
  <c r="H88" i="1"/>
  <c r="J87" i="1" a="1"/>
  <c r="J87" i="1"/>
  <c r="I87" i="1"/>
  <c r="H87" i="1"/>
  <c r="J86" i="1" a="1"/>
  <c r="J86" i="1" s="1"/>
  <c r="I86" i="1"/>
  <c r="H86" i="1"/>
  <c r="J85" i="1" a="1"/>
  <c r="J85" i="1"/>
  <c r="I85" i="1"/>
  <c r="H85" i="1"/>
  <c r="J84" i="1" a="1"/>
  <c r="J84" i="1" s="1"/>
  <c r="I84" i="1"/>
  <c r="H84" i="1"/>
  <c r="J83" i="1" a="1"/>
  <c r="J83" i="1" s="1"/>
  <c r="I83" i="1"/>
  <c r="H83" i="1"/>
  <c r="J82" i="1" a="1"/>
  <c r="J82" i="1" s="1"/>
  <c r="I82" i="1"/>
  <c r="H82" i="1"/>
  <c r="J81" i="1" a="1"/>
  <c r="J81" i="1"/>
  <c r="I81" i="1"/>
  <c r="H81" i="1"/>
  <c r="J80" i="1" a="1"/>
  <c r="J80" i="1" s="1"/>
  <c r="I80" i="1"/>
  <c r="H80" i="1"/>
  <c r="J79" i="1" a="1"/>
  <c r="J79" i="1"/>
  <c r="I79" i="1"/>
  <c r="H79" i="1"/>
  <c r="J78" i="1" a="1"/>
  <c r="J78" i="1" s="1"/>
  <c r="I78" i="1"/>
  <c r="H78" i="1"/>
  <c r="J77" i="1" a="1"/>
  <c r="J77" i="1" s="1"/>
  <c r="I77" i="1"/>
  <c r="H77" i="1"/>
  <c r="J76" i="1" a="1"/>
  <c r="J76" i="1" s="1"/>
  <c r="I76" i="1"/>
  <c r="H76" i="1"/>
  <c r="J75" i="1" a="1"/>
  <c r="J75" i="1"/>
  <c r="I75" i="1"/>
  <c r="H75" i="1"/>
  <c r="J74" i="1" a="1"/>
  <c r="J74" i="1" s="1"/>
  <c r="I74" i="1"/>
  <c r="H74" i="1"/>
  <c r="J73" i="1" a="1"/>
  <c r="J73" i="1" s="1"/>
  <c r="I73" i="1"/>
  <c r="H73" i="1"/>
  <c r="J72" i="1" a="1"/>
  <c r="J72" i="1" s="1"/>
  <c r="I72" i="1"/>
  <c r="H72" i="1"/>
  <c r="J71" i="1" a="1"/>
  <c r="J71" i="1"/>
  <c r="I71" i="1"/>
  <c r="H71" i="1"/>
  <c r="J70" i="1" a="1"/>
  <c r="J70" i="1" s="1"/>
  <c r="I70" i="1"/>
  <c r="H70" i="1"/>
  <c r="J69" i="1" a="1"/>
  <c r="J69" i="1"/>
  <c r="I69" i="1"/>
  <c r="H69" i="1"/>
  <c r="J68" i="1" a="1"/>
  <c r="J68" i="1" s="1"/>
  <c r="I68" i="1"/>
  <c r="H68" i="1"/>
  <c r="J67" i="1" a="1"/>
  <c r="J67" i="1" s="1"/>
  <c r="I67" i="1"/>
  <c r="H67" i="1"/>
  <c r="J66" i="1" a="1"/>
  <c r="J66" i="1" s="1"/>
  <c r="I66" i="1"/>
  <c r="H66" i="1"/>
  <c r="J65" i="1" a="1"/>
  <c r="J65" i="1"/>
  <c r="I65" i="1"/>
  <c r="H65" i="1"/>
  <c r="J64" i="1" a="1"/>
  <c r="J64" i="1" s="1"/>
  <c r="I64" i="1"/>
  <c r="H64" i="1"/>
  <c r="J63" i="1" a="1"/>
  <c r="J63" i="1"/>
  <c r="I63" i="1"/>
  <c r="H63" i="1"/>
  <c r="J62" i="1" a="1"/>
  <c r="J62" i="1" s="1"/>
  <c r="I62" i="1"/>
  <c r="H62" i="1"/>
  <c r="J61" i="1" a="1"/>
  <c r="J61" i="1" s="1"/>
  <c r="I61" i="1"/>
  <c r="H61" i="1"/>
  <c r="J60" i="1" a="1"/>
  <c r="J60" i="1" s="1"/>
  <c r="I60" i="1"/>
  <c r="H60" i="1"/>
  <c r="J59" i="1" a="1"/>
  <c r="J59" i="1"/>
  <c r="I59" i="1"/>
  <c r="H59" i="1"/>
  <c r="J58" i="1" a="1"/>
  <c r="J58" i="1" s="1"/>
  <c r="I58" i="1"/>
  <c r="H58" i="1"/>
  <c r="J57" i="1" a="1"/>
  <c r="J57" i="1" s="1"/>
  <c r="I57" i="1"/>
  <c r="H57" i="1"/>
  <c r="J56" i="1" a="1"/>
  <c r="J56" i="1" s="1"/>
  <c r="I56" i="1"/>
  <c r="H56" i="1"/>
  <c r="J55" i="1" a="1"/>
  <c r="J55" i="1"/>
  <c r="I55" i="1"/>
  <c r="H55" i="1"/>
  <c r="J54" i="1" a="1"/>
  <c r="J54" i="1" s="1"/>
  <c r="I54" i="1"/>
  <c r="H54" i="1"/>
  <c r="J53" i="1" a="1"/>
  <c r="J53" i="1"/>
  <c r="I53" i="1"/>
  <c r="H53" i="1"/>
  <c r="J52" i="1" a="1"/>
  <c r="J52" i="1" s="1"/>
  <c r="I52" i="1"/>
  <c r="H52" i="1"/>
  <c r="J51" i="1" a="1"/>
  <c r="J51" i="1" s="1"/>
  <c r="I51" i="1"/>
  <c r="H51" i="1"/>
  <c r="J50" i="1" a="1"/>
  <c r="J50" i="1" s="1"/>
  <c r="I50" i="1"/>
  <c r="H50" i="1"/>
  <c r="J49" i="1" a="1"/>
  <c r="J49" i="1"/>
  <c r="I49" i="1"/>
  <c r="H49" i="1"/>
  <c r="J48" i="1" a="1"/>
  <c r="J48" i="1" s="1"/>
  <c r="I48" i="1"/>
  <c r="H48" i="1"/>
  <c r="J47" i="1" a="1"/>
  <c r="J47" i="1"/>
  <c r="I47" i="1"/>
  <c r="H47" i="1"/>
  <c r="J46" i="1" a="1"/>
  <c r="J46" i="1" s="1"/>
  <c r="I46" i="1"/>
  <c r="H46" i="1"/>
  <c r="J45" i="1" a="1"/>
  <c r="J45" i="1" s="1"/>
  <c r="I45" i="1"/>
  <c r="H45" i="1"/>
  <c r="J44" i="1" a="1"/>
  <c r="J44" i="1" s="1"/>
  <c r="I44" i="1"/>
  <c r="H44" i="1"/>
  <c r="J43" i="1" a="1"/>
  <c r="J43" i="1"/>
  <c r="I43" i="1"/>
  <c r="H43" i="1"/>
  <c r="J42" i="1" a="1"/>
  <c r="J42" i="1" s="1"/>
  <c r="I42" i="1"/>
  <c r="H42" i="1"/>
  <c r="J41" i="1" a="1"/>
  <c r="J41" i="1"/>
  <c r="I41" i="1"/>
  <c r="H41" i="1"/>
  <c r="J40" i="1" a="1"/>
  <c r="J40" i="1" s="1"/>
  <c r="I40" i="1"/>
  <c r="H40" i="1"/>
  <c r="J39" i="1" a="1"/>
  <c r="J39" i="1"/>
  <c r="I39" i="1"/>
  <c r="H39" i="1"/>
  <c r="J38" i="1" a="1"/>
  <c r="J38" i="1" s="1"/>
  <c r="I38" i="1"/>
  <c r="H38" i="1"/>
  <c r="J37" i="1" a="1"/>
  <c r="J37" i="1"/>
  <c r="I37" i="1"/>
  <c r="H37" i="1"/>
  <c r="J36" i="1" a="1"/>
  <c r="J36" i="1" s="1"/>
  <c r="I36" i="1"/>
  <c r="H36" i="1"/>
  <c r="J35" i="1" a="1"/>
  <c r="J35" i="1"/>
  <c r="I35" i="1"/>
  <c r="H35" i="1"/>
  <c r="J34" i="1" a="1"/>
  <c r="J34" i="1" s="1"/>
  <c r="I34" i="1"/>
  <c r="H34" i="1"/>
  <c r="J33" i="1" a="1"/>
  <c r="J33" i="1"/>
  <c r="I33" i="1"/>
  <c r="H33" i="1"/>
  <c r="J32" i="1" a="1"/>
  <c r="J32" i="1" s="1"/>
  <c r="I32" i="1"/>
  <c r="H32" i="1"/>
  <c r="J31" i="1" a="1"/>
  <c r="J31" i="1"/>
  <c r="I31" i="1"/>
  <c r="H31" i="1"/>
  <c r="J30" i="1" a="1"/>
  <c r="J30" i="1" s="1"/>
  <c r="I30" i="1"/>
  <c r="H30" i="1"/>
  <c r="J29" i="1" a="1"/>
  <c r="J29" i="1"/>
  <c r="I29" i="1"/>
  <c r="H29" i="1"/>
  <c r="J28" i="1" a="1"/>
  <c r="J28" i="1" s="1"/>
  <c r="I28" i="1"/>
  <c r="H28" i="1"/>
  <c r="J27" i="1" a="1"/>
  <c r="J27" i="1"/>
  <c r="I27" i="1"/>
  <c r="H27" i="1"/>
  <c r="J26" i="1" a="1"/>
  <c r="J26" i="1" s="1"/>
  <c r="I26" i="1"/>
  <c r="H26" i="1"/>
  <c r="J25" i="1" a="1"/>
  <c r="J25" i="1"/>
  <c r="I25" i="1"/>
  <c r="H25" i="1"/>
  <c r="J24" i="1" a="1"/>
  <c r="J24" i="1" s="1"/>
  <c r="I24" i="1"/>
  <c r="H24" i="1"/>
  <c r="J23" i="1" a="1"/>
  <c r="J23" i="1"/>
  <c r="I23" i="1"/>
  <c r="H23" i="1"/>
  <c r="J22" i="1" a="1"/>
  <c r="J22" i="1" s="1"/>
  <c r="I22" i="1"/>
  <c r="H22" i="1"/>
  <c r="J21" i="1" a="1"/>
  <c r="J21" i="1"/>
  <c r="I21" i="1"/>
  <c r="H21" i="1"/>
  <c r="J20" i="1" a="1"/>
  <c r="J20" i="1" s="1"/>
  <c r="I20" i="1"/>
  <c r="H20" i="1"/>
  <c r="J19" i="1" a="1"/>
  <c r="J19" i="1"/>
  <c r="I19" i="1"/>
  <c r="H19" i="1"/>
  <c r="J18" i="1" a="1"/>
  <c r="J18" i="1" s="1"/>
  <c r="I18" i="1"/>
  <c r="H18" i="1"/>
  <c r="M17" i="1"/>
  <c r="J17" i="1" a="1"/>
  <c r="J17" i="1" s="1"/>
  <c r="I17" i="1"/>
  <c r="H17" i="1"/>
  <c r="M16" i="1"/>
  <c r="J16" i="1" a="1"/>
  <c r="J16" i="1" s="1"/>
  <c r="I16" i="1"/>
  <c r="H16" i="1"/>
  <c r="M15" i="1"/>
  <c r="J15" i="1" a="1"/>
  <c r="J15" i="1"/>
  <c r="I15" i="1"/>
  <c r="H15" i="1"/>
  <c r="J14" i="1" a="1"/>
  <c r="J14" i="1"/>
  <c r="I14" i="1"/>
  <c r="H14" i="1"/>
  <c r="J13" i="1" a="1"/>
  <c r="J13" i="1"/>
  <c r="I13" i="1"/>
  <c r="H13" i="1"/>
  <c r="J12" i="1" a="1"/>
  <c r="J12" i="1"/>
  <c r="I12" i="1"/>
  <c r="H12" i="1"/>
  <c r="J11" i="1" a="1"/>
  <c r="J11" i="1"/>
  <c r="I11" i="1"/>
  <c r="H11" i="1"/>
  <c r="J10" i="1" a="1"/>
  <c r="J10" i="1"/>
  <c r="I10" i="1"/>
  <c r="H10" i="1"/>
  <c r="J9" i="1" a="1"/>
  <c r="J9" i="1"/>
  <c r="I9" i="1"/>
  <c r="H9" i="1"/>
  <c r="J8" i="1" a="1"/>
  <c r="J8" i="1"/>
  <c r="I8" i="1"/>
  <c r="H8" i="1"/>
  <c r="J7" i="1" a="1"/>
  <c r="J7" i="1"/>
  <c r="I7" i="1"/>
  <c r="H7" i="1"/>
  <c r="N6" i="1"/>
  <c r="M6" i="1"/>
  <c r="J6" i="1" a="1"/>
  <c r="J6" i="1"/>
  <c r="I6" i="1"/>
  <c r="H6" i="1"/>
  <c r="N5" i="1"/>
  <c r="M5" i="1"/>
  <c r="J5" i="1" a="1"/>
  <c r="J5" i="1"/>
  <c r="I5" i="1"/>
  <c r="H5" i="1"/>
  <c r="M4" i="1"/>
  <c r="J4" i="1" a="1"/>
  <c r="J4" i="1"/>
  <c r="I4" i="1"/>
  <c r="H4" i="1"/>
  <c r="J3" i="1" a="1"/>
  <c r="J3" i="1"/>
  <c r="I3" i="1"/>
  <c r="M10" i="1" s="1"/>
  <c r="N10" i="1" s="1"/>
  <c r="H3" i="1"/>
  <c r="J2" i="1" a="1"/>
  <c r="J2" i="1"/>
  <c r="I2" i="1"/>
  <c r="H2" i="1"/>
  <c r="M11" i="1" l="1"/>
  <c r="N11" i="1" s="1"/>
</calcChain>
</file>

<file path=xl/sharedStrings.xml><?xml version="1.0" encoding="utf-8"?>
<sst xmlns="http://schemas.openxmlformats.org/spreadsheetml/2006/main" count="2395" uniqueCount="1040">
  <si>
    <t>SCHOOL_NAME</t>
  </si>
  <si>
    <t>COUNTY_NAME</t>
  </si>
  <si>
    <t>DISTRICT_NAME</t>
  </si>
  <si>
    <t>MATH</t>
  </si>
  <si>
    <t>READING_AND_WRITING</t>
  </si>
  <si>
    <t>TOTAL_AVERAGE</t>
  </si>
  <si>
    <t>US_AVERAGE</t>
  </si>
  <si>
    <t>DIVERGENCE</t>
  </si>
  <si>
    <t>BETTER_AT_READING</t>
  </si>
  <si>
    <t>SCHOOL_DISTRICT_AID</t>
  </si>
  <si>
    <t>OTHER CALCULATIONS...</t>
  </si>
  <si>
    <t>MIDDLESEX COUNTY VOC ACADEMY MATH SCIENCE &amp;ENGINEERING TECHN</t>
  </si>
  <si>
    <t>MIDDLESEX</t>
  </si>
  <si>
    <t>MIDDLESEX CO VOCATIONAL</t>
  </si>
  <si>
    <t>HIGH TECHNOLOGY HIGH SCHOOL</t>
  </si>
  <si>
    <t>MONMOUTH</t>
  </si>
  <si>
    <t>MONMOUTH CO VOCATIONAL</t>
  </si>
  <si>
    <t>AVERAGE SCORES</t>
  </si>
  <si>
    <t>SCORE</t>
  </si>
  <si>
    <t>STEVENS</t>
  </si>
  <si>
    <t>BIOTECHNOLOGY HIGH SCHOOL</t>
  </si>
  <si>
    <t>Average total score</t>
  </si>
  <si>
    <t>BERGEN COUNTY ACADEMIES</t>
  </si>
  <si>
    <t>BERGEN</t>
  </si>
  <si>
    <t>BERGEN COUNTY VOCATIONAL</t>
  </si>
  <si>
    <t>Average math score</t>
  </si>
  <si>
    <t>MIDDLESEX COUNTY VOC ACAD ALLIED HEALTH &amp; BIOMEDICAL SCIENCE</t>
  </si>
  <si>
    <t>Average reading score</t>
  </si>
  <si>
    <t>MARINE ACADEMY OF TECHNOLOGY AND ENVIRONMENTAL SCIENCE</t>
  </si>
  <si>
    <t>OCEAN</t>
  </si>
  <si>
    <t>OCEAN COUNTY VOCATIONAL</t>
  </si>
  <si>
    <t>UNION COUNTY MAGNET HIGH SCHOOL</t>
  </si>
  <si>
    <t>UNION</t>
  </si>
  <si>
    <t>UNION COUNTY VOCATIONAL</t>
  </si>
  <si>
    <t>ACADEMY OF ALLIED HEALTH AND SCIENCE</t>
  </si>
  <si>
    <t>BETTER AT MATH OR READING?</t>
  </si>
  <si>
    <t>HOW MANY</t>
  </si>
  <si>
    <t>PERCENT</t>
  </si>
  <si>
    <t>COMMUNICATIONS HIGH SCHOOL</t>
  </si>
  <si>
    <t>Schools better at reading</t>
  </si>
  <si>
    <t>MARINE ACADEMY OF SCIENCE AND TECHNOLOGY</t>
  </si>
  <si>
    <t>Schools better at math</t>
  </si>
  <si>
    <t>ACADEMY FOR INFORMATION TECHNOLOGY</t>
  </si>
  <si>
    <t>BERGEN COUNTY TECHNICAL HIGH SCHOOL - TETERBORO</t>
  </si>
  <si>
    <t>MONTGOMERY HIGH SCHOOL</t>
  </si>
  <si>
    <t>SOMERSET</t>
  </si>
  <si>
    <t>MONTGOMERY TWP</t>
  </si>
  <si>
    <t>AID GIVEN TO SCHOOLS</t>
  </si>
  <si>
    <t>AMOUNT</t>
  </si>
  <si>
    <t>WEST WINDSOR-PLAINSBORO HIGH SCHOOL NORTH</t>
  </si>
  <si>
    <t>MERCER</t>
  </si>
  <si>
    <t>W WINDSOR-PLAINSBORO REG</t>
  </si>
  <si>
    <t>Total aid given</t>
  </si>
  <si>
    <t>MILLBURN HIGH SCHOOL</t>
  </si>
  <si>
    <t>ESSEX</t>
  </si>
  <si>
    <t>MILLBURN TWP</t>
  </si>
  <si>
    <t>Most aid given</t>
  </si>
  <si>
    <t>TENAFLY HIGH SCHOOL</t>
  </si>
  <si>
    <t>TENAFLY BORO</t>
  </si>
  <si>
    <t>Least aid given</t>
  </si>
  <si>
    <t>PRINCETON HIGH SCHOOL</t>
  </si>
  <si>
    <t>PRINCETON REGIONAL</t>
  </si>
  <si>
    <t>ACADEMY FOR ALLIED HEALTH SCIENCES</t>
  </si>
  <si>
    <t>WEST WINDSOR-PLAINSBORO HIGH SCHOOL SOUTH</t>
  </si>
  <si>
    <t>DR RONALD MCNAIR HIGH SCHOOL</t>
  </si>
  <si>
    <t>HUDSON</t>
  </si>
  <si>
    <t>JERSEY CITY</t>
  </si>
  <si>
    <t>RIDGE HIGH SCHOOL</t>
  </si>
  <si>
    <t>BERNARDS TWP</t>
  </si>
  <si>
    <t>JOHN P. STEVENS HIGH SCHOOL</t>
  </si>
  <si>
    <t>EDISON TWP</t>
  </si>
  <si>
    <t>RIDGEWOOD HIGH SCHOOL</t>
  </si>
  <si>
    <t>RIDGEWOOD VILLAGE</t>
  </si>
  <si>
    <t>NORTHERN VALLEY REGIONAL HIGH SCHOOL AT DEMAREST</t>
  </si>
  <si>
    <t>NORTHERN VALLEY REGIONAL</t>
  </si>
  <si>
    <t>HADDONFIELD MEMORIAL HIGH SCHOOL</t>
  </si>
  <si>
    <t>CAMDEN</t>
  </si>
  <si>
    <t>HADDONFIELD BORO</t>
  </si>
  <si>
    <t>HOPEWELL VALLEY CENTRAL HIGH SCHOOL</t>
  </si>
  <si>
    <t>HOPEWELL VALLEY REGIONAL</t>
  </si>
  <si>
    <t>WEST MORRIS MENDHAM HIGH SCHOOL</t>
  </si>
  <si>
    <t>MORRIS</t>
  </si>
  <si>
    <t>WEST MORRIS REGIONAL</t>
  </si>
  <si>
    <t>NORTHERN HIGHLANDS REGIONAL HIGH SCHOOL</t>
  </si>
  <si>
    <t>NORTHERN HIGHLANDS REG</t>
  </si>
  <si>
    <t>LIVINGSTON HIGH SCHOOL</t>
  </si>
  <si>
    <t>LIVINGSTON TWP</t>
  </si>
  <si>
    <t>RAMAPO HIGH SCHOOL</t>
  </si>
  <si>
    <t>RAMAPO-INDIAN HILL REG</t>
  </si>
  <si>
    <t>UNION COUNTY TECH</t>
  </si>
  <si>
    <t>EAST BRUNSWICK HIGH SCHOOL</t>
  </si>
  <si>
    <t>EAST BRUNSWICK TWP</t>
  </si>
  <si>
    <t>CHATHAM HIGH SCHOOL</t>
  </si>
  <si>
    <t>SCH DIST OF THE CHATHAMS</t>
  </si>
  <si>
    <t>MADISON HIGH SCHOOL</t>
  </si>
  <si>
    <t>MADISON BORO</t>
  </si>
  <si>
    <t>MARLBORO HIGH SCHOOL</t>
  </si>
  <si>
    <t>FREEHOLD REGIONAL</t>
  </si>
  <si>
    <t>NEW PROVIDENCE HIGH SCHOOL</t>
  </si>
  <si>
    <t>NEW PROVIDENCE BORO</t>
  </si>
  <si>
    <t>WESTFIELD SENIOR HIGH SCHOOL</t>
  </si>
  <si>
    <t>WESTFIELD TOWN</t>
  </si>
  <si>
    <t>NORTH HUNTERDON HIGH SCHOOL</t>
  </si>
  <si>
    <t>HUNTERDON</t>
  </si>
  <si>
    <t>N HUNT/VOORHEES REGIONAL</t>
  </si>
  <si>
    <t>GLEN ROCK HIGH SCHOOL</t>
  </si>
  <si>
    <t>GLEN ROCK BORO</t>
  </si>
  <si>
    <t>SOMERSET COUNTY VOCATIONAL TECHNICAL HIGH SCHOOL</t>
  </si>
  <si>
    <t>SOMERSET CO VOCATIONAL</t>
  </si>
  <si>
    <t>MOUNTAIN LAKES HIGH SCHOOL</t>
  </si>
  <si>
    <t>MOUNTAIN LAKES BORO</t>
  </si>
  <si>
    <t>MORRIS COUNTY SCHOOL OF TECHNOLOGY</t>
  </si>
  <si>
    <t>MORRIS COUNTY VOCATIONAL</t>
  </si>
  <si>
    <t>ACADEMY FOR LAW AND PUBLIC SAFETY</t>
  </si>
  <si>
    <t>HILLSBOROUGH HIGH SCHOOL</t>
  </si>
  <si>
    <t>HILLSBOROUGH TWP</t>
  </si>
  <si>
    <t>NORTHERN VALLEY REGIONAL HIGH SCHOOL AT OLD TAPPAN</t>
  </si>
  <si>
    <t>SOUTH BRUNSWICK HIGH SCHOOL</t>
  </si>
  <si>
    <t>SOUTH BRUNSWICK TWP</t>
  </si>
  <si>
    <t>WEST MORRIS CENTRAL HIGH SCHOOL</t>
  </si>
  <si>
    <t>BERNARDS HIGH SCHOOL</t>
  </si>
  <si>
    <t>SOMERSET HILLS REGIONAL</t>
  </si>
  <si>
    <t>HOLMDEL HIGH SCHOOL</t>
  </si>
  <si>
    <t>HOLMDEL TWP</t>
  </si>
  <si>
    <t>WATCHUNG HILLS REGIONAL HIGH SCHOOL</t>
  </si>
  <si>
    <t>WATCHUNG HILLS REGIONAL</t>
  </si>
  <si>
    <t>CHERRY HILL HIGH SCHOOL EAST</t>
  </si>
  <si>
    <t>CHERRY HILL TWP</t>
  </si>
  <si>
    <t>COLTS NECK HIGH SCHOOL</t>
  </si>
  <si>
    <t>RAMSEY HIGH SCHOOL</t>
  </si>
  <si>
    <t>RAMSEY BORO</t>
  </si>
  <si>
    <t>RUMSON-FAIR HAVEN REGIONAL HIGH SCHOOL</t>
  </si>
  <si>
    <t>RUMSON-FAIR HAVEN REG</t>
  </si>
  <si>
    <t>MAHWAH HIGH SCHOOL</t>
  </si>
  <si>
    <t>MAHWAH TWP</t>
  </si>
  <si>
    <t>MOORESTOWN HIGH SCHOOL</t>
  </si>
  <si>
    <t>BURLINGTON</t>
  </si>
  <si>
    <t>MOORESTOWN TWP</t>
  </si>
  <si>
    <t>HUNTERDON CENTRAL REGIONAL HIGH SCHOOL DISTRICT</t>
  </si>
  <si>
    <t>HUNTERDON CENTRAL REG</t>
  </si>
  <si>
    <t>MONTVILLE TOWNSHIP HIGH SCHOOL</t>
  </si>
  <si>
    <t>MONTVILLE TWP</t>
  </si>
  <si>
    <t>BRIDGEWATER-RARITAN HIGH SCHOOL</t>
  </si>
  <si>
    <t>BRIDGEWATER-RARITAN REG</t>
  </si>
  <si>
    <t>RIVER DELL REGIONAL HIGH SCHOOL</t>
  </si>
  <si>
    <t>RIVER DELL REGIONAL</t>
  </si>
  <si>
    <t>PASCACK HILLS HIGH SCHOOL</t>
  </si>
  <si>
    <t>PASCACK VALLEY REGIONAL</t>
  </si>
  <si>
    <t>GLEN RIDGE HIGH SCHOOL</t>
  </si>
  <si>
    <t>GLEN RIDGE BORO</t>
  </si>
  <si>
    <t>VOORHEES HIGH SCHOOL</t>
  </si>
  <si>
    <t>GOVERNOR LIVINGSTON HIGH SCHOOL</t>
  </si>
  <si>
    <t>BERKELEY HEIGHTS TWP</t>
  </si>
  <si>
    <t>SUMMIT HIGH SCHOOL</t>
  </si>
  <si>
    <t>SUMMIT CITY</t>
  </si>
  <si>
    <t>INDIAN HILLS HIGH SCHOOL</t>
  </si>
  <si>
    <t>RANDOLPH HIGH SCHOOL</t>
  </si>
  <si>
    <t>RANDOLPH TWP</t>
  </si>
  <si>
    <t>CRESSKILL HIGH SCHOOL</t>
  </si>
  <si>
    <t>CRESSKILL BORO</t>
  </si>
  <si>
    <t>HIGH TECH HIGH SCHOOL</t>
  </si>
  <si>
    <t>HUDSON COUNTY VOCATIONAL</t>
  </si>
  <si>
    <t>PARSIPPANY HILLS HIGH SCHOOL</t>
  </si>
  <si>
    <t>PARSIPPANY-TROY HILLS TWP</t>
  </si>
  <si>
    <t>WHIPPANY PARK HIGH SCHOOL</t>
  </si>
  <si>
    <t>HANOVER PARK REGIONAL</t>
  </si>
  <si>
    <t>SCIENCE PARK HIGH SCHOOL</t>
  </si>
  <si>
    <t>NEWARK CITY</t>
  </si>
  <si>
    <t>VERONA HIGH SCHOOL</t>
  </si>
  <si>
    <t>VERONA BORO</t>
  </si>
  <si>
    <t>HIGHLAND PARK HIGH SCHOOL</t>
  </si>
  <si>
    <t>HIGHLAND PARK BORO</t>
  </si>
  <si>
    <t>MORRIS HILLS HIGH SCHOOL</t>
  </si>
  <si>
    <t>MORRIS HILLS REGIONAL</t>
  </si>
  <si>
    <t>DELAWARE VALLEY REGIONAL HIGH SCHOOL</t>
  </si>
  <si>
    <t>DELAWARE VALLEY REGIONAL</t>
  </si>
  <si>
    <t>EASTERN REGIONAL HIGH SCHOOL</t>
  </si>
  <si>
    <t>EASTERN CAMDEN COUNTY REG</t>
  </si>
  <si>
    <t>FORT LEE HIGH SCHOOL</t>
  </si>
  <si>
    <t>FORT LEE BORO</t>
  </si>
  <si>
    <t>PASCACK VALLEY HIGH SCHOOL</t>
  </si>
  <si>
    <t>METUCHEN HIGH SCHOOL</t>
  </si>
  <si>
    <t>METUCHEN BORO</t>
  </si>
  <si>
    <t>LEONIA HIGH SCHOOL</t>
  </si>
  <si>
    <t>LEONIA BORO</t>
  </si>
  <si>
    <t>SHAWNEE HIGH SCHOOL</t>
  </si>
  <si>
    <t>LENAPE REGIONAL</t>
  </si>
  <si>
    <t>ACADEMY FOR PERFORMING ARTS</t>
  </si>
  <si>
    <t>KINNELON HIGH SCHOOL</t>
  </si>
  <si>
    <t>KINNELON BORO</t>
  </si>
  <si>
    <t>CRANFORD HIGH SCHOOL</t>
  </si>
  <si>
    <t>CRANFORD TWP</t>
  </si>
  <si>
    <t>PEQUANNOCK TOWNSHIP HIGH SCHOOL</t>
  </si>
  <si>
    <t>PEQUANNOCK TWP</t>
  </si>
  <si>
    <t>HADDON TOWNSHIP HIGH SCHOOL</t>
  </si>
  <si>
    <t>HADDON TWP</t>
  </si>
  <si>
    <t>JAMES CALDWELL HIGH SCHOOL</t>
  </si>
  <si>
    <t>CALDWELL-WEST CALDWELL</t>
  </si>
  <si>
    <t>MONROE TOWNSHIP HIGH SCHOOL</t>
  </si>
  <si>
    <t>MONROE TWP</t>
  </si>
  <si>
    <t>LENAPE HIGH SCHOOL</t>
  </si>
  <si>
    <t>INFINITY INSTITUTE</t>
  </si>
  <si>
    <t>POINT PLEASANT BEACH HIGH SCHOOL</t>
  </si>
  <si>
    <t>POINT PLEASANT BEACH BORO</t>
  </si>
  <si>
    <t>COLUMBIA HIGH SCHOOL</t>
  </si>
  <si>
    <t>SOUTH ORANGE-MAPLEWOOD</t>
  </si>
  <si>
    <t>ALLENTOWN HIGH SCHOOL</t>
  </si>
  <si>
    <t>UPPER FREEHOLD REGIONAL</t>
  </si>
  <si>
    <t>HIGHTSTOWN HIGH SCHOOL</t>
  </si>
  <si>
    <t>EAST WINDSOR REGIONAL</t>
  </si>
  <si>
    <t>MOUNT OLIVE HIGH SCHOOL</t>
  </si>
  <si>
    <t>MOUNT OLIVE TWP</t>
  </si>
  <si>
    <t>FREEHOLD BOROUGH HIGH SCHOOL</t>
  </si>
  <si>
    <t>WAYNE HILLS HIGH SCHOOL</t>
  </si>
  <si>
    <t>PASSAIC</t>
  </si>
  <si>
    <t>WAYNE TWP</t>
  </si>
  <si>
    <t>ROBBINSVILLE HIGH SCHOOL</t>
  </si>
  <si>
    <t>ROBBINSVILLE TWP</t>
  </si>
  <si>
    <t>SPARTA HIGH SCHOOL</t>
  </si>
  <si>
    <t>SUSSEX</t>
  </si>
  <si>
    <t>SPARTA TWP</t>
  </si>
  <si>
    <t>FAIR LAWN HIGH SCHOOL</t>
  </si>
  <si>
    <t>FAIR LAWN BORO</t>
  </si>
  <si>
    <t>MONTCLAIR HIGH SCHOOL</t>
  </si>
  <si>
    <t>MONTCLAIR TOWN</t>
  </si>
  <si>
    <t>RED BANK REGIONAL HIGH SCHOOL</t>
  </si>
  <si>
    <t>RED BANK REGIONAL</t>
  </si>
  <si>
    <t>SCOTCH PLAINS-FANWOOD HIGH SCHOOL</t>
  </si>
  <si>
    <t>SCOTCH PLAINS-FANWOOD REG</t>
  </si>
  <si>
    <t>CHEROKEE HIGH SCHOOL</t>
  </si>
  <si>
    <t>FREEHOLD TOWNSHIP HIGH SCHOOL</t>
  </si>
  <si>
    <t>GLOUCESTER COUNTY INSTITUTE OF TECHNOLOGY</t>
  </si>
  <si>
    <t>GLOUCESTER</t>
  </si>
  <si>
    <t>GLOUCESTER CO VOCATIONAL</t>
  </si>
  <si>
    <t>SOMERVILLE HIGH SCHOOL</t>
  </si>
  <si>
    <t>SOMERVILLE BORO</t>
  </si>
  <si>
    <t>MANALAPAN HIGH SCHOOL</t>
  </si>
  <si>
    <t>MORRISTOWN HIGH SCHOOL</t>
  </si>
  <si>
    <t>MORRIS SCHOOL DISTRICT</t>
  </si>
  <si>
    <t>WAYNE VALLEY HIGH SCHOOL</t>
  </si>
  <si>
    <t>PARK RIDGE HIGH SCHOOL</t>
  </si>
  <si>
    <t>PARK RIDGE BORO</t>
  </si>
  <si>
    <t>LAWRENCE HIGH SCHOOL</t>
  </si>
  <si>
    <t>LAWRENCE TWP</t>
  </si>
  <si>
    <t>WEST ESSEX HIGH SCHOOL</t>
  </si>
  <si>
    <t>WEST ESSEX REGIONAL</t>
  </si>
  <si>
    <t>MANASQUAN HIGH SCHOOL</t>
  </si>
  <si>
    <t>MANASQUAN BORO</t>
  </si>
  <si>
    <t>KITTATINNY REGIONAL HIGH SCHOOL</t>
  </si>
  <si>
    <t>KITTATINNY REGIONAL</t>
  </si>
  <si>
    <t>PARSIPPANY HIGH SCHOOL</t>
  </si>
  <si>
    <t>MIDDLETOWN HIGH SCHOOL SOUTH</t>
  </si>
  <si>
    <t>MIDDLETOWN TWP</t>
  </si>
  <si>
    <t>HANOVER PARK HIGH SCHOOL</t>
  </si>
  <si>
    <t>CENTRAL JERSEY COLLEGE PREP CHARTER SCHOOL</t>
  </si>
  <si>
    <t>CHARTERS</t>
  </si>
  <si>
    <t>DUMONT HIGH SCHOOL</t>
  </si>
  <si>
    <t>DUMONT BORO</t>
  </si>
  <si>
    <t>MIDLAND PARK JR./SR. HIGH SCHOOL</t>
  </si>
  <si>
    <t>MIDLAND PARK BORO</t>
  </si>
  <si>
    <t>WESTWOOD JUNIOR/SENIOR HIGH SCHOOL</t>
  </si>
  <si>
    <t>WESTWOOD REGIONAL</t>
  </si>
  <si>
    <t>NORTHERN BURLINGTON COUNTY REGIONAL HIGH SCHOOL</t>
  </si>
  <si>
    <t>NORTHERN BURLINGTON REG</t>
  </si>
  <si>
    <t>WALL HIGH SCHOOL</t>
  </si>
  <si>
    <t>WALL TWP</t>
  </si>
  <si>
    <t>JACKSON MEMORIAL HIGH SCHOOL</t>
  </si>
  <si>
    <t>JACKSON TWP</t>
  </si>
  <si>
    <t>OCEAN CITY HIGH SCHOOL</t>
  </si>
  <si>
    <t>CAPE MAY</t>
  </si>
  <si>
    <t>OCEAN CITY</t>
  </si>
  <si>
    <t>SPOTSWOOD HIGH SCHOOL</t>
  </si>
  <si>
    <t>SPOTSWOOD BORO</t>
  </si>
  <si>
    <t>HOWELL HIGH SCHOOL</t>
  </si>
  <si>
    <t>VERNON TOWNSHIP HIGH SCHOOL</t>
  </si>
  <si>
    <t>VERNON TWP</t>
  </si>
  <si>
    <t>PARAMUS HIGH SCHOOL</t>
  </si>
  <si>
    <t>PARAMUS BORO</t>
  </si>
  <si>
    <t>NORTH STAR ACADEMY CHARTER SCHOOL</t>
  </si>
  <si>
    <t>MIDDLESEX HIGH SCHOOL</t>
  </si>
  <si>
    <t>MIDDLESEX BORO</t>
  </si>
  <si>
    <t>SOUTHERN REGIONAL HIGH SCHOOL</t>
  </si>
  <si>
    <t>SOUTHERN REGIONAL</t>
  </si>
  <si>
    <t>EMERSON JR SR HIGH</t>
  </si>
  <si>
    <t>EMERSON BORO</t>
  </si>
  <si>
    <t>RIDGEFIELD MEMORIAL HIGH SCHOOL</t>
  </si>
  <si>
    <t>RIDGEFIELD BORO</t>
  </si>
  <si>
    <t>CLEARVIEW REGIONAL HIGH SCHOOL</t>
  </si>
  <si>
    <t>CLEARVIEW REGIONAL</t>
  </si>
  <si>
    <t>TOMS RIVER HIGH SCHOOL NORTH</t>
  </si>
  <si>
    <t>TOMS RIVER REGIONAL</t>
  </si>
  <si>
    <t>MORRIS KNOLLS HIGH SCHOOL</t>
  </si>
  <si>
    <t>PHILLIPSBURG HIGH SCHOOL</t>
  </si>
  <si>
    <t>WARREN</t>
  </si>
  <si>
    <t>PHILLIPSBURG TOWN</t>
  </si>
  <si>
    <t>RUTHERFORD HIGH SCHOOL</t>
  </si>
  <si>
    <t>RUTHERFORD BORO</t>
  </si>
  <si>
    <t>WALDWICK HIGH SCHOOL</t>
  </si>
  <si>
    <t>WALDWICK BORO</t>
  </si>
  <si>
    <t>GATEWAY REGIONAL HIGH SCHOOL</t>
  </si>
  <si>
    <t>GATEWAY REGIONAL</t>
  </si>
  <si>
    <t>RANCOCAS VALLEY REGIONAL HIGH SCHOOL</t>
  </si>
  <si>
    <t>RANCOCAS VALLEY REGIONAL</t>
  </si>
  <si>
    <t>MIDDLETOWN HIGH SCHOOL NORTH</t>
  </si>
  <si>
    <t>MAINLAND REGIONAL HIGH SCHOOL</t>
  </si>
  <si>
    <t>ATLANTIC</t>
  </si>
  <si>
    <t>MAINLAND REGIONAL</t>
  </si>
  <si>
    <t>LAKELAND REGIONAL HIGH SCHOOL</t>
  </si>
  <si>
    <t>LAKELAND REGIONAL</t>
  </si>
  <si>
    <t>ELIZABETH HIGH SCHOOL</t>
  </si>
  <si>
    <t>ELIZABETH CITY</t>
  </si>
  <si>
    <t>SECAUCUS HIGH SCHOOL</t>
  </si>
  <si>
    <t>SECAUCUS TOWN</t>
  </si>
  <si>
    <t>WOODSTOWN HIGH SCHOOL</t>
  </si>
  <si>
    <t>SALEM</t>
  </si>
  <si>
    <t>WOODSTOWN-PILESGROVE REG</t>
  </si>
  <si>
    <t>LENAPE VALLEY REGIONAL HIGH SCHOOL</t>
  </si>
  <si>
    <t>LENAPE VALLEY REGIONAL</t>
  </si>
  <si>
    <t>WALLKILL VALLEY REGIONAL HIGH SCHOOL</t>
  </si>
  <si>
    <t>WALLKILL VALLEY REGIONAL</t>
  </si>
  <si>
    <t>SENECA HIGH SCHOOL</t>
  </si>
  <si>
    <t>KINGSWAY REGIONAL HIGH SCHOOL</t>
  </si>
  <si>
    <t>KINGSWAY REGIONAL</t>
  </si>
  <si>
    <t>PISCATAWAY TOWNSHIP HIGH SCHOOL</t>
  </si>
  <si>
    <t>PISCATAWAY TWP</t>
  </si>
  <si>
    <t>SHORE REGIONAL HIGH SCHOOL</t>
  </si>
  <si>
    <t>SHORE REGIONAL</t>
  </si>
  <si>
    <t>POINT PLEASANT BOROUGH HIGH SCHOOL</t>
  </si>
  <si>
    <t>POINT PLEASANT BORO</t>
  </si>
  <si>
    <t>WOOD-RIDGE JR/SR HIGH SCHOOL</t>
  </si>
  <si>
    <t>WOOD-RIDGE BORO</t>
  </si>
  <si>
    <t>NORTH WARREN REGIONAL SCHOOL</t>
  </si>
  <si>
    <t>NORTH WARREN REGIONAL</t>
  </si>
  <si>
    <t>ROXBURY HIGH SCHOOL</t>
  </si>
  <si>
    <t>ROXBURY TWP</t>
  </si>
  <si>
    <t>HAMMONTON HIGH SCHOOL</t>
  </si>
  <si>
    <t>HAMMONTON TOWN</t>
  </si>
  <si>
    <t>CINNAMINSON HIGH SCHOOL</t>
  </si>
  <si>
    <t>CINNAMINSON TWP</t>
  </si>
  <si>
    <t>MIDDLE TOWNSHIP HIGH SCHOOL</t>
  </si>
  <si>
    <t>MIDDLE TWP</t>
  </si>
  <si>
    <t>NUTLEY HIGH SCHOOL</t>
  </si>
  <si>
    <t>NUTLEY TOWN</t>
  </si>
  <si>
    <t>OCEAN TOWNSHIP HIGH SCHOOL</t>
  </si>
  <si>
    <t>OCEAN TWP</t>
  </si>
  <si>
    <t>NEWTON HIGH SCHOOL</t>
  </si>
  <si>
    <t>NEWTON TOWN</t>
  </si>
  <si>
    <t>OLD BRIDGE HIGH SCHOOL</t>
  </si>
  <si>
    <t>OLD BRIDGE TWP</t>
  </si>
  <si>
    <t>HACKETTSTOWN HIGH SCHOOL</t>
  </si>
  <si>
    <t>HACKETTSTOWN</t>
  </si>
  <si>
    <t>HAMILTON EAST - STEINERT</t>
  </si>
  <si>
    <t>HAMILTON TWP</t>
  </si>
  <si>
    <t>HIGH POINT REGIONAL HIGH SCHOOL</t>
  </si>
  <si>
    <t>HIGH POINT REGIONAL</t>
  </si>
  <si>
    <t>POMPTON LAKES HIGH SCHOOL</t>
  </si>
  <si>
    <t>POMPTON LAKES BORO</t>
  </si>
  <si>
    <t>EDISON HIGH SCHOOL</t>
  </si>
  <si>
    <t>HENRY HUDSON REGIONAL SCHOOL</t>
  </si>
  <si>
    <t>HENRY HUDSON REGIONAL</t>
  </si>
  <si>
    <t>WARREN HILLS REGIONAL HIGH SCHOOL</t>
  </si>
  <si>
    <t>WARREN HILLS REGIONAL</t>
  </si>
  <si>
    <t>CHERRY HILL HIGH SCHOOL WEST</t>
  </si>
  <si>
    <t>JACKSON LIBERTY HIGH SCHOOL</t>
  </si>
  <si>
    <t>WEST MILFORD HIGH SCHOOL</t>
  </si>
  <si>
    <t>WEST MILFORD TWP</t>
  </si>
  <si>
    <t>WASHINGTON TOWNSHIP HIGH SCHOOL</t>
  </si>
  <si>
    <t>WASHINGTON TWP</t>
  </si>
  <si>
    <t>JOHN F. KENNEDY HIGH SCHOOL</t>
  </si>
  <si>
    <t>WOODBRIDGE TWP</t>
  </si>
  <si>
    <t>MATAWAN REGIONAL HIGH SCHOOL</t>
  </si>
  <si>
    <t>MATAWAN-ABERDEEN REGIONAL</t>
  </si>
  <si>
    <t>HASBROUCK HEIGHTS HIGH SCHOOL</t>
  </si>
  <si>
    <t>HASBROUCK HEIGHTS BORO</t>
  </si>
  <si>
    <t>NORTH BRUNSWICK TOWNSHIP HIGH SCHOOL</t>
  </si>
  <si>
    <t>NORTH BRUNSWICK TWP</t>
  </si>
  <si>
    <t>PERFORMING ARTS ACADEMY OF THE OCEAN COUNTY VOCATIONAL TECH</t>
  </si>
  <si>
    <t>MANVILLE HIGH SCHOOL</t>
  </si>
  <si>
    <t>MANVILLE BORO</t>
  </si>
  <si>
    <t>BARNEGAT HIGH SCHOOL</t>
  </si>
  <si>
    <t>BARNEGAT TWP</t>
  </si>
  <si>
    <t>TOMS RIVER HIGH SCHOOL EAST</t>
  </si>
  <si>
    <t>EGG HARBOR TOWNSHIP HIGH SCHOOL</t>
  </si>
  <si>
    <t>EGG HARBOR TWP</t>
  </si>
  <si>
    <t>LYNDHURST HIGH SCHOOL</t>
  </si>
  <si>
    <t>LYNDHURST TWP</t>
  </si>
  <si>
    <t>DUNELLEN HIGH SCHOOL</t>
  </si>
  <si>
    <t>DUNELLEN BORO</t>
  </si>
  <si>
    <t>TOMS RIVER HIGH SCHOOL SOUTH</t>
  </si>
  <si>
    <t>SOUTH PLAINFIELD HIGH SCHOOL</t>
  </si>
  <si>
    <t>SOUTH PLAINFIELD BORO</t>
  </si>
  <si>
    <t>PALISADES PARK JR-SR HIGH SCHOOL</t>
  </si>
  <si>
    <t>PALISADES PARK</t>
  </si>
  <si>
    <t>WEST DEPTFORD HIGH SCHOOL</t>
  </si>
  <si>
    <t>WEST DEPTFORD TWP</t>
  </si>
  <si>
    <t>BRICK TOWNSHIP MEMORIAL HIGH SCHOOL</t>
  </si>
  <si>
    <t>BRICK TWP</t>
  </si>
  <si>
    <t>JONATHAN DAYTON HIGH SCHOOL</t>
  </si>
  <si>
    <t>SPRINGFIELD TWP</t>
  </si>
  <si>
    <t>BERGEN ARTS AND SCIENCES CHARTER SCHOOL</t>
  </si>
  <si>
    <t>RARITAN HIGH SCHOOL</t>
  </si>
  <si>
    <t>HAZLET TWP</t>
  </si>
  <si>
    <t>ARTHUR P SCHALICK HIGH SCHOOL</t>
  </si>
  <si>
    <t>PITTSGROVE TWP</t>
  </si>
  <si>
    <t>CEDAR CREEK HIGH SCHOOL</t>
  </si>
  <si>
    <t>GREATER EGG HARBOR REG</t>
  </si>
  <si>
    <t>BORDENTOWN REGIONAL HIGH SCHOOL</t>
  </si>
  <si>
    <t>BORDENTOWN REGIONAL</t>
  </si>
  <si>
    <t>JEFFERSON TOWNSHIP HIGH SCHOOL</t>
  </si>
  <si>
    <t>JEFFERSON TWP</t>
  </si>
  <si>
    <t>CENTRAL REGIONAL HIGH SCHOOL</t>
  </si>
  <si>
    <t>CENTRAL REGIONAL</t>
  </si>
  <si>
    <t>DELRAN HIGH SCHOOL</t>
  </si>
  <si>
    <t>DELRAN TWP</t>
  </si>
  <si>
    <t>STERLING HIGH SCHOOL</t>
  </si>
  <si>
    <t>STERLING HIGH SCHOOL DIST</t>
  </si>
  <si>
    <t>SOUTH HUNTERDON HIGH SCHOOL</t>
  </si>
  <si>
    <t>SOUTH HUNTERDON REGIONAL SCHOOL DISTRICT</t>
  </si>
  <si>
    <t>SAYREVILLE WAR MEMORIAL HIGH SCHOOL</t>
  </si>
  <si>
    <t>SAYREVILLE BORO</t>
  </si>
  <si>
    <t>PINELANDS REGIONAL HIGH SCHOOL</t>
  </si>
  <si>
    <t>PINELANDS REGIONAL</t>
  </si>
  <si>
    <t>LACEY TOWNSHIP HIGH SCHOOL</t>
  </si>
  <si>
    <t>LACEY TWP</t>
  </si>
  <si>
    <t>COUNTY PREP HIGH SCHOOL</t>
  </si>
  <si>
    <t>COLLINGSWOOD HIGH SCHOOL</t>
  </si>
  <si>
    <t>COLLINGSWOOD BORO</t>
  </si>
  <si>
    <t>NEW MILFORD HIGH SCHOOL</t>
  </si>
  <si>
    <t>NEW MILFORD BORO</t>
  </si>
  <si>
    <t>AUDUBON JUNIOR/SENIOR HIGH SCHOOL</t>
  </si>
  <si>
    <t>AUDUBON BORO</t>
  </si>
  <si>
    <t>DEPTFORD TOWNSHIP HIGH SCHOOL</t>
  </si>
  <si>
    <t>DEPTFORD TWP</t>
  </si>
  <si>
    <t>WILLIAMSTOWN HIGH SCHOOL</t>
  </si>
  <si>
    <t>HADDON HEIGHTS JR-SR HS</t>
  </si>
  <si>
    <t>HADDON HEIGHTS BORO</t>
  </si>
  <si>
    <t>CAPE MAY COUNTY TECHNICAL HIGH SCHOOL</t>
  </si>
  <si>
    <t>CAPE MAY CO VOCATIONAL</t>
  </si>
  <si>
    <t>ABSEGAMI HIGH SCHOOL</t>
  </si>
  <si>
    <t>FLORENCE TOWNSHIP MEMORIAL HIGH SCHOOL</t>
  </si>
  <si>
    <t>FLORENCE TWP</t>
  </si>
  <si>
    <t>PITMAN HIGH SCHOOL</t>
  </si>
  <si>
    <t>PITMAN BORO</t>
  </si>
  <si>
    <t>MONMOUTH REGIONAL HIGH SCHOOL</t>
  </si>
  <si>
    <t>MONMOUTH REGIONAL</t>
  </si>
  <si>
    <t>WALLINGTON JUNIOR SENIOR HIGH SCHOOL</t>
  </si>
  <si>
    <t>WALLINGTON BORO</t>
  </si>
  <si>
    <t>BELVIDERE HIGH SCHOOL</t>
  </si>
  <si>
    <t>BELVIDERE TOWN</t>
  </si>
  <si>
    <t>TEANECK HIGH SCHOOL</t>
  </si>
  <si>
    <t>TEANECK TWP</t>
  </si>
  <si>
    <t>DELSEA REGIONAL HIGH SCHOOL</t>
  </si>
  <si>
    <t>DELSEA REGIONAL H.S DIST.</t>
  </si>
  <si>
    <t>PENNSVILLE MEMORIAL HIGH SCHOOL</t>
  </si>
  <si>
    <t>PENNSVILLE</t>
  </si>
  <si>
    <t>LOWER CAPE MAY REGIONAL HIGH SCHOOL</t>
  </si>
  <si>
    <t>LOWER CAPE MAY REGIONAL</t>
  </si>
  <si>
    <t>SUSSEX COUNTY TECHNICAL SCHOOL</t>
  </si>
  <si>
    <t>SUSSEX COUNTY VOCATIONAL</t>
  </si>
  <si>
    <t>WEST ORANGE HIGH SCHOOL</t>
  </si>
  <si>
    <t>WEST ORANGE TOWN</t>
  </si>
  <si>
    <t>BRICK TOWNSHIP HIGH SCHOOL</t>
  </si>
  <si>
    <t>MANCHESTER TOWNSHIP HIGH SCHOOL</t>
  </si>
  <si>
    <t>MANCHESTER TWP</t>
  </si>
  <si>
    <t>BURLINGTON TOWNSHIP HIGH SCHOOL</t>
  </si>
  <si>
    <t>BURLINGTON TWP</t>
  </si>
  <si>
    <t>CEDAR GROVE HIGH SCHOOL</t>
  </si>
  <si>
    <t>CEDAR GROVE TWP</t>
  </si>
  <si>
    <t>NEW EGYPT HIGH SCHOOL</t>
  </si>
  <si>
    <t>PLUMSTED TWP</t>
  </si>
  <si>
    <t>HOPATCONG HIGH SCHOOL</t>
  </si>
  <si>
    <t>HOPATCONG</t>
  </si>
  <si>
    <t>BERGENFIELD HIGH SCHOOL</t>
  </si>
  <si>
    <t>BERGENFIELD BORO</t>
  </si>
  <si>
    <t>HIGHLAND REGIONAL HIGH SCHOOL</t>
  </si>
  <si>
    <t>BLACK HORSE PIKE REGIONAL</t>
  </si>
  <si>
    <t>MAPLE SHADE HIGH SCHOOL</t>
  </si>
  <si>
    <t>MAPLE SHADE TWP</t>
  </si>
  <si>
    <t>COLONIA HIGH SCHOOL</t>
  </si>
  <si>
    <t>SALEM COUNTY CAREER AND TECHNICAL HIGH SCHOOL</t>
  </si>
  <si>
    <t>SALEM COUNTY VOCATIONAL</t>
  </si>
  <si>
    <t>PASSAIC VALLEY REGIONAL HIGH SCHOOL</t>
  </si>
  <si>
    <t>PASSAIC VALLEY REGIONAL</t>
  </si>
  <si>
    <t>FRANKLIN HIGH SCHOOL</t>
  </si>
  <si>
    <t>FRANKLIN TWP</t>
  </si>
  <si>
    <t>NORTH ARLINGTON HIGH SCHOOL</t>
  </si>
  <si>
    <t>NORTH ARLINGTON BORO</t>
  </si>
  <si>
    <t>BUTLER HIGH SCHOOL</t>
  </si>
  <si>
    <t>BUTLER BORO</t>
  </si>
  <si>
    <t>WEEHAWKEN HIGH SCHOOL</t>
  </si>
  <si>
    <t>WEEHAWKEN TWP</t>
  </si>
  <si>
    <t>SOUTH AMBOY MIDDLE/HIGH SCHOOL</t>
  </si>
  <si>
    <t>SOUTH AMBOY CITY</t>
  </si>
  <si>
    <t>BUENA REGIONAL HIGH SCHOOL</t>
  </si>
  <si>
    <t>BUENA REGIONAL</t>
  </si>
  <si>
    <t>ARTHUR L. JOHNSON HIGH SCHOOL</t>
  </si>
  <si>
    <t>CLARK TWP</t>
  </si>
  <si>
    <t>TIMBER CREEK REGIONAL HIGH SCHOOL</t>
  </si>
  <si>
    <t>WOODBRIDGE HIGH SCHOOL</t>
  </si>
  <si>
    <t>CLIFFSIDE PARK HIGH SCHOOL</t>
  </si>
  <si>
    <t>CLIFFSIDE PARK BORO</t>
  </si>
  <si>
    <t>BOONTON HIGH SCHOOL</t>
  </si>
  <si>
    <t>BOONTON TOWN</t>
  </si>
  <si>
    <t>ATLANTIC COUNTY INSTITUTE OF TECHNOLOGY</t>
  </si>
  <si>
    <t>ATLANTIC CO VOCATIONAL</t>
  </si>
  <si>
    <t>BOGOTA JR./SR. HIGH SCHOOL</t>
  </si>
  <si>
    <t>BOGOTA BORO</t>
  </si>
  <si>
    <t>SADDLE BROOK MIDDLE/HIGH SCHOOL</t>
  </si>
  <si>
    <t>SADDLE BROOK TWP</t>
  </si>
  <si>
    <t>GLASSBORO HIGH SCHOOL</t>
  </si>
  <si>
    <t>GLASSBORO</t>
  </si>
  <si>
    <t>HENRY P. BECTON REGIONAL HIGH SCHOOL</t>
  </si>
  <si>
    <t>CARLSTADT-EAST RUTHERFORD</t>
  </si>
  <si>
    <t>DWIGHT MORROW HIGH SCHOOL/ACADEMIES@ENGLEWOOD</t>
  </si>
  <si>
    <t>ENGLEWOOD CITY</t>
  </si>
  <si>
    <t>MILLVILLE SENIOR HIGH SCHOOL</t>
  </si>
  <si>
    <t>CUMBERLAND</t>
  </si>
  <si>
    <t>MILLVILLE CITY</t>
  </si>
  <si>
    <t>HAMILTON WEST-WATSON</t>
  </si>
  <si>
    <t>ATLANTIC CITY HIGH SCHOOL</t>
  </si>
  <si>
    <t>ATLANTIC CITY</t>
  </si>
  <si>
    <t>BOUND BROOK HIGH SCHOOL</t>
  </si>
  <si>
    <t>BOUND BROOK BORO</t>
  </si>
  <si>
    <t>UNION SENIOR HIGH</t>
  </si>
  <si>
    <t>UNION TWP</t>
  </si>
  <si>
    <t>EWING HIGH SCHOOL</t>
  </si>
  <si>
    <t>EWING TWP</t>
  </si>
  <si>
    <t>PASSAIC COUNTY TECHNICAL INSTITUTE</t>
  </si>
  <si>
    <t>PASSAIC COUNTY VOCATIONAL</t>
  </si>
  <si>
    <t>WARREN COUNTY VOCATIONAL TECHNICAL SCHOOL</t>
  </si>
  <si>
    <t>WARREN COUNTY VOCATIONAL</t>
  </si>
  <si>
    <t>CARTERET HIGH SCHOOL</t>
  </si>
  <si>
    <t>CARTERET BORO</t>
  </si>
  <si>
    <t>BAYONNE HIGH SCHOOL</t>
  </si>
  <si>
    <t>BAYONNE CITY</t>
  </si>
  <si>
    <t>CUMBERLAND REGIONAL HIGH SCHOOL</t>
  </si>
  <si>
    <t>CUMBERLAND REGIONAL</t>
  </si>
  <si>
    <t>PALMYRA HIGH SCHOOL</t>
  </si>
  <si>
    <t>PALMYRA BORO</t>
  </si>
  <si>
    <t>OVERBROOK SENIOR HIGH SCHOOL</t>
  </si>
  <si>
    <t>PINE HILL BORO</t>
  </si>
  <si>
    <t>EAST ORANGE STEM ACADEMY HIGH SCHOOL</t>
  </si>
  <si>
    <t>EAST ORANGE</t>
  </si>
  <si>
    <t>CLIFTON HIGH SCHOOL</t>
  </si>
  <si>
    <t>CLIFTON CITY</t>
  </si>
  <si>
    <t>ROSELLE PARK HIGH SCHOOL</t>
  </si>
  <si>
    <t>ROSELLE PARK BORO</t>
  </si>
  <si>
    <t>HAWTHORNE HIGH SCHOOL</t>
  </si>
  <si>
    <t>HAWTHORNE BORO</t>
  </si>
  <si>
    <t>LODI HIGH SCHOOL</t>
  </si>
  <si>
    <t>LODI BOROUGH</t>
  </si>
  <si>
    <t>KEARNY HIGH SCHOOL</t>
  </si>
  <si>
    <t>KEARNY TOWN</t>
  </si>
  <si>
    <t>PEMBERTON TOWNSHIP HIGH SCHOOL</t>
  </si>
  <si>
    <t>PEMBERTON TWP</t>
  </si>
  <si>
    <t>TRITON REGIONAL HIGH SCHOOL</t>
  </si>
  <si>
    <t>OAKCREST HIGH SCHOOL</t>
  </si>
  <si>
    <t>RIDGEFIELD PARK JR SR HIGH SCHOOL</t>
  </si>
  <si>
    <t>RIDGEFIELD PARK TWP</t>
  </si>
  <si>
    <t>GLOUCESTER CITY JR. SR. HIGH SCHOOL</t>
  </si>
  <si>
    <t>GLOUCESTER CITY</t>
  </si>
  <si>
    <t>BELLEVILLE HIGH SCHOOL</t>
  </si>
  <si>
    <t>BELLEVILLE TOWN</t>
  </si>
  <si>
    <t>SOUTH RIVER HIGH SCHOOL</t>
  </si>
  <si>
    <t>SOUTH RIVER BORO</t>
  </si>
  <si>
    <t>NORTH PLAINFIELD HIGH SCHOOL</t>
  </si>
  <si>
    <t>NORTH PLAINFIELD BORO</t>
  </si>
  <si>
    <t>HACKENSACK HIGH SCHOOL</t>
  </si>
  <si>
    <t>HACKENSACK CITY</t>
  </si>
  <si>
    <t>NEPTUNE HIGH SCHOOL</t>
  </si>
  <si>
    <t>NEPTUNE TWP</t>
  </si>
  <si>
    <t>RIVERSIDE HIGH SCHOOL</t>
  </si>
  <si>
    <t>RIVERSIDE TWP</t>
  </si>
  <si>
    <t>VINELAND SENIOR HIGH SCHOOL</t>
  </si>
  <si>
    <t>VINELAND CITY</t>
  </si>
  <si>
    <t>MIDDLESEX COUNTY VOCATIONAL SCHOOL EAST BRUNSWICK</t>
  </si>
  <si>
    <t>MEMORIAL SENIOR HIGH SCHOOL</t>
  </si>
  <si>
    <t>ELMWOOD PARK</t>
  </si>
  <si>
    <t>BARD EARLY COLLEGE HIGH SCHOOL</t>
  </si>
  <si>
    <t>DOVER HIGH SCHOOL</t>
  </si>
  <si>
    <t>DOVER TOWN</t>
  </si>
  <si>
    <t>DAVID BREARLEY MIDDLE/HIGH SCHOOL</t>
  </si>
  <si>
    <t>KENILWORTH BORO</t>
  </si>
  <si>
    <t>HAMILTON NORTH-NOTTINGHAM</t>
  </si>
  <si>
    <t>PENNS GROVE HIGH SCHOOL</t>
  </si>
  <si>
    <t>PENNS GRV-CARNEY'S PT REG</t>
  </si>
  <si>
    <t>GARFIELD HIGH SCHOOL</t>
  </si>
  <si>
    <t>GARFIELD CITY</t>
  </si>
  <si>
    <t>BLOOMFIELD HIGH SCHOOL</t>
  </si>
  <si>
    <t>BLOOMFIELD TWP</t>
  </si>
  <si>
    <t>WINSLOW TOWNSHIP HIGH SCHOOL</t>
  </si>
  <si>
    <t>WINSLOW TWP</t>
  </si>
  <si>
    <t>BURLINGTON COUNTY INST OF TECH - MEDFORD</t>
  </si>
  <si>
    <t>BURLINGTON CO VOCATIONAL</t>
  </si>
  <si>
    <t>CAMDEN COUNTY TECHNICAL SCHOOL-GTC</t>
  </si>
  <si>
    <t>CAMDEN COUNTY VOCATIONAL</t>
  </si>
  <si>
    <t>HARRISON HIGH SCHOOL</t>
  </si>
  <si>
    <t>HARRISON TOWN</t>
  </si>
  <si>
    <t>LIBERTY HIGH SCHOOL</t>
  </si>
  <si>
    <t>BLOOMFIELD TECH</t>
  </si>
  <si>
    <t>ESSEX CO VOC-TECH</t>
  </si>
  <si>
    <t>PASSAIC COUNTY-MANCHESTER REGIONAL HIGH SCHOOL</t>
  </si>
  <si>
    <t>PASSAIC CO MANCHESTER REG</t>
  </si>
  <si>
    <t>TECHNOLOGY HIGH SCHOOL</t>
  </si>
  <si>
    <t>LINDEN HIGH SCHOOL</t>
  </si>
  <si>
    <t>LINDEN CITY</t>
  </si>
  <si>
    <t>RAHWAY HIGH SCHOOL</t>
  </si>
  <si>
    <t>RAHWAY CITY</t>
  </si>
  <si>
    <t>BURLINGTON CITY HIGH SCHOOL</t>
  </si>
  <si>
    <t>BURLINGTON CITY</t>
  </si>
  <si>
    <t>PENNSAUKEN HIGH SCHOOL</t>
  </si>
  <si>
    <t>PENNSAUKEN TWP</t>
  </si>
  <si>
    <t>WOODBURY JR-SR HIGH SCHOOL</t>
  </si>
  <si>
    <t>WOODBURY CITY</t>
  </si>
  <si>
    <t>FOUNDATION ACADEMY CHARTER SCHOOL</t>
  </si>
  <si>
    <t>FOUNDATION ACADEMY CS</t>
  </si>
  <si>
    <t>NEW BRUNSWICK HIGH SCHOOL</t>
  </si>
  <si>
    <t>NEW BRUNSWICK CITY</t>
  </si>
  <si>
    <t>ALEXANDER HAMILTON PREPARATORY ACADEMY</t>
  </si>
  <si>
    <t>BURLINGTON COUNTY INST OF TECH - WESTHAMPTON</t>
  </si>
  <si>
    <t>ARTS HIGH SCHOOL</t>
  </si>
  <si>
    <t>M.E.T.S. CHARTER SCHOOL</t>
  </si>
  <si>
    <t>M E T S CHARTER SCHOOL</t>
  </si>
  <si>
    <t>PEOPLES PREPARATORY CHARTER SCHOOL</t>
  </si>
  <si>
    <t>WILDWOOD HIGH SCHOOL</t>
  </si>
  <si>
    <t>WILDWOOD CITY</t>
  </si>
  <si>
    <t>CLAYTON HIGH SCHOOL</t>
  </si>
  <si>
    <t>CLAYTON BORO</t>
  </si>
  <si>
    <t>PLAINFIELD ACADEMY FOR THE ARTS &amp; ADVANCED STUDIES</t>
  </si>
  <si>
    <t>PLAINFIELD CITY</t>
  </si>
  <si>
    <t>DR. CHARLES E. BRIMM MEDICAL ARTS HIGH SCHOOL</t>
  </si>
  <si>
    <t>CAMDEN CITY</t>
  </si>
  <si>
    <t>KEYPORT HIGH SCHOOL</t>
  </si>
  <si>
    <t>KEYPORT BORO</t>
  </si>
  <si>
    <t>MEMORIAL HIGH SCHOOL</t>
  </si>
  <si>
    <t>WEST NEW YORK TOWN</t>
  </si>
  <si>
    <t>LINDENWOLD HIGH SCHOOL</t>
  </si>
  <si>
    <t>LINDENWOLD BORO</t>
  </si>
  <si>
    <t>NORTH BERGEN HIGH SCHOOL</t>
  </si>
  <si>
    <t>NORTH BERGEN TWP</t>
  </si>
  <si>
    <t>KEANSBURG HIGH SCHOOL</t>
  </si>
  <si>
    <t>KEANSBURG BORO</t>
  </si>
  <si>
    <t>NORTH 13TH ST TECH</t>
  </si>
  <si>
    <t>WILLIAM L DICKINSON HIGH SCHOOL</t>
  </si>
  <si>
    <t>GREAT OAKS LEGACY CHARTER SCHOOL</t>
  </si>
  <si>
    <t>SCHOOL OF HEALTH SCIENCE</t>
  </si>
  <si>
    <t>PATERSON CITY</t>
  </si>
  <si>
    <t>CICELY L. TYSON COMMUNITY MIDDLE/HIGH SCHOOL</t>
  </si>
  <si>
    <t>UNIVERSITY HIGH SCHOOL</t>
  </si>
  <si>
    <t>LONG BRANCH HIGH SCHOOL</t>
  </si>
  <si>
    <t>LONG BRANCH CITY</t>
  </si>
  <si>
    <t>CHARTERTECH HIGH SCHOOL FOR THE PERFORMING ARTS</t>
  </si>
  <si>
    <t>CHARTERTECH HIGH SCHOOL</t>
  </si>
  <si>
    <t>UNION CITY HIGH SCHOOL</t>
  </si>
  <si>
    <t>UNION CITY</t>
  </si>
  <si>
    <t>BRIDGETON HIGH SCHOOL</t>
  </si>
  <si>
    <t>BRIDGETON CITY</t>
  </si>
  <si>
    <t>HILLSIDE HIGH SCHOOL</t>
  </si>
  <si>
    <t>HILLSIDE TWP</t>
  </si>
  <si>
    <t>PERTH AMBOY HIGH SCHOOL</t>
  </si>
  <si>
    <t>PERTH AMBOY CITY</t>
  </si>
  <si>
    <t>PAULSBORO HIGH SCHOOL</t>
  </si>
  <si>
    <t>PAULSBORO BORO</t>
  </si>
  <si>
    <t>MIDDLESEX COUNTY VOCATIONAL SCHOOL PERTH AMBOY</t>
  </si>
  <si>
    <t>SCHOOL OF SCIENCE TECHNOLOGY ENGINEERING AND MATHEMATICS</t>
  </si>
  <si>
    <t>ROSA L. PARKS SCHOOL OF FINE AND PERFORMING ARTS</t>
  </si>
  <si>
    <t>UNIVERSITY ACADEMY CHARTER HIGH SCHOOL</t>
  </si>
  <si>
    <t>UNIVERSITY ACADEMY CS</t>
  </si>
  <si>
    <t>ACADEMY FOR URBAN LEADERSHIP CHARTER SCHOOL</t>
  </si>
  <si>
    <t>AMERICAN HISTORY HIGH SCHOOL</t>
  </si>
  <si>
    <t>UNION COUNTY TEAMS CHARTER SCHOOL</t>
  </si>
  <si>
    <t>UNION COUNTY TEAMS CS</t>
  </si>
  <si>
    <t>HOBOKEN HIGH SCHOOL</t>
  </si>
  <si>
    <t>HOBOKEN CITY</t>
  </si>
  <si>
    <t>NEWARK EARLY COLLEGE HIGH SCHOOL</t>
  </si>
  <si>
    <t>NEWARK TECH</t>
  </si>
  <si>
    <t>CAMDEN COUNTY TECHNICAL SCHOOL-PENNSAUKEN</t>
  </si>
  <si>
    <t>WEST CALDWELL TECH</t>
  </si>
  <si>
    <t>WILLINGBORO HIGH SCHOOL</t>
  </si>
  <si>
    <t>WILLINGBORO TWP</t>
  </si>
  <si>
    <t>THE BARACK OBAMA GREEN CHARTER HIGH SCHOOL</t>
  </si>
  <si>
    <t>MIDDLESEX CO VOC SCHOOL EAST BRUNS. SCHOOL OF CAREER DEVELOP</t>
  </si>
  <si>
    <t>CAMDEN'S PROMISE CHARTER SCHOOL</t>
  </si>
  <si>
    <t>CAMDENÂ€™S PROMISE CHARTER SCHOOL</t>
  </si>
  <si>
    <t>PLAINFIELD HIGH SCHOOL</t>
  </si>
  <si>
    <t>THOMAS JEFFERSON ARTS ACADEMY</t>
  </si>
  <si>
    <t>MIDDLESEX COUNTY VOCATIONAL SCHOOL PISCATAWAY</t>
  </si>
  <si>
    <t>BERGEN COUNTY TECHNICAL HIGH SCHOOL - PARAMUS</t>
  </si>
  <si>
    <t>HOBOKEN CHARTER SCHOOL</t>
  </si>
  <si>
    <t>HOBOKEN CS</t>
  </si>
  <si>
    <t>PLEASANTVILLE HIGH SCHOOL</t>
  </si>
  <si>
    <t>PLEASANTVILLE CITY</t>
  </si>
  <si>
    <t>ABRAHAM CLARK HIGH SCHOOL</t>
  </si>
  <si>
    <t>ROSELLE BORO</t>
  </si>
  <si>
    <t>SCHOOL OF EARTH AND SPACE SCIENCE</t>
  </si>
  <si>
    <t>ACADEMY CHARTER HIGH SCHOOL</t>
  </si>
  <si>
    <t>LAKEWOOD HIGH SCHOOL</t>
  </si>
  <si>
    <t>LAKEWOOD TWP</t>
  </si>
  <si>
    <t>NEWARK PREP CHARTER SCHOOL</t>
  </si>
  <si>
    <t>JOHN E. DWYER TECHNOLOGY ACADEMY</t>
  </si>
  <si>
    <t>SCHOOL OF CULINARY ARTS HOSPITALITY AND TOURISM</t>
  </si>
  <si>
    <t>THOMAS A. EDISON CAREER AND TECHNICAL ACADEMY</t>
  </si>
  <si>
    <t>TRENTON CENTRAL HIGH SCHOOL - WEST CAMPUS</t>
  </si>
  <si>
    <t>TRENTON PUBLIC SCHOOL DISTRICT</t>
  </si>
  <si>
    <t>MARION P. THOMAS CHARTER SCHOOL</t>
  </si>
  <si>
    <t>MARION P. THOMAS CS</t>
  </si>
  <si>
    <t>CREATIVE ARTS MORGAN VILLAGE ACADEMY</t>
  </si>
  <si>
    <t>EAST SIDE HIGH SCHOOL</t>
  </si>
  <si>
    <t>ADMIRAL WILLIAM F. HALSEY JR. HEALTH &amp; PUBLIC SAFETY ACADEMY</t>
  </si>
  <si>
    <t>SCHOOL OF BUSINESS TECHNOLOGY</t>
  </si>
  <si>
    <t>LEAP ACADEMY UNIVERSITY CHARTER SCHOOL</t>
  </si>
  <si>
    <t>LEAP ACADEMY UNIVERSITY CS</t>
  </si>
  <si>
    <t>JAMES J FERRIS HIGH SCHOOL</t>
  </si>
  <si>
    <t>PASSAIC HIGH SCHOOL # 12</t>
  </si>
  <si>
    <t>PASSAIC CITY</t>
  </si>
  <si>
    <t>INTERNATIONAL HIGH SCHOOL</t>
  </si>
  <si>
    <t>SCHOOL OF ARCHITECTURE AND CONSTRUCTION TRADES</t>
  </si>
  <si>
    <t>SCHOOL OF INFORMATION TECHNOLOGY</t>
  </si>
  <si>
    <t>PAULO FREIRE CHARTER SCHOOL</t>
  </si>
  <si>
    <t>TRENTON CENTRAL HIGH SCHOOL - MAIN CAMPUS</t>
  </si>
  <si>
    <t>HENRY SNYDER HIGH SCHOOL</t>
  </si>
  <si>
    <t>ORANGE HIGH SCHOOL</t>
  </si>
  <si>
    <t>CITY OF ORANGE TWP</t>
  </si>
  <si>
    <t>CAMDEN HIGH SCHOOL</t>
  </si>
  <si>
    <t>LINCOLN HIGH SCHOOL</t>
  </si>
  <si>
    <t>SALEM HIGH SCHOOL</t>
  </si>
  <si>
    <t>SALEM CITY</t>
  </si>
  <si>
    <t>EAST ORANGE CAMPUS HIGH SCHOOL</t>
  </si>
  <si>
    <t>IRVINGTON HIGH SCHOOL</t>
  </si>
  <si>
    <t>IRVINGTON TOWNSHIP</t>
  </si>
  <si>
    <t>MALCOLM X SHABAZZ HIGH SCHOOL</t>
  </si>
  <si>
    <t>NEWARK VOCATIONAL HIGH SCHOOL</t>
  </si>
  <si>
    <t>CAMDEN BIG PICTURE LEARNING ACADEMY</t>
  </si>
  <si>
    <t>SCHOOL OF EDUCATION AND TRAINING</t>
  </si>
  <si>
    <t>SCHOOL OF GOVERNMENT &amp; PUBLIC ADMINISTRATION</t>
  </si>
  <si>
    <t>WEEQUAHIC HIGH SCHOOL</t>
  </si>
  <si>
    <t>WOODROW WILSON HIGH SCHOOL</t>
  </si>
  <si>
    <t>CENTRAL HIGH SCHOOL</t>
  </si>
  <si>
    <t>BARRINGER ARTS HIGH SCHOOL</t>
  </si>
  <si>
    <t>COUNTY</t>
  </si>
  <si>
    <t>TOTAL_AID</t>
  </si>
  <si>
    <t>ONE_YEAR_CHANGE</t>
  </si>
  <si>
    <t>PERCENT_CHANGE</t>
  </si>
  <si>
    <t>ABSECON CITY</t>
  </si>
  <si>
    <t>BRIGANTINE CITY</t>
  </si>
  <si>
    <t>CORBIN CITY</t>
  </si>
  <si>
    <t>EGG HARBOR CITY</t>
  </si>
  <si>
    <t>ESTELL MANOR CITY</t>
  </si>
  <si>
    <t>FOLSOM BORO</t>
  </si>
  <si>
    <t>GALLOWAY TWP</t>
  </si>
  <si>
    <t>LINWOOD CITY</t>
  </si>
  <si>
    <t>LONGPORT</t>
  </si>
  <si>
    <t>MARGATE CITY</t>
  </si>
  <si>
    <t>MULLICA TWP</t>
  </si>
  <si>
    <t>NORTHFIELD CITY</t>
  </si>
  <si>
    <t>PORT REPUBLIC CITY</t>
  </si>
  <si>
    <t>SOMERS POINT CITY</t>
  </si>
  <si>
    <t>VENTNOR CITY</t>
  </si>
  <si>
    <t>WEYMOUTH TWP</t>
  </si>
  <si>
    <t>ALLENDALE BORO</t>
  </si>
  <si>
    <t>ALPINE BORO</t>
  </si>
  <si>
    <t>CARLSTADT BORO</t>
  </si>
  <si>
    <t>CLOSTER BORO</t>
  </si>
  <si>
    <t>DEMAREST BORO</t>
  </si>
  <si>
    <t>EAST RUTHERFORD BORO</t>
  </si>
  <si>
    <t>EDGEWATER BORO</t>
  </si>
  <si>
    <t>ENGLEWOOD CLIFFS BORO</t>
  </si>
  <si>
    <t>FAIRVIEW BORO</t>
  </si>
  <si>
    <t>FRANKLIN LAKES BORO</t>
  </si>
  <si>
    <t>HARRINGTON PARK BORO</t>
  </si>
  <si>
    <t>HAWORTH BORO</t>
  </si>
  <si>
    <t>HILLSDALE BORO</t>
  </si>
  <si>
    <t>HO HO KUS BORO</t>
  </si>
  <si>
    <t>LITTLE FERRY BORO</t>
  </si>
  <si>
    <t>MAYWOOD BORO</t>
  </si>
  <si>
    <t>MONTVALE BORO</t>
  </si>
  <si>
    <t>MOONACHIE BORO</t>
  </si>
  <si>
    <t>NORTHVALE BORO</t>
  </si>
  <si>
    <t>NORWOOD BORO</t>
  </si>
  <si>
    <t>OAKLAND BORO</t>
  </si>
  <si>
    <t>OLD TAPPAN BORO</t>
  </si>
  <si>
    <t>ORADELL BORO</t>
  </si>
  <si>
    <t>RIVER EDGE BORO</t>
  </si>
  <si>
    <t>RIVER VALE TWP</t>
  </si>
  <si>
    <t>ROCHELLE PARK TWP</t>
  </si>
  <si>
    <t>ROCKLEIGH</t>
  </si>
  <si>
    <t>SADDLE RIVER BORO</t>
  </si>
  <si>
    <t>SOUTH HACKENSACK TWP</t>
  </si>
  <si>
    <t>UPPER SADDLE RIVER BORO</t>
  </si>
  <si>
    <t>WOODCLIFF LAKE BORO</t>
  </si>
  <si>
    <t>WYCKOFF TWP</t>
  </si>
  <si>
    <t>BASS RIVER TWP</t>
  </si>
  <si>
    <t>BEVERLY CITY</t>
  </si>
  <si>
    <t>CHESTERFIELD TWP</t>
  </si>
  <si>
    <t>DELANCO TWP</t>
  </si>
  <si>
    <t>EASTAMPTON TWP</t>
  </si>
  <si>
    <t>EDGEWATER PARK TWP</t>
  </si>
  <si>
    <t>EVESHAM TWP</t>
  </si>
  <si>
    <t>HAINESPORT TWP</t>
  </si>
  <si>
    <t>LUMBERTON TWP</t>
  </si>
  <si>
    <t>MANSFIELD TWP</t>
  </si>
  <si>
    <t>MEDFORD LAKES BORO</t>
  </si>
  <si>
    <t>MEDFORD TWP</t>
  </si>
  <si>
    <t>MOUNT HOLLY TWP</t>
  </si>
  <si>
    <t>MOUNT LAUREL TWP</t>
  </si>
  <si>
    <t>NEW HANOVER TWP</t>
  </si>
  <si>
    <t>NORTH HANOVER TWP</t>
  </si>
  <si>
    <t>RIVERTON</t>
  </si>
  <si>
    <t>SHAMONG TWP</t>
  </si>
  <si>
    <t>SOUTHAMPTON TWP</t>
  </si>
  <si>
    <t>TABERNACLE TWP</t>
  </si>
  <si>
    <t>WESTAMPTON</t>
  </si>
  <si>
    <t>WOODLAND TWP</t>
  </si>
  <si>
    <t>BARRINGTON BORO</t>
  </si>
  <si>
    <t>BELLMAWR BORO</t>
  </si>
  <si>
    <t>BERLIN BORO</t>
  </si>
  <si>
    <t>BERLIN TWP</t>
  </si>
  <si>
    <t>BROOKLAWN BORO</t>
  </si>
  <si>
    <t>CHESILHURST</t>
  </si>
  <si>
    <t>CLEMENTON BORO</t>
  </si>
  <si>
    <t>GIBBSBORO BORO</t>
  </si>
  <si>
    <t>GLOUCESTER TWP</t>
  </si>
  <si>
    <t>HADDONFIELD</t>
  </si>
  <si>
    <t>HI NELLA</t>
  </si>
  <si>
    <t>LAUREL SPRINGS BORO</t>
  </si>
  <si>
    <t>LAWNSIDE BORO</t>
  </si>
  <si>
    <t>MAGNOLIA BORO</t>
  </si>
  <si>
    <t>MERCHANTVILLE BORO</t>
  </si>
  <si>
    <t>MOUNT EPHRAIM BORO</t>
  </si>
  <si>
    <t>OAKLYN BORO</t>
  </si>
  <si>
    <t>RUNNEMEDE BORO</t>
  </si>
  <si>
    <t>SOMERDALE BORO</t>
  </si>
  <si>
    <t>STRATFORD BORO</t>
  </si>
  <si>
    <t>VOORHEES TWP</t>
  </si>
  <si>
    <t>WATERFORD TWP</t>
  </si>
  <si>
    <t>WOODLYNNE BORO</t>
  </si>
  <si>
    <t>AVALON BORO</t>
  </si>
  <si>
    <t>CAPE MAY CITY</t>
  </si>
  <si>
    <t>CAPE MAY POINT</t>
  </si>
  <si>
    <t>DENNIS TWP</t>
  </si>
  <si>
    <t>LOWER TWP</t>
  </si>
  <si>
    <t>NORTH WILDWOOD CITY</t>
  </si>
  <si>
    <t>SEA ISLE CITY</t>
  </si>
  <si>
    <t>STONE HARBOR BORO</t>
  </si>
  <si>
    <t>UPPER TWP</t>
  </si>
  <si>
    <t>WEST CAPE MAY BORO</t>
  </si>
  <si>
    <t>WEST WILDWOOD</t>
  </si>
  <si>
    <t>WILDWOOD CREST BORO</t>
  </si>
  <si>
    <t>WOODBINE BORO</t>
  </si>
  <si>
    <t>COMMERCIAL TWP</t>
  </si>
  <si>
    <t>CUMBERLAND CO VOCATIONAL</t>
  </si>
  <si>
    <t>DEERFIELD TWP</t>
  </si>
  <si>
    <t>DOWNE TWP</t>
  </si>
  <si>
    <t>FAIRFIELD TWP</t>
  </si>
  <si>
    <t>GREENWICH TWP</t>
  </si>
  <si>
    <t>HOPEWELL TWP</t>
  </si>
  <si>
    <t>MAURICE RIVER TWP</t>
  </si>
  <si>
    <t>STOW CREEK TWP</t>
  </si>
  <si>
    <t>UPPER DEERFIELD TWP</t>
  </si>
  <si>
    <t>ESSEX FELLS BORO</t>
  </si>
  <si>
    <t>NORTH CALDWELL BORO</t>
  </si>
  <si>
    <t>ROSELAND BORO</t>
  </si>
  <si>
    <t>EAST GREENWICH TWP</t>
  </si>
  <si>
    <t>ELK TWP</t>
  </si>
  <si>
    <t>HARRISON TWP</t>
  </si>
  <si>
    <t>LOGAN TWP</t>
  </si>
  <si>
    <t>MANTUA TWP</t>
  </si>
  <si>
    <t>NATIONAL PARK BORO</t>
  </si>
  <si>
    <t>NEWFIELD BORO</t>
  </si>
  <si>
    <t>SOUTH HARRISON TWP</t>
  </si>
  <si>
    <t>SWEDESBORO-WOOLWICH</t>
  </si>
  <si>
    <t>WENONAH BORO</t>
  </si>
  <si>
    <t>WESTVILLE BORO</t>
  </si>
  <si>
    <t>WOODBURY HEIGHTS BORO</t>
  </si>
  <si>
    <t>EAST NEWARK BORO</t>
  </si>
  <si>
    <t>GUTTENBERG TOWN</t>
  </si>
  <si>
    <t>ALEXANDRIA TWP</t>
  </si>
  <si>
    <t>BETHLEHEM TWP</t>
  </si>
  <si>
    <t>BLOOMSBURY BORO</t>
  </si>
  <si>
    <t>CALIFON BORO</t>
  </si>
  <si>
    <t>CLINTON TOWN</t>
  </si>
  <si>
    <t>CLINTON TWP</t>
  </si>
  <si>
    <t>DELAWARE TWP</t>
  </si>
  <si>
    <t>EAST AMWELL TWP</t>
  </si>
  <si>
    <t>SOUTH-HUNTERDON</t>
  </si>
  <si>
    <t>FLEMINGTON-RARITAN REG</t>
  </si>
  <si>
    <t>FRENCHTOWN BORO</t>
  </si>
  <si>
    <t>HAMPTON BORO</t>
  </si>
  <si>
    <t>HIGH BRIDGE BORO</t>
  </si>
  <si>
    <t>HOLLAND TWP</t>
  </si>
  <si>
    <t>HUNTERDON CO VOCATIONAL</t>
  </si>
  <si>
    <t>KINGWOOD TWP</t>
  </si>
  <si>
    <t>LEBANON BORO</t>
  </si>
  <si>
    <t>LEBANON TWP</t>
  </si>
  <si>
    <t>MILFORD BORO</t>
  </si>
  <si>
    <t>READINGTON TWP</t>
  </si>
  <si>
    <t>TEWKSBURY TWP</t>
  </si>
  <si>
    <t>MERCER COUNTY VOCATIONAL</t>
  </si>
  <si>
    <t>PRINCETON</t>
  </si>
  <si>
    <t>TRENTON CITY</t>
  </si>
  <si>
    <t>CRANBURY TWP</t>
  </si>
  <si>
    <t>JAMESBURG BORO</t>
  </si>
  <si>
    <t>MILLTOWN BORO</t>
  </si>
  <si>
    <t>SPOTSWOOD</t>
  </si>
  <si>
    <t>ALLENHURST</t>
  </si>
  <si>
    <t>ASBURY PARK CITY</t>
  </si>
  <si>
    <t>ATLANTIC HIGHLANDS BORO</t>
  </si>
  <si>
    <t>AVON BORO</t>
  </si>
  <si>
    <t>BELMAR BORO</t>
  </si>
  <si>
    <t>BRADLEY BEACH BORO</t>
  </si>
  <si>
    <t>BRIELLE BORO</t>
  </si>
  <si>
    <t>COLTS NECK TWP</t>
  </si>
  <si>
    <t>DEAL BORO</t>
  </si>
  <si>
    <t>EATONTOWN BORO</t>
  </si>
  <si>
    <t>FAIR HAVEN BORO</t>
  </si>
  <si>
    <t>FARMINGDALE BORO</t>
  </si>
  <si>
    <t>FREEHOLD BORO</t>
  </si>
  <si>
    <t>FREEHOLD TWP</t>
  </si>
  <si>
    <t>HIGHLANDS BORO</t>
  </si>
  <si>
    <t>HOWELL TWP</t>
  </si>
  <si>
    <t>INTERLAKEN</t>
  </si>
  <si>
    <t>LITTLE SILVER BORO</t>
  </si>
  <si>
    <t>MANALAPAN-ENGLISHTOWN REG</t>
  </si>
  <si>
    <t>MARLBORO TWP</t>
  </si>
  <si>
    <t>MILLSTONE TWP</t>
  </si>
  <si>
    <t>MONMOUTH BEACH BORO</t>
  </si>
  <si>
    <t>NEPTUNE CITY</t>
  </si>
  <si>
    <t>OCEANPORT BORO</t>
  </si>
  <si>
    <t>RED BANK BORO</t>
  </si>
  <si>
    <t>ROOSEVELT BORO</t>
  </si>
  <si>
    <t>RUMSON BORO</t>
  </si>
  <si>
    <t>SEA GIRT BORO</t>
  </si>
  <si>
    <t>SHREWSBURY BORO</t>
  </si>
  <si>
    <t>LAKE COMO</t>
  </si>
  <si>
    <t>SPRING LAKE BORO</t>
  </si>
  <si>
    <t>SPRING LAKE HEIGHTS BORO</t>
  </si>
  <si>
    <t>TINTON FALLS</t>
  </si>
  <si>
    <t>UNION BEACH</t>
  </si>
  <si>
    <t>WEST LONG BRANCH BORO</t>
  </si>
  <si>
    <t>BOONTON TWP</t>
  </si>
  <si>
    <t>CHESTER TWP</t>
  </si>
  <si>
    <t>DENVILLE TWP</t>
  </si>
  <si>
    <t>EAST HANOVER TWP</t>
  </si>
  <si>
    <t>FLORHAM PARK BORO</t>
  </si>
  <si>
    <t>HANOVER TWP</t>
  </si>
  <si>
    <t>HARDING TOWNSHIP</t>
  </si>
  <si>
    <t>LINCOLN PARK BORO</t>
  </si>
  <si>
    <t>MENDHAM BORO</t>
  </si>
  <si>
    <t>MENDHAM TWP</t>
  </si>
  <si>
    <t>MINE HILL TWP</t>
  </si>
  <si>
    <t>MORRIS PLAINS BORO</t>
  </si>
  <si>
    <t>MOUNT ARLINGTON BORO</t>
  </si>
  <si>
    <t>NETCONG BORO</t>
  </si>
  <si>
    <t>LONG HILL TWP</t>
  </si>
  <si>
    <t>RIVERDALE BORO</t>
  </si>
  <si>
    <t>ROCKAWAY BORO</t>
  </si>
  <si>
    <t>ROCKAWAY TWP</t>
  </si>
  <si>
    <t>WHARTON BORO</t>
  </si>
  <si>
    <t>BAY HEAD BORO</t>
  </si>
  <si>
    <t>BEACH HAVEN BORO</t>
  </si>
  <si>
    <t>BERKELEY TWP</t>
  </si>
  <si>
    <t>EAGLESWOOD TWP</t>
  </si>
  <si>
    <t>ISLAND HEIGHTS BORO</t>
  </si>
  <si>
    <t>LAKEHURST BORO</t>
  </si>
  <si>
    <t>LAVALLETTE BORO</t>
  </si>
  <si>
    <t>LITTLE EGG HARBOR TWP</t>
  </si>
  <si>
    <t>LONG BEACH ISLAND</t>
  </si>
  <si>
    <t>OCEAN GATE BORO</t>
  </si>
  <si>
    <t>POINT PLEASANT BEACH</t>
  </si>
  <si>
    <t>SEASIDE HEIGHTS BORO</t>
  </si>
  <si>
    <t>SEASIDE PARK BORO</t>
  </si>
  <si>
    <t>STAFFORD TWP</t>
  </si>
  <si>
    <t>TUCKERTON BORO</t>
  </si>
  <si>
    <t>BLOOMINGDALE BORO</t>
  </si>
  <si>
    <t>HALEDON BORO</t>
  </si>
  <si>
    <t>LITTLE FALLS TWP</t>
  </si>
  <si>
    <t>NORTH HALEDON BORO</t>
  </si>
  <si>
    <t>PROSPECT PARK BORO</t>
  </si>
  <si>
    <t>RINGWOOD BORO</t>
  </si>
  <si>
    <t>TOTOWA BORO</t>
  </si>
  <si>
    <t>WANAQUE BORO</t>
  </si>
  <si>
    <t>WOODLAND PARK</t>
  </si>
  <si>
    <t>ALLOWAY TWP</t>
  </si>
  <si>
    <t>ELMER BORO</t>
  </si>
  <si>
    <t>ELSINBORO TWP</t>
  </si>
  <si>
    <t>LOWER ALLOWAYS CREEK</t>
  </si>
  <si>
    <t>MANNINGTON TWP</t>
  </si>
  <si>
    <t>OLDMANS TWP</t>
  </si>
  <si>
    <t>QUINTON TWP</t>
  </si>
  <si>
    <t>UPPER PITTSGROVE TWP</t>
  </si>
  <si>
    <t>BEDMINSTER TWP</t>
  </si>
  <si>
    <t>BRANCHBURG TWP</t>
  </si>
  <si>
    <t>GREEN BROOK TWP</t>
  </si>
  <si>
    <t>SOUTH BOUND BROOK</t>
  </si>
  <si>
    <t>WARREN TWP</t>
  </si>
  <si>
    <t>WATCHUNG BORO</t>
  </si>
  <si>
    <t>ANDOVER REG</t>
  </si>
  <si>
    <t>BYRAM TWP</t>
  </si>
  <si>
    <t>FRANKFORD TWP</t>
  </si>
  <si>
    <t>FRANKLIN BORO</t>
  </si>
  <si>
    <t>FREDON TWP</t>
  </si>
  <si>
    <t>GREEN TWP</t>
  </si>
  <si>
    <t>HAMBURG BORO</t>
  </si>
  <si>
    <t>HAMPTON TWP</t>
  </si>
  <si>
    <t>HARDYSTON TWP</t>
  </si>
  <si>
    <t>LAFAYETTE TWP</t>
  </si>
  <si>
    <t>MONTAGUE TWP</t>
  </si>
  <si>
    <t>OGDENSBURG BORO</t>
  </si>
  <si>
    <t>SANDYSTON-WALPACK TWP</t>
  </si>
  <si>
    <t>STANHOPE BORO</t>
  </si>
  <si>
    <t>STILLWATER TWP</t>
  </si>
  <si>
    <t>SUSSEX-WANTAGE REGIONAL</t>
  </si>
  <si>
    <t>GARWOOD BORO</t>
  </si>
  <si>
    <t>MOUNTAINSIDE BORO</t>
  </si>
  <si>
    <t>WINFIELD TWP</t>
  </si>
  <si>
    <t>ALLAMUCHY TWP</t>
  </si>
  <si>
    <t>ALPHA BORO</t>
  </si>
  <si>
    <t>BLAIRSTOWN TWP</t>
  </si>
  <si>
    <t>FRELINGHUYSEN TWP</t>
  </si>
  <si>
    <t>GREAT MEADOWS REGIONAL</t>
  </si>
  <si>
    <t>HARMONY TWP</t>
  </si>
  <si>
    <t>HOPE TWP</t>
  </si>
  <si>
    <t>KNOWLTON TWP</t>
  </si>
  <si>
    <t>LOPATCONG TWP</t>
  </si>
  <si>
    <t>OXFORD TWP</t>
  </si>
  <si>
    <t>POHATCONG TWP</t>
  </si>
  <si>
    <t>WASHINGTON BORO</t>
  </si>
  <si>
    <t>WHITE TWP</t>
  </si>
  <si>
    <t>NEW JERSEY SAT DATA</t>
  </si>
  <si>
    <t>Author</t>
  </si>
  <si>
    <t>Jeff Thompson</t>
  </si>
  <si>
    <t>Note</t>
  </si>
  <si>
    <t>This is a cleaned version of the original data, with state aid numbers added</t>
  </si>
  <si>
    <t>SOURCES</t>
  </si>
  <si>
    <t>New Jersey SAT data</t>
  </si>
  <si>
    <t>https://www.nj.com/education/2018/03/heres_how_every_nj_high_school_fared_on_the_sat.html#incart_2box_nj-homepage-featured</t>
  </si>
  <si>
    <t>National SAT statistics</t>
  </si>
  <si>
    <t>https://reports.collegeboard.org/archive/sat-suite-program-results/2019/class-2019-results</t>
  </si>
  <si>
    <t>State aid by school district</t>
  </si>
  <si>
    <t>https://www.nj.gov/education/stateaid/1617/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</si>
</sst>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2" fontId="4" fillId="0" borderId="0" xfId="0" applyNumberFormat="1" applyFont="1"/>
    <xf numFmtId="10" fontId="4" fillId="0" borderId="0" xfId="0" applyNumberFormat="1" applyFont="1"/>
    <xf numFmtId="164" fontId="4" fillId="0" borderId="0" xfId="0" applyNumberFormat="1" applyFont="1"/>
    <xf numFmtId="0" fontId="5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right" vertical="top"/>
    </xf>
    <xf numFmtId="10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3" fontId="6" fillId="0" borderId="1" xfId="0" applyNumberFormat="1" applyFont="1" applyBorder="1" applyAlignment="1">
      <alignment horizontal="right"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j.gov/education/stateaid/1617/" TargetMode="External"/><Relationship Id="rId2" Type="http://schemas.openxmlformats.org/officeDocument/2006/relationships/hyperlink" Target="https://reports.collegeboard.org/archive/sat-suite-program-results/2019/class-2019-results" TargetMode="External"/><Relationship Id="rId1" Type="http://schemas.openxmlformats.org/officeDocument/2006/relationships/hyperlink" Target="https://www.nj.com/education/2018/03/heres_how_every_nj_high_school_fared_on_the_s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/>
  </sheetViews>
  <sheetFormatPr baseColWidth="10" defaultColWidth="14.5" defaultRowHeight="15.75" customHeight="1" x14ac:dyDescent="0.15"/>
  <cols>
    <col min="1" max="1" width="71.1640625" customWidth="1"/>
    <col min="2" max="2" width="19.1640625" customWidth="1"/>
    <col min="3" max="3" width="51.33203125" customWidth="1"/>
    <col min="4" max="4" width="9.6640625" customWidth="1"/>
    <col min="5" max="5" width="28" customWidth="1"/>
    <col min="6" max="6" width="20" customWidth="1"/>
    <col min="7" max="7" width="17" customWidth="1"/>
    <col min="8" max="8" width="16.5" customWidth="1"/>
    <col min="9" max="9" width="24.83203125" customWidth="1"/>
    <col min="10" max="10" width="26.33203125" customWidth="1"/>
    <col min="11" max="11" width="6.83203125" customWidth="1"/>
    <col min="12" max="12" width="32.5" customWidth="1"/>
    <col min="13" max="13" width="18.5" customWidth="1"/>
    <col min="14" max="14" width="12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2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5" t="s">
        <v>11</v>
      </c>
      <c r="B2" s="5" t="s">
        <v>12</v>
      </c>
      <c r="C2" s="5" t="s">
        <v>13</v>
      </c>
      <c r="D2" s="6">
        <v>760</v>
      </c>
      <c r="E2" s="6">
        <v>742</v>
      </c>
      <c r="F2" s="6">
        <v>1502</v>
      </c>
      <c r="G2" s="7">
        <v>1059</v>
      </c>
      <c r="H2" s="8">
        <f t="shared" ref="H2:H400" si="0">F2-G2</f>
        <v>443</v>
      </c>
      <c r="I2" s="8" t="str">
        <f t="shared" ref="I2:I400" si="1">IF(E2 &gt; D2, "YES", "NO")</f>
        <v>NO</v>
      </c>
      <c r="J2" s="9">
        <f t="array" ref="J2">INDEX('Aid by County'!C:C, MATCH(C2, 'Aid by County'!B:B, 0))</f>
        <v>13302416</v>
      </c>
    </row>
    <row r="3" spans="1:25" x14ac:dyDescent="0.2">
      <c r="A3" s="5" t="s">
        <v>14</v>
      </c>
      <c r="B3" s="5" t="s">
        <v>15</v>
      </c>
      <c r="C3" s="5" t="s">
        <v>16</v>
      </c>
      <c r="D3" s="6">
        <v>761</v>
      </c>
      <c r="E3" s="6">
        <v>739</v>
      </c>
      <c r="F3" s="6">
        <v>1500</v>
      </c>
      <c r="G3" s="7">
        <v>1059</v>
      </c>
      <c r="H3" s="8">
        <f t="shared" si="0"/>
        <v>441</v>
      </c>
      <c r="I3" s="8" t="str">
        <f t="shared" si="1"/>
        <v>NO</v>
      </c>
      <c r="J3" s="9">
        <f t="array" ref="J3">INDEX('Aid by County'!C:C, MATCH(C3, 'Aid by County'!B:B, 0))</f>
        <v>8120555</v>
      </c>
      <c r="L3" s="2" t="s">
        <v>17</v>
      </c>
      <c r="M3" s="10" t="s">
        <v>18</v>
      </c>
      <c r="N3" s="10" t="s">
        <v>19</v>
      </c>
    </row>
    <row r="4" spans="1:25" x14ac:dyDescent="0.2">
      <c r="A4" s="5" t="s">
        <v>20</v>
      </c>
      <c r="B4" s="5" t="s">
        <v>15</v>
      </c>
      <c r="C4" s="5" t="s">
        <v>16</v>
      </c>
      <c r="D4" s="6">
        <v>746</v>
      </c>
      <c r="E4" s="6">
        <v>731</v>
      </c>
      <c r="F4" s="6">
        <v>1477</v>
      </c>
      <c r="G4" s="7">
        <v>1059</v>
      </c>
      <c r="H4" s="8">
        <f t="shared" si="0"/>
        <v>418</v>
      </c>
      <c r="I4" s="8" t="str">
        <f t="shared" si="1"/>
        <v>NO</v>
      </c>
      <c r="J4" s="9">
        <f t="array" ref="J4">INDEX('Aid by County'!C:C, MATCH(C4, 'Aid by County'!B:B, 0))</f>
        <v>8120555</v>
      </c>
      <c r="K4" s="2"/>
      <c r="L4" s="7" t="s">
        <v>21</v>
      </c>
      <c r="M4" s="11">
        <f>AVERAGE(F:F)</f>
        <v>1086.5989974937343</v>
      </c>
    </row>
    <row r="5" spans="1:25" x14ac:dyDescent="0.2">
      <c r="A5" s="5" t="s">
        <v>22</v>
      </c>
      <c r="B5" s="5" t="s">
        <v>23</v>
      </c>
      <c r="C5" s="5" t="s">
        <v>24</v>
      </c>
      <c r="D5" s="6">
        <v>748</v>
      </c>
      <c r="E5" s="6">
        <v>722</v>
      </c>
      <c r="F5" s="6">
        <v>1470</v>
      </c>
      <c r="G5" s="7">
        <v>1059</v>
      </c>
      <c r="H5" s="8">
        <f t="shared" si="0"/>
        <v>411</v>
      </c>
      <c r="I5" s="8" t="str">
        <f t="shared" si="1"/>
        <v>NO</v>
      </c>
      <c r="J5" s="9">
        <f t="array" ref="J5">INDEX('Aid by County'!C:C, MATCH(C5, 'Aid by County'!B:B, 0))</f>
        <v>5695547</v>
      </c>
      <c r="K5" s="7"/>
      <c r="L5" s="7" t="s">
        <v>25</v>
      </c>
      <c r="M5" s="11">
        <f>AVERAGE(D:D)</f>
        <v>542.66666666666663</v>
      </c>
      <c r="N5" s="8">
        <f>(710+640)/2</f>
        <v>675</v>
      </c>
    </row>
    <row r="6" spans="1:25" x14ac:dyDescent="0.2">
      <c r="A6" s="5" t="s">
        <v>26</v>
      </c>
      <c r="B6" s="5" t="s">
        <v>12</v>
      </c>
      <c r="C6" s="5" t="s">
        <v>13</v>
      </c>
      <c r="D6" s="6">
        <v>715</v>
      </c>
      <c r="E6" s="6">
        <v>708</v>
      </c>
      <c r="F6" s="6">
        <v>1423</v>
      </c>
      <c r="G6" s="7">
        <v>1059</v>
      </c>
      <c r="H6" s="8">
        <f t="shared" si="0"/>
        <v>364</v>
      </c>
      <c r="I6" s="8" t="str">
        <f t="shared" si="1"/>
        <v>NO</v>
      </c>
      <c r="J6" s="9">
        <f t="array" ref="J6">INDEX('Aid by County'!C:C, MATCH(C6, 'Aid by County'!B:B, 0))</f>
        <v>13302416</v>
      </c>
      <c r="K6" s="7"/>
      <c r="L6" s="7" t="s">
        <v>27</v>
      </c>
      <c r="M6" s="11">
        <f>AVERAGE(E:E)</f>
        <v>543.93233082706763</v>
      </c>
      <c r="N6" s="8">
        <f>(700+780)/2</f>
        <v>740</v>
      </c>
    </row>
    <row r="7" spans="1:25" x14ac:dyDescent="0.2">
      <c r="A7" s="5" t="s">
        <v>28</v>
      </c>
      <c r="B7" s="5" t="s">
        <v>29</v>
      </c>
      <c r="C7" s="5" t="s">
        <v>30</v>
      </c>
      <c r="D7" s="6">
        <v>730</v>
      </c>
      <c r="E7" s="6">
        <v>693</v>
      </c>
      <c r="F7" s="6">
        <v>1423</v>
      </c>
      <c r="G7" s="7">
        <v>1059</v>
      </c>
      <c r="H7" s="8">
        <f t="shared" si="0"/>
        <v>364</v>
      </c>
      <c r="I7" s="8" t="str">
        <f t="shared" si="1"/>
        <v>NO</v>
      </c>
      <c r="J7" s="9">
        <f t="array" ref="J7">INDEX('Aid by County'!C:C, MATCH(C7, 'Aid by County'!B:B, 0))</f>
        <v>5585095</v>
      </c>
      <c r="K7" s="7"/>
    </row>
    <row r="8" spans="1:25" x14ac:dyDescent="0.2">
      <c r="A8" s="5" t="s">
        <v>31</v>
      </c>
      <c r="B8" s="5" t="s">
        <v>32</v>
      </c>
      <c r="C8" s="5" t="s">
        <v>33</v>
      </c>
      <c r="D8" s="6">
        <v>703</v>
      </c>
      <c r="E8" s="6">
        <v>682</v>
      </c>
      <c r="F8" s="6">
        <v>1385</v>
      </c>
      <c r="G8" s="7">
        <v>1059</v>
      </c>
      <c r="H8" s="8">
        <f t="shared" si="0"/>
        <v>326</v>
      </c>
      <c r="I8" s="8" t="str">
        <f t="shared" si="1"/>
        <v>NO</v>
      </c>
      <c r="J8" s="9">
        <f t="array" ref="J8">INDEX('Aid by County'!C:C, MATCH(C8, 'Aid by County'!B:B, 0))</f>
        <v>5725257</v>
      </c>
    </row>
    <row r="9" spans="1:25" x14ac:dyDescent="0.2">
      <c r="A9" s="5" t="s">
        <v>34</v>
      </c>
      <c r="B9" s="5" t="s">
        <v>15</v>
      </c>
      <c r="C9" s="5" t="s">
        <v>16</v>
      </c>
      <c r="D9" s="6">
        <v>698</v>
      </c>
      <c r="E9" s="6">
        <v>686</v>
      </c>
      <c r="F9" s="6">
        <v>1384</v>
      </c>
      <c r="G9" s="7">
        <v>1059</v>
      </c>
      <c r="H9" s="8">
        <f t="shared" si="0"/>
        <v>325</v>
      </c>
      <c r="I9" s="8" t="str">
        <f t="shared" si="1"/>
        <v>NO</v>
      </c>
      <c r="J9" s="9">
        <f t="array" ref="J9">INDEX('Aid by County'!C:C, MATCH(C9, 'Aid by County'!B:B, 0))</f>
        <v>8120555</v>
      </c>
      <c r="L9" s="2" t="s">
        <v>35</v>
      </c>
      <c r="M9" s="10" t="s">
        <v>36</v>
      </c>
      <c r="N9" s="10" t="s">
        <v>37</v>
      </c>
    </row>
    <row r="10" spans="1:25" x14ac:dyDescent="0.2">
      <c r="A10" s="5" t="s">
        <v>38</v>
      </c>
      <c r="B10" s="5" t="s">
        <v>15</v>
      </c>
      <c r="C10" s="5" t="s">
        <v>16</v>
      </c>
      <c r="D10" s="6">
        <v>673</v>
      </c>
      <c r="E10" s="6">
        <v>689</v>
      </c>
      <c r="F10" s="6">
        <v>1362</v>
      </c>
      <c r="G10" s="7">
        <v>1059</v>
      </c>
      <c r="H10" s="8">
        <f t="shared" si="0"/>
        <v>303</v>
      </c>
      <c r="I10" s="8" t="str">
        <f t="shared" si="1"/>
        <v>YES</v>
      </c>
      <c r="J10" s="9">
        <f t="array" ref="J10">INDEX('Aid by County'!C:C, MATCH(C10, 'Aid by County'!B:B, 0))</f>
        <v>8120555</v>
      </c>
      <c r="L10" s="7" t="s">
        <v>39</v>
      </c>
      <c r="M10" s="8">
        <f>COUNTIF(I:I, "YES")</f>
        <v>210</v>
      </c>
      <c r="N10" s="12">
        <f t="shared" ref="N10:N11" si="2">M10/399</f>
        <v>0.52631578947368418</v>
      </c>
    </row>
    <row r="11" spans="1:25" x14ac:dyDescent="0.2">
      <c r="A11" s="5" t="s">
        <v>40</v>
      </c>
      <c r="B11" s="5" t="s">
        <v>15</v>
      </c>
      <c r="C11" s="5" t="s">
        <v>16</v>
      </c>
      <c r="D11" s="6">
        <v>673</v>
      </c>
      <c r="E11" s="6">
        <v>673</v>
      </c>
      <c r="F11" s="6">
        <v>1346</v>
      </c>
      <c r="G11" s="7">
        <v>1059</v>
      </c>
      <c r="H11" s="8">
        <f t="shared" si="0"/>
        <v>287</v>
      </c>
      <c r="I11" s="8" t="str">
        <f t="shared" si="1"/>
        <v>NO</v>
      </c>
      <c r="J11" s="9">
        <f t="array" ref="J11">INDEX('Aid by County'!C:C, MATCH(C11, 'Aid by County'!B:B, 0))</f>
        <v>8120555</v>
      </c>
      <c r="K11" s="2"/>
      <c r="L11" s="7" t="s">
        <v>41</v>
      </c>
      <c r="M11" s="8">
        <f>COUNTIF(I:I, "NO")</f>
        <v>189</v>
      </c>
      <c r="N11" s="12">
        <f t="shared" si="2"/>
        <v>0.47368421052631576</v>
      </c>
    </row>
    <row r="12" spans="1:25" x14ac:dyDescent="0.2">
      <c r="A12" s="5" t="s">
        <v>42</v>
      </c>
      <c r="B12" s="5" t="s">
        <v>32</v>
      </c>
      <c r="C12" s="5" t="s">
        <v>33</v>
      </c>
      <c r="D12" s="6">
        <v>678</v>
      </c>
      <c r="E12" s="6">
        <v>662</v>
      </c>
      <c r="F12" s="6">
        <v>1340</v>
      </c>
      <c r="G12" s="7">
        <v>1059</v>
      </c>
      <c r="H12" s="8">
        <f t="shared" si="0"/>
        <v>281</v>
      </c>
      <c r="I12" s="8" t="str">
        <f t="shared" si="1"/>
        <v>NO</v>
      </c>
      <c r="J12" s="9">
        <f t="array" ref="J12">INDEX('Aid by County'!C:C, MATCH(C12, 'Aid by County'!B:B, 0))</f>
        <v>5725257</v>
      </c>
      <c r="K12" s="7"/>
    </row>
    <row r="13" spans="1:25" x14ac:dyDescent="0.2">
      <c r="A13" s="5" t="s">
        <v>43</v>
      </c>
      <c r="B13" s="5" t="s">
        <v>23</v>
      </c>
      <c r="C13" s="5" t="s">
        <v>24</v>
      </c>
      <c r="D13" s="6">
        <v>678</v>
      </c>
      <c r="E13" s="6">
        <v>656</v>
      </c>
      <c r="F13" s="6">
        <v>1334</v>
      </c>
      <c r="G13" s="7">
        <v>1059</v>
      </c>
      <c r="H13" s="8">
        <f t="shared" si="0"/>
        <v>275</v>
      </c>
      <c r="I13" s="8" t="str">
        <f t="shared" si="1"/>
        <v>NO</v>
      </c>
      <c r="J13" s="9">
        <f t="array" ref="J13">INDEX('Aid by County'!C:C, MATCH(C13, 'Aid by County'!B:B, 0))</f>
        <v>5695547</v>
      </c>
      <c r="K13" s="7"/>
    </row>
    <row r="14" spans="1:25" x14ac:dyDescent="0.2">
      <c r="A14" s="5" t="s">
        <v>44</v>
      </c>
      <c r="B14" s="5" t="s">
        <v>45</v>
      </c>
      <c r="C14" s="5" t="s">
        <v>46</v>
      </c>
      <c r="D14" s="6">
        <v>674</v>
      </c>
      <c r="E14" s="6">
        <v>657</v>
      </c>
      <c r="F14" s="6">
        <v>1331</v>
      </c>
      <c r="G14" s="7">
        <v>1059</v>
      </c>
      <c r="H14" s="8">
        <f t="shared" si="0"/>
        <v>272</v>
      </c>
      <c r="I14" s="8" t="str">
        <f t="shared" si="1"/>
        <v>NO</v>
      </c>
      <c r="J14" s="9">
        <f t="array" ref="J14">INDEX('Aid by County'!C:C, MATCH(C14, 'Aid by County'!B:B, 0))</f>
        <v>4085768</v>
      </c>
      <c r="L14" s="2" t="s">
        <v>47</v>
      </c>
      <c r="M14" s="10" t="s">
        <v>48</v>
      </c>
    </row>
    <row r="15" spans="1:25" x14ac:dyDescent="0.2">
      <c r="A15" s="5" t="s">
        <v>49</v>
      </c>
      <c r="B15" s="5" t="s">
        <v>50</v>
      </c>
      <c r="C15" s="5" t="s">
        <v>51</v>
      </c>
      <c r="D15" s="6">
        <v>672</v>
      </c>
      <c r="E15" s="6">
        <v>655</v>
      </c>
      <c r="F15" s="6">
        <v>1327</v>
      </c>
      <c r="G15" s="7">
        <v>1059</v>
      </c>
      <c r="H15" s="8">
        <f t="shared" si="0"/>
        <v>268</v>
      </c>
      <c r="I15" s="8" t="str">
        <f t="shared" si="1"/>
        <v>NO</v>
      </c>
      <c r="J15" s="9">
        <f t="array" ref="J15">INDEX('Aid by County'!C:C, MATCH(C15, 'Aid by County'!B:B, 0))</f>
        <v>7593152</v>
      </c>
      <c r="L15" s="7" t="s">
        <v>52</v>
      </c>
      <c r="M15" s="13">
        <f>SUM('Aid by County'!C:C)</f>
        <v>16062674668</v>
      </c>
    </row>
    <row r="16" spans="1:25" x14ac:dyDescent="0.2">
      <c r="A16" s="5" t="s">
        <v>53</v>
      </c>
      <c r="B16" s="5" t="s">
        <v>54</v>
      </c>
      <c r="C16" s="5" t="s">
        <v>55</v>
      </c>
      <c r="D16" s="6">
        <v>666</v>
      </c>
      <c r="E16" s="6">
        <v>660</v>
      </c>
      <c r="F16" s="6">
        <v>1326</v>
      </c>
      <c r="G16" s="7">
        <v>1059</v>
      </c>
      <c r="H16" s="8">
        <f t="shared" si="0"/>
        <v>267</v>
      </c>
      <c r="I16" s="8" t="str">
        <f t="shared" si="1"/>
        <v>NO</v>
      </c>
      <c r="J16" s="9">
        <f t="array" ref="J16">INDEX('Aid by County'!C:C, MATCH(C16, 'Aid by County'!B:B, 0))</f>
        <v>2041217</v>
      </c>
      <c r="K16" s="7"/>
      <c r="L16" s="7" t="s">
        <v>56</v>
      </c>
      <c r="M16" s="13">
        <f>MAX('Aid by County'!C:C)</f>
        <v>8031337334</v>
      </c>
    </row>
    <row r="17" spans="1:13" x14ac:dyDescent="0.2">
      <c r="A17" s="5" t="s">
        <v>57</v>
      </c>
      <c r="B17" s="5" t="s">
        <v>23</v>
      </c>
      <c r="C17" s="5" t="s">
        <v>58</v>
      </c>
      <c r="D17" s="6">
        <v>672</v>
      </c>
      <c r="E17" s="6">
        <v>653</v>
      </c>
      <c r="F17" s="6">
        <v>1325</v>
      </c>
      <c r="G17" s="7">
        <v>1059</v>
      </c>
      <c r="H17" s="8">
        <f t="shared" si="0"/>
        <v>266</v>
      </c>
      <c r="I17" s="8" t="str">
        <f t="shared" si="1"/>
        <v>NO</v>
      </c>
      <c r="J17" s="9">
        <f t="array" ref="J17">INDEX('Aid by County'!C:C, MATCH(C17, 'Aid by County'!B:B, 0))</f>
        <v>1443845</v>
      </c>
      <c r="L17" s="7" t="s">
        <v>59</v>
      </c>
      <c r="M17" s="13">
        <f>MIN('Aid by County'!C:C)</f>
        <v>15439</v>
      </c>
    </row>
    <row r="18" spans="1:13" x14ac:dyDescent="0.2">
      <c r="A18" s="5" t="s">
        <v>60</v>
      </c>
      <c r="B18" s="5" t="s">
        <v>50</v>
      </c>
      <c r="C18" s="5" t="s">
        <v>61</v>
      </c>
      <c r="D18" s="6">
        <v>663</v>
      </c>
      <c r="E18" s="6">
        <v>661</v>
      </c>
      <c r="F18" s="6">
        <v>1324</v>
      </c>
      <c r="G18" s="7">
        <v>1059</v>
      </c>
      <c r="H18" s="8">
        <f t="shared" si="0"/>
        <v>265</v>
      </c>
      <c r="I18" s="8" t="str">
        <f t="shared" si="1"/>
        <v>NO</v>
      </c>
      <c r="J18" s="9" t="e">
        <f t="array" ref="J18">INDEX('Aid by County'!C:C, MATCH(C18, 'Aid by County'!B:B, 0))</f>
        <v>#N/A</v>
      </c>
    </row>
    <row r="19" spans="1:13" x14ac:dyDescent="0.2">
      <c r="A19" s="5" t="s">
        <v>62</v>
      </c>
      <c r="B19" s="5" t="s">
        <v>32</v>
      </c>
      <c r="C19" s="5" t="s">
        <v>33</v>
      </c>
      <c r="D19" s="6">
        <v>668</v>
      </c>
      <c r="E19" s="6">
        <v>654</v>
      </c>
      <c r="F19" s="6">
        <v>1322</v>
      </c>
      <c r="G19" s="7">
        <v>1059</v>
      </c>
      <c r="H19" s="8">
        <f t="shared" si="0"/>
        <v>263</v>
      </c>
      <c r="I19" s="8" t="str">
        <f t="shared" si="1"/>
        <v>NO</v>
      </c>
      <c r="J19" s="9">
        <f t="array" ref="J19">INDEX('Aid by County'!C:C, MATCH(C19, 'Aid by County'!B:B, 0))</f>
        <v>5725257</v>
      </c>
    </row>
    <row r="20" spans="1:13" x14ac:dyDescent="0.2">
      <c r="A20" s="5" t="s">
        <v>63</v>
      </c>
      <c r="B20" s="5" t="s">
        <v>50</v>
      </c>
      <c r="C20" s="5" t="s">
        <v>51</v>
      </c>
      <c r="D20" s="6">
        <v>661</v>
      </c>
      <c r="E20" s="6">
        <v>648</v>
      </c>
      <c r="F20" s="6">
        <v>1309</v>
      </c>
      <c r="G20" s="7">
        <v>1059</v>
      </c>
      <c r="H20" s="8">
        <f t="shared" si="0"/>
        <v>250</v>
      </c>
      <c r="I20" s="8" t="str">
        <f t="shared" si="1"/>
        <v>NO</v>
      </c>
      <c r="J20" s="9">
        <f t="array" ref="J20">INDEX('Aid by County'!C:C, MATCH(C20, 'Aid by County'!B:B, 0))</f>
        <v>7593152</v>
      </c>
    </row>
    <row r="21" spans="1:13" x14ac:dyDescent="0.2">
      <c r="A21" s="5" t="s">
        <v>64</v>
      </c>
      <c r="B21" s="5" t="s">
        <v>65</v>
      </c>
      <c r="C21" s="5" t="s">
        <v>66</v>
      </c>
      <c r="D21" s="6">
        <v>662</v>
      </c>
      <c r="E21" s="6">
        <v>646</v>
      </c>
      <c r="F21" s="6">
        <v>1308</v>
      </c>
      <c r="G21" s="7">
        <v>1059</v>
      </c>
      <c r="H21" s="8">
        <f t="shared" si="0"/>
        <v>249</v>
      </c>
      <c r="I21" s="8" t="str">
        <f t="shared" si="1"/>
        <v>NO</v>
      </c>
      <c r="J21" s="9">
        <f t="array" ref="J21">INDEX('Aid by County'!C:C, MATCH(C21, 'Aid by County'!B:B, 0))</f>
        <v>418779890</v>
      </c>
    </row>
    <row r="22" spans="1:13" x14ac:dyDescent="0.2">
      <c r="A22" s="5" t="s">
        <v>67</v>
      </c>
      <c r="B22" s="5" t="s">
        <v>45</v>
      </c>
      <c r="C22" s="5" t="s">
        <v>68</v>
      </c>
      <c r="D22" s="6">
        <v>641</v>
      </c>
      <c r="E22" s="6">
        <v>637</v>
      </c>
      <c r="F22" s="6">
        <v>1278</v>
      </c>
      <c r="G22" s="7">
        <v>1059</v>
      </c>
      <c r="H22" s="8">
        <f t="shared" si="0"/>
        <v>219</v>
      </c>
      <c r="I22" s="8" t="str">
        <f t="shared" si="1"/>
        <v>NO</v>
      </c>
      <c r="J22" s="9">
        <f t="array" ref="J22">INDEX('Aid by County'!C:C, MATCH(C22, 'Aid by County'!B:B, 0))</f>
        <v>3255276</v>
      </c>
    </row>
    <row r="23" spans="1:13" x14ac:dyDescent="0.2">
      <c r="A23" s="5" t="s">
        <v>69</v>
      </c>
      <c r="B23" s="5" t="s">
        <v>12</v>
      </c>
      <c r="C23" s="5" t="s">
        <v>70</v>
      </c>
      <c r="D23" s="6">
        <v>649</v>
      </c>
      <c r="E23" s="6">
        <v>626</v>
      </c>
      <c r="F23" s="6">
        <v>1275</v>
      </c>
      <c r="G23" s="7">
        <v>1059</v>
      </c>
      <c r="H23" s="8">
        <f t="shared" si="0"/>
        <v>216</v>
      </c>
      <c r="I23" s="8" t="str">
        <f t="shared" si="1"/>
        <v>NO</v>
      </c>
      <c r="J23" s="9">
        <f t="array" ref="J23">INDEX('Aid by County'!C:C, MATCH(C23, 'Aid by County'!B:B, 0))</f>
        <v>14035490</v>
      </c>
    </row>
    <row r="24" spans="1:13" x14ac:dyDescent="0.2">
      <c r="A24" s="5" t="s">
        <v>71</v>
      </c>
      <c r="B24" s="5" t="s">
        <v>23</v>
      </c>
      <c r="C24" s="5" t="s">
        <v>72</v>
      </c>
      <c r="D24" s="6">
        <v>641</v>
      </c>
      <c r="E24" s="6">
        <v>631</v>
      </c>
      <c r="F24" s="6">
        <v>1272</v>
      </c>
      <c r="G24" s="7">
        <v>1059</v>
      </c>
      <c r="H24" s="8">
        <f t="shared" si="0"/>
        <v>213</v>
      </c>
      <c r="I24" s="8" t="str">
        <f t="shared" si="1"/>
        <v>NO</v>
      </c>
      <c r="J24" s="9">
        <f t="array" ref="J24">INDEX('Aid by County'!C:C, MATCH(C24, 'Aid by County'!B:B, 0))</f>
        <v>2196000</v>
      </c>
    </row>
    <row r="25" spans="1:13" x14ac:dyDescent="0.2">
      <c r="A25" s="5" t="s">
        <v>73</v>
      </c>
      <c r="B25" s="5" t="s">
        <v>23</v>
      </c>
      <c r="C25" s="5" t="s">
        <v>74</v>
      </c>
      <c r="D25" s="6">
        <v>638</v>
      </c>
      <c r="E25" s="6">
        <v>625</v>
      </c>
      <c r="F25" s="6">
        <v>1263</v>
      </c>
      <c r="G25" s="7">
        <v>1059</v>
      </c>
      <c r="H25" s="8">
        <f t="shared" si="0"/>
        <v>204</v>
      </c>
      <c r="I25" s="8" t="str">
        <f t="shared" si="1"/>
        <v>NO</v>
      </c>
      <c r="J25" s="9">
        <f t="array" ref="J25">INDEX('Aid by County'!C:C, MATCH(C25, 'Aid by County'!B:B, 0))</f>
        <v>1242082</v>
      </c>
    </row>
    <row r="26" spans="1:13" x14ac:dyDescent="0.2">
      <c r="A26" s="5" t="s">
        <v>75</v>
      </c>
      <c r="B26" s="5" t="s">
        <v>76</v>
      </c>
      <c r="C26" s="5" t="s">
        <v>77</v>
      </c>
      <c r="D26" s="6">
        <v>627</v>
      </c>
      <c r="E26" s="6">
        <v>635</v>
      </c>
      <c r="F26" s="6">
        <v>1262</v>
      </c>
      <c r="G26" s="7">
        <v>1059</v>
      </c>
      <c r="H26" s="8">
        <f t="shared" si="0"/>
        <v>203</v>
      </c>
      <c r="I26" s="8" t="str">
        <f t="shared" si="1"/>
        <v>YES</v>
      </c>
      <c r="J26" s="9" t="e">
        <f t="array" ref="J26">INDEX('Aid by County'!C:C, MATCH(C26, 'Aid by County'!B:B, 0))</f>
        <v>#N/A</v>
      </c>
    </row>
    <row r="27" spans="1:13" x14ac:dyDescent="0.2">
      <c r="A27" s="5" t="s">
        <v>78</v>
      </c>
      <c r="B27" s="5" t="s">
        <v>50</v>
      </c>
      <c r="C27" s="5" t="s">
        <v>79</v>
      </c>
      <c r="D27" s="6">
        <v>627</v>
      </c>
      <c r="E27" s="6">
        <v>631</v>
      </c>
      <c r="F27" s="6">
        <v>1258</v>
      </c>
      <c r="G27" s="7">
        <v>1059</v>
      </c>
      <c r="H27" s="8">
        <f t="shared" si="0"/>
        <v>199</v>
      </c>
      <c r="I27" s="8" t="str">
        <f t="shared" si="1"/>
        <v>YES</v>
      </c>
      <c r="J27" s="9">
        <f t="array" ref="J27">INDEX('Aid by County'!C:C, MATCH(C27, 'Aid by County'!B:B, 0))</f>
        <v>2838448</v>
      </c>
    </row>
    <row r="28" spans="1:13" x14ac:dyDescent="0.2">
      <c r="A28" s="5" t="s">
        <v>80</v>
      </c>
      <c r="B28" s="5" t="s">
        <v>81</v>
      </c>
      <c r="C28" s="5" t="s">
        <v>82</v>
      </c>
      <c r="D28" s="6">
        <v>623</v>
      </c>
      <c r="E28" s="6">
        <v>626</v>
      </c>
      <c r="F28" s="6">
        <v>1249</v>
      </c>
      <c r="G28" s="7">
        <v>1059</v>
      </c>
      <c r="H28" s="8">
        <f t="shared" si="0"/>
        <v>190</v>
      </c>
      <c r="I28" s="8" t="str">
        <f t="shared" si="1"/>
        <v>YES</v>
      </c>
      <c r="J28" s="9">
        <f t="array" ref="J28">INDEX('Aid by County'!C:C, MATCH(C28, 'Aid by County'!B:B, 0))</f>
        <v>4461500</v>
      </c>
    </row>
    <row r="29" spans="1:13" x14ac:dyDescent="0.2">
      <c r="A29" s="5" t="s">
        <v>83</v>
      </c>
      <c r="B29" s="5" t="s">
        <v>23</v>
      </c>
      <c r="C29" s="5" t="s">
        <v>84</v>
      </c>
      <c r="D29" s="6">
        <v>624</v>
      </c>
      <c r="E29" s="6">
        <v>624</v>
      </c>
      <c r="F29" s="6">
        <v>1248</v>
      </c>
      <c r="G29" s="7">
        <v>1059</v>
      </c>
      <c r="H29" s="8">
        <f t="shared" si="0"/>
        <v>189</v>
      </c>
      <c r="I29" s="8" t="str">
        <f t="shared" si="1"/>
        <v>NO</v>
      </c>
      <c r="J29" s="9">
        <f t="array" ref="J29">INDEX('Aid by County'!C:C, MATCH(C29, 'Aid by County'!B:B, 0))</f>
        <v>596272</v>
      </c>
    </row>
    <row r="30" spans="1:13" x14ac:dyDescent="0.2">
      <c r="A30" s="5" t="s">
        <v>85</v>
      </c>
      <c r="B30" s="5" t="s">
        <v>54</v>
      </c>
      <c r="C30" s="5" t="s">
        <v>86</v>
      </c>
      <c r="D30" s="6">
        <v>625</v>
      </c>
      <c r="E30" s="6">
        <v>615</v>
      </c>
      <c r="F30" s="6">
        <v>1240</v>
      </c>
      <c r="G30" s="7">
        <v>1059</v>
      </c>
      <c r="H30" s="8">
        <f t="shared" si="0"/>
        <v>181</v>
      </c>
      <c r="I30" s="8" t="str">
        <f t="shared" si="1"/>
        <v>NO</v>
      </c>
      <c r="J30" s="9">
        <f t="array" ref="J30">INDEX('Aid by County'!C:C, MATCH(C30, 'Aid by County'!B:B, 0))</f>
        <v>2609301</v>
      </c>
    </row>
    <row r="31" spans="1:13" x14ac:dyDescent="0.2">
      <c r="A31" s="5" t="s">
        <v>87</v>
      </c>
      <c r="B31" s="5" t="s">
        <v>23</v>
      </c>
      <c r="C31" s="5" t="s">
        <v>88</v>
      </c>
      <c r="D31" s="6">
        <v>623</v>
      </c>
      <c r="E31" s="6">
        <v>616</v>
      </c>
      <c r="F31" s="6">
        <v>1239</v>
      </c>
      <c r="G31" s="7">
        <v>1059</v>
      </c>
      <c r="H31" s="8">
        <f t="shared" si="0"/>
        <v>180</v>
      </c>
      <c r="I31" s="8" t="str">
        <f t="shared" si="1"/>
        <v>NO</v>
      </c>
      <c r="J31" s="9">
        <f t="array" ref="J31">INDEX('Aid by County'!C:C, MATCH(C31, 'Aid by County'!B:B, 0))</f>
        <v>1280379</v>
      </c>
    </row>
    <row r="32" spans="1:13" x14ac:dyDescent="0.2">
      <c r="A32" s="5" t="s">
        <v>89</v>
      </c>
      <c r="B32" s="5" t="s">
        <v>32</v>
      </c>
      <c r="C32" s="5" t="s">
        <v>33</v>
      </c>
      <c r="D32" s="6">
        <v>615</v>
      </c>
      <c r="E32" s="6">
        <v>624</v>
      </c>
      <c r="F32" s="6">
        <v>1239</v>
      </c>
      <c r="G32" s="7">
        <v>1059</v>
      </c>
      <c r="H32" s="8">
        <f t="shared" si="0"/>
        <v>180</v>
      </c>
      <c r="I32" s="8" t="str">
        <f t="shared" si="1"/>
        <v>YES</v>
      </c>
      <c r="J32" s="9">
        <f t="array" ref="J32">INDEX('Aid by County'!C:C, MATCH(C32, 'Aid by County'!B:B, 0))</f>
        <v>5725257</v>
      </c>
    </row>
    <row r="33" spans="1:10" x14ac:dyDescent="0.2">
      <c r="A33" s="5" t="s">
        <v>90</v>
      </c>
      <c r="B33" s="5" t="s">
        <v>12</v>
      </c>
      <c r="C33" s="5" t="s">
        <v>91</v>
      </c>
      <c r="D33" s="6">
        <v>627</v>
      </c>
      <c r="E33" s="6">
        <v>611</v>
      </c>
      <c r="F33" s="6">
        <v>1238</v>
      </c>
      <c r="G33" s="7">
        <v>1059</v>
      </c>
      <c r="H33" s="8">
        <f t="shared" si="0"/>
        <v>179</v>
      </c>
      <c r="I33" s="8" t="str">
        <f t="shared" si="1"/>
        <v>NO</v>
      </c>
      <c r="J33" s="9">
        <f t="array" ref="J33">INDEX('Aid by County'!C:C, MATCH(C33, 'Aid by County'!B:B, 0))</f>
        <v>17995272</v>
      </c>
    </row>
    <row r="34" spans="1:10" x14ac:dyDescent="0.2">
      <c r="A34" s="5" t="s">
        <v>92</v>
      </c>
      <c r="B34" s="5" t="s">
        <v>81</v>
      </c>
      <c r="C34" s="5" t="s">
        <v>93</v>
      </c>
      <c r="D34" s="6">
        <v>611</v>
      </c>
      <c r="E34" s="6">
        <v>627</v>
      </c>
      <c r="F34" s="6">
        <v>1238</v>
      </c>
      <c r="G34" s="7">
        <v>1059</v>
      </c>
      <c r="H34" s="8">
        <f t="shared" si="0"/>
        <v>179</v>
      </c>
      <c r="I34" s="8" t="str">
        <f t="shared" si="1"/>
        <v>YES</v>
      </c>
      <c r="J34" s="9">
        <f t="array" ref="J34">INDEX('Aid by County'!C:C, MATCH(C34, 'Aid by County'!B:B, 0))</f>
        <v>2003490</v>
      </c>
    </row>
    <row r="35" spans="1:10" x14ac:dyDescent="0.2">
      <c r="A35" s="5" t="s">
        <v>94</v>
      </c>
      <c r="B35" s="5" t="s">
        <v>81</v>
      </c>
      <c r="C35" s="5" t="s">
        <v>95</v>
      </c>
      <c r="D35" s="6">
        <v>616</v>
      </c>
      <c r="E35" s="6">
        <v>621</v>
      </c>
      <c r="F35" s="6">
        <v>1237</v>
      </c>
      <c r="G35" s="7">
        <v>1059</v>
      </c>
      <c r="H35" s="8">
        <f t="shared" si="0"/>
        <v>178</v>
      </c>
      <c r="I35" s="8" t="str">
        <f t="shared" si="1"/>
        <v>YES</v>
      </c>
      <c r="J35" s="9">
        <f t="array" ref="J35">INDEX('Aid by County'!C:C, MATCH(C35, 'Aid by County'!B:B, 0))</f>
        <v>1017107</v>
      </c>
    </row>
    <row r="36" spans="1:10" x14ac:dyDescent="0.2">
      <c r="A36" s="5" t="s">
        <v>96</v>
      </c>
      <c r="B36" s="5" t="s">
        <v>15</v>
      </c>
      <c r="C36" s="5" t="s">
        <v>97</v>
      </c>
      <c r="D36" s="6">
        <v>619</v>
      </c>
      <c r="E36" s="6">
        <v>617</v>
      </c>
      <c r="F36" s="6">
        <v>1236</v>
      </c>
      <c r="G36" s="7">
        <v>1059</v>
      </c>
      <c r="H36" s="8">
        <f t="shared" si="0"/>
        <v>177</v>
      </c>
      <c r="I36" s="8" t="str">
        <f t="shared" si="1"/>
        <v>NO</v>
      </c>
      <c r="J36" s="9">
        <f t="array" ref="J36">INDEX('Aid by County'!C:C, MATCH(C36, 'Aid by County'!B:B, 0))</f>
        <v>51564083</v>
      </c>
    </row>
    <row r="37" spans="1:10" x14ac:dyDescent="0.2">
      <c r="A37" s="5" t="s">
        <v>98</v>
      </c>
      <c r="B37" s="5" t="s">
        <v>32</v>
      </c>
      <c r="C37" s="5" t="s">
        <v>99</v>
      </c>
      <c r="D37" s="6">
        <v>614</v>
      </c>
      <c r="E37" s="6">
        <v>622</v>
      </c>
      <c r="F37" s="6">
        <v>1236</v>
      </c>
      <c r="G37" s="7">
        <v>1059</v>
      </c>
      <c r="H37" s="8">
        <f t="shared" si="0"/>
        <v>177</v>
      </c>
      <c r="I37" s="8" t="str">
        <f t="shared" si="1"/>
        <v>YES</v>
      </c>
      <c r="J37" s="9">
        <f t="array" ref="J37">INDEX('Aid by County'!C:C, MATCH(C37, 'Aid by County'!B:B, 0))</f>
        <v>949023</v>
      </c>
    </row>
    <row r="38" spans="1:10" x14ac:dyDescent="0.2">
      <c r="A38" s="5" t="s">
        <v>100</v>
      </c>
      <c r="B38" s="5" t="s">
        <v>32</v>
      </c>
      <c r="C38" s="5" t="s">
        <v>101</v>
      </c>
      <c r="D38" s="6">
        <v>620</v>
      </c>
      <c r="E38" s="6">
        <v>616</v>
      </c>
      <c r="F38" s="6">
        <v>1236</v>
      </c>
      <c r="G38" s="7">
        <v>1059</v>
      </c>
      <c r="H38" s="8">
        <f t="shared" si="0"/>
        <v>177</v>
      </c>
      <c r="I38" s="8" t="str">
        <f t="shared" si="1"/>
        <v>NO</v>
      </c>
      <c r="J38" s="9">
        <f t="array" ref="J38">INDEX('Aid by County'!C:C, MATCH(C38, 'Aid by County'!B:B, 0))</f>
        <v>3032999</v>
      </c>
    </row>
    <row r="39" spans="1:10" x14ac:dyDescent="0.2">
      <c r="A39" s="5" t="s">
        <v>102</v>
      </c>
      <c r="B39" s="5" t="s">
        <v>103</v>
      </c>
      <c r="C39" s="5" t="s">
        <v>104</v>
      </c>
      <c r="D39" s="6">
        <v>619</v>
      </c>
      <c r="E39" s="6">
        <v>613</v>
      </c>
      <c r="F39" s="6">
        <v>1232</v>
      </c>
      <c r="G39" s="7">
        <v>1059</v>
      </c>
      <c r="H39" s="8">
        <f t="shared" si="0"/>
        <v>173</v>
      </c>
      <c r="I39" s="8" t="str">
        <f t="shared" si="1"/>
        <v>NO</v>
      </c>
      <c r="J39" s="9">
        <f t="array" ref="J39">INDEX('Aid by County'!C:C, MATCH(C39, 'Aid by County'!B:B, 0))</f>
        <v>5554323</v>
      </c>
    </row>
    <row r="40" spans="1:10" x14ac:dyDescent="0.2">
      <c r="A40" s="5" t="s">
        <v>105</v>
      </c>
      <c r="B40" s="5" t="s">
        <v>23</v>
      </c>
      <c r="C40" s="5" t="s">
        <v>106</v>
      </c>
      <c r="D40" s="6">
        <v>619</v>
      </c>
      <c r="E40" s="6">
        <v>610</v>
      </c>
      <c r="F40" s="6">
        <v>1229</v>
      </c>
      <c r="G40" s="7">
        <v>1059</v>
      </c>
      <c r="H40" s="8">
        <f t="shared" si="0"/>
        <v>170</v>
      </c>
      <c r="I40" s="8" t="str">
        <f t="shared" si="1"/>
        <v>NO</v>
      </c>
      <c r="J40" s="9">
        <f t="array" ref="J40">INDEX('Aid by County'!C:C, MATCH(C40, 'Aid by County'!B:B, 0))</f>
        <v>1111263</v>
      </c>
    </row>
    <row r="41" spans="1:10" x14ac:dyDescent="0.2">
      <c r="A41" s="5" t="s">
        <v>107</v>
      </c>
      <c r="B41" s="5" t="s">
        <v>45</v>
      </c>
      <c r="C41" s="5" t="s">
        <v>108</v>
      </c>
      <c r="D41" s="6">
        <v>614</v>
      </c>
      <c r="E41" s="6">
        <v>611</v>
      </c>
      <c r="F41" s="6">
        <v>1225</v>
      </c>
      <c r="G41" s="7">
        <v>1059</v>
      </c>
      <c r="H41" s="8">
        <f t="shared" si="0"/>
        <v>166</v>
      </c>
      <c r="I41" s="8" t="str">
        <f t="shared" si="1"/>
        <v>NO</v>
      </c>
      <c r="J41" s="9">
        <f t="array" ref="J41">INDEX('Aid by County'!C:C, MATCH(C41, 'Aid by County'!B:B, 0))</f>
        <v>1428562</v>
      </c>
    </row>
    <row r="42" spans="1:10" x14ac:dyDescent="0.2">
      <c r="A42" s="5" t="s">
        <v>109</v>
      </c>
      <c r="B42" s="5" t="s">
        <v>81</v>
      </c>
      <c r="C42" s="5" t="s">
        <v>110</v>
      </c>
      <c r="D42" s="6">
        <v>609</v>
      </c>
      <c r="E42" s="6">
        <v>614</v>
      </c>
      <c r="F42" s="6">
        <v>1223</v>
      </c>
      <c r="G42" s="7">
        <v>1059</v>
      </c>
      <c r="H42" s="8">
        <f t="shared" si="0"/>
        <v>164</v>
      </c>
      <c r="I42" s="8" t="str">
        <f t="shared" si="1"/>
        <v>YES</v>
      </c>
      <c r="J42" s="9">
        <f t="array" ref="J42">INDEX('Aid by County'!C:C, MATCH(C42, 'Aid by County'!B:B, 0))</f>
        <v>787376</v>
      </c>
    </row>
    <row r="43" spans="1:10" x14ac:dyDescent="0.2">
      <c r="A43" s="5" t="s">
        <v>111</v>
      </c>
      <c r="B43" s="5" t="s">
        <v>81</v>
      </c>
      <c r="C43" s="5" t="s">
        <v>112</v>
      </c>
      <c r="D43" s="6">
        <v>602</v>
      </c>
      <c r="E43" s="6">
        <v>619</v>
      </c>
      <c r="F43" s="6">
        <v>1221</v>
      </c>
      <c r="G43" s="7">
        <v>1059</v>
      </c>
      <c r="H43" s="8">
        <f t="shared" si="0"/>
        <v>162</v>
      </c>
      <c r="I43" s="8" t="str">
        <f t="shared" si="1"/>
        <v>YES</v>
      </c>
      <c r="J43" s="9">
        <f t="array" ref="J43">INDEX('Aid by County'!C:C, MATCH(C43, 'Aid by County'!B:B, 0))</f>
        <v>1233065</v>
      </c>
    </row>
    <row r="44" spans="1:10" x14ac:dyDescent="0.2">
      <c r="A44" s="5" t="s">
        <v>113</v>
      </c>
      <c r="B44" s="5" t="s">
        <v>81</v>
      </c>
      <c r="C44" s="5" t="s">
        <v>112</v>
      </c>
      <c r="D44" s="6">
        <v>587</v>
      </c>
      <c r="E44" s="6">
        <v>632</v>
      </c>
      <c r="F44" s="6">
        <v>1219</v>
      </c>
      <c r="G44" s="7">
        <v>1059</v>
      </c>
      <c r="H44" s="8">
        <f t="shared" si="0"/>
        <v>160</v>
      </c>
      <c r="I44" s="8" t="str">
        <f t="shared" si="1"/>
        <v>YES</v>
      </c>
      <c r="J44" s="9">
        <f t="array" ref="J44">INDEX('Aid by County'!C:C, MATCH(C44, 'Aid by County'!B:B, 0))</f>
        <v>1233065</v>
      </c>
    </row>
    <row r="45" spans="1:10" x14ac:dyDescent="0.2">
      <c r="A45" s="5" t="s">
        <v>114</v>
      </c>
      <c r="B45" s="5" t="s">
        <v>45</v>
      </c>
      <c r="C45" s="5" t="s">
        <v>115</v>
      </c>
      <c r="D45" s="6">
        <v>618</v>
      </c>
      <c r="E45" s="6">
        <v>601</v>
      </c>
      <c r="F45" s="6">
        <v>1219</v>
      </c>
      <c r="G45" s="7">
        <v>1059</v>
      </c>
      <c r="H45" s="8">
        <f t="shared" si="0"/>
        <v>160</v>
      </c>
      <c r="I45" s="8" t="str">
        <f t="shared" si="1"/>
        <v>NO</v>
      </c>
      <c r="J45" s="9">
        <f t="array" ref="J45">INDEX('Aid by County'!C:C, MATCH(C45, 'Aid by County'!B:B, 0))</f>
        <v>25185765</v>
      </c>
    </row>
    <row r="46" spans="1:10" x14ac:dyDescent="0.2">
      <c r="A46" s="5" t="s">
        <v>116</v>
      </c>
      <c r="B46" s="5" t="s">
        <v>23</v>
      </c>
      <c r="C46" s="5" t="s">
        <v>74</v>
      </c>
      <c r="D46" s="6">
        <v>607</v>
      </c>
      <c r="E46" s="6">
        <v>607</v>
      </c>
      <c r="F46" s="6">
        <v>1214</v>
      </c>
      <c r="G46" s="7">
        <v>1059</v>
      </c>
      <c r="H46" s="8">
        <f t="shared" si="0"/>
        <v>155</v>
      </c>
      <c r="I46" s="8" t="str">
        <f t="shared" si="1"/>
        <v>NO</v>
      </c>
      <c r="J46" s="9">
        <f t="array" ref="J46">INDEX('Aid by County'!C:C, MATCH(C46, 'Aid by County'!B:B, 0))</f>
        <v>1242082</v>
      </c>
    </row>
    <row r="47" spans="1:10" x14ac:dyDescent="0.2">
      <c r="A47" s="5" t="s">
        <v>117</v>
      </c>
      <c r="B47" s="5" t="s">
        <v>12</v>
      </c>
      <c r="C47" s="5" t="s">
        <v>118</v>
      </c>
      <c r="D47" s="6">
        <v>611</v>
      </c>
      <c r="E47" s="6">
        <v>602</v>
      </c>
      <c r="F47" s="6">
        <v>1213</v>
      </c>
      <c r="G47" s="7">
        <v>1059</v>
      </c>
      <c r="H47" s="8">
        <f t="shared" si="0"/>
        <v>154</v>
      </c>
      <c r="I47" s="8" t="str">
        <f t="shared" si="1"/>
        <v>NO</v>
      </c>
      <c r="J47" s="9">
        <f t="array" ref="J47">INDEX('Aid by County'!C:C, MATCH(C47, 'Aid by County'!B:B, 0))</f>
        <v>23651279</v>
      </c>
    </row>
    <row r="48" spans="1:10" x14ac:dyDescent="0.2">
      <c r="A48" s="5" t="s">
        <v>119</v>
      </c>
      <c r="B48" s="5" t="s">
        <v>81</v>
      </c>
      <c r="C48" s="5" t="s">
        <v>82</v>
      </c>
      <c r="D48" s="6">
        <v>612</v>
      </c>
      <c r="E48" s="6">
        <v>601</v>
      </c>
      <c r="F48" s="6">
        <v>1213</v>
      </c>
      <c r="G48" s="7">
        <v>1059</v>
      </c>
      <c r="H48" s="8">
        <f t="shared" si="0"/>
        <v>154</v>
      </c>
      <c r="I48" s="8" t="str">
        <f t="shared" si="1"/>
        <v>NO</v>
      </c>
      <c r="J48" s="9">
        <f t="array" ref="J48">INDEX('Aid by County'!C:C, MATCH(C48, 'Aid by County'!B:B, 0))</f>
        <v>4461500</v>
      </c>
    </row>
    <row r="49" spans="1:10" x14ac:dyDescent="0.2">
      <c r="A49" s="5" t="s">
        <v>120</v>
      </c>
      <c r="B49" s="5" t="s">
        <v>45</v>
      </c>
      <c r="C49" s="5" t="s">
        <v>121</v>
      </c>
      <c r="D49" s="6">
        <v>597</v>
      </c>
      <c r="E49" s="6">
        <v>616</v>
      </c>
      <c r="F49" s="6">
        <v>1213</v>
      </c>
      <c r="G49" s="7">
        <v>1059</v>
      </c>
      <c r="H49" s="8">
        <f t="shared" si="0"/>
        <v>154</v>
      </c>
      <c r="I49" s="8" t="str">
        <f t="shared" si="1"/>
        <v>YES</v>
      </c>
      <c r="J49" s="9">
        <f t="array" ref="J49">INDEX('Aid by County'!C:C, MATCH(C49, 'Aid by County'!B:B, 0))</f>
        <v>898906</v>
      </c>
    </row>
    <row r="50" spans="1:10" x14ac:dyDescent="0.2">
      <c r="A50" s="5" t="s">
        <v>122</v>
      </c>
      <c r="B50" s="5" t="s">
        <v>15</v>
      </c>
      <c r="C50" s="5" t="s">
        <v>123</v>
      </c>
      <c r="D50" s="6">
        <v>611</v>
      </c>
      <c r="E50" s="6">
        <v>601</v>
      </c>
      <c r="F50" s="6">
        <v>1212</v>
      </c>
      <c r="G50" s="7">
        <v>1059</v>
      </c>
      <c r="H50" s="8">
        <f t="shared" si="0"/>
        <v>153</v>
      </c>
      <c r="I50" s="8" t="str">
        <f t="shared" si="1"/>
        <v>NO</v>
      </c>
      <c r="J50" s="9">
        <f t="array" ref="J50">INDEX('Aid by County'!C:C, MATCH(C50, 'Aid by County'!B:B, 0))</f>
        <v>1872729</v>
      </c>
    </row>
    <row r="51" spans="1:10" x14ac:dyDescent="0.2">
      <c r="A51" s="5" t="s">
        <v>124</v>
      </c>
      <c r="B51" s="5" t="s">
        <v>45</v>
      </c>
      <c r="C51" s="5" t="s">
        <v>125</v>
      </c>
      <c r="D51" s="6">
        <v>604</v>
      </c>
      <c r="E51" s="6">
        <v>608</v>
      </c>
      <c r="F51" s="6">
        <v>1212</v>
      </c>
      <c r="G51" s="7">
        <v>1059</v>
      </c>
      <c r="H51" s="8">
        <f t="shared" si="0"/>
        <v>153</v>
      </c>
      <c r="I51" s="8" t="str">
        <f t="shared" si="1"/>
        <v>YES</v>
      </c>
      <c r="J51" s="9">
        <f t="array" ref="J51">INDEX('Aid by County'!C:C, MATCH(C51, 'Aid by County'!B:B, 0))</f>
        <v>992398</v>
      </c>
    </row>
    <row r="52" spans="1:10" x14ac:dyDescent="0.2">
      <c r="A52" s="5" t="s">
        <v>126</v>
      </c>
      <c r="B52" s="5" t="s">
        <v>76</v>
      </c>
      <c r="C52" s="5" t="s">
        <v>127</v>
      </c>
      <c r="D52" s="6">
        <v>610</v>
      </c>
      <c r="E52" s="6">
        <v>601</v>
      </c>
      <c r="F52" s="6">
        <v>1211</v>
      </c>
      <c r="G52" s="7">
        <v>1059</v>
      </c>
      <c r="H52" s="8">
        <f t="shared" si="0"/>
        <v>152</v>
      </c>
      <c r="I52" s="8" t="str">
        <f t="shared" si="1"/>
        <v>NO</v>
      </c>
      <c r="J52" s="9">
        <f t="array" ref="J52">INDEX('Aid by County'!C:C, MATCH(C52, 'Aid by County'!B:B, 0))</f>
        <v>13110005</v>
      </c>
    </row>
    <row r="53" spans="1:10" x14ac:dyDescent="0.2">
      <c r="A53" s="5" t="s">
        <v>128</v>
      </c>
      <c r="B53" s="5" t="s">
        <v>15</v>
      </c>
      <c r="C53" s="5" t="s">
        <v>97</v>
      </c>
      <c r="D53" s="6">
        <v>601</v>
      </c>
      <c r="E53" s="6">
        <v>608</v>
      </c>
      <c r="F53" s="6">
        <v>1209</v>
      </c>
      <c r="G53" s="7">
        <v>1059</v>
      </c>
      <c r="H53" s="8">
        <f t="shared" si="0"/>
        <v>150</v>
      </c>
      <c r="I53" s="8" t="str">
        <f t="shared" si="1"/>
        <v>YES</v>
      </c>
      <c r="J53" s="9">
        <f t="array" ref="J53">INDEX('Aid by County'!C:C, MATCH(C53, 'Aid by County'!B:B, 0))</f>
        <v>51564083</v>
      </c>
    </row>
    <row r="54" spans="1:10" x14ac:dyDescent="0.2">
      <c r="A54" s="5" t="s">
        <v>129</v>
      </c>
      <c r="B54" s="5" t="s">
        <v>23</v>
      </c>
      <c r="C54" s="5" t="s">
        <v>130</v>
      </c>
      <c r="D54" s="6">
        <v>599</v>
      </c>
      <c r="E54" s="6">
        <v>609</v>
      </c>
      <c r="F54" s="6">
        <v>1208</v>
      </c>
      <c r="G54" s="7">
        <v>1059</v>
      </c>
      <c r="H54" s="8">
        <f t="shared" si="0"/>
        <v>149</v>
      </c>
      <c r="I54" s="8" t="str">
        <f t="shared" si="1"/>
        <v>YES</v>
      </c>
      <c r="J54" s="9">
        <f t="array" ref="J54">INDEX('Aid by County'!C:C, MATCH(C54, 'Aid by County'!B:B, 0))</f>
        <v>1325991</v>
      </c>
    </row>
    <row r="55" spans="1:10" x14ac:dyDescent="0.2">
      <c r="A55" s="5" t="s">
        <v>131</v>
      </c>
      <c r="B55" s="5" t="s">
        <v>15</v>
      </c>
      <c r="C55" s="5" t="s">
        <v>132</v>
      </c>
      <c r="D55" s="6">
        <v>603</v>
      </c>
      <c r="E55" s="6">
        <v>604</v>
      </c>
      <c r="F55" s="6">
        <v>1207</v>
      </c>
      <c r="G55" s="7">
        <v>1059</v>
      </c>
      <c r="H55" s="8">
        <f t="shared" si="0"/>
        <v>148</v>
      </c>
      <c r="I55" s="8" t="str">
        <f t="shared" si="1"/>
        <v>YES</v>
      </c>
      <c r="J55" s="9">
        <f t="array" ref="J55">INDEX('Aid by County'!C:C, MATCH(C55, 'Aid by County'!B:B, 0))</f>
        <v>449963</v>
      </c>
    </row>
    <row r="56" spans="1:10" x14ac:dyDescent="0.2">
      <c r="A56" s="5" t="s">
        <v>133</v>
      </c>
      <c r="B56" s="5" t="s">
        <v>23</v>
      </c>
      <c r="C56" s="5" t="s">
        <v>134</v>
      </c>
      <c r="D56" s="6">
        <v>609</v>
      </c>
      <c r="E56" s="6">
        <v>594</v>
      </c>
      <c r="F56" s="6">
        <v>1203</v>
      </c>
      <c r="G56" s="7">
        <v>1059</v>
      </c>
      <c r="H56" s="8">
        <f t="shared" si="0"/>
        <v>144</v>
      </c>
      <c r="I56" s="8" t="str">
        <f t="shared" si="1"/>
        <v>NO</v>
      </c>
      <c r="J56" s="9">
        <f t="array" ref="J56">INDEX('Aid by County'!C:C, MATCH(C56, 'Aid by County'!B:B, 0))</f>
        <v>2346236</v>
      </c>
    </row>
    <row r="57" spans="1:10" x14ac:dyDescent="0.2">
      <c r="A57" s="5" t="s">
        <v>135</v>
      </c>
      <c r="B57" s="5" t="s">
        <v>136</v>
      </c>
      <c r="C57" s="5" t="s">
        <v>137</v>
      </c>
      <c r="D57" s="6">
        <v>601</v>
      </c>
      <c r="E57" s="6">
        <v>601</v>
      </c>
      <c r="F57" s="6">
        <v>1202</v>
      </c>
      <c r="G57" s="7">
        <v>1059</v>
      </c>
      <c r="H57" s="8">
        <f t="shared" si="0"/>
        <v>143</v>
      </c>
      <c r="I57" s="8" t="str">
        <f t="shared" si="1"/>
        <v>NO</v>
      </c>
      <c r="J57" s="9">
        <f t="array" ref="J57">INDEX('Aid by County'!C:C, MATCH(C57, 'Aid by County'!B:B, 0))</f>
        <v>3193484</v>
      </c>
    </row>
    <row r="58" spans="1:10" x14ac:dyDescent="0.2">
      <c r="A58" s="5" t="s">
        <v>138</v>
      </c>
      <c r="B58" s="5" t="s">
        <v>103</v>
      </c>
      <c r="C58" s="5" t="s">
        <v>139</v>
      </c>
      <c r="D58" s="6">
        <v>604</v>
      </c>
      <c r="E58" s="6">
        <v>598</v>
      </c>
      <c r="F58" s="6">
        <v>1202</v>
      </c>
      <c r="G58" s="7">
        <v>1059</v>
      </c>
      <c r="H58" s="8">
        <f t="shared" si="0"/>
        <v>143</v>
      </c>
      <c r="I58" s="8" t="str">
        <f t="shared" si="1"/>
        <v>NO</v>
      </c>
      <c r="J58" s="9">
        <f t="array" ref="J58">INDEX('Aid by County'!C:C, MATCH(C58, 'Aid by County'!B:B, 0))</f>
        <v>5705974</v>
      </c>
    </row>
    <row r="59" spans="1:10" x14ac:dyDescent="0.2">
      <c r="A59" s="5" t="s">
        <v>140</v>
      </c>
      <c r="B59" s="5" t="s">
        <v>81</v>
      </c>
      <c r="C59" s="5" t="s">
        <v>141</v>
      </c>
      <c r="D59" s="6">
        <v>606</v>
      </c>
      <c r="E59" s="6">
        <v>596</v>
      </c>
      <c r="F59" s="6">
        <v>1202</v>
      </c>
      <c r="G59" s="7">
        <v>1059</v>
      </c>
      <c r="H59" s="8">
        <f t="shared" si="0"/>
        <v>143</v>
      </c>
      <c r="I59" s="8" t="str">
        <f t="shared" si="1"/>
        <v>NO</v>
      </c>
      <c r="J59" s="9">
        <f t="array" ref="J59">INDEX('Aid by County'!C:C, MATCH(C59, 'Aid by County'!B:B, 0))</f>
        <v>1880323</v>
      </c>
    </row>
    <row r="60" spans="1:10" x14ac:dyDescent="0.2">
      <c r="A60" s="5" t="s">
        <v>142</v>
      </c>
      <c r="B60" s="5" t="s">
        <v>45</v>
      </c>
      <c r="C60" s="5" t="s">
        <v>143</v>
      </c>
      <c r="D60" s="6">
        <v>607</v>
      </c>
      <c r="E60" s="6">
        <v>595</v>
      </c>
      <c r="F60" s="6">
        <v>1202</v>
      </c>
      <c r="G60" s="7">
        <v>1059</v>
      </c>
      <c r="H60" s="8">
        <f t="shared" si="0"/>
        <v>143</v>
      </c>
      <c r="I60" s="8" t="str">
        <f t="shared" si="1"/>
        <v>NO</v>
      </c>
      <c r="J60" s="9">
        <f t="array" ref="J60">INDEX('Aid by County'!C:C, MATCH(C60, 'Aid by County'!B:B, 0))</f>
        <v>9375561</v>
      </c>
    </row>
    <row r="61" spans="1:10" x14ac:dyDescent="0.2">
      <c r="A61" s="5" t="s">
        <v>144</v>
      </c>
      <c r="B61" s="5" t="s">
        <v>23</v>
      </c>
      <c r="C61" s="5" t="s">
        <v>145</v>
      </c>
      <c r="D61" s="6">
        <v>605</v>
      </c>
      <c r="E61" s="6">
        <v>596</v>
      </c>
      <c r="F61" s="6">
        <v>1201</v>
      </c>
      <c r="G61" s="7">
        <v>1059</v>
      </c>
      <c r="H61" s="8">
        <f t="shared" si="0"/>
        <v>142</v>
      </c>
      <c r="I61" s="8" t="str">
        <f t="shared" si="1"/>
        <v>NO</v>
      </c>
      <c r="J61" s="9">
        <f t="array" ref="J61">INDEX('Aid by County'!C:C, MATCH(C61, 'Aid by County'!B:B, 0))</f>
        <v>685703</v>
      </c>
    </row>
    <row r="62" spans="1:10" x14ac:dyDescent="0.2">
      <c r="A62" s="5" t="s">
        <v>146</v>
      </c>
      <c r="B62" s="5" t="s">
        <v>23</v>
      </c>
      <c r="C62" s="5" t="s">
        <v>147</v>
      </c>
      <c r="D62" s="6">
        <v>601</v>
      </c>
      <c r="E62" s="6">
        <v>598</v>
      </c>
      <c r="F62" s="6">
        <v>1199</v>
      </c>
      <c r="G62" s="7">
        <v>1059</v>
      </c>
      <c r="H62" s="8">
        <f t="shared" si="0"/>
        <v>140</v>
      </c>
      <c r="I62" s="8" t="str">
        <f t="shared" si="1"/>
        <v>NO</v>
      </c>
      <c r="J62" s="9">
        <f t="array" ref="J62">INDEX('Aid by County'!C:C, MATCH(C62, 'Aid by County'!B:B, 0))</f>
        <v>1136545</v>
      </c>
    </row>
    <row r="63" spans="1:10" x14ac:dyDescent="0.2">
      <c r="A63" s="5" t="s">
        <v>148</v>
      </c>
      <c r="B63" s="5" t="s">
        <v>54</v>
      </c>
      <c r="C63" s="5" t="s">
        <v>149</v>
      </c>
      <c r="D63" s="6">
        <v>592</v>
      </c>
      <c r="E63" s="6">
        <v>607</v>
      </c>
      <c r="F63" s="6">
        <v>1199</v>
      </c>
      <c r="G63" s="7">
        <v>1059</v>
      </c>
      <c r="H63" s="8">
        <f t="shared" si="0"/>
        <v>140</v>
      </c>
      <c r="I63" s="8" t="str">
        <f t="shared" si="1"/>
        <v>YES</v>
      </c>
      <c r="J63" s="9">
        <f t="array" ref="J63">INDEX('Aid by County'!C:C, MATCH(C63, 'Aid by County'!B:B, 0))</f>
        <v>780892</v>
      </c>
    </row>
    <row r="64" spans="1:10" x14ac:dyDescent="0.2">
      <c r="A64" s="5" t="s">
        <v>150</v>
      </c>
      <c r="B64" s="5" t="s">
        <v>103</v>
      </c>
      <c r="C64" s="5" t="s">
        <v>104</v>
      </c>
      <c r="D64" s="6">
        <v>599</v>
      </c>
      <c r="E64" s="6">
        <v>600</v>
      </c>
      <c r="F64" s="6">
        <v>1199</v>
      </c>
      <c r="G64" s="7">
        <v>1059</v>
      </c>
      <c r="H64" s="8">
        <f t="shared" si="0"/>
        <v>140</v>
      </c>
      <c r="I64" s="8" t="str">
        <f t="shared" si="1"/>
        <v>YES</v>
      </c>
      <c r="J64" s="9">
        <f t="array" ref="J64">INDEX('Aid by County'!C:C, MATCH(C64, 'Aid by County'!B:B, 0))</f>
        <v>5554323</v>
      </c>
    </row>
    <row r="65" spans="1:10" x14ac:dyDescent="0.2">
      <c r="A65" s="5" t="s">
        <v>151</v>
      </c>
      <c r="B65" s="5" t="s">
        <v>32</v>
      </c>
      <c r="C65" s="5" t="s">
        <v>152</v>
      </c>
      <c r="D65" s="6">
        <v>592</v>
      </c>
      <c r="E65" s="6">
        <v>606</v>
      </c>
      <c r="F65" s="6">
        <v>1198</v>
      </c>
      <c r="G65" s="7">
        <v>1059</v>
      </c>
      <c r="H65" s="8">
        <f t="shared" si="0"/>
        <v>139</v>
      </c>
      <c r="I65" s="8" t="str">
        <f t="shared" si="1"/>
        <v>YES</v>
      </c>
      <c r="J65" s="9">
        <f t="array" ref="J65">INDEX('Aid by County'!C:C, MATCH(C65, 'Aid by County'!B:B, 0))</f>
        <v>1197251</v>
      </c>
    </row>
    <row r="66" spans="1:10" x14ac:dyDescent="0.2">
      <c r="A66" s="5" t="s">
        <v>153</v>
      </c>
      <c r="B66" s="5" t="s">
        <v>32</v>
      </c>
      <c r="C66" s="5" t="s">
        <v>154</v>
      </c>
      <c r="D66" s="6">
        <v>597</v>
      </c>
      <c r="E66" s="6">
        <v>597</v>
      </c>
      <c r="F66" s="6">
        <v>1194</v>
      </c>
      <c r="G66" s="7">
        <v>1059</v>
      </c>
      <c r="H66" s="8">
        <f t="shared" si="0"/>
        <v>135</v>
      </c>
      <c r="I66" s="8" t="str">
        <f t="shared" si="1"/>
        <v>NO</v>
      </c>
      <c r="J66" s="9">
        <f t="array" ref="J66">INDEX('Aid by County'!C:C, MATCH(C66, 'Aid by County'!B:B, 0))</f>
        <v>1655470</v>
      </c>
    </row>
    <row r="67" spans="1:10" x14ac:dyDescent="0.2">
      <c r="A67" s="5" t="s">
        <v>155</v>
      </c>
      <c r="B67" s="5" t="s">
        <v>23</v>
      </c>
      <c r="C67" s="5" t="s">
        <v>88</v>
      </c>
      <c r="D67" s="6">
        <v>587</v>
      </c>
      <c r="E67" s="6">
        <v>606</v>
      </c>
      <c r="F67" s="6">
        <v>1193</v>
      </c>
      <c r="G67" s="7">
        <v>1059</v>
      </c>
      <c r="H67" s="8">
        <f t="shared" si="0"/>
        <v>134</v>
      </c>
      <c r="I67" s="8" t="str">
        <f t="shared" si="1"/>
        <v>YES</v>
      </c>
      <c r="J67" s="9">
        <f t="array" ref="J67">INDEX('Aid by County'!C:C, MATCH(C67, 'Aid by County'!B:B, 0))</f>
        <v>1280379</v>
      </c>
    </row>
    <row r="68" spans="1:10" x14ac:dyDescent="0.2">
      <c r="A68" s="5" t="s">
        <v>156</v>
      </c>
      <c r="B68" s="5" t="s">
        <v>81</v>
      </c>
      <c r="C68" s="5" t="s">
        <v>157</v>
      </c>
      <c r="D68" s="6">
        <v>596</v>
      </c>
      <c r="E68" s="6">
        <v>597</v>
      </c>
      <c r="F68" s="6">
        <v>1193</v>
      </c>
      <c r="G68" s="7">
        <v>1059</v>
      </c>
      <c r="H68" s="8">
        <f t="shared" si="0"/>
        <v>134</v>
      </c>
      <c r="I68" s="8" t="str">
        <f t="shared" si="1"/>
        <v>YES</v>
      </c>
      <c r="J68" s="9">
        <f t="array" ref="J68">INDEX('Aid by County'!C:C, MATCH(C68, 'Aid by County'!B:B, 0))</f>
        <v>12819909</v>
      </c>
    </row>
    <row r="69" spans="1:10" x14ac:dyDescent="0.2">
      <c r="A69" s="5" t="s">
        <v>158</v>
      </c>
      <c r="B69" s="5" t="s">
        <v>23</v>
      </c>
      <c r="C69" s="5" t="s">
        <v>159</v>
      </c>
      <c r="D69" s="6">
        <v>595</v>
      </c>
      <c r="E69" s="6">
        <v>597</v>
      </c>
      <c r="F69" s="6">
        <v>1192</v>
      </c>
      <c r="G69" s="7">
        <v>1059</v>
      </c>
      <c r="H69" s="8">
        <f t="shared" si="0"/>
        <v>133</v>
      </c>
      <c r="I69" s="8" t="str">
        <f t="shared" si="1"/>
        <v>YES</v>
      </c>
      <c r="J69" s="9">
        <f t="array" ref="J69">INDEX('Aid by County'!C:C, MATCH(C69, 'Aid by County'!B:B, 0))</f>
        <v>768572</v>
      </c>
    </row>
    <row r="70" spans="1:10" x14ac:dyDescent="0.2">
      <c r="A70" s="5" t="s">
        <v>160</v>
      </c>
      <c r="B70" s="5" t="s">
        <v>65</v>
      </c>
      <c r="C70" s="5" t="s">
        <v>161</v>
      </c>
      <c r="D70" s="6">
        <v>595</v>
      </c>
      <c r="E70" s="6">
        <v>597</v>
      </c>
      <c r="F70" s="6">
        <v>1192</v>
      </c>
      <c r="G70" s="7">
        <v>1059</v>
      </c>
      <c r="H70" s="8">
        <f t="shared" si="0"/>
        <v>133</v>
      </c>
      <c r="I70" s="8" t="str">
        <f t="shared" si="1"/>
        <v>YES</v>
      </c>
      <c r="J70" s="9">
        <f t="array" ref="J70">INDEX('Aid by County'!C:C, MATCH(C70, 'Aid by County'!B:B, 0))</f>
        <v>21204179</v>
      </c>
    </row>
    <row r="71" spans="1:10" x14ac:dyDescent="0.2">
      <c r="A71" s="5" t="s">
        <v>162</v>
      </c>
      <c r="B71" s="5" t="s">
        <v>81</v>
      </c>
      <c r="C71" s="5" t="s">
        <v>163</v>
      </c>
      <c r="D71" s="6">
        <v>599</v>
      </c>
      <c r="E71" s="6">
        <v>593</v>
      </c>
      <c r="F71" s="6">
        <v>1192</v>
      </c>
      <c r="G71" s="7">
        <v>1059</v>
      </c>
      <c r="H71" s="8">
        <f t="shared" si="0"/>
        <v>133</v>
      </c>
      <c r="I71" s="8" t="str">
        <f t="shared" si="1"/>
        <v>NO</v>
      </c>
      <c r="J71" s="9">
        <f t="array" ref="J71">INDEX('Aid by County'!C:C, MATCH(C71, 'Aid by County'!B:B, 0))</f>
        <v>4709595</v>
      </c>
    </row>
    <row r="72" spans="1:10" x14ac:dyDescent="0.2">
      <c r="A72" s="5" t="s">
        <v>164</v>
      </c>
      <c r="B72" s="5" t="s">
        <v>81</v>
      </c>
      <c r="C72" s="5" t="s">
        <v>165</v>
      </c>
      <c r="D72" s="6">
        <v>590</v>
      </c>
      <c r="E72" s="6">
        <v>596</v>
      </c>
      <c r="F72" s="6">
        <v>1186</v>
      </c>
      <c r="G72" s="7">
        <v>1059</v>
      </c>
      <c r="H72" s="8">
        <f t="shared" si="0"/>
        <v>127</v>
      </c>
      <c r="I72" s="8" t="str">
        <f t="shared" si="1"/>
        <v>YES</v>
      </c>
      <c r="J72" s="9">
        <f t="array" ref="J72">INDEX('Aid by County'!C:C, MATCH(C72, 'Aid by County'!B:B, 0))</f>
        <v>838828</v>
      </c>
    </row>
    <row r="73" spans="1:10" x14ac:dyDescent="0.2">
      <c r="A73" s="5" t="s">
        <v>166</v>
      </c>
      <c r="B73" s="5" t="s">
        <v>54</v>
      </c>
      <c r="C73" s="5" t="s">
        <v>167</v>
      </c>
      <c r="D73" s="6">
        <v>600</v>
      </c>
      <c r="E73" s="6">
        <v>585</v>
      </c>
      <c r="F73" s="6">
        <v>1185</v>
      </c>
      <c r="G73" s="7">
        <v>1059</v>
      </c>
      <c r="H73" s="8">
        <f t="shared" si="0"/>
        <v>126</v>
      </c>
      <c r="I73" s="8" t="str">
        <f t="shared" si="1"/>
        <v>NO</v>
      </c>
      <c r="J73" s="9">
        <f t="array" ref="J73">INDEX('Aid by County'!C:C, MATCH(C73, 'Aid by County'!B:B, 0))</f>
        <v>742025051</v>
      </c>
    </row>
    <row r="74" spans="1:10" x14ac:dyDescent="0.2">
      <c r="A74" s="5" t="s">
        <v>168</v>
      </c>
      <c r="B74" s="5" t="s">
        <v>54</v>
      </c>
      <c r="C74" s="5" t="s">
        <v>169</v>
      </c>
      <c r="D74" s="6">
        <v>591</v>
      </c>
      <c r="E74" s="6">
        <v>594</v>
      </c>
      <c r="F74" s="6">
        <v>1185</v>
      </c>
      <c r="G74" s="7">
        <v>1059</v>
      </c>
      <c r="H74" s="8">
        <f t="shared" si="0"/>
        <v>126</v>
      </c>
      <c r="I74" s="8" t="str">
        <f t="shared" si="1"/>
        <v>YES</v>
      </c>
      <c r="J74" s="9">
        <f t="array" ref="J74">INDEX('Aid by County'!C:C, MATCH(C74, 'Aid by County'!B:B, 0))</f>
        <v>916688</v>
      </c>
    </row>
    <row r="75" spans="1:10" x14ac:dyDescent="0.2">
      <c r="A75" s="5" t="s">
        <v>170</v>
      </c>
      <c r="B75" s="5" t="s">
        <v>12</v>
      </c>
      <c r="C75" s="5" t="s">
        <v>171</v>
      </c>
      <c r="D75" s="6">
        <v>580</v>
      </c>
      <c r="E75" s="6">
        <v>602</v>
      </c>
      <c r="F75" s="6">
        <v>1182</v>
      </c>
      <c r="G75" s="7">
        <v>1059</v>
      </c>
      <c r="H75" s="8">
        <f t="shared" si="0"/>
        <v>123</v>
      </c>
      <c r="I75" s="8" t="str">
        <f t="shared" si="1"/>
        <v>YES</v>
      </c>
      <c r="J75" s="9">
        <f t="array" ref="J75">INDEX('Aid by County'!C:C, MATCH(C75, 'Aid by County'!B:B, 0))</f>
        <v>3676784</v>
      </c>
    </row>
    <row r="76" spans="1:10" x14ac:dyDescent="0.2">
      <c r="A76" s="5" t="s">
        <v>172</v>
      </c>
      <c r="B76" s="5" t="s">
        <v>81</v>
      </c>
      <c r="C76" s="5" t="s">
        <v>173</v>
      </c>
      <c r="D76" s="6">
        <v>595</v>
      </c>
      <c r="E76" s="6">
        <v>586</v>
      </c>
      <c r="F76" s="6">
        <v>1181</v>
      </c>
      <c r="G76" s="7">
        <v>1059</v>
      </c>
      <c r="H76" s="8">
        <f t="shared" si="0"/>
        <v>122</v>
      </c>
      <c r="I76" s="8" t="str">
        <f t="shared" si="1"/>
        <v>NO</v>
      </c>
      <c r="J76" s="9">
        <f t="array" ref="J76">INDEX('Aid by County'!C:C, MATCH(C76, 'Aid by County'!B:B, 0))</f>
        <v>7673207</v>
      </c>
    </row>
    <row r="77" spans="1:10" x14ac:dyDescent="0.2">
      <c r="A77" s="5" t="s">
        <v>174</v>
      </c>
      <c r="B77" s="5" t="s">
        <v>103</v>
      </c>
      <c r="C77" s="5" t="s">
        <v>175</v>
      </c>
      <c r="D77" s="6">
        <v>583</v>
      </c>
      <c r="E77" s="6">
        <v>596</v>
      </c>
      <c r="F77" s="6">
        <v>1179</v>
      </c>
      <c r="G77" s="7">
        <v>1059</v>
      </c>
      <c r="H77" s="8">
        <f t="shared" si="0"/>
        <v>120</v>
      </c>
      <c r="I77" s="8" t="str">
        <f t="shared" si="1"/>
        <v>YES</v>
      </c>
      <c r="J77" s="9">
        <f t="array" ref="J77">INDEX('Aid by County'!C:C, MATCH(C77, 'Aid by County'!B:B, 0))</f>
        <v>4005830</v>
      </c>
    </row>
    <row r="78" spans="1:10" x14ac:dyDescent="0.2">
      <c r="A78" s="5" t="s">
        <v>176</v>
      </c>
      <c r="B78" s="5" t="s">
        <v>76</v>
      </c>
      <c r="C78" s="5" t="s">
        <v>177</v>
      </c>
      <c r="D78" s="6">
        <v>590</v>
      </c>
      <c r="E78" s="6">
        <v>588</v>
      </c>
      <c r="F78" s="6">
        <v>1178</v>
      </c>
      <c r="G78" s="7">
        <v>1059</v>
      </c>
      <c r="H78" s="8">
        <f t="shared" si="0"/>
        <v>119</v>
      </c>
      <c r="I78" s="8" t="str">
        <f t="shared" si="1"/>
        <v>NO</v>
      </c>
      <c r="J78" s="9">
        <f t="array" ref="J78">INDEX('Aid by County'!C:C, MATCH(C78, 'Aid by County'!B:B, 0))</f>
        <v>9292586</v>
      </c>
    </row>
    <row r="79" spans="1:10" x14ac:dyDescent="0.2">
      <c r="A79" s="5" t="s">
        <v>178</v>
      </c>
      <c r="B79" s="5" t="s">
        <v>23</v>
      </c>
      <c r="C79" s="5" t="s">
        <v>179</v>
      </c>
      <c r="D79" s="6">
        <v>588</v>
      </c>
      <c r="E79" s="6">
        <v>589</v>
      </c>
      <c r="F79" s="6">
        <v>1177</v>
      </c>
      <c r="G79" s="7">
        <v>1059</v>
      </c>
      <c r="H79" s="8">
        <f t="shared" si="0"/>
        <v>118</v>
      </c>
      <c r="I79" s="8" t="str">
        <f t="shared" si="1"/>
        <v>YES</v>
      </c>
      <c r="J79" s="9">
        <f t="array" ref="J79">INDEX('Aid by County'!C:C, MATCH(C79, 'Aid by County'!B:B, 0))</f>
        <v>2101283</v>
      </c>
    </row>
    <row r="80" spans="1:10" x14ac:dyDescent="0.2">
      <c r="A80" s="5" t="s">
        <v>180</v>
      </c>
      <c r="B80" s="5" t="s">
        <v>23</v>
      </c>
      <c r="C80" s="5" t="s">
        <v>147</v>
      </c>
      <c r="D80" s="6">
        <v>590</v>
      </c>
      <c r="E80" s="6">
        <v>587</v>
      </c>
      <c r="F80" s="6">
        <v>1177</v>
      </c>
      <c r="G80" s="7">
        <v>1059</v>
      </c>
      <c r="H80" s="8">
        <f t="shared" si="0"/>
        <v>118</v>
      </c>
      <c r="I80" s="8" t="str">
        <f t="shared" si="1"/>
        <v>NO</v>
      </c>
      <c r="J80" s="9">
        <f t="array" ref="J80">INDEX('Aid by County'!C:C, MATCH(C80, 'Aid by County'!B:B, 0))</f>
        <v>1136545</v>
      </c>
    </row>
    <row r="81" spans="1:10" x14ac:dyDescent="0.2">
      <c r="A81" s="5" t="s">
        <v>181</v>
      </c>
      <c r="B81" s="5" t="s">
        <v>12</v>
      </c>
      <c r="C81" s="5" t="s">
        <v>182</v>
      </c>
      <c r="D81" s="6">
        <v>583</v>
      </c>
      <c r="E81" s="6">
        <v>594</v>
      </c>
      <c r="F81" s="6">
        <v>1177</v>
      </c>
      <c r="G81" s="7">
        <v>1059</v>
      </c>
      <c r="H81" s="8">
        <f t="shared" si="0"/>
        <v>118</v>
      </c>
      <c r="I81" s="8" t="str">
        <f t="shared" si="1"/>
        <v>YES</v>
      </c>
      <c r="J81" s="9">
        <f t="array" ref="J81">INDEX('Aid by County'!C:C, MATCH(C81, 'Aid by County'!B:B, 0))</f>
        <v>1079208</v>
      </c>
    </row>
    <row r="82" spans="1:10" x14ac:dyDescent="0.2">
      <c r="A82" s="5" t="s">
        <v>183</v>
      </c>
      <c r="B82" s="5" t="s">
        <v>23</v>
      </c>
      <c r="C82" s="5" t="s">
        <v>184</v>
      </c>
      <c r="D82" s="6">
        <v>580</v>
      </c>
      <c r="E82" s="6">
        <v>595</v>
      </c>
      <c r="F82" s="6">
        <v>1175</v>
      </c>
      <c r="G82" s="7">
        <v>1059</v>
      </c>
      <c r="H82" s="8">
        <f t="shared" si="0"/>
        <v>116</v>
      </c>
      <c r="I82" s="8" t="str">
        <f t="shared" si="1"/>
        <v>YES</v>
      </c>
      <c r="J82" s="9">
        <f t="array" ref="J82">INDEX('Aid by County'!C:C, MATCH(C82, 'Aid by County'!B:B, 0))</f>
        <v>3592204</v>
      </c>
    </row>
    <row r="83" spans="1:10" x14ac:dyDescent="0.2">
      <c r="A83" s="5" t="s">
        <v>185</v>
      </c>
      <c r="B83" s="5" t="s">
        <v>136</v>
      </c>
      <c r="C83" s="5" t="s">
        <v>186</v>
      </c>
      <c r="D83" s="6">
        <v>583</v>
      </c>
      <c r="E83" s="6">
        <v>588</v>
      </c>
      <c r="F83" s="6">
        <v>1171</v>
      </c>
      <c r="G83" s="7">
        <v>1059</v>
      </c>
      <c r="H83" s="8">
        <f t="shared" si="0"/>
        <v>112</v>
      </c>
      <c r="I83" s="8" t="str">
        <f t="shared" si="1"/>
        <v>YES</v>
      </c>
      <c r="J83" s="9">
        <f t="array" ref="J83">INDEX('Aid by County'!C:C, MATCH(C83, 'Aid by County'!B:B, 0))</f>
        <v>28686546</v>
      </c>
    </row>
    <row r="84" spans="1:10" x14ac:dyDescent="0.2">
      <c r="A84" s="5" t="s">
        <v>187</v>
      </c>
      <c r="B84" s="5" t="s">
        <v>32</v>
      </c>
      <c r="C84" s="5" t="s">
        <v>33</v>
      </c>
      <c r="D84" s="6">
        <v>581</v>
      </c>
      <c r="E84" s="6">
        <v>589</v>
      </c>
      <c r="F84" s="6">
        <v>1170</v>
      </c>
      <c r="G84" s="7">
        <v>1059</v>
      </c>
      <c r="H84" s="8">
        <f t="shared" si="0"/>
        <v>111</v>
      </c>
      <c r="I84" s="8" t="str">
        <f t="shared" si="1"/>
        <v>YES</v>
      </c>
      <c r="J84" s="9">
        <f t="array" ref="J84">INDEX('Aid by County'!C:C, MATCH(C84, 'Aid by County'!B:B, 0))</f>
        <v>5725257</v>
      </c>
    </row>
    <row r="85" spans="1:10" x14ac:dyDescent="0.2">
      <c r="A85" s="5" t="s">
        <v>188</v>
      </c>
      <c r="B85" s="5" t="s">
        <v>81</v>
      </c>
      <c r="C85" s="5" t="s">
        <v>189</v>
      </c>
      <c r="D85" s="6">
        <v>583</v>
      </c>
      <c r="E85" s="6">
        <v>586</v>
      </c>
      <c r="F85" s="6">
        <v>1169</v>
      </c>
      <c r="G85" s="7">
        <v>1059</v>
      </c>
      <c r="H85" s="8">
        <f t="shared" si="0"/>
        <v>110</v>
      </c>
      <c r="I85" s="8" t="str">
        <f t="shared" si="1"/>
        <v>YES</v>
      </c>
      <c r="J85" s="9">
        <f t="array" ref="J85">INDEX('Aid by County'!C:C, MATCH(C85, 'Aid by County'!B:B, 0))</f>
        <v>1505820</v>
      </c>
    </row>
    <row r="86" spans="1:10" x14ac:dyDescent="0.2">
      <c r="A86" s="5" t="s">
        <v>190</v>
      </c>
      <c r="B86" s="5" t="s">
        <v>32</v>
      </c>
      <c r="C86" s="5" t="s">
        <v>191</v>
      </c>
      <c r="D86" s="6">
        <v>582</v>
      </c>
      <c r="E86" s="6">
        <v>587</v>
      </c>
      <c r="F86" s="6">
        <v>1169</v>
      </c>
      <c r="G86" s="7">
        <v>1059</v>
      </c>
      <c r="H86" s="8">
        <f t="shared" si="0"/>
        <v>110</v>
      </c>
      <c r="I86" s="8" t="str">
        <f t="shared" si="1"/>
        <v>YES</v>
      </c>
      <c r="J86" s="9">
        <f t="array" ref="J86">INDEX('Aid by County'!C:C, MATCH(C86, 'Aid by County'!B:B, 0))</f>
        <v>2365757</v>
      </c>
    </row>
    <row r="87" spans="1:10" x14ac:dyDescent="0.2">
      <c r="A87" s="5" t="s">
        <v>192</v>
      </c>
      <c r="B87" s="5" t="s">
        <v>81</v>
      </c>
      <c r="C87" s="5" t="s">
        <v>193</v>
      </c>
      <c r="D87" s="6">
        <v>582</v>
      </c>
      <c r="E87" s="6">
        <v>586</v>
      </c>
      <c r="F87" s="6">
        <v>1168</v>
      </c>
      <c r="G87" s="7">
        <v>1059</v>
      </c>
      <c r="H87" s="8">
        <f t="shared" si="0"/>
        <v>109</v>
      </c>
      <c r="I87" s="8" t="str">
        <f t="shared" si="1"/>
        <v>YES</v>
      </c>
      <c r="J87" s="9">
        <f t="array" ref="J87">INDEX('Aid by County'!C:C, MATCH(C87, 'Aid by County'!B:B, 0))</f>
        <v>2247383</v>
      </c>
    </row>
    <row r="88" spans="1:10" x14ac:dyDescent="0.2">
      <c r="A88" s="5" t="s">
        <v>194</v>
      </c>
      <c r="B88" s="5" t="s">
        <v>76</v>
      </c>
      <c r="C88" s="5" t="s">
        <v>195</v>
      </c>
      <c r="D88" s="6">
        <v>589</v>
      </c>
      <c r="E88" s="6">
        <v>578</v>
      </c>
      <c r="F88" s="6">
        <v>1167</v>
      </c>
      <c r="G88" s="7">
        <v>1059</v>
      </c>
      <c r="H88" s="8">
        <f t="shared" si="0"/>
        <v>108</v>
      </c>
      <c r="I88" s="8" t="str">
        <f t="shared" si="1"/>
        <v>NO</v>
      </c>
      <c r="J88" s="9">
        <f t="array" ref="J88">INDEX('Aid by County'!C:C, MATCH(C88, 'Aid by County'!B:B, 0))</f>
        <v>8443633</v>
      </c>
    </row>
    <row r="89" spans="1:10" x14ac:dyDescent="0.2">
      <c r="A89" s="5" t="s">
        <v>196</v>
      </c>
      <c r="B89" s="5" t="s">
        <v>54</v>
      </c>
      <c r="C89" s="5" t="s">
        <v>197</v>
      </c>
      <c r="D89" s="6">
        <v>576</v>
      </c>
      <c r="E89" s="6">
        <v>591</v>
      </c>
      <c r="F89" s="6">
        <v>1167</v>
      </c>
      <c r="G89" s="7">
        <v>1059</v>
      </c>
      <c r="H89" s="8">
        <f t="shared" si="0"/>
        <v>108</v>
      </c>
      <c r="I89" s="8" t="str">
        <f t="shared" si="1"/>
        <v>YES</v>
      </c>
      <c r="J89" s="9">
        <f t="array" ref="J89">INDEX('Aid by County'!C:C, MATCH(C89, 'Aid by County'!B:B, 0))</f>
        <v>1044523</v>
      </c>
    </row>
    <row r="90" spans="1:10" x14ac:dyDescent="0.2">
      <c r="A90" s="5" t="s">
        <v>198</v>
      </c>
      <c r="B90" s="5" t="s">
        <v>12</v>
      </c>
      <c r="C90" s="5" t="s">
        <v>199</v>
      </c>
      <c r="D90" s="6">
        <v>584</v>
      </c>
      <c r="E90" s="6">
        <v>583</v>
      </c>
      <c r="F90" s="6">
        <v>1167</v>
      </c>
      <c r="G90" s="7">
        <v>1059</v>
      </c>
      <c r="H90" s="8">
        <f t="shared" si="0"/>
        <v>108</v>
      </c>
      <c r="I90" s="8" t="str">
        <f t="shared" si="1"/>
        <v>NO</v>
      </c>
      <c r="J90" s="9">
        <f t="array" ref="J90">INDEX('Aid by County'!C:C, MATCH(C90, 'Aid by County'!B:B, 0))</f>
        <v>34838962</v>
      </c>
    </row>
    <row r="91" spans="1:10" x14ac:dyDescent="0.2">
      <c r="A91" s="5" t="s">
        <v>200</v>
      </c>
      <c r="B91" s="5" t="s">
        <v>136</v>
      </c>
      <c r="C91" s="5" t="s">
        <v>186</v>
      </c>
      <c r="D91" s="6">
        <v>590</v>
      </c>
      <c r="E91" s="6">
        <v>576</v>
      </c>
      <c r="F91" s="6">
        <v>1166</v>
      </c>
      <c r="G91" s="7">
        <v>1059</v>
      </c>
      <c r="H91" s="8">
        <f t="shared" si="0"/>
        <v>107</v>
      </c>
      <c r="I91" s="8" t="str">
        <f t="shared" si="1"/>
        <v>NO</v>
      </c>
      <c r="J91" s="9">
        <f t="array" ref="J91">INDEX('Aid by County'!C:C, MATCH(C91, 'Aid by County'!B:B, 0))</f>
        <v>28686546</v>
      </c>
    </row>
    <row r="92" spans="1:10" x14ac:dyDescent="0.2">
      <c r="A92" s="5" t="s">
        <v>201</v>
      </c>
      <c r="B92" s="5" t="s">
        <v>65</v>
      </c>
      <c r="C92" s="5" t="s">
        <v>66</v>
      </c>
      <c r="D92" s="6">
        <v>598</v>
      </c>
      <c r="E92" s="6">
        <v>567</v>
      </c>
      <c r="F92" s="6">
        <v>1165</v>
      </c>
      <c r="G92" s="7">
        <v>1059</v>
      </c>
      <c r="H92" s="8">
        <f t="shared" si="0"/>
        <v>106</v>
      </c>
      <c r="I92" s="8" t="str">
        <f t="shared" si="1"/>
        <v>NO</v>
      </c>
      <c r="J92" s="9">
        <f t="array" ref="J92">INDEX('Aid by County'!C:C, MATCH(C92, 'Aid by County'!B:B, 0))</f>
        <v>418779890</v>
      </c>
    </row>
    <row r="93" spans="1:10" x14ac:dyDescent="0.2">
      <c r="A93" s="5" t="s">
        <v>202</v>
      </c>
      <c r="B93" s="5" t="s">
        <v>29</v>
      </c>
      <c r="C93" s="5" t="s">
        <v>203</v>
      </c>
      <c r="D93" s="6">
        <v>580</v>
      </c>
      <c r="E93" s="6">
        <v>585</v>
      </c>
      <c r="F93" s="6">
        <v>1165</v>
      </c>
      <c r="G93" s="7">
        <v>1059</v>
      </c>
      <c r="H93" s="8">
        <f t="shared" si="0"/>
        <v>106</v>
      </c>
      <c r="I93" s="8" t="str">
        <f t="shared" si="1"/>
        <v>YES</v>
      </c>
      <c r="J93" s="9" t="e">
        <f t="array" ref="J93">INDEX('Aid by County'!C:C, MATCH(C93, 'Aid by County'!B:B, 0))</f>
        <v>#N/A</v>
      </c>
    </row>
    <row r="94" spans="1:10" x14ac:dyDescent="0.2">
      <c r="A94" s="5" t="s">
        <v>204</v>
      </c>
      <c r="B94" s="5" t="s">
        <v>54</v>
      </c>
      <c r="C94" s="5" t="s">
        <v>205</v>
      </c>
      <c r="D94" s="6">
        <v>578</v>
      </c>
      <c r="E94" s="6">
        <v>586</v>
      </c>
      <c r="F94" s="6">
        <v>1164</v>
      </c>
      <c r="G94" s="7">
        <v>1059</v>
      </c>
      <c r="H94" s="8">
        <f t="shared" si="0"/>
        <v>105</v>
      </c>
      <c r="I94" s="8" t="str">
        <f t="shared" si="1"/>
        <v>YES</v>
      </c>
      <c r="J94" s="9">
        <f t="array" ref="J94">INDEX('Aid by County'!C:C, MATCH(C94, 'Aid by County'!B:B, 0))</f>
        <v>4307567</v>
      </c>
    </row>
    <row r="95" spans="1:10" x14ac:dyDescent="0.2">
      <c r="A95" s="5" t="s">
        <v>206</v>
      </c>
      <c r="B95" s="5" t="s">
        <v>15</v>
      </c>
      <c r="C95" s="5" t="s">
        <v>207</v>
      </c>
      <c r="D95" s="6">
        <v>585</v>
      </c>
      <c r="E95" s="6">
        <v>578</v>
      </c>
      <c r="F95" s="6">
        <v>1163</v>
      </c>
      <c r="G95" s="7">
        <v>1059</v>
      </c>
      <c r="H95" s="8">
        <f t="shared" si="0"/>
        <v>104</v>
      </c>
      <c r="I95" s="8" t="str">
        <f t="shared" si="1"/>
        <v>NO</v>
      </c>
      <c r="J95" s="9">
        <f t="array" ref="J95">INDEX('Aid by County'!C:C, MATCH(C95, 'Aid by County'!B:B, 0))</f>
        <v>5655615</v>
      </c>
    </row>
    <row r="96" spans="1:10" x14ac:dyDescent="0.2">
      <c r="A96" s="5" t="s">
        <v>208</v>
      </c>
      <c r="B96" s="5" t="s">
        <v>50</v>
      </c>
      <c r="C96" s="5" t="s">
        <v>209</v>
      </c>
      <c r="D96" s="6">
        <v>580</v>
      </c>
      <c r="E96" s="6">
        <v>582</v>
      </c>
      <c r="F96" s="6">
        <v>1162</v>
      </c>
      <c r="G96" s="7">
        <v>1059</v>
      </c>
      <c r="H96" s="8">
        <f t="shared" si="0"/>
        <v>103</v>
      </c>
      <c r="I96" s="8" t="str">
        <f t="shared" si="1"/>
        <v>YES</v>
      </c>
      <c r="J96" s="9">
        <f t="array" ref="J96">INDEX('Aid by County'!C:C, MATCH(C96, 'Aid by County'!B:B, 0))</f>
        <v>18681802</v>
      </c>
    </row>
    <row r="97" spans="1:10" x14ac:dyDescent="0.2">
      <c r="A97" s="5" t="s">
        <v>210</v>
      </c>
      <c r="B97" s="5" t="s">
        <v>81</v>
      </c>
      <c r="C97" s="5" t="s">
        <v>211</v>
      </c>
      <c r="D97" s="6">
        <v>591</v>
      </c>
      <c r="E97" s="6">
        <v>571</v>
      </c>
      <c r="F97" s="6">
        <v>1162</v>
      </c>
      <c r="G97" s="7">
        <v>1059</v>
      </c>
      <c r="H97" s="8">
        <f t="shared" si="0"/>
        <v>103</v>
      </c>
      <c r="I97" s="8" t="str">
        <f t="shared" si="1"/>
        <v>NO</v>
      </c>
      <c r="J97" s="9">
        <f t="array" ref="J97">INDEX('Aid by County'!C:C, MATCH(C97, 'Aid by County'!B:B, 0))</f>
        <v>15282286</v>
      </c>
    </row>
    <row r="98" spans="1:10" x14ac:dyDescent="0.2">
      <c r="A98" s="5" t="s">
        <v>212</v>
      </c>
      <c r="B98" s="5" t="s">
        <v>15</v>
      </c>
      <c r="C98" s="5" t="s">
        <v>97</v>
      </c>
      <c r="D98" s="6">
        <v>582</v>
      </c>
      <c r="E98" s="6">
        <v>579</v>
      </c>
      <c r="F98" s="6">
        <v>1161</v>
      </c>
      <c r="G98" s="7">
        <v>1059</v>
      </c>
      <c r="H98" s="8">
        <f t="shared" si="0"/>
        <v>102</v>
      </c>
      <c r="I98" s="8" t="str">
        <f t="shared" si="1"/>
        <v>NO</v>
      </c>
      <c r="J98" s="9">
        <f t="array" ref="J98">INDEX('Aid by County'!C:C, MATCH(C98, 'Aid by County'!B:B, 0))</f>
        <v>51564083</v>
      </c>
    </row>
    <row r="99" spans="1:10" x14ac:dyDescent="0.2">
      <c r="A99" s="5" t="s">
        <v>213</v>
      </c>
      <c r="B99" s="5" t="s">
        <v>214</v>
      </c>
      <c r="C99" s="5" t="s">
        <v>215</v>
      </c>
      <c r="D99" s="6">
        <v>584</v>
      </c>
      <c r="E99" s="6">
        <v>577</v>
      </c>
      <c r="F99" s="6">
        <v>1161</v>
      </c>
      <c r="G99" s="7">
        <v>1059</v>
      </c>
      <c r="H99" s="8">
        <f t="shared" si="0"/>
        <v>102</v>
      </c>
      <c r="I99" s="8" t="str">
        <f t="shared" si="1"/>
        <v>NO</v>
      </c>
      <c r="J99" s="9">
        <f t="array" ref="J99">INDEX('Aid by County'!C:C, MATCH(C99, 'Aid by County'!B:B, 0))</f>
        <v>4042746</v>
      </c>
    </row>
    <row r="100" spans="1:10" x14ac:dyDescent="0.2">
      <c r="A100" s="5" t="s">
        <v>216</v>
      </c>
      <c r="B100" s="5" t="s">
        <v>50</v>
      </c>
      <c r="C100" s="5" t="s">
        <v>217</v>
      </c>
      <c r="D100" s="6">
        <v>575</v>
      </c>
      <c r="E100" s="6">
        <v>585</v>
      </c>
      <c r="F100" s="6">
        <v>1160</v>
      </c>
      <c r="G100" s="7">
        <v>1059</v>
      </c>
      <c r="H100" s="8">
        <f t="shared" si="0"/>
        <v>101</v>
      </c>
      <c r="I100" s="8" t="str">
        <f t="shared" si="1"/>
        <v>YES</v>
      </c>
      <c r="J100" s="9">
        <f t="array" ref="J100">INDEX('Aid by County'!C:C, MATCH(C100, 'Aid by County'!B:B, 0))</f>
        <v>2491756</v>
      </c>
    </row>
    <row r="101" spans="1:10" x14ac:dyDescent="0.2">
      <c r="A101" s="5" t="s">
        <v>218</v>
      </c>
      <c r="B101" s="5" t="s">
        <v>219</v>
      </c>
      <c r="C101" s="5" t="s">
        <v>220</v>
      </c>
      <c r="D101" s="6">
        <v>576</v>
      </c>
      <c r="E101" s="6">
        <v>584</v>
      </c>
      <c r="F101" s="6">
        <v>1160</v>
      </c>
      <c r="G101" s="7">
        <v>1059</v>
      </c>
      <c r="H101" s="8">
        <f t="shared" si="0"/>
        <v>101</v>
      </c>
      <c r="I101" s="8" t="str">
        <f t="shared" si="1"/>
        <v>YES</v>
      </c>
      <c r="J101" s="9">
        <f t="array" ref="J101">INDEX('Aid by County'!C:C, MATCH(C101, 'Aid by County'!B:B, 0))</f>
        <v>5977474</v>
      </c>
    </row>
    <row r="102" spans="1:10" x14ac:dyDescent="0.2">
      <c r="A102" s="5" t="s">
        <v>221</v>
      </c>
      <c r="B102" s="5" t="s">
        <v>23</v>
      </c>
      <c r="C102" s="5" t="s">
        <v>222</v>
      </c>
      <c r="D102" s="6">
        <v>581</v>
      </c>
      <c r="E102" s="6">
        <v>578</v>
      </c>
      <c r="F102" s="6">
        <v>1159</v>
      </c>
      <c r="G102" s="7">
        <v>1059</v>
      </c>
      <c r="H102" s="8">
        <f t="shared" si="0"/>
        <v>100</v>
      </c>
      <c r="I102" s="8" t="str">
        <f t="shared" si="1"/>
        <v>NO</v>
      </c>
      <c r="J102" s="9">
        <f t="array" ref="J102">INDEX('Aid by County'!C:C, MATCH(C102, 'Aid by County'!B:B, 0))</f>
        <v>3423378</v>
      </c>
    </row>
    <row r="103" spans="1:10" x14ac:dyDescent="0.2">
      <c r="A103" s="5" t="s">
        <v>223</v>
      </c>
      <c r="B103" s="5" t="s">
        <v>54</v>
      </c>
      <c r="C103" s="5" t="s">
        <v>224</v>
      </c>
      <c r="D103" s="6">
        <v>574</v>
      </c>
      <c r="E103" s="6">
        <v>585</v>
      </c>
      <c r="F103" s="6">
        <v>1159</v>
      </c>
      <c r="G103" s="7">
        <v>1059</v>
      </c>
      <c r="H103" s="8">
        <f t="shared" si="0"/>
        <v>100</v>
      </c>
      <c r="I103" s="8" t="str">
        <f t="shared" si="1"/>
        <v>YES</v>
      </c>
      <c r="J103" s="9">
        <f t="array" ref="J103">INDEX('Aid by County'!C:C, MATCH(C103, 'Aid by County'!B:B, 0))</f>
        <v>6863068</v>
      </c>
    </row>
    <row r="104" spans="1:10" x14ac:dyDescent="0.2">
      <c r="A104" s="5" t="s">
        <v>225</v>
      </c>
      <c r="B104" s="5" t="s">
        <v>15</v>
      </c>
      <c r="C104" s="5" t="s">
        <v>226</v>
      </c>
      <c r="D104" s="6">
        <v>576</v>
      </c>
      <c r="E104" s="6">
        <v>583</v>
      </c>
      <c r="F104" s="6">
        <v>1159</v>
      </c>
      <c r="G104" s="7">
        <v>1059</v>
      </c>
      <c r="H104" s="8">
        <f t="shared" si="0"/>
        <v>100</v>
      </c>
      <c r="I104" s="8" t="str">
        <f t="shared" si="1"/>
        <v>YES</v>
      </c>
      <c r="J104" s="9">
        <f t="array" ref="J104">INDEX('Aid by County'!C:C, MATCH(C104, 'Aid by County'!B:B, 0))</f>
        <v>1028707</v>
      </c>
    </row>
    <row r="105" spans="1:10" x14ac:dyDescent="0.2">
      <c r="A105" s="5" t="s">
        <v>227</v>
      </c>
      <c r="B105" s="5" t="s">
        <v>32</v>
      </c>
      <c r="C105" s="5" t="s">
        <v>228</v>
      </c>
      <c r="D105" s="6">
        <v>581</v>
      </c>
      <c r="E105" s="6">
        <v>578</v>
      </c>
      <c r="F105" s="6">
        <v>1159</v>
      </c>
      <c r="G105" s="7">
        <v>1059</v>
      </c>
      <c r="H105" s="8">
        <f t="shared" si="0"/>
        <v>100</v>
      </c>
      <c r="I105" s="8" t="str">
        <f t="shared" si="1"/>
        <v>NO</v>
      </c>
      <c r="J105" s="9">
        <f t="array" ref="J105">INDEX('Aid by County'!C:C, MATCH(C105, 'Aid by County'!B:B, 0))</f>
        <v>3014466</v>
      </c>
    </row>
    <row r="106" spans="1:10" x14ac:dyDescent="0.2">
      <c r="A106" s="5" t="s">
        <v>229</v>
      </c>
      <c r="B106" s="5" t="s">
        <v>136</v>
      </c>
      <c r="C106" s="5" t="s">
        <v>186</v>
      </c>
      <c r="D106" s="6">
        <v>585</v>
      </c>
      <c r="E106" s="6">
        <v>573</v>
      </c>
      <c r="F106" s="6">
        <v>1158</v>
      </c>
      <c r="G106" s="7">
        <v>1059</v>
      </c>
      <c r="H106" s="8">
        <f t="shared" si="0"/>
        <v>99</v>
      </c>
      <c r="I106" s="8" t="str">
        <f t="shared" si="1"/>
        <v>NO</v>
      </c>
      <c r="J106" s="9">
        <f t="array" ref="J106">INDEX('Aid by County'!C:C, MATCH(C106, 'Aid by County'!B:B, 0))</f>
        <v>28686546</v>
      </c>
    </row>
    <row r="107" spans="1:10" x14ac:dyDescent="0.2">
      <c r="A107" s="5" t="s">
        <v>230</v>
      </c>
      <c r="B107" s="5" t="s">
        <v>15</v>
      </c>
      <c r="C107" s="5" t="s">
        <v>97</v>
      </c>
      <c r="D107" s="6">
        <v>576</v>
      </c>
      <c r="E107" s="6">
        <v>582</v>
      </c>
      <c r="F107" s="6">
        <v>1158</v>
      </c>
      <c r="G107" s="7">
        <v>1059</v>
      </c>
      <c r="H107" s="8">
        <f t="shared" si="0"/>
        <v>99</v>
      </c>
      <c r="I107" s="8" t="str">
        <f t="shared" si="1"/>
        <v>YES</v>
      </c>
      <c r="J107" s="9">
        <f t="array" ref="J107">INDEX('Aid by County'!C:C, MATCH(C107, 'Aid by County'!B:B, 0))</f>
        <v>51564083</v>
      </c>
    </row>
    <row r="108" spans="1:10" x14ac:dyDescent="0.2">
      <c r="A108" s="5" t="s">
        <v>231</v>
      </c>
      <c r="B108" s="5" t="s">
        <v>232</v>
      </c>
      <c r="C108" s="5" t="s">
        <v>233</v>
      </c>
      <c r="D108" s="6">
        <v>571</v>
      </c>
      <c r="E108" s="6">
        <v>586</v>
      </c>
      <c r="F108" s="6">
        <v>1157</v>
      </c>
      <c r="G108" s="7">
        <v>1059</v>
      </c>
      <c r="H108" s="8">
        <f t="shared" si="0"/>
        <v>98</v>
      </c>
      <c r="I108" s="8" t="str">
        <f t="shared" si="1"/>
        <v>YES</v>
      </c>
      <c r="J108" s="9">
        <f t="array" ref="J108">INDEX('Aid by County'!C:C, MATCH(C108, 'Aid by County'!B:B, 0))</f>
        <v>7732725</v>
      </c>
    </row>
    <row r="109" spans="1:10" x14ac:dyDescent="0.2">
      <c r="A109" s="5" t="s">
        <v>234</v>
      </c>
      <c r="B109" s="5" t="s">
        <v>45</v>
      </c>
      <c r="C109" s="5" t="s">
        <v>235</v>
      </c>
      <c r="D109" s="6">
        <v>579</v>
      </c>
      <c r="E109" s="6">
        <v>578</v>
      </c>
      <c r="F109" s="6">
        <v>1157</v>
      </c>
      <c r="G109" s="7">
        <v>1059</v>
      </c>
      <c r="H109" s="8">
        <f t="shared" si="0"/>
        <v>98</v>
      </c>
      <c r="I109" s="8" t="str">
        <f t="shared" si="1"/>
        <v>NO</v>
      </c>
      <c r="J109" s="9">
        <f t="array" ref="J109">INDEX('Aid by County'!C:C, MATCH(C109, 'Aid by County'!B:B, 0))</f>
        <v>5438486</v>
      </c>
    </row>
    <row r="110" spans="1:10" x14ac:dyDescent="0.2">
      <c r="A110" s="5" t="s">
        <v>236</v>
      </c>
      <c r="B110" s="5" t="s">
        <v>15</v>
      </c>
      <c r="C110" s="5" t="s">
        <v>97</v>
      </c>
      <c r="D110" s="6">
        <v>579</v>
      </c>
      <c r="E110" s="6">
        <v>577</v>
      </c>
      <c r="F110" s="6">
        <v>1156</v>
      </c>
      <c r="G110" s="7">
        <v>1059</v>
      </c>
      <c r="H110" s="8">
        <f t="shared" si="0"/>
        <v>97</v>
      </c>
      <c r="I110" s="8" t="str">
        <f t="shared" si="1"/>
        <v>NO</v>
      </c>
      <c r="J110" s="9">
        <f t="array" ref="J110">INDEX('Aid by County'!C:C, MATCH(C110, 'Aid by County'!B:B, 0))</f>
        <v>51564083</v>
      </c>
    </row>
    <row r="111" spans="1:10" x14ac:dyDescent="0.2">
      <c r="A111" s="5" t="s">
        <v>237</v>
      </c>
      <c r="B111" s="5" t="s">
        <v>81</v>
      </c>
      <c r="C111" s="5" t="s">
        <v>238</v>
      </c>
      <c r="D111" s="6">
        <v>573</v>
      </c>
      <c r="E111" s="6">
        <v>583</v>
      </c>
      <c r="F111" s="6">
        <v>1156</v>
      </c>
      <c r="G111" s="7">
        <v>1059</v>
      </c>
      <c r="H111" s="8">
        <f t="shared" si="0"/>
        <v>97</v>
      </c>
      <c r="I111" s="8" t="str">
        <f t="shared" si="1"/>
        <v>YES</v>
      </c>
      <c r="J111" s="9">
        <f t="array" ref="J111">INDEX('Aid by County'!C:C, MATCH(C111, 'Aid by County'!B:B, 0))</f>
        <v>6800550</v>
      </c>
    </row>
    <row r="112" spans="1:10" x14ac:dyDescent="0.2">
      <c r="A112" s="5" t="s">
        <v>239</v>
      </c>
      <c r="B112" s="5" t="s">
        <v>214</v>
      </c>
      <c r="C112" s="5" t="s">
        <v>215</v>
      </c>
      <c r="D112" s="6">
        <v>580</v>
      </c>
      <c r="E112" s="6">
        <v>576</v>
      </c>
      <c r="F112" s="6">
        <v>1156</v>
      </c>
      <c r="G112" s="7">
        <v>1059</v>
      </c>
      <c r="H112" s="8">
        <f t="shared" si="0"/>
        <v>97</v>
      </c>
      <c r="I112" s="8" t="str">
        <f t="shared" si="1"/>
        <v>NO</v>
      </c>
      <c r="J112" s="9">
        <f t="array" ref="J112">INDEX('Aid by County'!C:C, MATCH(C112, 'Aid by County'!B:B, 0))</f>
        <v>4042746</v>
      </c>
    </row>
    <row r="113" spans="1:10" x14ac:dyDescent="0.2">
      <c r="A113" s="5" t="s">
        <v>240</v>
      </c>
      <c r="B113" s="5" t="s">
        <v>23</v>
      </c>
      <c r="C113" s="5" t="s">
        <v>241</v>
      </c>
      <c r="D113" s="6">
        <v>582</v>
      </c>
      <c r="E113" s="6">
        <v>573</v>
      </c>
      <c r="F113" s="6">
        <v>1155</v>
      </c>
      <c r="G113" s="7">
        <v>1059</v>
      </c>
      <c r="H113" s="8">
        <f t="shared" si="0"/>
        <v>96</v>
      </c>
      <c r="I113" s="8" t="str">
        <f t="shared" si="1"/>
        <v>NO</v>
      </c>
      <c r="J113" s="9">
        <f t="array" ref="J113">INDEX('Aid by County'!C:C, MATCH(C113, 'Aid by County'!B:B, 0))</f>
        <v>592588</v>
      </c>
    </row>
    <row r="114" spans="1:10" x14ac:dyDescent="0.2">
      <c r="A114" s="5" t="s">
        <v>242</v>
      </c>
      <c r="B114" s="5" t="s">
        <v>50</v>
      </c>
      <c r="C114" s="5" t="s">
        <v>243</v>
      </c>
      <c r="D114" s="6">
        <v>575</v>
      </c>
      <c r="E114" s="6">
        <v>579</v>
      </c>
      <c r="F114" s="6">
        <v>1154</v>
      </c>
      <c r="G114" s="7">
        <v>1059</v>
      </c>
      <c r="H114" s="8">
        <f t="shared" si="0"/>
        <v>95</v>
      </c>
      <c r="I114" s="8" t="str">
        <f t="shared" si="1"/>
        <v>YES</v>
      </c>
      <c r="J114" s="9">
        <f t="array" ref="J114">INDEX('Aid by County'!C:C, MATCH(C114, 'Aid by County'!B:B, 0))</f>
        <v>6104962</v>
      </c>
    </row>
    <row r="115" spans="1:10" x14ac:dyDescent="0.2">
      <c r="A115" s="5" t="s">
        <v>244</v>
      </c>
      <c r="B115" s="5" t="s">
        <v>54</v>
      </c>
      <c r="C115" s="5" t="s">
        <v>245</v>
      </c>
      <c r="D115" s="6">
        <v>576</v>
      </c>
      <c r="E115" s="6">
        <v>576</v>
      </c>
      <c r="F115" s="6">
        <v>1152</v>
      </c>
      <c r="G115" s="7">
        <v>1059</v>
      </c>
      <c r="H115" s="8">
        <f t="shared" si="0"/>
        <v>93</v>
      </c>
      <c r="I115" s="8" t="str">
        <f t="shared" si="1"/>
        <v>NO</v>
      </c>
      <c r="J115" s="9">
        <f t="array" ref="J115">INDEX('Aid by County'!C:C, MATCH(C115, 'Aid by County'!B:B, 0))</f>
        <v>1051982</v>
      </c>
    </row>
    <row r="116" spans="1:10" x14ac:dyDescent="0.2">
      <c r="A116" s="5" t="s">
        <v>246</v>
      </c>
      <c r="B116" s="5" t="s">
        <v>15</v>
      </c>
      <c r="C116" s="5" t="s">
        <v>247</v>
      </c>
      <c r="D116" s="6">
        <v>584</v>
      </c>
      <c r="E116" s="6">
        <v>568</v>
      </c>
      <c r="F116" s="6">
        <v>1152</v>
      </c>
      <c r="G116" s="7">
        <v>1059</v>
      </c>
      <c r="H116" s="8">
        <f t="shared" si="0"/>
        <v>93</v>
      </c>
      <c r="I116" s="8" t="str">
        <f t="shared" si="1"/>
        <v>NO</v>
      </c>
      <c r="J116" s="9">
        <f t="array" ref="J116">INDEX('Aid by County'!C:C, MATCH(C116, 'Aid by County'!B:B, 0))</f>
        <v>610874</v>
      </c>
    </row>
    <row r="117" spans="1:10" x14ac:dyDescent="0.2">
      <c r="A117" s="5" t="s">
        <v>248</v>
      </c>
      <c r="B117" s="5" t="s">
        <v>219</v>
      </c>
      <c r="C117" s="5" t="s">
        <v>249</v>
      </c>
      <c r="D117" s="6">
        <v>572</v>
      </c>
      <c r="E117" s="6">
        <v>579</v>
      </c>
      <c r="F117" s="6">
        <v>1151</v>
      </c>
      <c r="G117" s="7">
        <v>1059</v>
      </c>
      <c r="H117" s="8">
        <f t="shared" si="0"/>
        <v>92</v>
      </c>
      <c r="I117" s="8" t="str">
        <f t="shared" si="1"/>
        <v>YES</v>
      </c>
      <c r="J117" s="9">
        <f t="array" ref="J117">INDEX('Aid by County'!C:C, MATCH(C117, 'Aid by County'!B:B, 0))</f>
        <v>6076172</v>
      </c>
    </row>
    <row r="118" spans="1:10" x14ac:dyDescent="0.2">
      <c r="A118" s="5" t="s">
        <v>250</v>
      </c>
      <c r="B118" s="5" t="s">
        <v>81</v>
      </c>
      <c r="C118" s="5" t="s">
        <v>163</v>
      </c>
      <c r="D118" s="6">
        <v>576</v>
      </c>
      <c r="E118" s="6">
        <v>574</v>
      </c>
      <c r="F118" s="6">
        <v>1150</v>
      </c>
      <c r="G118" s="7">
        <v>1059</v>
      </c>
      <c r="H118" s="8">
        <f t="shared" si="0"/>
        <v>91</v>
      </c>
      <c r="I118" s="8" t="str">
        <f t="shared" si="1"/>
        <v>NO</v>
      </c>
      <c r="J118" s="9">
        <f t="array" ref="J118">INDEX('Aid by County'!C:C, MATCH(C118, 'Aid by County'!B:B, 0))</f>
        <v>4709595</v>
      </c>
    </row>
    <row r="119" spans="1:10" x14ac:dyDescent="0.2">
      <c r="A119" s="5" t="s">
        <v>251</v>
      </c>
      <c r="B119" s="5" t="s">
        <v>15</v>
      </c>
      <c r="C119" s="5" t="s">
        <v>252</v>
      </c>
      <c r="D119" s="6">
        <v>580</v>
      </c>
      <c r="E119" s="6">
        <v>569</v>
      </c>
      <c r="F119" s="6">
        <v>1149</v>
      </c>
      <c r="G119" s="7">
        <v>1059</v>
      </c>
      <c r="H119" s="8">
        <f t="shared" si="0"/>
        <v>90</v>
      </c>
      <c r="I119" s="8" t="str">
        <f t="shared" si="1"/>
        <v>NO</v>
      </c>
      <c r="J119" s="9">
        <f t="array" ref="J119">INDEX('Aid by County'!C:C, MATCH(C119, 'Aid by County'!B:B, 0))</f>
        <v>17838595</v>
      </c>
    </row>
    <row r="120" spans="1:10" x14ac:dyDescent="0.2">
      <c r="A120" s="5" t="s">
        <v>253</v>
      </c>
      <c r="B120" s="5" t="s">
        <v>81</v>
      </c>
      <c r="C120" s="5" t="s">
        <v>165</v>
      </c>
      <c r="D120" s="6">
        <v>568</v>
      </c>
      <c r="E120" s="6">
        <v>580</v>
      </c>
      <c r="F120" s="6">
        <v>1148</v>
      </c>
      <c r="G120" s="7">
        <v>1059</v>
      </c>
      <c r="H120" s="8">
        <f t="shared" si="0"/>
        <v>89</v>
      </c>
      <c r="I120" s="8" t="str">
        <f t="shared" si="1"/>
        <v>YES</v>
      </c>
      <c r="J120" s="9">
        <f t="array" ref="J120">INDEX('Aid by County'!C:C, MATCH(C120, 'Aid by County'!B:B, 0))</f>
        <v>838828</v>
      </c>
    </row>
    <row r="121" spans="1:10" x14ac:dyDescent="0.2">
      <c r="A121" s="5" t="s">
        <v>254</v>
      </c>
      <c r="B121" s="5" t="s">
        <v>255</v>
      </c>
      <c r="C121" s="5" t="s">
        <v>254</v>
      </c>
      <c r="D121" s="6">
        <v>585</v>
      </c>
      <c r="E121" s="6">
        <v>562</v>
      </c>
      <c r="F121" s="6">
        <v>1147</v>
      </c>
      <c r="G121" s="7">
        <v>1059</v>
      </c>
      <c r="H121" s="8">
        <f t="shared" si="0"/>
        <v>88</v>
      </c>
      <c r="I121" s="8" t="str">
        <f t="shared" si="1"/>
        <v>NO</v>
      </c>
      <c r="J121" s="9" t="e">
        <f t="array" ref="J121">INDEX('Aid by County'!C:C, MATCH(C121, 'Aid by County'!B:B, 0))</f>
        <v>#N/A</v>
      </c>
    </row>
    <row r="122" spans="1:10" x14ac:dyDescent="0.2">
      <c r="A122" s="5" t="s">
        <v>256</v>
      </c>
      <c r="B122" s="5" t="s">
        <v>23</v>
      </c>
      <c r="C122" s="5" t="s">
        <v>257</v>
      </c>
      <c r="D122" s="6">
        <v>574</v>
      </c>
      <c r="E122" s="6">
        <v>572</v>
      </c>
      <c r="F122" s="6">
        <v>1146</v>
      </c>
      <c r="G122" s="7">
        <v>1059</v>
      </c>
      <c r="H122" s="8">
        <f t="shared" si="0"/>
        <v>87</v>
      </c>
      <c r="I122" s="8" t="str">
        <f t="shared" si="1"/>
        <v>NO</v>
      </c>
      <c r="J122" s="9">
        <f t="array" ref="J122">INDEX('Aid by County'!C:C, MATCH(C122, 'Aid by County'!B:B, 0))</f>
        <v>8679571</v>
      </c>
    </row>
    <row r="123" spans="1:10" x14ac:dyDescent="0.2">
      <c r="A123" s="5" t="s">
        <v>258</v>
      </c>
      <c r="B123" s="5" t="s">
        <v>23</v>
      </c>
      <c r="C123" s="5" t="s">
        <v>259</v>
      </c>
      <c r="D123" s="6">
        <v>560</v>
      </c>
      <c r="E123" s="6">
        <v>586</v>
      </c>
      <c r="F123" s="6">
        <v>1146</v>
      </c>
      <c r="G123" s="7">
        <v>1059</v>
      </c>
      <c r="H123" s="8">
        <f t="shared" si="0"/>
        <v>87</v>
      </c>
      <c r="I123" s="8" t="str">
        <f t="shared" si="1"/>
        <v>YES</v>
      </c>
      <c r="J123" s="9">
        <f t="array" ref="J123">INDEX('Aid by County'!C:C, MATCH(C123, 'Aid by County'!B:B, 0))</f>
        <v>635510</v>
      </c>
    </row>
    <row r="124" spans="1:10" x14ac:dyDescent="0.2">
      <c r="A124" s="5" t="s">
        <v>260</v>
      </c>
      <c r="B124" s="5" t="s">
        <v>23</v>
      </c>
      <c r="C124" s="5" t="s">
        <v>261</v>
      </c>
      <c r="D124" s="6">
        <v>575</v>
      </c>
      <c r="E124" s="6">
        <v>570</v>
      </c>
      <c r="F124" s="6">
        <v>1145</v>
      </c>
      <c r="G124" s="7">
        <v>1059</v>
      </c>
      <c r="H124" s="8">
        <f t="shared" si="0"/>
        <v>86</v>
      </c>
      <c r="I124" s="8" t="str">
        <f t="shared" si="1"/>
        <v>NO</v>
      </c>
      <c r="J124" s="9">
        <f t="array" ref="J124">INDEX('Aid by County'!C:C, MATCH(C124, 'Aid by County'!B:B, 0))</f>
        <v>1742225</v>
      </c>
    </row>
    <row r="125" spans="1:10" x14ac:dyDescent="0.2">
      <c r="A125" s="5" t="s">
        <v>262</v>
      </c>
      <c r="B125" s="5" t="s">
        <v>136</v>
      </c>
      <c r="C125" s="5" t="s">
        <v>263</v>
      </c>
      <c r="D125" s="6">
        <v>566</v>
      </c>
      <c r="E125" s="6">
        <v>578</v>
      </c>
      <c r="F125" s="6">
        <v>1144</v>
      </c>
      <c r="G125" s="7">
        <v>1059</v>
      </c>
      <c r="H125" s="8">
        <f t="shared" si="0"/>
        <v>85</v>
      </c>
      <c r="I125" s="8" t="str">
        <f t="shared" si="1"/>
        <v>YES</v>
      </c>
      <c r="J125" s="9">
        <f t="array" ref="J125">INDEX('Aid by County'!C:C, MATCH(C125, 'Aid by County'!B:B, 0))</f>
        <v>12420510</v>
      </c>
    </row>
    <row r="126" spans="1:10" x14ac:dyDescent="0.2">
      <c r="A126" s="5" t="s">
        <v>264</v>
      </c>
      <c r="B126" s="5" t="s">
        <v>15</v>
      </c>
      <c r="C126" s="5" t="s">
        <v>265</v>
      </c>
      <c r="D126" s="6">
        <v>569</v>
      </c>
      <c r="E126" s="6">
        <v>574</v>
      </c>
      <c r="F126" s="6">
        <v>1143</v>
      </c>
      <c r="G126" s="7">
        <v>1059</v>
      </c>
      <c r="H126" s="8">
        <f t="shared" si="0"/>
        <v>84</v>
      </c>
      <c r="I126" s="8" t="str">
        <f t="shared" si="1"/>
        <v>YES</v>
      </c>
      <c r="J126" s="9">
        <f t="array" ref="J126">INDEX('Aid by County'!C:C, MATCH(C126, 'Aid by County'!B:B, 0))</f>
        <v>3616513</v>
      </c>
    </row>
    <row r="127" spans="1:10" x14ac:dyDescent="0.2">
      <c r="A127" s="5" t="s">
        <v>266</v>
      </c>
      <c r="B127" s="5" t="s">
        <v>29</v>
      </c>
      <c r="C127" s="5" t="s">
        <v>267</v>
      </c>
      <c r="D127" s="6">
        <v>577</v>
      </c>
      <c r="E127" s="6">
        <v>566</v>
      </c>
      <c r="F127" s="6">
        <v>1143</v>
      </c>
      <c r="G127" s="7">
        <v>1059</v>
      </c>
      <c r="H127" s="8">
        <f t="shared" si="0"/>
        <v>84</v>
      </c>
      <c r="I127" s="8" t="str">
        <f t="shared" si="1"/>
        <v>NO</v>
      </c>
      <c r="J127" s="9">
        <f t="array" ref="J127">INDEX('Aid by County'!C:C, MATCH(C127, 'Aid by County'!B:B, 0))</f>
        <v>49635886</v>
      </c>
    </row>
    <row r="128" spans="1:10" x14ac:dyDescent="0.2">
      <c r="A128" s="5" t="s">
        <v>268</v>
      </c>
      <c r="B128" s="5" t="s">
        <v>269</v>
      </c>
      <c r="C128" s="5" t="s">
        <v>270</v>
      </c>
      <c r="D128" s="6">
        <v>568</v>
      </c>
      <c r="E128" s="6">
        <v>574</v>
      </c>
      <c r="F128" s="6">
        <v>1142</v>
      </c>
      <c r="G128" s="7">
        <v>1059</v>
      </c>
      <c r="H128" s="8">
        <f t="shared" si="0"/>
        <v>83</v>
      </c>
      <c r="I128" s="8" t="str">
        <f t="shared" si="1"/>
        <v>YES</v>
      </c>
      <c r="J128" s="9">
        <f t="array" ref="J128">INDEX('Aid by County'!C:C, MATCH(C128, 'Aid by County'!B:B, 0))</f>
        <v>3787076</v>
      </c>
    </row>
    <row r="129" spans="1:10" x14ac:dyDescent="0.2">
      <c r="A129" s="5" t="s">
        <v>271</v>
      </c>
      <c r="B129" s="5" t="s">
        <v>12</v>
      </c>
      <c r="C129" s="5" t="s">
        <v>272</v>
      </c>
      <c r="D129" s="6">
        <v>571</v>
      </c>
      <c r="E129" s="6">
        <v>571</v>
      </c>
      <c r="F129" s="6">
        <v>1142</v>
      </c>
      <c r="G129" s="7">
        <v>1059</v>
      </c>
      <c r="H129" s="8">
        <f t="shared" si="0"/>
        <v>83</v>
      </c>
      <c r="I129" s="8" t="str">
        <f t="shared" si="1"/>
        <v>NO</v>
      </c>
      <c r="J129" s="9" t="e">
        <f t="array" ref="J129">INDEX('Aid by County'!C:C, MATCH(C129, 'Aid by County'!B:B, 0))</f>
        <v>#N/A</v>
      </c>
    </row>
    <row r="130" spans="1:10" x14ac:dyDescent="0.2">
      <c r="A130" s="5" t="s">
        <v>273</v>
      </c>
      <c r="B130" s="5" t="s">
        <v>15</v>
      </c>
      <c r="C130" s="5" t="s">
        <v>97</v>
      </c>
      <c r="D130" s="6">
        <v>572</v>
      </c>
      <c r="E130" s="6">
        <v>570</v>
      </c>
      <c r="F130" s="6">
        <v>1142</v>
      </c>
      <c r="G130" s="7">
        <v>1059</v>
      </c>
      <c r="H130" s="8">
        <f t="shared" si="0"/>
        <v>83</v>
      </c>
      <c r="I130" s="8" t="str">
        <f t="shared" si="1"/>
        <v>NO</v>
      </c>
      <c r="J130" s="9">
        <f t="array" ref="J130">INDEX('Aid by County'!C:C, MATCH(C130, 'Aid by County'!B:B, 0))</f>
        <v>51564083</v>
      </c>
    </row>
    <row r="131" spans="1:10" x14ac:dyDescent="0.2">
      <c r="A131" s="5" t="s">
        <v>274</v>
      </c>
      <c r="B131" s="5" t="s">
        <v>219</v>
      </c>
      <c r="C131" s="5" t="s">
        <v>275</v>
      </c>
      <c r="D131" s="6">
        <v>575</v>
      </c>
      <c r="E131" s="6">
        <v>567</v>
      </c>
      <c r="F131" s="6">
        <v>1142</v>
      </c>
      <c r="G131" s="7">
        <v>1059</v>
      </c>
      <c r="H131" s="8">
        <f t="shared" si="0"/>
        <v>83</v>
      </c>
      <c r="I131" s="8" t="str">
        <f t="shared" si="1"/>
        <v>NO</v>
      </c>
      <c r="J131" s="9">
        <f t="array" ref="J131">INDEX('Aid by County'!C:C, MATCH(C131, 'Aid by County'!B:B, 0))</f>
        <v>25092893</v>
      </c>
    </row>
    <row r="132" spans="1:10" x14ac:dyDescent="0.2">
      <c r="A132" s="5" t="s">
        <v>276</v>
      </c>
      <c r="B132" s="5" t="s">
        <v>23</v>
      </c>
      <c r="C132" s="5" t="s">
        <v>277</v>
      </c>
      <c r="D132" s="6">
        <v>571</v>
      </c>
      <c r="E132" s="6">
        <v>570</v>
      </c>
      <c r="F132" s="6">
        <v>1141</v>
      </c>
      <c r="G132" s="7">
        <v>1059</v>
      </c>
      <c r="H132" s="8">
        <f t="shared" si="0"/>
        <v>82</v>
      </c>
      <c r="I132" s="8" t="str">
        <f t="shared" si="1"/>
        <v>NO</v>
      </c>
      <c r="J132" s="9">
        <f t="array" ref="J132">INDEX('Aid by County'!C:C, MATCH(C132, 'Aid by County'!B:B, 0))</f>
        <v>2048461</v>
      </c>
    </row>
    <row r="133" spans="1:10" x14ac:dyDescent="0.2">
      <c r="A133" s="5" t="s">
        <v>278</v>
      </c>
      <c r="B133" s="5" t="s">
        <v>255</v>
      </c>
      <c r="C133" s="5" t="s">
        <v>278</v>
      </c>
      <c r="D133" s="6">
        <v>577</v>
      </c>
      <c r="E133" s="6">
        <v>563</v>
      </c>
      <c r="F133" s="6">
        <v>1140</v>
      </c>
      <c r="G133" s="7">
        <v>1059</v>
      </c>
      <c r="H133" s="8">
        <f t="shared" si="0"/>
        <v>81</v>
      </c>
      <c r="I133" s="8" t="str">
        <f t="shared" si="1"/>
        <v>NO</v>
      </c>
      <c r="J133" s="9" t="e">
        <f t="array" ref="J133">INDEX('Aid by County'!C:C, MATCH(C133, 'Aid by County'!B:B, 0))</f>
        <v>#N/A</v>
      </c>
    </row>
    <row r="134" spans="1:10" x14ac:dyDescent="0.2">
      <c r="A134" s="5" t="s">
        <v>279</v>
      </c>
      <c r="B134" s="5" t="s">
        <v>12</v>
      </c>
      <c r="C134" s="5" t="s">
        <v>280</v>
      </c>
      <c r="D134" s="6">
        <v>579</v>
      </c>
      <c r="E134" s="6">
        <v>559</v>
      </c>
      <c r="F134" s="6">
        <v>1138</v>
      </c>
      <c r="G134" s="7">
        <v>1059</v>
      </c>
      <c r="H134" s="8">
        <f t="shared" si="0"/>
        <v>79</v>
      </c>
      <c r="I134" s="8" t="str">
        <f t="shared" si="1"/>
        <v>NO</v>
      </c>
      <c r="J134" s="9">
        <f t="array" ref="J134">INDEX('Aid by County'!C:C, MATCH(C134, 'Aid by County'!B:B, 0))</f>
        <v>8915077</v>
      </c>
    </row>
    <row r="135" spans="1:10" x14ac:dyDescent="0.2">
      <c r="A135" s="5" t="s">
        <v>281</v>
      </c>
      <c r="B135" s="5" t="s">
        <v>29</v>
      </c>
      <c r="C135" s="5" t="s">
        <v>282</v>
      </c>
      <c r="D135" s="6">
        <v>578</v>
      </c>
      <c r="E135" s="6">
        <v>560</v>
      </c>
      <c r="F135" s="6">
        <v>1138</v>
      </c>
      <c r="G135" s="7">
        <v>1059</v>
      </c>
      <c r="H135" s="8">
        <f t="shared" si="0"/>
        <v>79</v>
      </c>
      <c r="I135" s="8" t="str">
        <f t="shared" si="1"/>
        <v>NO</v>
      </c>
      <c r="J135" s="9">
        <f t="array" ref="J135">INDEX('Aid by County'!C:C, MATCH(C135, 'Aid by County'!B:B, 0))</f>
        <v>1993262</v>
      </c>
    </row>
    <row r="136" spans="1:10" x14ac:dyDescent="0.2">
      <c r="A136" s="5" t="s">
        <v>283</v>
      </c>
      <c r="B136" s="5" t="s">
        <v>23</v>
      </c>
      <c r="C136" s="5" t="s">
        <v>284</v>
      </c>
      <c r="D136" s="6">
        <v>563</v>
      </c>
      <c r="E136" s="6">
        <v>574</v>
      </c>
      <c r="F136" s="6">
        <v>1137</v>
      </c>
      <c r="G136" s="7">
        <v>1059</v>
      </c>
      <c r="H136" s="8">
        <f t="shared" si="0"/>
        <v>78</v>
      </c>
      <c r="I136" s="8" t="str">
        <f t="shared" si="1"/>
        <v>YES</v>
      </c>
      <c r="J136" s="9">
        <f t="array" ref="J136">INDEX('Aid by County'!C:C, MATCH(C136, 'Aid by County'!B:B, 0))</f>
        <v>507974</v>
      </c>
    </row>
    <row r="137" spans="1:10" x14ac:dyDescent="0.2">
      <c r="A137" s="5" t="s">
        <v>285</v>
      </c>
      <c r="B137" s="5" t="s">
        <v>23</v>
      </c>
      <c r="C137" s="5" t="s">
        <v>286</v>
      </c>
      <c r="D137" s="6">
        <v>577</v>
      </c>
      <c r="E137" s="6">
        <v>560</v>
      </c>
      <c r="F137" s="6">
        <v>1137</v>
      </c>
      <c r="G137" s="7">
        <v>1059</v>
      </c>
      <c r="H137" s="8">
        <f t="shared" si="0"/>
        <v>78</v>
      </c>
      <c r="I137" s="8" t="str">
        <f t="shared" si="1"/>
        <v>NO</v>
      </c>
      <c r="J137" s="9">
        <f t="array" ref="J137">INDEX('Aid by County'!C:C, MATCH(C137, 'Aid by County'!B:B, 0))</f>
        <v>2599573</v>
      </c>
    </row>
    <row r="138" spans="1:10" x14ac:dyDescent="0.2">
      <c r="A138" s="5" t="s">
        <v>287</v>
      </c>
      <c r="B138" s="5" t="s">
        <v>232</v>
      </c>
      <c r="C138" s="5" t="s">
        <v>288</v>
      </c>
      <c r="D138" s="6">
        <v>576</v>
      </c>
      <c r="E138" s="6">
        <v>561</v>
      </c>
      <c r="F138" s="6">
        <v>1137</v>
      </c>
      <c r="G138" s="7">
        <v>1059</v>
      </c>
      <c r="H138" s="8">
        <f t="shared" si="0"/>
        <v>78</v>
      </c>
      <c r="I138" s="8" t="str">
        <f t="shared" si="1"/>
        <v>NO</v>
      </c>
      <c r="J138" s="9">
        <f t="array" ref="J138">INDEX('Aid by County'!C:C, MATCH(C138, 'Aid by County'!B:B, 0))</f>
        <v>15000094</v>
      </c>
    </row>
    <row r="139" spans="1:10" x14ac:dyDescent="0.2">
      <c r="A139" s="5" t="s">
        <v>289</v>
      </c>
      <c r="B139" s="5" t="s">
        <v>29</v>
      </c>
      <c r="C139" s="5" t="s">
        <v>290</v>
      </c>
      <c r="D139" s="6">
        <v>577</v>
      </c>
      <c r="E139" s="6">
        <v>560</v>
      </c>
      <c r="F139" s="6">
        <v>1137</v>
      </c>
      <c r="G139" s="7">
        <v>1059</v>
      </c>
      <c r="H139" s="8">
        <f t="shared" si="0"/>
        <v>78</v>
      </c>
      <c r="I139" s="8" t="str">
        <f t="shared" si="1"/>
        <v>NO</v>
      </c>
      <c r="J139" s="9">
        <f t="array" ref="J139">INDEX('Aid by County'!C:C, MATCH(C139, 'Aid by County'!B:B, 0))</f>
        <v>68342239</v>
      </c>
    </row>
    <row r="140" spans="1:10" x14ac:dyDescent="0.2">
      <c r="A140" s="5" t="s">
        <v>291</v>
      </c>
      <c r="B140" s="5" t="s">
        <v>81</v>
      </c>
      <c r="C140" s="5" t="s">
        <v>173</v>
      </c>
      <c r="D140" s="6">
        <v>564</v>
      </c>
      <c r="E140" s="6">
        <v>572</v>
      </c>
      <c r="F140" s="6">
        <v>1136</v>
      </c>
      <c r="G140" s="7">
        <v>1059</v>
      </c>
      <c r="H140" s="8">
        <f t="shared" si="0"/>
        <v>77</v>
      </c>
      <c r="I140" s="8" t="str">
        <f t="shared" si="1"/>
        <v>YES</v>
      </c>
      <c r="J140" s="9">
        <f t="array" ref="J140">INDEX('Aid by County'!C:C, MATCH(C140, 'Aid by County'!B:B, 0))</f>
        <v>7673207</v>
      </c>
    </row>
    <row r="141" spans="1:10" x14ac:dyDescent="0.2">
      <c r="A141" s="5" t="s">
        <v>292</v>
      </c>
      <c r="B141" s="5" t="s">
        <v>293</v>
      </c>
      <c r="C141" s="5" t="s">
        <v>294</v>
      </c>
      <c r="D141" s="6">
        <v>567</v>
      </c>
      <c r="E141" s="6">
        <v>567</v>
      </c>
      <c r="F141" s="6">
        <v>1134</v>
      </c>
      <c r="G141" s="7">
        <v>1059</v>
      </c>
      <c r="H141" s="8">
        <f t="shared" si="0"/>
        <v>75</v>
      </c>
      <c r="I141" s="8" t="str">
        <f t="shared" si="1"/>
        <v>NO</v>
      </c>
      <c r="J141" s="9">
        <f t="array" ref="J141">INDEX('Aid by County'!C:C, MATCH(C141, 'Aid by County'!B:B, 0))</f>
        <v>37483171</v>
      </c>
    </row>
    <row r="142" spans="1:10" x14ac:dyDescent="0.2">
      <c r="A142" s="5" t="s">
        <v>295</v>
      </c>
      <c r="B142" s="5" t="s">
        <v>23</v>
      </c>
      <c r="C142" s="5" t="s">
        <v>296</v>
      </c>
      <c r="D142" s="6">
        <v>563</v>
      </c>
      <c r="E142" s="6">
        <v>567</v>
      </c>
      <c r="F142" s="6">
        <v>1130</v>
      </c>
      <c r="G142" s="7">
        <v>1059</v>
      </c>
      <c r="H142" s="8">
        <f t="shared" si="0"/>
        <v>71</v>
      </c>
      <c r="I142" s="8" t="str">
        <f t="shared" si="1"/>
        <v>YES</v>
      </c>
      <c r="J142" s="9">
        <f t="array" ref="J142">INDEX('Aid by County'!C:C, MATCH(C142, 'Aid by County'!B:B, 0))</f>
        <v>2481246</v>
      </c>
    </row>
    <row r="143" spans="1:10" x14ac:dyDescent="0.2">
      <c r="A143" s="5" t="s">
        <v>297</v>
      </c>
      <c r="B143" s="5" t="s">
        <v>23</v>
      </c>
      <c r="C143" s="5" t="s">
        <v>298</v>
      </c>
      <c r="D143" s="6">
        <v>569</v>
      </c>
      <c r="E143" s="6">
        <v>561</v>
      </c>
      <c r="F143" s="6">
        <v>1130</v>
      </c>
      <c r="G143" s="7">
        <v>1059</v>
      </c>
      <c r="H143" s="8">
        <f t="shared" si="0"/>
        <v>71</v>
      </c>
      <c r="I143" s="8" t="str">
        <f t="shared" si="1"/>
        <v>NO</v>
      </c>
      <c r="J143" s="9">
        <f t="array" ref="J143">INDEX('Aid by County'!C:C, MATCH(C143, 'Aid by County'!B:B, 0))</f>
        <v>872471</v>
      </c>
    </row>
    <row r="144" spans="1:10" x14ac:dyDescent="0.2">
      <c r="A144" s="5" t="s">
        <v>299</v>
      </c>
      <c r="B144" s="5" t="s">
        <v>232</v>
      </c>
      <c r="C144" s="5" t="s">
        <v>300</v>
      </c>
      <c r="D144" s="6">
        <v>566</v>
      </c>
      <c r="E144" s="6">
        <v>562</v>
      </c>
      <c r="F144" s="6">
        <v>1128</v>
      </c>
      <c r="G144" s="7">
        <v>1059</v>
      </c>
      <c r="H144" s="8">
        <f t="shared" si="0"/>
        <v>69</v>
      </c>
      <c r="I144" s="8" t="str">
        <f t="shared" si="1"/>
        <v>NO</v>
      </c>
      <c r="J144" s="9">
        <f t="array" ref="J144">INDEX('Aid by County'!C:C, MATCH(C144, 'Aid by County'!B:B, 0))</f>
        <v>7507065</v>
      </c>
    </row>
    <row r="145" spans="1:10" x14ac:dyDescent="0.2">
      <c r="A145" s="5" t="s">
        <v>301</v>
      </c>
      <c r="B145" s="5" t="s">
        <v>136</v>
      </c>
      <c r="C145" s="5" t="s">
        <v>302</v>
      </c>
      <c r="D145" s="6">
        <v>567</v>
      </c>
      <c r="E145" s="6">
        <v>560</v>
      </c>
      <c r="F145" s="6">
        <v>1127</v>
      </c>
      <c r="G145" s="7">
        <v>1059</v>
      </c>
      <c r="H145" s="8">
        <f t="shared" si="0"/>
        <v>68</v>
      </c>
      <c r="I145" s="8" t="str">
        <f t="shared" si="1"/>
        <v>NO</v>
      </c>
      <c r="J145" s="9">
        <f t="array" ref="J145">INDEX('Aid by County'!C:C, MATCH(C145, 'Aid by County'!B:B, 0))</f>
        <v>16068551</v>
      </c>
    </row>
    <row r="146" spans="1:10" x14ac:dyDescent="0.2">
      <c r="A146" s="5" t="s">
        <v>303</v>
      </c>
      <c r="B146" s="5" t="s">
        <v>15</v>
      </c>
      <c r="C146" s="5" t="s">
        <v>252</v>
      </c>
      <c r="D146" s="6">
        <v>565</v>
      </c>
      <c r="E146" s="6">
        <v>562</v>
      </c>
      <c r="F146" s="6">
        <v>1127</v>
      </c>
      <c r="G146" s="7">
        <v>1059</v>
      </c>
      <c r="H146" s="8">
        <f t="shared" si="0"/>
        <v>68</v>
      </c>
      <c r="I146" s="8" t="str">
        <f t="shared" si="1"/>
        <v>NO</v>
      </c>
      <c r="J146" s="9">
        <f t="array" ref="J146">INDEX('Aid by County'!C:C, MATCH(C146, 'Aid by County'!B:B, 0))</f>
        <v>17838595</v>
      </c>
    </row>
    <row r="147" spans="1:10" x14ac:dyDescent="0.2">
      <c r="A147" s="5" t="s">
        <v>304</v>
      </c>
      <c r="B147" s="5" t="s">
        <v>305</v>
      </c>
      <c r="C147" s="5" t="s">
        <v>306</v>
      </c>
      <c r="D147" s="6">
        <v>560</v>
      </c>
      <c r="E147" s="6">
        <v>565</v>
      </c>
      <c r="F147" s="6">
        <v>1125</v>
      </c>
      <c r="G147" s="7">
        <v>1059</v>
      </c>
      <c r="H147" s="8">
        <f t="shared" si="0"/>
        <v>66</v>
      </c>
      <c r="I147" s="8" t="str">
        <f t="shared" si="1"/>
        <v>YES</v>
      </c>
      <c r="J147" s="9">
        <f t="array" ref="J147">INDEX('Aid by County'!C:C, MATCH(C147, 'Aid by County'!B:B, 0))</f>
        <v>7696244</v>
      </c>
    </row>
    <row r="148" spans="1:10" x14ac:dyDescent="0.2">
      <c r="A148" s="5" t="s">
        <v>307</v>
      </c>
      <c r="B148" s="5" t="s">
        <v>214</v>
      </c>
      <c r="C148" s="5" t="s">
        <v>308</v>
      </c>
      <c r="D148" s="6">
        <v>559</v>
      </c>
      <c r="E148" s="6">
        <v>566</v>
      </c>
      <c r="F148" s="6">
        <v>1125</v>
      </c>
      <c r="G148" s="7">
        <v>1059</v>
      </c>
      <c r="H148" s="8">
        <f t="shared" si="0"/>
        <v>66</v>
      </c>
      <c r="I148" s="8" t="str">
        <f t="shared" si="1"/>
        <v>YES</v>
      </c>
      <c r="J148" s="9">
        <f t="array" ref="J148">INDEX('Aid by County'!C:C, MATCH(C148, 'Aid by County'!B:B, 0))</f>
        <v>4837506</v>
      </c>
    </row>
    <row r="149" spans="1:10" x14ac:dyDescent="0.2">
      <c r="A149" s="5" t="s">
        <v>309</v>
      </c>
      <c r="B149" s="5" t="s">
        <v>32</v>
      </c>
      <c r="C149" s="5" t="s">
        <v>310</v>
      </c>
      <c r="D149" s="6">
        <v>569</v>
      </c>
      <c r="E149" s="6">
        <v>556</v>
      </c>
      <c r="F149" s="6">
        <v>1125</v>
      </c>
      <c r="G149" s="7">
        <v>1059</v>
      </c>
      <c r="H149" s="8">
        <f t="shared" si="0"/>
        <v>66</v>
      </c>
      <c r="I149" s="8" t="str">
        <f t="shared" si="1"/>
        <v>NO</v>
      </c>
      <c r="J149" s="9">
        <f t="array" ref="J149">INDEX('Aid by County'!C:C, MATCH(C149, 'Aid by County'!B:B, 0))</f>
        <v>366581177</v>
      </c>
    </row>
    <row r="150" spans="1:10" x14ac:dyDescent="0.2">
      <c r="A150" s="5" t="s">
        <v>311</v>
      </c>
      <c r="B150" s="5" t="s">
        <v>65</v>
      </c>
      <c r="C150" s="5" t="s">
        <v>312</v>
      </c>
      <c r="D150" s="6">
        <v>569</v>
      </c>
      <c r="E150" s="6">
        <v>555</v>
      </c>
      <c r="F150" s="6">
        <v>1124</v>
      </c>
      <c r="G150" s="7">
        <v>1059</v>
      </c>
      <c r="H150" s="8">
        <f t="shared" si="0"/>
        <v>65</v>
      </c>
      <c r="I150" s="8" t="str">
        <f t="shared" si="1"/>
        <v>NO</v>
      </c>
      <c r="J150" s="9">
        <f t="array" ref="J150">INDEX('Aid by County'!C:C, MATCH(C150, 'Aid by County'!B:B, 0))</f>
        <v>999542</v>
      </c>
    </row>
    <row r="151" spans="1:10" x14ac:dyDescent="0.2">
      <c r="A151" s="5" t="s">
        <v>313</v>
      </c>
      <c r="B151" s="5" t="s">
        <v>314</v>
      </c>
      <c r="C151" s="5" t="s">
        <v>315</v>
      </c>
      <c r="D151" s="6">
        <v>558</v>
      </c>
      <c r="E151" s="6">
        <v>566</v>
      </c>
      <c r="F151" s="6">
        <v>1124</v>
      </c>
      <c r="G151" s="7">
        <v>1059</v>
      </c>
      <c r="H151" s="8">
        <f t="shared" si="0"/>
        <v>65</v>
      </c>
      <c r="I151" s="8" t="str">
        <f t="shared" si="1"/>
        <v>YES</v>
      </c>
      <c r="J151" s="9">
        <f t="array" ref="J151">INDEX('Aid by County'!C:C, MATCH(C151, 'Aid by County'!B:B, 0))</f>
        <v>7012998</v>
      </c>
    </row>
    <row r="152" spans="1:10" x14ac:dyDescent="0.2">
      <c r="A152" s="5" t="s">
        <v>316</v>
      </c>
      <c r="B152" s="5" t="s">
        <v>219</v>
      </c>
      <c r="C152" s="5" t="s">
        <v>317</v>
      </c>
      <c r="D152" s="6">
        <v>561</v>
      </c>
      <c r="E152" s="6">
        <v>563</v>
      </c>
      <c r="F152" s="6">
        <v>1124</v>
      </c>
      <c r="G152" s="7">
        <v>1059</v>
      </c>
      <c r="H152" s="8">
        <f t="shared" si="0"/>
        <v>65</v>
      </c>
      <c r="I152" s="8" t="str">
        <f t="shared" si="1"/>
        <v>YES</v>
      </c>
      <c r="J152" s="9">
        <f t="array" ref="J152">INDEX('Aid by County'!C:C, MATCH(C152, 'Aid by County'!B:B, 0))</f>
        <v>4761101</v>
      </c>
    </row>
    <row r="153" spans="1:10" x14ac:dyDescent="0.2">
      <c r="A153" s="5" t="s">
        <v>318</v>
      </c>
      <c r="B153" s="5" t="s">
        <v>219</v>
      </c>
      <c r="C153" s="5" t="s">
        <v>319</v>
      </c>
      <c r="D153" s="6">
        <v>568</v>
      </c>
      <c r="E153" s="6">
        <v>556</v>
      </c>
      <c r="F153" s="6">
        <v>1124</v>
      </c>
      <c r="G153" s="7">
        <v>1059</v>
      </c>
      <c r="H153" s="8">
        <f t="shared" si="0"/>
        <v>65</v>
      </c>
      <c r="I153" s="8" t="str">
        <f t="shared" si="1"/>
        <v>NO</v>
      </c>
      <c r="J153" s="9">
        <f t="array" ref="J153">INDEX('Aid by County'!C:C, MATCH(C153, 'Aid by County'!B:B, 0))</f>
        <v>4724644</v>
      </c>
    </row>
    <row r="154" spans="1:10" x14ac:dyDescent="0.2">
      <c r="A154" s="5" t="s">
        <v>320</v>
      </c>
      <c r="B154" s="5" t="s">
        <v>136</v>
      </c>
      <c r="C154" s="5" t="s">
        <v>186</v>
      </c>
      <c r="D154" s="6">
        <v>554</v>
      </c>
      <c r="E154" s="6">
        <v>569</v>
      </c>
      <c r="F154" s="6">
        <v>1123</v>
      </c>
      <c r="G154" s="7">
        <v>1059</v>
      </c>
      <c r="H154" s="8">
        <f t="shared" si="0"/>
        <v>64</v>
      </c>
      <c r="I154" s="8" t="str">
        <f t="shared" si="1"/>
        <v>YES</v>
      </c>
      <c r="J154" s="9">
        <f t="array" ref="J154">INDEX('Aid by County'!C:C, MATCH(C154, 'Aid by County'!B:B, 0))</f>
        <v>28686546</v>
      </c>
    </row>
    <row r="155" spans="1:10" x14ac:dyDescent="0.2">
      <c r="A155" s="5" t="s">
        <v>321</v>
      </c>
      <c r="B155" s="5" t="s">
        <v>232</v>
      </c>
      <c r="C155" s="5" t="s">
        <v>322</v>
      </c>
      <c r="D155" s="6">
        <v>561</v>
      </c>
      <c r="E155" s="6">
        <v>562</v>
      </c>
      <c r="F155" s="6">
        <v>1123</v>
      </c>
      <c r="G155" s="7">
        <v>1059</v>
      </c>
      <c r="H155" s="8">
        <f t="shared" si="0"/>
        <v>64</v>
      </c>
      <c r="I155" s="8" t="str">
        <f t="shared" si="1"/>
        <v>YES</v>
      </c>
      <c r="J155" s="9">
        <f t="array" ref="J155">INDEX('Aid by County'!C:C, MATCH(C155, 'Aid by County'!B:B, 0))</f>
        <v>8866900</v>
      </c>
    </row>
    <row r="156" spans="1:10" x14ac:dyDescent="0.2">
      <c r="A156" s="5" t="s">
        <v>323</v>
      </c>
      <c r="B156" s="5" t="s">
        <v>12</v>
      </c>
      <c r="C156" s="5" t="s">
        <v>324</v>
      </c>
      <c r="D156" s="6">
        <v>568</v>
      </c>
      <c r="E156" s="6">
        <v>555</v>
      </c>
      <c r="F156" s="6">
        <v>1123</v>
      </c>
      <c r="G156" s="7">
        <v>1059</v>
      </c>
      <c r="H156" s="8">
        <f t="shared" si="0"/>
        <v>64</v>
      </c>
      <c r="I156" s="8" t="str">
        <f t="shared" si="1"/>
        <v>NO</v>
      </c>
      <c r="J156" s="9">
        <f t="array" ref="J156">INDEX('Aid by County'!C:C, MATCH(C156, 'Aid by County'!B:B, 0))</f>
        <v>15911190</v>
      </c>
    </row>
    <row r="157" spans="1:10" x14ac:dyDescent="0.2">
      <c r="A157" s="5" t="s">
        <v>325</v>
      </c>
      <c r="B157" s="5" t="s">
        <v>15</v>
      </c>
      <c r="C157" s="5" t="s">
        <v>326</v>
      </c>
      <c r="D157" s="6">
        <v>563</v>
      </c>
      <c r="E157" s="6">
        <v>560</v>
      </c>
      <c r="F157" s="6">
        <v>1123</v>
      </c>
      <c r="G157" s="7">
        <v>1059</v>
      </c>
      <c r="H157" s="8">
        <f t="shared" si="0"/>
        <v>64</v>
      </c>
      <c r="I157" s="8" t="str">
        <f t="shared" si="1"/>
        <v>NO</v>
      </c>
      <c r="J157" s="9">
        <f t="array" ref="J157">INDEX('Aid by County'!C:C, MATCH(C157, 'Aid by County'!B:B, 0))</f>
        <v>447363</v>
      </c>
    </row>
    <row r="158" spans="1:10" x14ac:dyDescent="0.2">
      <c r="A158" s="5" t="s">
        <v>327</v>
      </c>
      <c r="B158" s="5" t="s">
        <v>29</v>
      </c>
      <c r="C158" s="5" t="s">
        <v>328</v>
      </c>
      <c r="D158" s="6">
        <v>561</v>
      </c>
      <c r="E158" s="6">
        <v>560</v>
      </c>
      <c r="F158" s="6">
        <v>1121</v>
      </c>
      <c r="G158" s="7">
        <v>1059</v>
      </c>
      <c r="H158" s="8">
        <f t="shared" si="0"/>
        <v>62</v>
      </c>
      <c r="I158" s="8" t="str">
        <f t="shared" si="1"/>
        <v>NO</v>
      </c>
      <c r="J158" s="9">
        <f t="array" ref="J158">INDEX('Aid by County'!C:C, MATCH(C158, 'Aid by County'!B:B, 0))</f>
        <v>6066113</v>
      </c>
    </row>
    <row r="159" spans="1:10" x14ac:dyDescent="0.2">
      <c r="A159" s="5" t="s">
        <v>329</v>
      </c>
      <c r="B159" s="5" t="s">
        <v>23</v>
      </c>
      <c r="C159" s="5" t="s">
        <v>330</v>
      </c>
      <c r="D159" s="6">
        <v>563</v>
      </c>
      <c r="E159" s="6">
        <v>557</v>
      </c>
      <c r="F159" s="6">
        <v>1120</v>
      </c>
      <c r="G159" s="7">
        <v>1059</v>
      </c>
      <c r="H159" s="8">
        <f t="shared" si="0"/>
        <v>61</v>
      </c>
      <c r="I159" s="8" t="str">
        <f t="shared" si="1"/>
        <v>NO</v>
      </c>
      <c r="J159" s="9">
        <f t="array" ref="J159">INDEX('Aid by County'!C:C, MATCH(C159, 'Aid by County'!B:B, 0))</f>
        <v>795314</v>
      </c>
    </row>
    <row r="160" spans="1:10" x14ac:dyDescent="0.2">
      <c r="A160" s="5" t="s">
        <v>331</v>
      </c>
      <c r="B160" s="5" t="s">
        <v>293</v>
      </c>
      <c r="C160" s="5" t="s">
        <v>332</v>
      </c>
      <c r="D160" s="6">
        <v>555</v>
      </c>
      <c r="E160" s="6">
        <v>565</v>
      </c>
      <c r="F160" s="6">
        <v>1120</v>
      </c>
      <c r="G160" s="7">
        <v>1059</v>
      </c>
      <c r="H160" s="8">
        <f t="shared" si="0"/>
        <v>61</v>
      </c>
      <c r="I160" s="8" t="str">
        <f t="shared" si="1"/>
        <v>YES</v>
      </c>
      <c r="J160" s="9">
        <f t="array" ref="J160">INDEX('Aid by County'!C:C, MATCH(C160, 'Aid by County'!B:B, 0))</f>
        <v>5014341</v>
      </c>
    </row>
    <row r="161" spans="1:10" x14ac:dyDescent="0.2">
      <c r="A161" s="5" t="s">
        <v>333</v>
      </c>
      <c r="B161" s="5" t="s">
        <v>81</v>
      </c>
      <c r="C161" s="5" t="s">
        <v>334</v>
      </c>
      <c r="D161" s="6">
        <v>560</v>
      </c>
      <c r="E161" s="6">
        <v>558</v>
      </c>
      <c r="F161" s="6">
        <v>1118</v>
      </c>
      <c r="G161" s="7">
        <v>1059</v>
      </c>
      <c r="H161" s="8">
        <f t="shared" si="0"/>
        <v>59</v>
      </c>
      <c r="I161" s="8" t="str">
        <f t="shared" si="1"/>
        <v>NO</v>
      </c>
      <c r="J161" s="9">
        <f t="array" ref="J161">INDEX('Aid by County'!C:C, MATCH(C161, 'Aid by County'!B:B, 0))</f>
        <v>13851560</v>
      </c>
    </row>
    <row r="162" spans="1:10" x14ac:dyDescent="0.2">
      <c r="A162" s="5" t="s">
        <v>335</v>
      </c>
      <c r="B162" s="5" t="s">
        <v>305</v>
      </c>
      <c r="C162" s="5" t="s">
        <v>336</v>
      </c>
      <c r="D162" s="6">
        <v>563</v>
      </c>
      <c r="E162" s="6">
        <v>554</v>
      </c>
      <c r="F162" s="6">
        <v>1117</v>
      </c>
      <c r="G162" s="7">
        <v>1059</v>
      </c>
      <c r="H162" s="8">
        <f t="shared" si="0"/>
        <v>58</v>
      </c>
      <c r="I162" s="8" t="str">
        <f t="shared" si="1"/>
        <v>NO</v>
      </c>
      <c r="J162" s="9">
        <f t="array" ref="J162">INDEX('Aid by County'!C:C, MATCH(C162, 'Aid by County'!B:B, 0))</f>
        <v>15483174</v>
      </c>
    </row>
    <row r="163" spans="1:10" x14ac:dyDescent="0.2">
      <c r="A163" s="5" t="s">
        <v>337</v>
      </c>
      <c r="B163" s="5" t="s">
        <v>136</v>
      </c>
      <c r="C163" s="5" t="s">
        <v>338</v>
      </c>
      <c r="D163" s="6">
        <v>553</v>
      </c>
      <c r="E163" s="6">
        <v>564</v>
      </c>
      <c r="F163" s="6">
        <v>1117</v>
      </c>
      <c r="G163" s="7">
        <v>1059</v>
      </c>
      <c r="H163" s="8">
        <f t="shared" si="0"/>
        <v>58</v>
      </c>
      <c r="I163" s="8" t="str">
        <f t="shared" si="1"/>
        <v>YES</v>
      </c>
      <c r="J163" s="9">
        <f t="array" ref="J163">INDEX('Aid by County'!C:C, MATCH(C163, 'Aid by County'!B:B, 0))</f>
        <v>9052948</v>
      </c>
    </row>
    <row r="164" spans="1:10" x14ac:dyDescent="0.2">
      <c r="A164" s="5" t="s">
        <v>339</v>
      </c>
      <c r="B164" s="5" t="s">
        <v>269</v>
      </c>
      <c r="C164" s="5" t="s">
        <v>340</v>
      </c>
      <c r="D164" s="6">
        <v>562</v>
      </c>
      <c r="E164" s="6">
        <v>555</v>
      </c>
      <c r="F164" s="6">
        <v>1117</v>
      </c>
      <c r="G164" s="7">
        <v>1059</v>
      </c>
      <c r="H164" s="8">
        <f t="shared" si="0"/>
        <v>58</v>
      </c>
      <c r="I164" s="8" t="str">
        <f t="shared" si="1"/>
        <v>NO</v>
      </c>
      <c r="J164" s="9">
        <f t="array" ref="J164">INDEX('Aid by County'!C:C, MATCH(C164, 'Aid by County'!B:B, 0))</f>
        <v>13590070</v>
      </c>
    </row>
    <row r="165" spans="1:10" x14ac:dyDescent="0.2">
      <c r="A165" s="5" t="s">
        <v>341</v>
      </c>
      <c r="B165" s="5" t="s">
        <v>54</v>
      </c>
      <c r="C165" s="5" t="s">
        <v>342</v>
      </c>
      <c r="D165" s="6">
        <v>562</v>
      </c>
      <c r="E165" s="6">
        <v>555</v>
      </c>
      <c r="F165" s="6">
        <v>1117</v>
      </c>
      <c r="G165" s="7">
        <v>1059</v>
      </c>
      <c r="H165" s="8">
        <f t="shared" si="0"/>
        <v>58</v>
      </c>
      <c r="I165" s="8" t="str">
        <f t="shared" si="1"/>
        <v>NO</v>
      </c>
      <c r="J165" s="9">
        <f t="array" ref="J165">INDEX('Aid by County'!C:C, MATCH(C165, 'Aid by County'!B:B, 0))</f>
        <v>7095097</v>
      </c>
    </row>
    <row r="166" spans="1:10" x14ac:dyDescent="0.2">
      <c r="A166" s="5" t="s">
        <v>343</v>
      </c>
      <c r="B166" s="5" t="s">
        <v>15</v>
      </c>
      <c r="C166" s="5" t="s">
        <v>344</v>
      </c>
      <c r="D166" s="6">
        <v>556</v>
      </c>
      <c r="E166" s="6">
        <v>561</v>
      </c>
      <c r="F166" s="6">
        <v>1117</v>
      </c>
      <c r="G166" s="7">
        <v>1059</v>
      </c>
      <c r="H166" s="8">
        <f t="shared" si="0"/>
        <v>58</v>
      </c>
      <c r="I166" s="8" t="str">
        <f t="shared" si="1"/>
        <v>YES</v>
      </c>
      <c r="J166" s="9">
        <f t="array" ref="J166">INDEX('Aid by County'!C:C, MATCH(C166, 'Aid by County'!B:B, 0))</f>
        <v>7770200</v>
      </c>
    </row>
    <row r="167" spans="1:10" x14ac:dyDescent="0.2">
      <c r="A167" s="5" t="s">
        <v>345</v>
      </c>
      <c r="B167" s="5" t="s">
        <v>219</v>
      </c>
      <c r="C167" s="5" t="s">
        <v>346</v>
      </c>
      <c r="D167" s="6">
        <v>559</v>
      </c>
      <c r="E167" s="6">
        <v>558</v>
      </c>
      <c r="F167" s="6">
        <v>1117</v>
      </c>
      <c r="G167" s="7">
        <v>1059</v>
      </c>
      <c r="H167" s="8">
        <f t="shared" si="0"/>
        <v>58</v>
      </c>
      <c r="I167" s="8" t="str">
        <f t="shared" si="1"/>
        <v>NO</v>
      </c>
      <c r="J167" s="9">
        <f t="array" ref="J167">INDEX('Aid by County'!C:C, MATCH(C167, 'Aid by County'!B:B, 0))</f>
        <v>5934041</v>
      </c>
    </row>
    <row r="168" spans="1:10" x14ac:dyDescent="0.2">
      <c r="A168" s="5" t="s">
        <v>347</v>
      </c>
      <c r="B168" s="5" t="s">
        <v>12</v>
      </c>
      <c r="C168" s="5" t="s">
        <v>348</v>
      </c>
      <c r="D168" s="6">
        <v>553</v>
      </c>
      <c r="E168" s="6">
        <v>561</v>
      </c>
      <c r="F168" s="6">
        <v>1114</v>
      </c>
      <c r="G168" s="7">
        <v>1059</v>
      </c>
      <c r="H168" s="8">
        <f t="shared" si="0"/>
        <v>55</v>
      </c>
      <c r="I168" s="8" t="str">
        <f t="shared" si="1"/>
        <v>YES</v>
      </c>
      <c r="J168" s="9">
        <f t="array" ref="J168">INDEX('Aid by County'!C:C, MATCH(C168, 'Aid by County'!B:B, 0))</f>
        <v>44779742</v>
      </c>
    </row>
    <row r="169" spans="1:10" x14ac:dyDescent="0.2">
      <c r="A169" s="5" t="s">
        <v>349</v>
      </c>
      <c r="B169" s="5" t="s">
        <v>293</v>
      </c>
      <c r="C169" s="5" t="s">
        <v>350</v>
      </c>
      <c r="D169" s="6">
        <v>559</v>
      </c>
      <c r="E169" s="6">
        <v>555</v>
      </c>
      <c r="F169" s="6">
        <v>1114</v>
      </c>
      <c r="G169" s="7">
        <v>1059</v>
      </c>
      <c r="H169" s="8">
        <f t="shared" si="0"/>
        <v>55</v>
      </c>
      <c r="I169" s="8" t="str">
        <f t="shared" si="1"/>
        <v>NO</v>
      </c>
      <c r="J169" s="9">
        <f t="array" ref="J169">INDEX('Aid by County'!C:C, MATCH(C169, 'Aid by County'!B:B, 0))</f>
        <v>5152332</v>
      </c>
    </row>
    <row r="170" spans="1:10" x14ac:dyDescent="0.2">
      <c r="A170" s="5" t="s">
        <v>351</v>
      </c>
      <c r="B170" s="5" t="s">
        <v>50</v>
      </c>
      <c r="C170" s="5" t="s">
        <v>352</v>
      </c>
      <c r="D170" s="6">
        <v>552</v>
      </c>
      <c r="E170" s="6">
        <v>561</v>
      </c>
      <c r="F170" s="6">
        <v>1113</v>
      </c>
      <c r="G170" s="7">
        <v>1059</v>
      </c>
      <c r="H170" s="8">
        <f t="shared" si="0"/>
        <v>54</v>
      </c>
      <c r="I170" s="8" t="str">
        <f t="shared" si="1"/>
        <v>YES</v>
      </c>
      <c r="J170" s="9">
        <f t="array" ref="J170">INDEX('Aid by County'!C:C, MATCH(C170, 'Aid by County'!B:B, 0))</f>
        <v>22948512</v>
      </c>
    </row>
    <row r="171" spans="1:10" x14ac:dyDescent="0.2">
      <c r="A171" s="5" t="s">
        <v>353</v>
      </c>
      <c r="B171" s="5" t="s">
        <v>219</v>
      </c>
      <c r="C171" s="5" t="s">
        <v>354</v>
      </c>
      <c r="D171" s="6">
        <v>551</v>
      </c>
      <c r="E171" s="6">
        <v>562</v>
      </c>
      <c r="F171" s="6">
        <v>1113</v>
      </c>
      <c r="G171" s="7">
        <v>1059</v>
      </c>
      <c r="H171" s="8">
        <f t="shared" si="0"/>
        <v>54</v>
      </c>
      <c r="I171" s="8" t="str">
        <f t="shared" si="1"/>
        <v>YES</v>
      </c>
      <c r="J171" s="9">
        <f t="array" ref="J171">INDEX('Aid by County'!C:C, MATCH(C171, 'Aid by County'!B:B, 0))</f>
        <v>6409644</v>
      </c>
    </row>
    <row r="172" spans="1:10" x14ac:dyDescent="0.2">
      <c r="A172" s="5" t="s">
        <v>355</v>
      </c>
      <c r="B172" s="5" t="s">
        <v>214</v>
      </c>
      <c r="C172" s="5" t="s">
        <v>356</v>
      </c>
      <c r="D172" s="6">
        <v>566</v>
      </c>
      <c r="E172" s="6">
        <v>546</v>
      </c>
      <c r="F172" s="6">
        <v>1112</v>
      </c>
      <c r="G172" s="7">
        <v>1059</v>
      </c>
      <c r="H172" s="8">
        <f t="shared" si="0"/>
        <v>53</v>
      </c>
      <c r="I172" s="8" t="str">
        <f t="shared" si="1"/>
        <v>NO</v>
      </c>
      <c r="J172" s="9">
        <f t="array" ref="J172">INDEX('Aid by County'!C:C, MATCH(C172, 'Aid by County'!B:B, 0))</f>
        <v>3922465</v>
      </c>
    </row>
    <row r="173" spans="1:10" x14ac:dyDescent="0.2">
      <c r="A173" s="5" t="s">
        <v>357</v>
      </c>
      <c r="B173" s="5" t="s">
        <v>12</v>
      </c>
      <c r="C173" s="5" t="s">
        <v>70</v>
      </c>
      <c r="D173" s="6">
        <v>556</v>
      </c>
      <c r="E173" s="6">
        <v>554</v>
      </c>
      <c r="F173" s="6">
        <v>1110</v>
      </c>
      <c r="G173" s="7">
        <v>1059</v>
      </c>
      <c r="H173" s="8">
        <f t="shared" si="0"/>
        <v>51</v>
      </c>
      <c r="I173" s="8" t="str">
        <f t="shared" si="1"/>
        <v>NO</v>
      </c>
      <c r="J173" s="9">
        <f t="array" ref="J173">INDEX('Aid by County'!C:C, MATCH(C173, 'Aid by County'!B:B, 0))</f>
        <v>14035490</v>
      </c>
    </row>
    <row r="174" spans="1:10" x14ac:dyDescent="0.2">
      <c r="A174" s="5" t="s">
        <v>358</v>
      </c>
      <c r="B174" s="5" t="s">
        <v>15</v>
      </c>
      <c r="C174" s="5" t="s">
        <v>359</v>
      </c>
      <c r="D174" s="6">
        <v>547</v>
      </c>
      <c r="E174" s="6">
        <v>563</v>
      </c>
      <c r="F174" s="6">
        <v>1110</v>
      </c>
      <c r="G174" s="7">
        <v>1059</v>
      </c>
      <c r="H174" s="8">
        <f t="shared" si="0"/>
        <v>51</v>
      </c>
      <c r="I174" s="8" t="str">
        <f t="shared" si="1"/>
        <v>YES</v>
      </c>
      <c r="J174" s="9">
        <f t="array" ref="J174">INDEX('Aid by County'!C:C, MATCH(C174, 'Aid by County'!B:B, 0))</f>
        <v>800630</v>
      </c>
    </row>
    <row r="175" spans="1:10" x14ac:dyDescent="0.2">
      <c r="A175" s="5" t="s">
        <v>360</v>
      </c>
      <c r="B175" s="5" t="s">
        <v>293</v>
      </c>
      <c r="C175" s="5" t="s">
        <v>361</v>
      </c>
      <c r="D175" s="6">
        <v>541</v>
      </c>
      <c r="E175" s="6">
        <v>569</v>
      </c>
      <c r="F175" s="6">
        <v>1110</v>
      </c>
      <c r="G175" s="7">
        <v>1059</v>
      </c>
      <c r="H175" s="8">
        <f t="shared" si="0"/>
        <v>51</v>
      </c>
      <c r="I175" s="8" t="str">
        <f t="shared" si="1"/>
        <v>YES</v>
      </c>
      <c r="J175" s="9">
        <f t="array" ref="J175">INDEX('Aid by County'!C:C, MATCH(C175, 'Aid by County'!B:B, 0))</f>
        <v>10590833</v>
      </c>
    </row>
    <row r="176" spans="1:10" x14ac:dyDescent="0.2">
      <c r="A176" s="5" t="s">
        <v>362</v>
      </c>
      <c r="B176" s="5" t="s">
        <v>76</v>
      </c>
      <c r="C176" s="5" t="s">
        <v>127</v>
      </c>
      <c r="D176" s="6">
        <v>556</v>
      </c>
      <c r="E176" s="6">
        <v>553</v>
      </c>
      <c r="F176" s="6">
        <v>1109</v>
      </c>
      <c r="G176" s="7">
        <v>1059</v>
      </c>
      <c r="H176" s="8">
        <f t="shared" si="0"/>
        <v>50</v>
      </c>
      <c r="I176" s="8" t="str">
        <f t="shared" si="1"/>
        <v>NO</v>
      </c>
      <c r="J176" s="9">
        <f t="array" ref="J176">INDEX('Aid by County'!C:C, MATCH(C176, 'Aid by County'!B:B, 0))</f>
        <v>13110005</v>
      </c>
    </row>
    <row r="177" spans="1:10" x14ac:dyDescent="0.2">
      <c r="A177" s="5" t="s">
        <v>363</v>
      </c>
      <c r="B177" s="5" t="s">
        <v>29</v>
      </c>
      <c r="C177" s="5" t="s">
        <v>267</v>
      </c>
      <c r="D177" s="6">
        <v>550</v>
      </c>
      <c r="E177" s="6">
        <v>559</v>
      </c>
      <c r="F177" s="6">
        <v>1109</v>
      </c>
      <c r="G177" s="7">
        <v>1059</v>
      </c>
      <c r="H177" s="8">
        <f t="shared" si="0"/>
        <v>50</v>
      </c>
      <c r="I177" s="8" t="str">
        <f t="shared" si="1"/>
        <v>YES</v>
      </c>
      <c r="J177" s="9">
        <f t="array" ref="J177">INDEX('Aid by County'!C:C, MATCH(C177, 'Aid by County'!B:B, 0))</f>
        <v>49635886</v>
      </c>
    </row>
    <row r="178" spans="1:10" x14ac:dyDescent="0.2">
      <c r="A178" s="5" t="s">
        <v>364</v>
      </c>
      <c r="B178" s="5" t="s">
        <v>214</v>
      </c>
      <c r="C178" s="5" t="s">
        <v>365</v>
      </c>
      <c r="D178" s="6">
        <v>546</v>
      </c>
      <c r="E178" s="6">
        <v>563</v>
      </c>
      <c r="F178" s="6">
        <v>1109</v>
      </c>
      <c r="G178" s="7">
        <v>1059</v>
      </c>
      <c r="H178" s="8">
        <f t="shared" si="0"/>
        <v>50</v>
      </c>
      <c r="I178" s="8" t="str">
        <f t="shared" si="1"/>
        <v>YES</v>
      </c>
      <c r="J178" s="9">
        <f t="array" ref="J178">INDEX('Aid by County'!C:C, MATCH(C178, 'Aid by County'!B:B, 0))</f>
        <v>14631509</v>
      </c>
    </row>
    <row r="179" spans="1:10" x14ac:dyDescent="0.2">
      <c r="A179" s="5" t="s">
        <v>366</v>
      </c>
      <c r="B179" s="5" t="s">
        <v>232</v>
      </c>
      <c r="C179" s="5" t="s">
        <v>367</v>
      </c>
      <c r="D179" s="6">
        <v>549</v>
      </c>
      <c r="E179" s="6">
        <v>559</v>
      </c>
      <c r="F179" s="6">
        <v>1108</v>
      </c>
      <c r="G179" s="7">
        <v>1059</v>
      </c>
      <c r="H179" s="8">
        <f t="shared" si="0"/>
        <v>49</v>
      </c>
      <c r="I179" s="8" t="str">
        <f t="shared" si="1"/>
        <v>YES</v>
      </c>
      <c r="J179" s="9">
        <f t="array" ref="J179">INDEX('Aid by County'!C:C, MATCH(C179, 'Aid by County'!B:B, 0))</f>
        <v>673798</v>
      </c>
    </row>
    <row r="180" spans="1:10" x14ac:dyDescent="0.2">
      <c r="A180" s="5" t="s">
        <v>368</v>
      </c>
      <c r="B180" s="5" t="s">
        <v>12</v>
      </c>
      <c r="C180" s="5" t="s">
        <v>369</v>
      </c>
      <c r="D180" s="6">
        <v>562</v>
      </c>
      <c r="E180" s="6">
        <v>546</v>
      </c>
      <c r="F180" s="6">
        <v>1108</v>
      </c>
      <c r="G180" s="7">
        <v>1059</v>
      </c>
      <c r="H180" s="8">
        <f t="shared" si="0"/>
        <v>49</v>
      </c>
      <c r="I180" s="8" t="str">
        <f t="shared" si="1"/>
        <v>NO</v>
      </c>
      <c r="J180" s="9">
        <f t="array" ref="J180">INDEX('Aid by County'!C:C, MATCH(C180, 'Aid by County'!B:B, 0))</f>
        <v>23934460</v>
      </c>
    </row>
    <row r="181" spans="1:10" x14ac:dyDescent="0.2">
      <c r="A181" s="5" t="s">
        <v>370</v>
      </c>
      <c r="B181" s="5" t="s">
        <v>15</v>
      </c>
      <c r="C181" s="5" t="s">
        <v>371</v>
      </c>
      <c r="D181" s="6">
        <v>560</v>
      </c>
      <c r="E181" s="6">
        <v>547</v>
      </c>
      <c r="F181" s="6">
        <v>1107</v>
      </c>
      <c r="G181" s="7">
        <v>1059</v>
      </c>
      <c r="H181" s="8">
        <f t="shared" si="0"/>
        <v>48</v>
      </c>
      <c r="I181" s="8" t="str">
        <f t="shared" si="1"/>
        <v>NO</v>
      </c>
      <c r="J181" s="9">
        <f t="array" ref="J181">INDEX('Aid by County'!C:C, MATCH(C181, 'Aid by County'!B:B, 0))</f>
        <v>12272450</v>
      </c>
    </row>
    <row r="182" spans="1:10" x14ac:dyDescent="0.2">
      <c r="A182" s="5" t="s">
        <v>372</v>
      </c>
      <c r="B182" s="5" t="s">
        <v>23</v>
      </c>
      <c r="C182" s="5" t="s">
        <v>373</v>
      </c>
      <c r="D182" s="6">
        <v>548</v>
      </c>
      <c r="E182" s="6">
        <v>558</v>
      </c>
      <c r="F182" s="6">
        <v>1106</v>
      </c>
      <c r="G182" s="7">
        <v>1059</v>
      </c>
      <c r="H182" s="8">
        <f t="shared" si="0"/>
        <v>47</v>
      </c>
      <c r="I182" s="8" t="str">
        <f t="shared" si="1"/>
        <v>YES</v>
      </c>
      <c r="J182" s="9">
        <f t="array" ref="J182">INDEX('Aid by County'!C:C, MATCH(C182, 'Aid by County'!B:B, 0))</f>
        <v>1172404</v>
      </c>
    </row>
    <row r="183" spans="1:10" x14ac:dyDescent="0.2">
      <c r="A183" s="5" t="s">
        <v>374</v>
      </c>
      <c r="B183" s="5" t="s">
        <v>12</v>
      </c>
      <c r="C183" s="5" t="s">
        <v>375</v>
      </c>
      <c r="D183" s="6">
        <v>551</v>
      </c>
      <c r="E183" s="6">
        <v>555</v>
      </c>
      <c r="F183" s="6">
        <v>1106</v>
      </c>
      <c r="G183" s="7">
        <v>1059</v>
      </c>
      <c r="H183" s="8">
        <f t="shared" si="0"/>
        <v>47</v>
      </c>
      <c r="I183" s="8" t="str">
        <f t="shared" si="1"/>
        <v>YES</v>
      </c>
      <c r="J183" s="9">
        <f t="array" ref="J183">INDEX('Aid by County'!C:C, MATCH(C183, 'Aid by County'!B:B, 0))</f>
        <v>11862491</v>
      </c>
    </row>
    <row r="184" spans="1:10" x14ac:dyDescent="0.2">
      <c r="A184" s="5" t="s">
        <v>376</v>
      </c>
      <c r="B184" s="5" t="s">
        <v>29</v>
      </c>
      <c r="C184" s="5" t="s">
        <v>30</v>
      </c>
      <c r="D184" s="6">
        <v>543</v>
      </c>
      <c r="E184" s="6">
        <v>563</v>
      </c>
      <c r="F184" s="6">
        <v>1106</v>
      </c>
      <c r="G184" s="7">
        <v>1059</v>
      </c>
      <c r="H184" s="8">
        <f t="shared" si="0"/>
        <v>47</v>
      </c>
      <c r="I184" s="8" t="str">
        <f t="shared" si="1"/>
        <v>YES</v>
      </c>
      <c r="J184" s="9">
        <f t="array" ref="J184">INDEX('Aid by County'!C:C, MATCH(C184, 'Aid by County'!B:B, 0))</f>
        <v>5585095</v>
      </c>
    </row>
    <row r="185" spans="1:10" x14ac:dyDescent="0.2">
      <c r="A185" s="5" t="s">
        <v>377</v>
      </c>
      <c r="B185" s="5" t="s">
        <v>45</v>
      </c>
      <c r="C185" s="5" t="s">
        <v>378</v>
      </c>
      <c r="D185" s="6">
        <v>551</v>
      </c>
      <c r="E185" s="6">
        <v>555</v>
      </c>
      <c r="F185" s="6">
        <v>1106</v>
      </c>
      <c r="G185" s="7">
        <v>1059</v>
      </c>
      <c r="H185" s="8">
        <f t="shared" si="0"/>
        <v>47</v>
      </c>
      <c r="I185" s="8" t="str">
        <f t="shared" si="1"/>
        <v>YES</v>
      </c>
      <c r="J185" s="9">
        <f t="array" ref="J185">INDEX('Aid by County'!C:C, MATCH(C185, 'Aid by County'!B:B, 0))</f>
        <v>5312769</v>
      </c>
    </row>
    <row r="186" spans="1:10" x14ac:dyDescent="0.2">
      <c r="A186" s="5" t="s">
        <v>379</v>
      </c>
      <c r="B186" s="5" t="s">
        <v>29</v>
      </c>
      <c r="C186" s="5" t="s">
        <v>380</v>
      </c>
      <c r="D186" s="6">
        <v>556</v>
      </c>
      <c r="E186" s="6">
        <v>548</v>
      </c>
      <c r="F186" s="6">
        <v>1104</v>
      </c>
      <c r="G186" s="7">
        <v>1059</v>
      </c>
      <c r="H186" s="8">
        <f t="shared" si="0"/>
        <v>45</v>
      </c>
      <c r="I186" s="8" t="str">
        <f t="shared" si="1"/>
        <v>NO</v>
      </c>
      <c r="J186" s="9">
        <f t="array" ref="J186">INDEX('Aid by County'!C:C, MATCH(C186, 'Aid by County'!B:B, 0))</f>
        <v>20152545</v>
      </c>
    </row>
    <row r="187" spans="1:10" x14ac:dyDescent="0.2">
      <c r="A187" s="5" t="s">
        <v>381</v>
      </c>
      <c r="B187" s="5" t="s">
        <v>29</v>
      </c>
      <c r="C187" s="5" t="s">
        <v>290</v>
      </c>
      <c r="D187" s="6">
        <v>553</v>
      </c>
      <c r="E187" s="6">
        <v>551</v>
      </c>
      <c r="F187" s="6">
        <v>1104</v>
      </c>
      <c r="G187" s="7">
        <v>1059</v>
      </c>
      <c r="H187" s="8">
        <f t="shared" si="0"/>
        <v>45</v>
      </c>
      <c r="I187" s="8" t="str">
        <f t="shared" si="1"/>
        <v>NO</v>
      </c>
      <c r="J187" s="9">
        <f t="array" ref="J187">INDEX('Aid by County'!C:C, MATCH(C187, 'Aid by County'!B:B, 0))</f>
        <v>68342239</v>
      </c>
    </row>
    <row r="188" spans="1:10" x14ac:dyDescent="0.2">
      <c r="A188" s="5" t="s">
        <v>382</v>
      </c>
      <c r="B188" s="5" t="s">
        <v>305</v>
      </c>
      <c r="C188" s="5" t="s">
        <v>383</v>
      </c>
      <c r="D188" s="6">
        <v>550</v>
      </c>
      <c r="E188" s="6">
        <v>553</v>
      </c>
      <c r="F188" s="6">
        <v>1103</v>
      </c>
      <c r="G188" s="7">
        <v>1059</v>
      </c>
      <c r="H188" s="8">
        <f t="shared" si="0"/>
        <v>44</v>
      </c>
      <c r="I188" s="8" t="str">
        <f t="shared" si="1"/>
        <v>YES</v>
      </c>
      <c r="J188" s="9">
        <f t="array" ref="J188">INDEX('Aid by County'!C:C, MATCH(C188, 'Aid by County'!B:B, 0))</f>
        <v>40384851</v>
      </c>
    </row>
    <row r="189" spans="1:10" x14ac:dyDescent="0.2">
      <c r="A189" s="5" t="s">
        <v>384</v>
      </c>
      <c r="B189" s="5" t="s">
        <v>23</v>
      </c>
      <c r="C189" s="5" t="s">
        <v>385</v>
      </c>
      <c r="D189" s="6">
        <v>554</v>
      </c>
      <c r="E189" s="6">
        <v>549</v>
      </c>
      <c r="F189" s="6">
        <v>1103</v>
      </c>
      <c r="G189" s="7">
        <v>1059</v>
      </c>
      <c r="H189" s="8">
        <f t="shared" si="0"/>
        <v>44</v>
      </c>
      <c r="I189" s="8" t="str">
        <f t="shared" si="1"/>
        <v>NO</v>
      </c>
      <c r="J189" s="9">
        <f t="array" ref="J189">INDEX('Aid by County'!C:C, MATCH(C189, 'Aid by County'!B:B, 0))</f>
        <v>2053597</v>
      </c>
    </row>
    <row r="190" spans="1:10" x14ac:dyDescent="0.2">
      <c r="A190" s="5" t="s">
        <v>386</v>
      </c>
      <c r="B190" s="5" t="s">
        <v>12</v>
      </c>
      <c r="C190" s="5" t="s">
        <v>387</v>
      </c>
      <c r="D190" s="6">
        <v>549</v>
      </c>
      <c r="E190" s="6">
        <v>554</v>
      </c>
      <c r="F190" s="6">
        <v>1103</v>
      </c>
      <c r="G190" s="7">
        <v>1059</v>
      </c>
      <c r="H190" s="8">
        <f t="shared" si="0"/>
        <v>44</v>
      </c>
      <c r="I190" s="8" t="str">
        <f t="shared" si="1"/>
        <v>YES</v>
      </c>
      <c r="J190" s="9">
        <f t="array" ref="J190">INDEX('Aid by County'!C:C, MATCH(C190, 'Aid by County'!B:B, 0))</f>
        <v>5494391</v>
      </c>
    </row>
    <row r="191" spans="1:10" x14ac:dyDescent="0.2">
      <c r="A191" s="5" t="s">
        <v>388</v>
      </c>
      <c r="B191" s="5" t="s">
        <v>29</v>
      </c>
      <c r="C191" s="5" t="s">
        <v>290</v>
      </c>
      <c r="D191" s="6">
        <v>550</v>
      </c>
      <c r="E191" s="6">
        <v>553</v>
      </c>
      <c r="F191" s="6">
        <v>1103</v>
      </c>
      <c r="G191" s="7">
        <v>1059</v>
      </c>
      <c r="H191" s="8">
        <f t="shared" si="0"/>
        <v>44</v>
      </c>
      <c r="I191" s="8" t="str">
        <f t="shared" si="1"/>
        <v>YES</v>
      </c>
      <c r="J191" s="9">
        <f t="array" ref="J191">INDEX('Aid by County'!C:C, MATCH(C191, 'Aid by County'!B:B, 0))</f>
        <v>68342239</v>
      </c>
    </row>
    <row r="192" spans="1:10" x14ac:dyDescent="0.2">
      <c r="A192" s="5" t="s">
        <v>389</v>
      </c>
      <c r="B192" s="5" t="s">
        <v>12</v>
      </c>
      <c r="C192" s="5" t="s">
        <v>390</v>
      </c>
      <c r="D192" s="6">
        <v>554</v>
      </c>
      <c r="E192" s="6">
        <v>547</v>
      </c>
      <c r="F192" s="6">
        <v>1101</v>
      </c>
      <c r="G192" s="7">
        <v>1059</v>
      </c>
      <c r="H192" s="8">
        <f t="shared" si="0"/>
        <v>42</v>
      </c>
      <c r="I192" s="8" t="str">
        <f t="shared" si="1"/>
        <v>NO</v>
      </c>
      <c r="J192" s="9">
        <f t="array" ref="J192">INDEX('Aid by County'!C:C, MATCH(C192, 'Aid by County'!B:B, 0))</f>
        <v>9200178</v>
      </c>
    </row>
    <row r="193" spans="1:10" x14ac:dyDescent="0.2">
      <c r="A193" s="5" t="s">
        <v>391</v>
      </c>
      <c r="B193" s="5" t="s">
        <v>23</v>
      </c>
      <c r="C193" s="5" t="s">
        <v>392</v>
      </c>
      <c r="D193" s="6">
        <v>550</v>
      </c>
      <c r="E193" s="6">
        <v>550</v>
      </c>
      <c r="F193" s="6">
        <v>1100</v>
      </c>
      <c r="G193" s="7">
        <v>1059</v>
      </c>
      <c r="H193" s="8">
        <f t="shared" si="0"/>
        <v>41</v>
      </c>
      <c r="I193" s="8" t="str">
        <f t="shared" si="1"/>
        <v>NO</v>
      </c>
      <c r="J193" s="9">
        <f t="array" ref="J193">INDEX('Aid by County'!C:C, MATCH(C193, 'Aid by County'!B:B, 0))</f>
        <v>1935770</v>
      </c>
    </row>
    <row r="194" spans="1:10" x14ac:dyDescent="0.2">
      <c r="A194" s="5" t="s">
        <v>393</v>
      </c>
      <c r="B194" s="5" t="s">
        <v>232</v>
      </c>
      <c r="C194" s="5" t="s">
        <v>394</v>
      </c>
      <c r="D194" s="6">
        <v>544</v>
      </c>
      <c r="E194" s="6">
        <v>554</v>
      </c>
      <c r="F194" s="6">
        <v>1098</v>
      </c>
      <c r="G194" s="7">
        <v>1059</v>
      </c>
      <c r="H194" s="8">
        <f t="shared" si="0"/>
        <v>39</v>
      </c>
      <c r="I194" s="8" t="str">
        <f t="shared" si="1"/>
        <v>YES</v>
      </c>
      <c r="J194" s="9">
        <f t="array" ref="J194">INDEX('Aid by County'!C:C, MATCH(C194, 'Aid by County'!B:B, 0))</f>
        <v>12146669</v>
      </c>
    </row>
    <row r="195" spans="1:10" x14ac:dyDescent="0.2">
      <c r="A195" s="5" t="s">
        <v>395</v>
      </c>
      <c r="B195" s="5" t="s">
        <v>29</v>
      </c>
      <c r="C195" s="5" t="s">
        <v>396</v>
      </c>
      <c r="D195" s="6">
        <v>546</v>
      </c>
      <c r="E195" s="6">
        <v>551</v>
      </c>
      <c r="F195" s="6">
        <v>1097</v>
      </c>
      <c r="G195" s="7">
        <v>1059</v>
      </c>
      <c r="H195" s="8">
        <f t="shared" si="0"/>
        <v>38</v>
      </c>
      <c r="I195" s="8" t="str">
        <f t="shared" si="1"/>
        <v>YES</v>
      </c>
      <c r="J195" s="9">
        <f t="array" ref="J195">INDEX('Aid by County'!C:C, MATCH(C195, 'Aid by County'!B:B, 0))</f>
        <v>36025328</v>
      </c>
    </row>
    <row r="196" spans="1:10" x14ac:dyDescent="0.2">
      <c r="A196" s="5" t="s">
        <v>397</v>
      </c>
      <c r="B196" s="5" t="s">
        <v>32</v>
      </c>
      <c r="C196" s="5" t="s">
        <v>398</v>
      </c>
      <c r="D196" s="6">
        <v>542</v>
      </c>
      <c r="E196" s="6">
        <v>555</v>
      </c>
      <c r="F196" s="6">
        <v>1097</v>
      </c>
      <c r="G196" s="7">
        <v>1059</v>
      </c>
      <c r="H196" s="8">
        <f t="shared" si="0"/>
        <v>38</v>
      </c>
      <c r="I196" s="8" t="str">
        <f t="shared" si="1"/>
        <v>YES</v>
      </c>
      <c r="J196" s="9">
        <f t="array" ref="J196">INDEX('Aid by County'!C:C, MATCH(C196, 'Aid by County'!B:B, 0))</f>
        <v>1215549</v>
      </c>
    </row>
    <row r="197" spans="1:10" x14ac:dyDescent="0.2">
      <c r="A197" s="5" t="s">
        <v>399</v>
      </c>
      <c r="B197" s="5" t="s">
        <v>255</v>
      </c>
      <c r="C197" s="5" t="s">
        <v>399</v>
      </c>
      <c r="D197" s="6">
        <v>547</v>
      </c>
      <c r="E197" s="6">
        <v>549</v>
      </c>
      <c r="F197" s="6">
        <v>1096</v>
      </c>
      <c r="G197" s="7">
        <v>1059</v>
      </c>
      <c r="H197" s="8">
        <f t="shared" si="0"/>
        <v>37</v>
      </c>
      <c r="I197" s="8" t="str">
        <f t="shared" si="1"/>
        <v>YES</v>
      </c>
      <c r="J197" s="9" t="e">
        <f t="array" ref="J197">INDEX('Aid by County'!C:C, MATCH(C197, 'Aid by County'!B:B, 0))</f>
        <v>#N/A</v>
      </c>
    </row>
    <row r="198" spans="1:10" x14ac:dyDescent="0.2">
      <c r="A198" s="5" t="s">
        <v>400</v>
      </c>
      <c r="B198" s="5" t="s">
        <v>15</v>
      </c>
      <c r="C198" s="5" t="s">
        <v>401</v>
      </c>
      <c r="D198" s="6">
        <v>540</v>
      </c>
      <c r="E198" s="6">
        <v>554</v>
      </c>
      <c r="F198" s="6">
        <v>1094</v>
      </c>
      <c r="G198" s="7">
        <v>1059</v>
      </c>
      <c r="H198" s="8">
        <f t="shared" si="0"/>
        <v>35</v>
      </c>
      <c r="I198" s="8" t="str">
        <f t="shared" si="1"/>
        <v>YES</v>
      </c>
      <c r="J198" s="9">
        <f t="array" ref="J198">INDEX('Aid by County'!C:C, MATCH(C198, 'Aid by County'!B:B, 0))</f>
        <v>12727947</v>
      </c>
    </row>
    <row r="199" spans="1:10" x14ac:dyDescent="0.2">
      <c r="A199" s="5" t="s">
        <v>402</v>
      </c>
      <c r="B199" s="5" t="s">
        <v>314</v>
      </c>
      <c r="C199" s="5" t="s">
        <v>403</v>
      </c>
      <c r="D199" s="6">
        <v>535</v>
      </c>
      <c r="E199" s="6">
        <v>559</v>
      </c>
      <c r="F199" s="6">
        <v>1094</v>
      </c>
      <c r="G199" s="7">
        <v>1059</v>
      </c>
      <c r="H199" s="8">
        <f t="shared" si="0"/>
        <v>35</v>
      </c>
      <c r="I199" s="8" t="str">
        <f t="shared" si="1"/>
        <v>YES</v>
      </c>
      <c r="J199" s="9">
        <f t="array" ref="J199">INDEX('Aid by County'!C:C, MATCH(C199, 'Aid by County'!B:B, 0))</f>
        <v>13548727</v>
      </c>
    </row>
    <row r="200" spans="1:10" x14ac:dyDescent="0.2">
      <c r="A200" s="5" t="s">
        <v>404</v>
      </c>
      <c r="B200" s="5" t="s">
        <v>305</v>
      </c>
      <c r="C200" s="5" t="s">
        <v>405</v>
      </c>
      <c r="D200" s="6">
        <v>544</v>
      </c>
      <c r="E200" s="6">
        <v>549</v>
      </c>
      <c r="F200" s="6">
        <v>1093</v>
      </c>
      <c r="G200" s="7">
        <v>1059</v>
      </c>
      <c r="H200" s="8">
        <f t="shared" si="0"/>
        <v>34</v>
      </c>
      <c r="I200" s="8" t="str">
        <f t="shared" si="1"/>
        <v>YES</v>
      </c>
      <c r="J200" s="9">
        <f t="array" ref="J200">INDEX('Aid by County'!C:C, MATCH(C200, 'Aid by County'!B:B, 0))</f>
        <v>31349652</v>
      </c>
    </row>
    <row r="201" spans="1:10" x14ac:dyDescent="0.2">
      <c r="A201" s="5" t="s">
        <v>406</v>
      </c>
      <c r="B201" s="5" t="s">
        <v>136</v>
      </c>
      <c r="C201" s="5" t="s">
        <v>407</v>
      </c>
      <c r="D201" s="6">
        <v>547</v>
      </c>
      <c r="E201" s="6">
        <v>546</v>
      </c>
      <c r="F201" s="6">
        <v>1093</v>
      </c>
      <c r="G201" s="7">
        <v>1059</v>
      </c>
      <c r="H201" s="8">
        <f t="shared" si="0"/>
        <v>34</v>
      </c>
      <c r="I201" s="8" t="str">
        <f t="shared" si="1"/>
        <v>NO</v>
      </c>
      <c r="J201" s="9">
        <f t="array" ref="J201">INDEX('Aid by County'!C:C, MATCH(C201, 'Aid by County'!B:B, 0))</f>
        <v>8028133</v>
      </c>
    </row>
    <row r="202" spans="1:10" x14ac:dyDescent="0.2">
      <c r="A202" s="5" t="s">
        <v>408</v>
      </c>
      <c r="B202" s="5" t="s">
        <v>81</v>
      </c>
      <c r="C202" s="5" t="s">
        <v>409</v>
      </c>
      <c r="D202" s="6">
        <v>547</v>
      </c>
      <c r="E202" s="6">
        <v>546</v>
      </c>
      <c r="F202" s="6">
        <v>1093</v>
      </c>
      <c r="G202" s="7">
        <v>1059</v>
      </c>
      <c r="H202" s="8">
        <f t="shared" si="0"/>
        <v>34</v>
      </c>
      <c r="I202" s="8" t="str">
        <f t="shared" si="1"/>
        <v>NO</v>
      </c>
      <c r="J202" s="9">
        <f t="array" ref="J202">INDEX('Aid by County'!C:C, MATCH(C202, 'Aid by County'!B:B, 0))</f>
        <v>15852125</v>
      </c>
    </row>
    <row r="203" spans="1:10" x14ac:dyDescent="0.2">
      <c r="A203" s="5" t="s">
        <v>410</v>
      </c>
      <c r="B203" s="5" t="s">
        <v>29</v>
      </c>
      <c r="C203" s="5" t="s">
        <v>411</v>
      </c>
      <c r="D203" s="6">
        <v>549</v>
      </c>
      <c r="E203" s="6">
        <v>544</v>
      </c>
      <c r="F203" s="6">
        <v>1093</v>
      </c>
      <c r="G203" s="7">
        <v>1059</v>
      </c>
      <c r="H203" s="8">
        <f t="shared" si="0"/>
        <v>34</v>
      </c>
      <c r="I203" s="8" t="str">
        <f t="shared" si="1"/>
        <v>NO</v>
      </c>
      <c r="J203" s="9">
        <f t="array" ref="J203">INDEX('Aid by County'!C:C, MATCH(C203, 'Aid by County'!B:B, 0))</f>
        <v>4057141</v>
      </c>
    </row>
    <row r="204" spans="1:10" x14ac:dyDescent="0.2">
      <c r="A204" s="5" t="s">
        <v>412</v>
      </c>
      <c r="B204" s="5" t="s">
        <v>136</v>
      </c>
      <c r="C204" s="5" t="s">
        <v>413</v>
      </c>
      <c r="D204" s="6">
        <v>549</v>
      </c>
      <c r="E204" s="6">
        <v>543</v>
      </c>
      <c r="F204" s="6">
        <v>1092</v>
      </c>
      <c r="G204" s="7">
        <v>1059</v>
      </c>
      <c r="H204" s="8">
        <f t="shared" si="0"/>
        <v>33</v>
      </c>
      <c r="I204" s="8" t="str">
        <f t="shared" si="1"/>
        <v>NO</v>
      </c>
      <c r="J204" s="9">
        <f t="array" ref="J204">INDEX('Aid by County'!C:C, MATCH(C204, 'Aid by County'!B:B, 0))</f>
        <v>11649439</v>
      </c>
    </row>
    <row r="205" spans="1:10" x14ac:dyDescent="0.2">
      <c r="A205" s="5" t="s">
        <v>414</v>
      </c>
      <c r="B205" s="5" t="s">
        <v>76</v>
      </c>
      <c r="C205" s="5" t="s">
        <v>415</v>
      </c>
      <c r="D205" s="6">
        <v>540</v>
      </c>
      <c r="E205" s="6">
        <v>552</v>
      </c>
      <c r="F205" s="6">
        <v>1092</v>
      </c>
      <c r="G205" s="7">
        <v>1059</v>
      </c>
      <c r="H205" s="8">
        <f t="shared" si="0"/>
        <v>33</v>
      </c>
      <c r="I205" s="8" t="str">
        <f t="shared" si="1"/>
        <v>YES</v>
      </c>
      <c r="J205" s="9">
        <f t="array" ref="J205">INDEX('Aid by County'!C:C, MATCH(C205, 'Aid by County'!B:B, 0))</f>
        <v>6889435</v>
      </c>
    </row>
    <row r="206" spans="1:10" x14ac:dyDescent="0.2">
      <c r="A206" s="5" t="s">
        <v>416</v>
      </c>
      <c r="B206" s="5" t="s">
        <v>103</v>
      </c>
      <c r="C206" s="5" t="s">
        <v>417</v>
      </c>
      <c r="D206" s="6">
        <v>533</v>
      </c>
      <c r="E206" s="6">
        <v>559</v>
      </c>
      <c r="F206" s="6">
        <v>1092</v>
      </c>
      <c r="G206" s="7">
        <v>1059</v>
      </c>
      <c r="H206" s="8">
        <f t="shared" si="0"/>
        <v>33</v>
      </c>
      <c r="I206" s="8" t="str">
        <f t="shared" si="1"/>
        <v>YES</v>
      </c>
      <c r="J206" s="9" t="e">
        <f t="array" ref="J206">INDEX('Aid by County'!C:C, MATCH(C206, 'Aid by County'!B:B, 0))</f>
        <v>#N/A</v>
      </c>
    </row>
    <row r="207" spans="1:10" x14ac:dyDescent="0.2">
      <c r="A207" s="5" t="s">
        <v>418</v>
      </c>
      <c r="B207" s="5" t="s">
        <v>12</v>
      </c>
      <c r="C207" s="5" t="s">
        <v>419</v>
      </c>
      <c r="D207" s="6">
        <v>550</v>
      </c>
      <c r="E207" s="6">
        <v>542</v>
      </c>
      <c r="F207" s="6">
        <v>1092</v>
      </c>
      <c r="G207" s="7">
        <v>1059</v>
      </c>
      <c r="H207" s="8">
        <f t="shared" si="0"/>
        <v>33</v>
      </c>
      <c r="I207" s="8" t="str">
        <f t="shared" si="1"/>
        <v>NO</v>
      </c>
      <c r="J207" s="9">
        <f t="array" ref="J207">INDEX('Aid by County'!C:C, MATCH(C207, 'Aid by County'!B:B, 0))</f>
        <v>21330942</v>
      </c>
    </row>
    <row r="208" spans="1:10" x14ac:dyDescent="0.2">
      <c r="A208" s="5" t="s">
        <v>420</v>
      </c>
      <c r="B208" s="5" t="s">
        <v>29</v>
      </c>
      <c r="C208" s="5" t="s">
        <v>421</v>
      </c>
      <c r="D208" s="6">
        <v>533</v>
      </c>
      <c r="E208" s="6">
        <v>559</v>
      </c>
      <c r="F208" s="6">
        <v>1092</v>
      </c>
      <c r="G208" s="7">
        <v>1059</v>
      </c>
      <c r="H208" s="8">
        <f t="shared" si="0"/>
        <v>33</v>
      </c>
      <c r="I208" s="8" t="str">
        <f t="shared" si="1"/>
        <v>YES</v>
      </c>
      <c r="J208" s="9">
        <f t="array" ref="J208">INDEX('Aid by County'!C:C, MATCH(C208, 'Aid by County'!B:B, 0))</f>
        <v>11383265</v>
      </c>
    </row>
    <row r="209" spans="1:10" x14ac:dyDescent="0.2">
      <c r="A209" s="5" t="s">
        <v>422</v>
      </c>
      <c r="B209" s="5" t="s">
        <v>29</v>
      </c>
      <c r="C209" s="5" t="s">
        <v>423</v>
      </c>
      <c r="D209" s="6">
        <v>540</v>
      </c>
      <c r="E209" s="6">
        <v>551</v>
      </c>
      <c r="F209" s="6">
        <v>1091</v>
      </c>
      <c r="G209" s="7">
        <v>1059</v>
      </c>
      <c r="H209" s="8">
        <f t="shared" si="0"/>
        <v>32</v>
      </c>
      <c r="I209" s="8" t="str">
        <f t="shared" si="1"/>
        <v>YES</v>
      </c>
      <c r="J209" s="9">
        <f t="array" ref="J209">INDEX('Aid by County'!C:C, MATCH(C209, 'Aid by County'!B:B, 0))</f>
        <v>21276520</v>
      </c>
    </row>
    <row r="210" spans="1:10" x14ac:dyDescent="0.2">
      <c r="A210" s="5" t="s">
        <v>424</v>
      </c>
      <c r="B210" s="5" t="s">
        <v>65</v>
      </c>
      <c r="C210" s="5" t="s">
        <v>161</v>
      </c>
      <c r="D210" s="6">
        <v>548</v>
      </c>
      <c r="E210" s="6">
        <v>542</v>
      </c>
      <c r="F210" s="6">
        <v>1090</v>
      </c>
      <c r="G210" s="7">
        <v>1059</v>
      </c>
      <c r="H210" s="8">
        <f t="shared" si="0"/>
        <v>31</v>
      </c>
      <c r="I210" s="8" t="str">
        <f t="shared" si="1"/>
        <v>NO</v>
      </c>
      <c r="J210" s="9">
        <f t="array" ref="J210">INDEX('Aid by County'!C:C, MATCH(C210, 'Aid by County'!B:B, 0))</f>
        <v>21204179</v>
      </c>
    </row>
    <row r="211" spans="1:10" x14ac:dyDescent="0.2">
      <c r="A211" s="5" t="s">
        <v>425</v>
      </c>
      <c r="B211" s="5" t="s">
        <v>76</v>
      </c>
      <c r="C211" s="5" t="s">
        <v>426</v>
      </c>
      <c r="D211" s="6">
        <v>542</v>
      </c>
      <c r="E211" s="6">
        <v>546</v>
      </c>
      <c r="F211" s="6">
        <v>1088</v>
      </c>
      <c r="G211" s="7">
        <v>1059</v>
      </c>
      <c r="H211" s="8">
        <f t="shared" si="0"/>
        <v>29</v>
      </c>
      <c r="I211" s="8" t="str">
        <f t="shared" si="1"/>
        <v>YES</v>
      </c>
      <c r="J211" s="9">
        <f t="array" ref="J211">INDEX('Aid by County'!C:C, MATCH(C211, 'Aid by County'!B:B, 0))</f>
        <v>10470822</v>
      </c>
    </row>
    <row r="212" spans="1:10" x14ac:dyDescent="0.2">
      <c r="A212" s="5" t="s">
        <v>427</v>
      </c>
      <c r="B212" s="5" t="s">
        <v>23</v>
      </c>
      <c r="C212" s="5" t="s">
        <v>428</v>
      </c>
      <c r="D212" s="6">
        <v>543</v>
      </c>
      <c r="E212" s="6">
        <v>544</v>
      </c>
      <c r="F212" s="6">
        <v>1087</v>
      </c>
      <c r="G212" s="7">
        <v>1059</v>
      </c>
      <c r="H212" s="8">
        <f t="shared" si="0"/>
        <v>28</v>
      </c>
      <c r="I212" s="8" t="str">
        <f t="shared" si="1"/>
        <v>YES</v>
      </c>
      <c r="J212" s="9">
        <f t="array" ref="J212">INDEX('Aid by County'!C:C, MATCH(C212, 'Aid by County'!B:B, 0))</f>
        <v>1796368</v>
      </c>
    </row>
    <row r="213" spans="1:10" x14ac:dyDescent="0.2">
      <c r="A213" s="5" t="s">
        <v>429</v>
      </c>
      <c r="B213" s="5" t="s">
        <v>76</v>
      </c>
      <c r="C213" s="5" t="s">
        <v>430</v>
      </c>
      <c r="D213" s="6">
        <v>536</v>
      </c>
      <c r="E213" s="6">
        <v>551</v>
      </c>
      <c r="F213" s="6">
        <v>1087</v>
      </c>
      <c r="G213" s="7">
        <v>1059</v>
      </c>
      <c r="H213" s="8">
        <f t="shared" si="0"/>
        <v>28</v>
      </c>
      <c r="I213" s="8" t="str">
        <f t="shared" si="1"/>
        <v>YES</v>
      </c>
      <c r="J213" s="9">
        <f t="array" ref="J213">INDEX('Aid by County'!C:C, MATCH(C213, 'Aid by County'!B:B, 0))</f>
        <v>8303642</v>
      </c>
    </row>
    <row r="214" spans="1:10" x14ac:dyDescent="0.2">
      <c r="A214" s="5" t="s">
        <v>431</v>
      </c>
      <c r="B214" s="5" t="s">
        <v>232</v>
      </c>
      <c r="C214" s="5" t="s">
        <v>432</v>
      </c>
      <c r="D214" s="6">
        <v>545</v>
      </c>
      <c r="E214" s="6">
        <v>542</v>
      </c>
      <c r="F214" s="6">
        <v>1087</v>
      </c>
      <c r="G214" s="7">
        <v>1059</v>
      </c>
      <c r="H214" s="8">
        <f t="shared" si="0"/>
        <v>28</v>
      </c>
      <c r="I214" s="8" t="str">
        <f t="shared" si="1"/>
        <v>NO</v>
      </c>
      <c r="J214" s="9">
        <f t="array" ref="J214">INDEX('Aid by County'!C:C, MATCH(C214, 'Aid by County'!B:B, 0))</f>
        <v>23651378</v>
      </c>
    </row>
    <row r="215" spans="1:10" x14ac:dyDescent="0.2">
      <c r="A215" s="5" t="s">
        <v>433</v>
      </c>
      <c r="B215" s="5" t="s">
        <v>232</v>
      </c>
      <c r="C215" s="5" t="s">
        <v>199</v>
      </c>
      <c r="D215" s="6">
        <v>541</v>
      </c>
      <c r="E215" s="6">
        <v>546</v>
      </c>
      <c r="F215" s="6">
        <v>1087</v>
      </c>
      <c r="G215" s="7">
        <v>1059</v>
      </c>
      <c r="H215" s="8">
        <f t="shared" si="0"/>
        <v>28</v>
      </c>
      <c r="I215" s="8" t="str">
        <f t="shared" si="1"/>
        <v>YES</v>
      </c>
      <c r="J215" s="9">
        <f t="array" ref="J215">INDEX('Aid by County'!C:C, MATCH(C215, 'Aid by County'!B:B, 0))</f>
        <v>34838962</v>
      </c>
    </row>
    <row r="216" spans="1:10" x14ac:dyDescent="0.2">
      <c r="A216" s="5" t="s">
        <v>434</v>
      </c>
      <c r="B216" s="5" t="s">
        <v>76</v>
      </c>
      <c r="C216" s="5" t="s">
        <v>435</v>
      </c>
      <c r="D216" s="6">
        <v>541</v>
      </c>
      <c r="E216" s="6">
        <v>545</v>
      </c>
      <c r="F216" s="6">
        <v>1086</v>
      </c>
      <c r="G216" s="7">
        <v>1059</v>
      </c>
      <c r="H216" s="8">
        <f t="shared" si="0"/>
        <v>27</v>
      </c>
      <c r="I216" s="8" t="str">
        <f t="shared" si="1"/>
        <v>YES</v>
      </c>
      <c r="J216" s="9">
        <f t="array" ref="J216">INDEX('Aid by County'!C:C, MATCH(C216, 'Aid by County'!B:B, 0))</f>
        <v>1714858</v>
      </c>
    </row>
    <row r="217" spans="1:10" x14ac:dyDescent="0.2">
      <c r="A217" s="5" t="s">
        <v>436</v>
      </c>
      <c r="B217" s="5" t="s">
        <v>269</v>
      </c>
      <c r="C217" s="5" t="s">
        <v>437</v>
      </c>
      <c r="D217" s="6">
        <v>541</v>
      </c>
      <c r="E217" s="6">
        <v>545</v>
      </c>
      <c r="F217" s="6">
        <v>1086</v>
      </c>
      <c r="G217" s="7">
        <v>1059</v>
      </c>
      <c r="H217" s="8">
        <f t="shared" si="0"/>
        <v>27</v>
      </c>
      <c r="I217" s="8" t="str">
        <f t="shared" si="1"/>
        <v>YES</v>
      </c>
      <c r="J217" s="9">
        <f t="array" ref="J217">INDEX('Aid by County'!C:C, MATCH(C217, 'Aid by County'!B:B, 0))</f>
        <v>1396049</v>
      </c>
    </row>
    <row r="218" spans="1:10" x14ac:dyDescent="0.2">
      <c r="A218" s="5" t="s">
        <v>438</v>
      </c>
      <c r="B218" s="5" t="s">
        <v>305</v>
      </c>
      <c r="C218" s="5" t="s">
        <v>405</v>
      </c>
      <c r="D218" s="6">
        <v>542</v>
      </c>
      <c r="E218" s="6">
        <v>543</v>
      </c>
      <c r="F218" s="6">
        <v>1085</v>
      </c>
      <c r="G218" s="7">
        <v>1059</v>
      </c>
      <c r="H218" s="8">
        <f t="shared" si="0"/>
        <v>26</v>
      </c>
      <c r="I218" s="8" t="str">
        <f t="shared" si="1"/>
        <v>YES</v>
      </c>
      <c r="J218" s="9">
        <f t="array" ref="J218">INDEX('Aid by County'!C:C, MATCH(C218, 'Aid by County'!B:B, 0))</f>
        <v>31349652</v>
      </c>
    </row>
    <row r="219" spans="1:10" x14ac:dyDescent="0.2">
      <c r="A219" s="5" t="s">
        <v>439</v>
      </c>
      <c r="B219" s="5" t="s">
        <v>136</v>
      </c>
      <c r="C219" s="5" t="s">
        <v>440</v>
      </c>
      <c r="D219" s="6">
        <v>538</v>
      </c>
      <c r="E219" s="6">
        <v>546</v>
      </c>
      <c r="F219" s="6">
        <v>1084</v>
      </c>
      <c r="G219" s="7">
        <v>1059</v>
      </c>
      <c r="H219" s="8">
        <f t="shared" si="0"/>
        <v>25</v>
      </c>
      <c r="I219" s="8" t="str">
        <f t="shared" si="1"/>
        <v>YES</v>
      </c>
      <c r="J219" s="9">
        <f t="array" ref="J219">INDEX('Aid by County'!C:C, MATCH(C219, 'Aid by County'!B:B, 0))</f>
        <v>9663635</v>
      </c>
    </row>
    <row r="220" spans="1:10" x14ac:dyDescent="0.2">
      <c r="A220" s="5" t="s">
        <v>441</v>
      </c>
      <c r="B220" s="5" t="s">
        <v>232</v>
      </c>
      <c r="C220" s="5" t="s">
        <v>442</v>
      </c>
      <c r="D220" s="6">
        <v>538</v>
      </c>
      <c r="E220" s="6">
        <v>546</v>
      </c>
      <c r="F220" s="6">
        <v>1084</v>
      </c>
      <c r="G220" s="7">
        <v>1059</v>
      </c>
      <c r="H220" s="8">
        <f t="shared" si="0"/>
        <v>25</v>
      </c>
      <c r="I220" s="8" t="str">
        <f t="shared" si="1"/>
        <v>YES</v>
      </c>
      <c r="J220" s="9">
        <f t="array" ref="J220">INDEX('Aid by County'!C:C, MATCH(C220, 'Aid by County'!B:B, 0))</f>
        <v>9850252</v>
      </c>
    </row>
    <row r="221" spans="1:10" x14ac:dyDescent="0.2">
      <c r="A221" s="5" t="s">
        <v>443</v>
      </c>
      <c r="B221" s="5" t="s">
        <v>15</v>
      </c>
      <c r="C221" s="5" t="s">
        <v>444</v>
      </c>
      <c r="D221" s="6">
        <v>537</v>
      </c>
      <c r="E221" s="6">
        <v>547</v>
      </c>
      <c r="F221" s="6">
        <v>1084</v>
      </c>
      <c r="G221" s="7">
        <v>1059</v>
      </c>
      <c r="H221" s="8">
        <f t="shared" si="0"/>
        <v>25</v>
      </c>
      <c r="I221" s="8" t="str">
        <f t="shared" si="1"/>
        <v>YES</v>
      </c>
      <c r="J221" s="9">
        <f t="array" ref="J221">INDEX('Aid by County'!C:C, MATCH(C221, 'Aid by County'!B:B, 0))</f>
        <v>3366316</v>
      </c>
    </row>
    <row r="222" spans="1:10" x14ac:dyDescent="0.2">
      <c r="A222" s="5" t="s">
        <v>445</v>
      </c>
      <c r="B222" s="5" t="s">
        <v>23</v>
      </c>
      <c r="C222" s="5" t="s">
        <v>446</v>
      </c>
      <c r="D222" s="6">
        <v>541</v>
      </c>
      <c r="E222" s="6">
        <v>542</v>
      </c>
      <c r="F222" s="6">
        <v>1083</v>
      </c>
      <c r="G222" s="7">
        <v>1059</v>
      </c>
      <c r="H222" s="8">
        <f t="shared" si="0"/>
        <v>24</v>
      </c>
      <c r="I222" s="8" t="str">
        <f t="shared" si="1"/>
        <v>YES</v>
      </c>
      <c r="J222" s="9">
        <f t="array" ref="J222">INDEX('Aid by County'!C:C, MATCH(C222, 'Aid by County'!B:B, 0))</f>
        <v>3108299</v>
      </c>
    </row>
    <row r="223" spans="1:10" x14ac:dyDescent="0.2">
      <c r="A223" s="5" t="s">
        <v>447</v>
      </c>
      <c r="B223" s="5" t="s">
        <v>293</v>
      </c>
      <c r="C223" s="5" t="s">
        <v>448</v>
      </c>
      <c r="D223" s="6">
        <v>538</v>
      </c>
      <c r="E223" s="6">
        <v>545</v>
      </c>
      <c r="F223" s="6">
        <v>1083</v>
      </c>
      <c r="G223" s="7">
        <v>1059</v>
      </c>
      <c r="H223" s="8">
        <f t="shared" si="0"/>
        <v>24</v>
      </c>
      <c r="I223" s="8" t="str">
        <f t="shared" si="1"/>
        <v>YES</v>
      </c>
      <c r="J223" s="9">
        <f t="array" ref="J223">INDEX('Aid by County'!C:C, MATCH(C223, 'Aid by County'!B:B, 0))</f>
        <v>2838387</v>
      </c>
    </row>
    <row r="224" spans="1:10" x14ac:dyDescent="0.2">
      <c r="A224" s="5" t="s">
        <v>449</v>
      </c>
      <c r="B224" s="5" t="s">
        <v>23</v>
      </c>
      <c r="C224" s="5" t="s">
        <v>450</v>
      </c>
      <c r="D224" s="6">
        <v>537</v>
      </c>
      <c r="E224" s="6">
        <v>545</v>
      </c>
      <c r="F224" s="6">
        <v>1082</v>
      </c>
      <c r="G224" s="7">
        <v>1059</v>
      </c>
      <c r="H224" s="8">
        <f t="shared" si="0"/>
        <v>23</v>
      </c>
      <c r="I224" s="8" t="str">
        <f t="shared" si="1"/>
        <v>YES</v>
      </c>
      <c r="J224" s="9">
        <f t="array" ref="J224">INDEX('Aid by County'!C:C, MATCH(C224, 'Aid by County'!B:B, 0))</f>
        <v>5356047</v>
      </c>
    </row>
    <row r="225" spans="1:10" x14ac:dyDescent="0.2">
      <c r="A225" s="5" t="s">
        <v>451</v>
      </c>
      <c r="B225" s="5" t="s">
        <v>232</v>
      </c>
      <c r="C225" s="5" t="s">
        <v>452</v>
      </c>
      <c r="D225" s="6">
        <v>538</v>
      </c>
      <c r="E225" s="6">
        <v>544</v>
      </c>
      <c r="F225" s="6">
        <v>1082</v>
      </c>
      <c r="G225" s="7">
        <v>1059</v>
      </c>
      <c r="H225" s="8">
        <f t="shared" si="0"/>
        <v>23</v>
      </c>
      <c r="I225" s="8" t="str">
        <f t="shared" si="1"/>
        <v>YES</v>
      </c>
      <c r="J225" s="9">
        <f t="array" ref="J225">INDEX('Aid by County'!C:C, MATCH(C225, 'Aid by County'!B:B, 0))</f>
        <v>14007064</v>
      </c>
    </row>
    <row r="226" spans="1:10" x14ac:dyDescent="0.2">
      <c r="A226" s="5" t="s">
        <v>453</v>
      </c>
      <c r="B226" s="5" t="s">
        <v>314</v>
      </c>
      <c r="C226" s="5" t="s">
        <v>454</v>
      </c>
      <c r="D226" s="6">
        <v>536</v>
      </c>
      <c r="E226" s="6">
        <v>546</v>
      </c>
      <c r="F226" s="6">
        <v>1082</v>
      </c>
      <c r="G226" s="7">
        <v>1059</v>
      </c>
      <c r="H226" s="8">
        <f t="shared" si="0"/>
        <v>23</v>
      </c>
      <c r="I226" s="8" t="str">
        <f t="shared" si="1"/>
        <v>YES</v>
      </c>
      <c r="J226" s="9">
        <f t="array" ref="J226">INDEX('Aid by County'!C:C, MATCH(C226, 'Aid by County'!B:B, 0))</f>
        <v>8946371</v>
      </c>
    </row>
    <row r="227" spans="1:10" x14ac:dyDescent="0.2">
      <c r="A227" s="5" t="s">
        <v>455</v>
      </c>
      <c r="B227" s="5" t="s">
        <v>269</v>
      </c>
      <c r="C227" s="5" t="s">
        <v>456</v>
      </c>
      <c r="D227" s="6">
        <v>544</v>
      </c>
      <c r="E227" s="6">
        <v>536</v>
      </c>
      <c r="F227" s="6">
        <v>1080</v>
      </c>
      <c r="G227" s="7">
        <v>1059</v>
      </c>
      <c r="H227" s="8">
        <f t="shared" si="0"/>
        <v>21</v>
      </c>
      <c r="I227" s="8" t="str">
        <f t="shared" si="1"/>
        <v>NO</v>
      </c>
      <c r="J227" s="9">
        <f t="array" ref="J227">INDEX('Aid by County'!C:C, MATCH(C227, 'Aid by County'!B:B, 0))</f>
        <v>9982676</v>
      </c>
    </row>
    <row r="228" spans="1:10" x14ac:dyDescent="0.2">
      <c r="A228" s="5" t="s">
        <v>457</v>
      </c>
      <c r="B228" s="5" t="s">
        <v>219</v>
      </c>
      <c r="C228" s="5" t="s">
        <v>458</v>
      </c>
      <c r="D228" s="6">
        <v>531</v>
      </c>
      <c r="E228" s="6">
        <v>549</v>
      </c>
      <c r="F228" s="6">
        <v>1080</v>
      </c>
      <c r="G228" s="7">
        <v>1059</v>
      </c>
      <c r="H228" s="8">
        <f t="shared" si="0"/>
        <v>21</v>
      </c>
      <c r="I228" s="8" t="str">
        <f t="shared" si="1"/>
        <v>YES</v>
      </c>
      <c r="J228" s="9">
        <f t="array" ref="J228">INDEX('Aid by County'!C:C, MATCH(C228, 'Aid by County'!B:B, 0))</f>
        <v>4197167</v>
      </c>
    </row>
    <row r="229" spans="1:10" x14ac:dyDescent="0.2">
      <c r="A229" s="5" t="s">
        <v>459</v>
      </c>
      <c r="B229" s="5" t="s">
        <v>54</v>
      </c>
      <c r="C229" s="5" t="s">
        <v>460</v>
      </c>
      <c r="D229" s="6">
        <v>530</v>
      </c>
      <c r="E229" s="6">
        <v>549</v>
      </c>
      <c r="F229" s="6">
        <v>1079</v>
      </c>
      <c r="G229" s="7">
        <v>1059</v>
      </c>
      <c r="H229" s="8">
        <f t="shared" si="0"/>
        <v>20</v>
      </c>
      <c r="I229" s="8" t="str">
        <f t="shared" si="1"/>
        <v>YES</v>
      </c>
      <c r="J229" s="9">
        <f t="array" ref="J229">INDEX('Aid by County'!C:C, MATCH(C229, 'Aid by County'!B:B, 0))</f>
        <v>7047683</v>
      </c>
    </row>
    <row r="230" spans="1:10" x14ac:dyDescent="0.2">
      <c r="A230" s="5" t="s">
        <v>461</v>
      </c>
      <c r="B230" s="5" t="s">
        <v>29</v>
      </c>
      <c r="C230" s="5" t="s">
        <v>396</v>
      </c>
      <c r="D230" s="6">
        <v>530</v>
      </c>
      <c r="E230" s="6">
        <v>548</v>
      </c>
      <c r="F230" s="6">
        <v>1078</v>
      </c>
      <c r="G230" s="7">
        <v>1059</v>
      </c>
      <c r="H230" s="8">
        <f t="shared" si="0"/>
        <v>19</v>
      </c>
      <c r="I230" s="8" t="str">
        <f t="shared" si="1"/>
        <v>YES</v>
      </c>
      <c r="J230" s="9">
        <f t="array" ref="J230">INDEX('Aid by County'!C:C, MATCH(C230, 'Aid by County'!B:B, 0))</f>
        <v>36025328</v>
      </c>
    </row>
    <row r="231" spans="1:10" x14ac:dyDescent="0.2">
      <c r="A231" s="5" t="s">
        <v>462</v>
      </c>
      <c r="B231" s="5" t="s">
        <v>29</v>
      </c>
      <c r="C231" s="5" t="s">
        <v>463</v>
      </c>
      <c r="D231" s="6">
        <v>542</v>
      </c>
      <c r="E231" s="6">
        <v>536</v>
      </c>
      <c r="F231" s="6">
        <v>1078</v>
      </c>
      <c r="G231" s="7">
        <v>1059</v>
      </c>
      <c r="H231" s="8">
        <f t="shared" si="0"/>
        <v>19</v>
      </c>
      <c r="I231" s="8" t="str">
        <f t="shared" si="1"/>
        <v>NO</v>
      </c>
      <c r="J231" s="9">
        <f t="array" ref="J231">INDEX('Aid by County'!C:C, MATCH(C231, 'Aid by County'!B:B, 0))</f>
        <v>5561621</v>
      </c>
    </row>
    <row r="232" spans="1:10" x14ac:dyDescent="0.2">
      <c r="A232" s="5" t="s">
        <v>464</v>
      </c>
      <c r="B232" s="5" t="s">
        <v>136</v>
      </c>
      <c r="C232" s="5" t="s">
        <v>465</v>
      </c>
      <c r="D232" s="6">
        <v>537</v>
      </c>
      <c r="E232" s="6">
        <v>540</v>
      </c>
      <c r="F232" s="6">
        <v>1077</v>
      </c>
      <c r="G232" s="7">
        <v>1059</v>
      </c>
      <c r="H232" s="8">
        <f t="shared" si="0"/>
        <v>18</v>
      </c>
      <c r="I232" s="8" t="str">
        <f t="shared" si="1"/>
        <v>YES</v>
      </c>
      <c r="J232" s="9">
        <f t="array" ref="J232">INDEX('Aid by County'!C:C, MATCH(C232, 'Aid by County'!B:B, 0))</f>
        <v>18672983</v>
      </c>
    </row>
    <row r="233" spans="1:10" x14ac:dyDescent="0.2">
      <c r="A233" s="5" t="s">
        <v>466</v>
      </c>
      <c r="B233" s="5" t="s">
        <v>54</v>
      </c>
      <c r="C233" s="5" t="s">
        <v>467</v>
      </c>
      <c r="D233" s="6">
        <v>532</v>
      </c>
      <c r="E233" s="6">
        <v>545</v>
      </c>
      <c r="F233" s="6">
        <v>1077</v>
      </c>
      <c r="G233" s="7">
        <v>1059</v>
      </c>
      <c r="H233" s="8">
        <f t="shared" si="0"/>
        <v>18</v>
      </c>
      <c r="I233" s="8" t="str">
        <f t="shared" si="1"/>
        <v>YES</v>
      </c>
      <c r="J233" s="9">
        <f t="array" ref="J233">INDEX('Aid by County'!C:C, MATCH(C233, 'Aid by County'!B:B, 0))</f>
        <v>777638</v>
      </c>
    </row>
    <row r="234" spans="1:10" x14ac:dyDescent="0.2">
      <c r="A234" s="5" t="s">
        <v>468</v>
      </c>
      <c r="B234" s="5" t="s">
        <v>29</v>
      </c>
      <c r="C234" s="5" t="s">
        <v>469</v>
      </c>
      <c r="D234" s="6">
        <v>537</v>
      </c>
      <c r="E234" s="6">
        <v>540</v>
      </c>
      <c r="F234" s="6">
        <v>1077</v>
      </c>
      <c r="G234" s="7">
        <v>1059</v>
      </c>
      <c r="H234" s="8">
        <f t="shared" si="0"/>
        <v>18</v>
      </c>
      <c r="I234" s="8" t="str">
        <f t="shared" si="1"/>
        <v>YES</v>
      </c>
      <c r="J234" s="9">
        <f t="array" ref="J234">INDEX('Aid by County'!C:C, MATCH(C234, 'Aid by County'!B:B, 0))</f>
        <v>11558618</v>
      </c>
    </row>
    <row r="235" spans="1:10" x14ac:dyDescent="0.2">
      <c r="A235" s="5" t="s">
        <v>470</v>
      </c>
      <c r="B235" s="5" t="s">
        <v>219</v>
      </c>
      <c r="C235" s="5" t="s">
        <v>471</v>
      </c>
      <c r="D235" s="6">
        <v>526</v>
      </c>
      <c r="E235" s="6">
        <v>550</v>
      </c>
      <c r="F235" s="6">
        <v>1076</v>
      </c>
      <c r="G235" s="7">
        <v>1059</v>
      </c>
      <c r="H235" s="8">
        <f t="shared" si="0"/>
        <v>17</v>
      </c>
      <c r="I235" s="8" t="str">
        <f t="shared" si="1"/>
        <v>YES</v>
      </c>
      <c r="J235" s="9">
        <f t="array" ref="J235">INDEX('Aid by County'!C:C, MATCH(C235, 'Aid by County'!B:B, 0))</f>
        <v>11398915</v>
      </c>
    </row>
    <row r="236" spans="1:10" x14ac:dyDescent="0.2">
      <c r="A236" s="5" t="s">
        <v>472</v>
      </c>
      <c r="B236" s="5" t="s">
        <v>23</v>
      </c>
      <c r="C236" s="5" t="s">
        <v>473</v>
      </c>
      <c r="D236" s="6">
        <v>538</v>
      </c>
      <c r="E236" s="6">
        <v>537</v>
      </c>
      <c r="F236" s="6">
        <v>1075</v>
      </c>
      <c r="G236" s="7">
        <v>1059</v>
      </c>
      <c r="H236" s="8">
        <f t="shared" si="0"/>
        <v>16</v>
      </c>
      <c r="I236" s="8" t="str">
        <f t="shared" si="1"/>
        <v>NO</v>
      </c>
      <c r="J236" s="9">
        <f t="array" ref="J236">INDEX('Aid by County'!C:C, MATCH(C236, 'Aid by County'!B:B, 0))</f>
        <v>10896337</v>
      </c>
    </row>
    <row r="237" spans="1:10" x14ac:dyDescent="0.2">
      <c r="A237" s="5" t="s">
        <v>474</v>
      </c>
      <c r="B237" s="5" t="s">
        <v>76</v>
      </c>
      <c r="C237" s="5" t="s">
        <v>475</v>
      </c>
      <c r="D237" s="6">
        <v>538</v>
      </c>
      <c r="E237" s="6">
        <v>537</v>
      </c>
      <c r="F237" s="6">
        <v>1075</v>
      </c>
      <c r="G237" s="7">
        <v>1059</v>
      </c>
      <c r="H237" s="8">
        <f t="shared" si="0"/>
        <v>16</v>
      </c>
      <c r="I237" s="8" t="str">
        <f t="shared" si="1"/>
        <v>NO</v>
      </c>
      <c r="J237" s="9">
        <f t="array" ref="J237">INDEX('Aid by County'!C:C, MATCH(C237, 'Aid by County'!B:B, 0))</f>
        <v>33536468</v>
      </c>
    </row>
    <row r="238" spans="1:10" x14ac:dyDescent="0.2">
      <c r="A238" s="5" t="s">
        <v>476</v>
      </c>
      <c r="B238" s="5" t="s">
        <v>136</v>
      </c>
      <c r="C238" s="5" t="s">
        <v>477</v>
      </c>
      <c r="D238" s="6">
        <v>539</v>
      </c>
      <c r="E238" s="6">
        <v>534</v>
      </c>
      <c r="F238" s="6">
        <v>1073</v>
      </c>
      <c r="G238" s="7">
        <v>1059</v>
      </c>
      <c r="H238" s="8">
        <f t="shared" si="0"/>
        <v>14</v>
      </c>
      <c r="I238" s="8" t="str">
        <f t="shared" si="1"/>
        <v>NO</v>
      </c>
      <c r="J238" s="9">
        <f t="array" ref="J238">INDEX('Aid by County'!C:C, MATCH(C238, 'Aid by County'!B:B, 0))</f>
        <v>8650279</v>
      </c>
    </row>
    <row r="239" spans="1:10" x14ac:dyDescent="0.2">
      <c r="A239" s="5" t="s">
        <v>478</v>
      </c>
      <c r="B239" s="5" t="s">
        <v>12</v>
      </c>
      <c r="C239" s="5" t="s">
        <v>369</v>
      </c>
      <c r="D239" s="6">
        <v>542</v>
      </c>
      <c r="E239" s="6">
        <v>531</v>
      </c>
      <c r="F239" s="6">
        <v>1073</v>
      </c>
      <c r="G239" s="7">
        <v>1059</v>
      </c>
      <c r="H239" s="8">
        <f t="shared" si="0"/>
        <v>14</v>
      </c>
      <c r="I239" s="8" t="str">
        <f t="shared" si="1"/>
        <v>NO</v>
      </c>
      <c r="J239" s="9">
        <f t="array" ref="J239">INDEX('Aid by County'!C:C, MATCH(C239, 'Aid by County'!B:B, 0))</f>
        <v>23934460</v>
      </c>
    </row>
    <row r="240" spans="1:10" x14ac:dyDescent="0.2">
      <c r="A240" s="5" t="s">
        <v>479</v>
      </c>
      <c r="B240" s="5" t="s">
        <v>314</v>
      </c>
      <c r="C240" s="5" t="s">
        <v>480</v>
      </c>
      <c r="D240" s="6">
        <v>532</v>
      </c>
      <c r="E240" s="6">
        <v>541</v>
      </c>
      <c r="F240" s="6">
        <v>1073</v>
      </c>
      <c r="G240" s="7">
        <v>1059</v>
      </c>
      <c r="H240" s="8">
        <f t="shared" si="0"/>
        <v>14</v>
      </c>
      <c r="I240" s="8" t="str">
        <f t="shared" si="1"/>
        <v>YES</v>
      </c>
      <c r="J240" s="9">
        <f t="array" ref="J240">INDEX('Aid by County'!C:C, MATCH(C240, 'Aid by County'!B:B, 0))</f>
        <v>4650594</v>
      </c>
    </row>
    <row r="241" spans="1:10" x14ac:dyDescent="0.2">
      <c r="A241" s="5" t="s">
        <v>481</v>
      </c>
      <c r="B241" s="5" t="s">
        <v>214</v>
      </c>
      <c r="C241" s="5" t="s">
        <v>482</v>
      </c>
      <c r="D241" s="6">
        <v>534</v>
      </c>
      <c r="E241" s="6">
        <v>538</v>
      </c>
      <c r="F241" s="6">
        <v>1072</v>
      </c>
      <c r="G241" s="7">
        <v>1059</v>
      </c>
      <c r="H241" s="8">
        <f t="shared" si="0"/>
        <v>13</v>
      </c>
      <c r="I241" s="8" t="str">
        <f t="shared" si="1"/>
        <v>YES</v>
      </c>
      <c r="J241" s="9">
        <f t="array" ref="J241">INDEX('Aid by County'!C:C, MATCH(C241, 'Aid by County'!B:B, 0))</f>
        <v>1013467</v>
      </c>
    </row>
    <row r="242" spans="1:10" x14ac:dyDescent="0.2">
      <c r="A242" s="5" t="s">
        <v>483</v>
      </c>
      <c r="B242" s="5" t="s">
        <v>45</v>
      </c>
      <c r="C242" s="5" t="s">
        <v>484</v>
      </c>
      <c r="D242" s="6">
        <v>541</v>
      </c>
      <c r="E242" s="6">
        <v>531</v>
      </c>
      <c r="F242" s="6">
        <v>1072</v>
      </c>
      <c r="G242" s="7">
        <v>1059</v>
      </c>
      <c r="H242" s="8">
        <f t="shared" si="0"/>
        <v>13</v>
      </c>
      <c r="I242" s="8" t="str">
        <f t="shared" si="1"/>
        <v>NO</v>
      </c>
      <c r="J242" s="9">
        <f t="array" ref="J242">INDEX('Aid by County'!C:C, MATCH(C242, 'Aid by County'!B:B, 0))</f>
        <v>8803530</v>
      </c>
    </row>
    <row r="243" spans="1:10" x14ac:dyDescent="0.2">
      <c r="A243" s="5" t="s">
        <v>485</v>
      </c>
      <c r="B243" s="5" t="s">
        <v>23</v>
      </c>
      <c r="C243" s="5" t="s">
        <v>486</v>
      </c>
      <c r="D243" s="6">
        <v>536</v>
      </c>
      <c r="E243" s="6">
        <v>534</v>
      </c>
      <c r="F243" s="6">
        <v>1070</v>
      </c>
      <c r="G243" s="7">
        <v>1059</v>
      </c>
      <c r="H243" s="8">
        <f t="shared" si="0"/>
        <v>11</v>
      </c>
      <c r="I243" s="8" t="str">
        <f t="shared" si="1"/>
        <v>NO</v>
      </c>
      <c r="J243" s="9">
        <f t="array" ref="J243">INDEX('Aid by County'!C:C, MATCH(C243, 'Aid by County'!B:B, 0))</f>
        <v>1814432</v>
      </c>
    </row>
    <row r="244" spans="1:10" x14ac:dyDescent="0.2">
      <c r="A244" s="5" t="s">
        <v>487</v>
      </c>
      <c r="B244" s="5" t="s">
        <v>81</v>
      </c>
      <c r="C244" s="5" t="s">
        <v>488</v>
      </c>
      <c r="D244" s="6">
        <v>526</v>
      </c>
      <c r="E244" s="6">
        <v>544</v>
      </c>
      <c r="F244" s="6">
        <v>1070</v>
      </c>
      <c r="G244" s="7">
        <v>1059</v>
      </c>
      <c r="H244" s="8">
        <f t="shared" si="0"/>
        <v>11</v>
      </c>
      <c r="I244" s="8" t="str">
        <f t="shared" si="1"/>
        <v>YES</v>
      </c>
      <c r="J244" s="9">
        <f t="array" ref="J244">INDEX('Aid by County'!C:C, MATCH(C244, 'Aid by County'!B:B, 0))</f>
        <v>1998142</v>
      </c>
    </row>
    <row r="245" spans="1:10" x14ac:dyDescent="0.2">
      <c r="A245" s="5" t="s">
        <v>489</v>
      </c>
      <c r="B245" s="5" t="s">
        <v>65</v>
      </c>
      <c r="C245" s="5" t="s">
        <v>490</v>
      </c>
      <c r="D245" s="6">
        <v>525</v>
      </c>
      <c r="E245" s="6">
        <v>542</v>
      </c>
      <c r="F245" s="6">
        <v>1067</v>
      </c>
      <c r="G245" s="7">
        <v>1059</v>
      </c>
      <c r="H245" s="8">
        <f t="shared" si="0"/>
        <v>8</v>
      </c>
      <c r="I245" s="8" t="str">
        <f t="shared" si="1"/>
        <v>YES</v>
      </c>
      <c r="J245" s="9">
        <f t="array" ref="J245">INDEX('Aid by County'!C:C, MATCH(C245, 'Aid by County'!B:B, 0))</f>
        <v>2722708</v>
      </c>
    </row>
    <row r="246" spans="1:10" x14ac:dyDescent="0.2">
      <c r="A246" s="5" t="s">
        <v>491</v>
      </c>
      <c r="B246" s="5" t="s">
        <v>12</v>
      </c>
      <c r="C246" s="5" t="s">
        <v>492</v>
      </c>
      <c r="D246" s="6">
        <v>545</v>
      </c>
      <c r="E246" s="6">
        <v>522</v>
      </c>
      <c r="F246" s="6">
        <v>1067</v>
      </c>
      <c r="G246" s="7">
        <v>1059</v>
      </c>
      <c r="H246" s="8">
        <f t="shared" si="0"/>
        <v>8</v>
      </c>
      <c r="I246" s="8" t="str">
        <f t="shared" si="1"/>
        <v>NO</v>
      </c>
      <c r="J246" s="9">
        <f t="array" ref="J246">INDEX('Aid by County'!C:C, MATCH(C246, 'Aid by County'!B:B, 0))</f>
        <v>6627860</v>
      </c>
    </row>
    <row r="247" spans="1:10" x14ac:dyDescent="0.2">
      <c r="A247" s="5" t="s">
        <v>493</v>
      </c>
      <c r="B247" s="5" t="s">
        <v>305</v>
      </c>
      <c r="C247" s="5" t="s">
        <v>494</v>
      </c>
      <c r="D247" s="6">
        <v>538</v>
      </c>
      <c r="E247" s="6">
        <v>528</v>
      </c>
      <c r="F247" s="6">
        <v>1066</v>
      </c>
      <c r="G247" s="7">
        <v>1059</v>
      </c>
      <c r="H247" s="8">
        <f t="shared" si="0"/>
        <v>7</v>
      </c>
      <c r="I247" s="8" t="str">
        <f t="shared" si="1"/>
        <v>NO</v>
      </c>
      <c r="J247" s="9">
        <f t="array" ref="J247">INDEX('Aid by County'!C:C, MATCH(C247, 'Aid by County'!B:B, 0))</f>
        <v>19421492</v>
      </c>
    </row>
    <row r="248" spans="1:10" x14ac:dyDescent="0.2">
      <c r="A248" s="5" t="s">
        <v>495</v>
      </c>
      <c r="B248" s="5" t="s">
        <v>32</v>
      </c>
      <c r="C248" s="5" t="s">
        <v>496</v>
      </c>
      <c r="D248" s="6">
        <v>526</v>
      </c>
      <c r="E248" s="6">
        <v>540</v>
      </c>
      <c r="F248" s="6">
        <v>1066</v>
      </c>
      <c r="G248" s="7">
        <v>1059</v>
      </c>
      <c r="H248" s="8">
        <f t="shared" si="0"/>
        <v>7</v>
      </c>
      <c r="I248" s="8" t="str">
        <f t="shared" si="1"/>
        <v>YES</v>
      </c>
      <c r="J248" s="9">
        <f t="array" ref="J248">INDEX('Aid by County'!C:C, MATCH(C248, 'Aid by County'!B:B, 0))</f>
        <v>1080129</v>
      </c>
    </row>
    <row r="249" spans="1:10" x14ac:dyDescent="0.2">
      <c r="A249" s="5" t="s">
        <v>497</v>
      </c>
      <c r="B249" s="5" t="s">
        <v>76</v>
      </c>
      <c r="C249" s="5" t="s">
        <v>475</v>
      </c>
      <c r="D249" s="6">
        <v>529</v>
      </c>
      <c r="E249" s="6">
        <v>532</v>
      </c>
      <c r="F249" s="6">
        <v>1061</v>
      </c>
      <c r="G249" s="7">
        <v>1059</v>
      </c>
      <c r="H249" s="8">
        <f t="shared" si="0"/>
        <v>2</v>
      </c>
      <c r="I249" s="8" t="str">
        <f t="shared" si="1"/>
        <v>YES</v>
      </c>
      <c r="J249" s="9">
        <f t="array" ref="J249">INDEX('Aid by County'!C:C, MATCH(C249, 'Aid by County'!B:B, 0))</f>
        <v>33536468</v>
      </c>
    </row>
    <row r="250" spans="1:10" x14ac:dyDescent="0.2">
      <c r="A250" s="5" t="s">
        <v>498</v>
      </c>
      <c r="B250" s="5" t="s">
        <v>12</v>
      </c>
      <c r="C250" s="5" t="s">
        <v>369</v>
      </c>
      <c r="D250" s="6">
        <v>538</v>
      </c>
      <c r="E250" s="6">
        <v>523</v>
      </c>
      <c r="F250" s="6">
        <v>1061</v>
      </c>
      <c r="G250" s="7">
        <v>1059</v>
      </c>
      <c r="H250" s="8">
        <f t="shared" si="0"/>
        <v>2</v>
      </c>
      <c r="I250" s="8" t="str">
        <f t="shared" si="1"/>
        <v>NO</v>
      </c>
      <c r="J250" s="9">
        <f t="array" ref="J250">INDEX('Aid by County'!C:C, MATCH(C250, 'Aid by County'!B:B, 0))</f>
        <v>23934460</v>
      </c>
    </row>
    <row r="251" spans="1:10" x14ac:dyDescent="0.2">
      <c r="A251" s="5" t="s">
        <v>499</v>
      </c>
      <c r="B251" s="5" t="s">
        <v>23</v>
      </c>
      <c r="C251" s="5" t="s">
        <v>500</v>
      </c>
      <c r="D251" s="6">
        <v>533</v>
      </c>
      <c r="E251" s="6">
        <v>527</v>
      </c>
      <c r="F251" s="6">
        <v>1060</v>
      </c>
      <c r="G251" s="7">
        <v>1059</v>
      </c>
      <c r="H251" s="8">
        <f t="shared" si="0"/>
        <v>1</v>
      </c>
      <c r="I251" s="8" t="str">
        <f t="shared" si="1"/>
        <v>NO</v>
      </c>
      <c r="J251" s="9">
        <f t="array" ref="J251">INDEX('Aid by County'!C:C, MATCH(C251, 'Aid by County'!B:B, 0))</f>
        <v>3665603</v>
      </c>
    </row>
    <row r="252" spans="1:10" x14ac:dyDescent="0.2">
      <c r="A252" s="5" t="s">
        <v>501</v>
      </c>
      <c r="B252" s="5" t="s">
        <v>81</v>
      </c>
      <c r="C252" s="5" t="s">
        <v>502</v>
      </c>
      <c r="D252" s="6">
        <v>530</v>
      </c>
      <c r="E252" s="6">
        <v>529</v>
      </c>
      <c r="F252" s="6">
        <v>1059</v>
      </c>
      <c r="G252" s="7">
        <v>1059</v>
      </c>
      <c r="H252" s="8">
        <f t="shared" si="0"/>
        <v>0</v>
      </c>
      <c r="I252" s="8" t="str">
        <f t="shared" si="1"/>
        <v>NO</v>
      </c>
      <c r="J252" s="9">
        <f t="array" ref="J252">INDEX('Aid by County'!C:C, MATCH(C252, 'Aid by County'!B:B, 0))</f>
        <v>1190814</v>
      </c>
    </row>
    <row r="253" spans="1:10" x14ac:dyDescent="0.2">
      <c r="A253" s="5" t="s">
        <v>503</v>
      </c>
      <c r="B253" s="5" t="s">
        <v>305</v>
      </c>
      <c r="C253" s="5" t="s">
        <v>504</v>
      </c>
      <c r="D253" s="6">
        <v>528</v>
      </c>
      <c r="E253" s="6">
        <v>530</v>
      </c>
      <c r="F253" s="6">
        <v>1058</v>
      </c>
      <c r="G253" s="7">
        <v>1059</v>
      </c>
      <c r="H253" s="8">
        <f t="shared" si="0"/>
        <v>-1</v>
      </c>
      <c r="I253" s="8" t="str">
        <f t="shared" si="1"/>
        <v>YES</v>
      </c>
      <c r="J253" s="9">
        <f t="array" ref="J253">INDEX('Aid by County'!C:C, MATCH(C253, 'Aid by County'!B:B, 0))</f>
        <v>3700925</v>
      </c>
    </row>
    <row r="254" spans="1:10" x14ac:dyDescent="0.2">
      <c r="A254" s="5" t="s">
        <v>505</v>
      </c>
      <c r="B254" s="5" t="s">
        <v>23</v>
      </c>
      <c r="C254" s="5" t="s">
        <v>506</v>
      </c>
      <c r="D254" s="6">
        <v>523</v>
      </c>
      <c r="E254" s="6">
        <v>535</v>
      </c>
      <c r="F254" s="6">
        <v>1058</v>
      </c>
      <c r="G254" s="7">
        <v>1059</v>
      </c>
      <c r="H254" s="8">
        <f t="shared" si="0"/>
        <v>-1</v>
      </c>
      <c r="I254" s="8" t="str">
        <f t="shared" si="1"/>
        <v>YES</v>
      </c>
      <c r="J254" s="9">
        <f t="array" ref="J254">INDEX('Aid by County'!C:C, MATCH(C254, 'Aid by County'!B:B, 0))</f>
        <v>5662189</v>
      </c>
    </row>
    <row r="255" spans="1:10" x14ac:dyDescent="0.2">
      <c r="A255" s="5" t="s">
        <v>507</v>
      </c>
      <c r="B255" s="5" t="s">
        <v>23</v>
      </c>
      <c r="C255" s="5" t="s">
        <v>508</v>
      </c>
      <c r="D255" s="6">
        <v>517</v>
      </c>
      <c r="E255" s="6">
        <v>537</v>
      </c>
      <c r="F255" s="6">
        <v>1054</v>
      </c>
      <c r="G255" s="7">
        <v>1059</v>
      </c>
      <c r="H255" s="8">
        <f t="shared" si="0"/>
        <v>-5</v>
      </c>
      <c r="I255" s="8" t="str">
        <f t="shared" si="1"/>
        <v>YES</v>
      </c>
      <c r="J255" s="9">
        <f t="array" ref="J255">INDEX('Aid by County'!C:C, MATCH(C255, 'Aid by County'!B:B, 0))</f>
        <v>1132133</v>
      </c>
    </row>
    <row r="256" spans="1:10" x14ac:dyDescent="0.2">
      <c r="A256" s="5" t="s">
        <v>509</v>
      </c>
      <c r="B256" s="5" t="s">
        <v>232</v>
      </c>
      <c r="C256" s="5" t="s">
        <v>510</v>
      </c>
      <c r="D256" s="6">
        <v>531</v>
      </c>
      <c r="E256" s="6">
        <v>522</v>
      </c>
      <c r="F256" s="6">
        <v>1053</v>
      </c>
      <c r="G256" s="7">
        <v>1059</v>
      </c>
      <c r="H256" s="8">
        <f t="shared" si="0"/>
        <v>-6</v>
      </c>
      <c r="I256" s="8" t="str">
        <f t="shared" si="1"/>
        <v>NO</v>
      </c>
      <c r="J256" s="9">
        <f t="array" ref="J256">INDEX('Aid by County'!C:C, MATCH(C256, 'Aid by County'!B:B, 0))</f>
        <v>16554309</v>
      </c>
    </row>
    <row r="257" spans="1:10" x14ac:dyDescent="0.2">
      <c r="A257" s="5" t="s">
        <v>511</v>
      </c>
      <c r="B257" s="5" t="s">
        <v>23</v>
      </c>
      <c r="C257" s="5" t="s">
        <v>512</v>
      </c>
      <c r="D257" s="6">
        <v>521</v>
      </c>
      <c r="E257" s="6">
        <v>531</v>
      </c>
      <c r="F257" s="6">
        <v>1052</v>
      </c>
      <c r="G257" s="7">
        <v>1059</v>
      </c>
      <c r="H257" s="8">
        <f t="shared" si="0"/>
        <v>-7</v>
      </c>
      <c r="I257" s="8" t="str">
        <f t="shared" si="1"/>
        <v>YES</v>
      </c>
      <c r="J257" s="9">
        <f t="array" ref="J257">INDEX('Aid by County'!C:C, MATCH(C257, 'Aid by County'!B:B, 0))</f>
        <v>367314</v>
      </c>
    </row>
    <row r="258" spans="1:10" x14ac:dyDescent="0.2">
      <c r="A258" s="5" t="s">
        <v>513</v>
      </c>
      <c r="B258" s="5" t="s">
        <v>23</v>
      </c>
      <c r="C258" s="5" t="s">
        <v>514</v>
      </c>
      <c r="D258" s="6">
        <v>523</v>
      </c>
      <c r="E258" s="6">
        <v>529</v>
      </c>
      <c r="F258" s="6">
        <v>1052</v>
      </c>
      <c r="G258" s="7">
        <v>1059</v>
      </c>
      <c r="H258" s="8">
        <f t="shared" si="0"/>
        <v>-7</v>
      </c>
      <c r="I258" s="8" t="str">
        <f t="shared" si="1"/>
        <v>YES</v>
      </c>
      <c r="J258" s="9">
        <f t="array" ref="J258">INDEX('Aid by County'!C:C, MATCH(C258, 'Aid by County'!B:B, 0))</f>
        <v>9649835</v>
      </c>
    </row>
    <row r="259" spans="1:10" x14ac:dyDescent="0.2">
      <c r="A259" s="5" t="s">
        <v>515</v>
      </c>
      <c r="B259" s="5" t="s">
        <v>516</v>
      </c>
      <c r="C259" s="5" t="s">
        <v>517</v>
      </c>
      <c r="D259" s="6">
        <v>522</v>
      </c>
      <c r="E259" s="6">
        <v>530</v>
      </c>
      <c r="F259" s="6">
        <v>1052</v>
      </c>
      <c r="G259" s="7">
        <v>1059</v>
      </c>
      <c r="H259" s="8">
        <f t="shared" si="0"/>
        <v>-7</v>
      </c>
      <c r="I259" s="8" t="str">
        <f t="shared" si="1"/>
        <v>YES</v>
      </c>
      <c r="J259" s="9">
        <f t="array" ref="J259">INDEX('Aid by County'!C:C, MATCH(C259, 'Aid by County'!B:B, 0))</f>
        <v>68009023</v>
      </c>
    </row>
    <row r="260" spans="1:10" x14ac:dyDescent="0.2">
      <c r="A260" s="5" t="s">
        <v>518</v>
      </c>
      <c r="B260" s="5" t="s">
        <v>50</v>
      </c>
      <c r="C260" s="5" t="s">
        <v>352</v>
      </c>
      <c r="D260" s="6">
        <v>527</v>
      </c>
      <c r="E260" s="6">
        <v>525</v>
      </c>
      <c r="F260" s="6">
        <v>1052</v>
      </c>
      <c r="G260" s="7">
        <v>1059</v>
      </c>
      <c r="H260" s="8">
        <f t="shared" si="0"/>
        <v>-7</v>
      </c>
      <c r="I260" s="8" t="str">
        <f t="shared" si="1"/>
        <v>NO</v>
      </c>
      <c r="J260" s="9">
        <f t="array" ref="J260">INDEX('Aid by County'!C:C, MATCH(C260, 'Aid by County'!B:B, 0))</f>
        <v>22948512</v>
      </c>
    </row>
    <row r="261" spans="1:10" x14ac:dyDescent="0.2">
      <c r="A261" s="5" t="s">
        <v>519</v>
      </c>
      <c r="B261" s="5" t="s">
        <v>305</v>
      </c>
      <c r="C261" s="5" t="s">
        <v>520</v>
      </c>
      <c r="D261" s="6">
        <v>524</v>
      </c>
      <c r="E261" s="6">
        <v>526</v>
      </c>
      <c r="F261" s="6">
        <v>1050</v>
      </c>
      <c r="G261" s="7">
        <v>1059</v>
      </c>
      <c r="H261" s="8">
        <f t="shared" si="0"/>
        <v>-9</v>
      </c>
      <c r="I261" s="8" t="str">
        <f t="shared" si="1"/>
        <v>YES</v>
      </c>
      <c r="J261" s="9">
        <f t="array" ref="J261">INDEX('Aid by County'!C:C, MATCH(C261, 'Aid by County'!B:B, 0))</f>
        <v>18859785</v>
      </c>
    </row>
    <row r="262" spans="1:10" x14ac:dyDescent="0.2">
      <c r="A262" s="5" t="s">
        <v>521</v>
      </c>
      <c r="B262" s="5" t="s">
        <v>45</v>
      </c>
      <c r="C262" s="5" t="s">
        <v>522</v>
      </c>
      <c r="D262" s="6">
        <v>527</v>
      </c>
      <c r="E262" s="6">
        <v>522</v>
      </c>
      <c r="F262" s="6">
        <v>1049</v>
      </c>
      <c r="G262" s="7">
        <v>1059</v>
      </c>
      <c r="H262" s="8">
        <f t="shared" si="0"/>
        <v>-10</v>
      </c>
      <c r="I262" s="8" t="str">
        <f t="shared" si="1"/>
        <v>NO</v>
      </c>
      <c r="J262" s="9">
        <f t="array" ref="J262">INDEX('Aid by County'!C:C, MATCH(C262, 'Aid by County'!B:B, 0))</f>
        <v>8202558</v>
      </c>
    </row>
    <row r="263" spans="1:10" x14ac:dyDescent="0.2">
      <c r="A263" s="5" t="s">
        <v>523</v>
      </c>
      <c r="B263" s="5" t="s">
        <v>32</v>
      </c>
      <c r="C263" s="5" t="s">
        <v>524</v>
      </c>
      <c r="D263" s="6">
        <v>525</v>
      </c>
      <c r="E263" s="6">
        <v>524</v>
      </c>
      <c r="F263" s="6">
        <v>1049</v>
      </c>
      <c r="G263" s="7">
        <v>1059</v>
      </c>
      <c r="H263" s="8">
        <f t="shared" si="0"/>
        <v>-10</v>
      </c>
      <c r="I263" s="8" t="str">
        <f t="shared" si="1"/>
        <v>NO</v>
      </c>
      <c r="J263" s="9">
        <f t="array" ref="J263">INDEX('Aid by County'!C:C, MATCH(C263, 'Aid by County'!B:B, 0))</f>
        <v>576554</v>
      </c>
    </row>
    <row r="264" spans="1:10" x14ac:dyDescent="0.2">
      <c r="A264" s="5" t="s">
        <v>525</v>
      </c>
      <c r="B264" s="5" t="s">
        <v>50</v>
      </c>
      <c r="C264" s="5" t="s">
        <v>526</v>
      </c>
      <c r="D264" s="6">
        <v>513</v>
      </c>
      <c r="E264" s="6">
        <v>534</v>
      </c>
      <c r="F264" s="6">
        <v>1047</v>
      </c>
      <c r="G264" s="7">
        <v>1059</v>
      </c>
      <c r="H264" s="8">
        <f t="shared" si="0"/>
        <v>-12</v>
      </c>
      <c r="I264" s="8" t="str">
        <f t="shared" si="1"/>
        <v>YES</v>
      </c>
      <c r="J264" s="9">
        <f t="array" ref="J264">INDEX('Aid by County'!C:C, MATCH(C264, 'Aid by County'!B:B, 0))</f>
        <v>9668087</v>
      </c>
    </row>
    <row r="265" spans="1:10" x14ac:dyDescent="0.2">
      <c r="A265" s="5" t="s">
        <v>527</v>
      </c>
      <c r="B265" s="5" t="s">
        <v>214</v>
      </c>
      <c r="C265" s="5" t="s">
        <v>528</v>
      </c>
      <c r="D265" s="6">
        <v>527</v>
      </c>
      <c r="E265" s="6">
        <v>519</v>
      </c>
      <c r="F265" s="6">
        <v>1046</v>
      </c>
      <c r="G265" s="7">
        <v>1059</v>
      </c>
      <c r="H265" s="8">
        <f t="shared" si="0"/>
        <v>-13</v>
      </c>
      <c r="I265" s="8" t="str">
        <f t="shared" si="1"/>
        <v>NO</v>
      </c>
      <c r="J265" s="9">
        <f t="array" ref="J265">INDEX('Aid by County'!C:C, MATCH(C265, 'Aid by County'!B:B, 0))</f>
        <v>20019632</v>
      </c>
    </row>
    <row r="266" spans="1:10" x14ac:dyDescent="0.2">
      <c r="A266" s="5" t="s">
        <v>529</v>
      </c>
      <c r="B266" s="5" t="s">
        <v>293</v>
      </c>
      <c r="C266" s="5" t="s">
        <v>530</v>
      </c>
      <c r="D266" s="6">
        <v>508</v>
      </c>
      <c r="E266" s="6">
        <v>538</v>
      </c>
      <c r="F266" s="6">
        <v>1046</v>
      </c>
      <c r="G266" s="7">
        <v>1059</v>
      </c>
      <c r="H266" s="8">
        <f t="shared" si="0"/>
        <v>-13</v>
      </c>
      <c r="I266" s="8" t="str">
        <f t="shared" si="1"/>
        <v>YES</v>
      </c>
      <c r="J266" s="9">
        <f t="array" ref="J266">INDEX('Aid by County'!C:C, MATCH(C266, 'Aid by County'!B:B, 0))</f>
        <v>3149187</v>
      </c>
    </row>
    <row r="267" spans="1:10" x14ac:dyDescent="0.2">
      <c r="A267" s="5" t="s">
        <v>531</v>
      </c>
      <c r="B267" s="5" t="s">
        <v>12</v>
      </c>
      <c r="C267" s="5" t="s">
        <v>532</v>
      </c>
      <c r="D267" s="6">
        <v>528</v>
      </c>
      <c r="E267" s="6">
        <v>517</v>
      </c>
      <c r="F267" s="6">
        <v>1045</v>
      </c>
      <c r="G267" s="7">
        <v>1059</v>
      </c>
      <c r="H267" s="8">
        <f t="shared" si="0"/>
        <v>-14</v>
      </c>
      <c r="I267" s="8" t="str">
        <f t="shared" si="1"/>
        <v>NO</v>
      </c>
      <c r="J267" s="9">
        <f t="array" ref="J267">INDEX('Aid by County'!C:C, MATCH(C267, 'Aid by County'!B:B, 0))</f>
        <v>27088743</v>
      </c>
    </row>
    <row r="268" spans="1:10" x14ac:dyDescent="0.2">
      <c r="A268" s="5" t="s">
        <v>533</v>
      </c>
      <c r="B268" s="5" t="s">
        <v>65</v>
      </c>
      <c r="C268" s="5" t="s">
        <v>534</v>
      </c>
      <c r="D268" s="6">
        <v>518</v>
      </c>
      <c r="E268" s="6">
        <v>526</v>
      </c>
      <c r="F268" s="6">
        <v>1044</v>
      </c>
      <c r="G268" s="7">
        <v>1059</v>
      </c>
      <c r="H268" s="8">
        <f t="shared" si="0"/>
        <v>-15</v>
      </c>
      <c r="I268" s="8" t="str">
        <f t="shared" si="1"/>
        <v>YES</v>
      </c>
      <c r="J268" s="9">
        <f t="array" ref="J268">INDEX('Aid by County'!C:C, MATCH(C268, 'Aid by County'!B:B, 0))</f>
        <v>54016434</v>
      </c>
    </row>
    <row r="269" spans="1:10" x14ac:dyDescent="0.2">
      <c r="A269" s="5" t="s">
        <v>535</v>
      </c>
      <c r="B269" s="5" t="s">
        <v>516</v>
      </c>
      <c r="C269" s="5" t="s">
        <v>536</v>
      </c>
      <c r="D269" s="6">
        <v>516</v>
      </c>
      <c r="E269" s="6">
        <v>523</v>
      </c>
      <c r="F269" s="6">
        <v>1039</v>
      </c>
      <c r="G269" s="7">
        <v>1059</v>
      </c>
      <c r="H269" s="8">
        <f t="shared" si="0"/>
        <v>-20</v>
      </c>
      <c r="I269" s="8" t="str">
        <f t="shared" si="1"/>
        <v>YES</v>
      </c>
      <c r="J269" s="9">
        <f t="array" ref="J269">INDEX('Aid by County'!C:C, MATCH(C269, 'Aid by County'!B:B, 0))</f>
        <v>12244449</v>
      </c>
    </row>
    <row r="270" spans="1:10" x14ac:dyDescent="0.2">
      <c r="A270" s="5" t="s">
        <v>537</v>
      </c>
      <c r="B270" s="5" t="s">
        <v>136</v>
      </c>
      <c r="C270" s="5" t="s">
        <v>538</v>
      </c>
      <c r="D270" s="6">
        <v>513</v>
      </c>
      <c r="E270" s="6">
        <v>524</v>
      </c>
      <c r="F270" s="6">
        <v>1037</v>
      </c>
      <c r="G270" s="7">
        <v>1059</v>
      </c>
      <c r="H270" s="8">
        <f t="shared" si="0"/>
        <v>-22</v>
      </c>
      <c r="I270" s="8" t="str">
        <f t="shared" si="1"/>
        <v>YES</v>
      </c>
      <c r="J270" s="9">
        <f t="array" ref="J270">INDEX('Aid by County'!C:C, MATCH(C270, 'Aid by County'!B:B, 0))</f>
        <v>4755011</v>
      </c>
    </row>
    <row r="271" spans="1:10" x14ac:dyDescent="0.2">
      <c r="A271" s="5" t="s">
        <v>539</v>
      </c>
      <c r="B271" s="5" t="s">
        <v>76</v>
      </c>
      <c r="C271" s="5" t="s">
        <v>540</v>
      </c>
      <c r="D271" s="6">
        <v>514</v>
      </c>
      <c r="E271" s="6">
        <v>523</v>
      </c>
      <c r="F271" s="6">
        <v>1037</v>
      </c>
      <c r="G271" s="7">
        <v>1059</v>
      </c>
      <c r="H271" s="8">
        <f t="shared" si="0"/>
        <v>-22</v>
      </c>
      <c r="I271" s="8" t="str">
        <f t="shared" si="1"/>
        <v>YES</v>
      </c>
      <c r="J271" s="9">
        <f t="array" ref="J271">INDEX('Aid by County'!C:C, MATCH(C271, 'Aid by County'!B:B, 0))</f>
        <v>16452958</v>
      </c>
    </row>
    <row r="272" spans="1:10" x14ac:dyDescent="0.2">
      <c r="A272" s="5" t="s">
        <v>541</v>
      </c>
      <c r="B272" s="5" t="s">
        <v>54</v>
      </c>
      <c r="C272" s="5" t="s">
        <v>542</v>
      </c>
      <c r="D272" s="6">
        <v>515</v>
      </c>
      <c r="E272" s="6">
        <v>521</v>
      </c>
      <c r="F272" s="6">
        <v>1036</v>
      </c>
      <c r="G272" s="7">
        <v>1059</v>
      </c>
      <c r="H272" s="8">
        <f t="shared" si="0"/>
        <v>-23</v>
      </c>
      <c r="I272" s="8" t="str">
        <f t="shared" si="1"/>
        <v>YES</v>
      </c>
      <c r="J272" s="9">
        <f t="array" ref="J272">INDEX('Aid by County'!C:C, MATCH(C272, 'Aid by County'!B:B, 0))</f>
        <v>178297649</v>
      </c>
    </row>
    <row r="273" spans="1:10" x14ac:dyDescent="0.2">
      <c r="A273" s="5" t="s">
        <v>543</v>
      </c>
      <c r="B273" s="5" t="s">
        <v>214</v>
      </c>
      <c r="C273" s="5" t="s">
        <v>544</v>
      </c>
      <c r="D273" s="6">
        <v>519</v>
      </c>
      <c r="E273" s="6">
        <v>516</v>
      </c>
      <c r="F273" s="6">
        <v>1035</v>
      </c>
      <c r="G273" s="7">
        <v>1059</v>
      </c>
      <c r="H273" s="8">
        <f t="shared" si="0"/>
        <v>-24</v>
      </c>
      <c r="I273" s="8" t="str">
        <f t="shared" si="1"/>
        <v>NO</v>
      </c>
      <c r="J273" s="9">
        <f t="array" ref="J273">INDEX('Aid by County'!C:C, MATCH(C273, 'Aid by County'!B:B, 0))</f>
        <v>26578363</v>
      </c>
    </row>
    <row r="274" spans="1:10" x14ac:dyDescent="0.2">
      <c r="A274" s="5" t="s">
        <v>545</v>
      </c>
      <c r="B274" s="5" t="s">
        <v>32</v>
      </c>
      <c r="C274" s="5" t="s">
        <v>546</v>
      </c>
      <c r="D274" s="6">
        <v>529</v>
      </c>
      <c r="E274" s="6">
        <v>506</v>
      </c>
      <c r="F274" s="6">
        <v>1035</v>
      </c>
      <c r="G274" s="7">
        <v>1059</v>
      </c>
      <c r="H274" s="8">
        <f t="shared" si="0"/>
        <v>-24</v>
      </c>
      <c r="I274" s="8" t="str">
        <f t="shared" si="1"/>
        <v>NO</v>
      </c>
      <c r="J274" s="9">
        <f t="array" ref="J274">INDEX('Aid by County'!C:C, MATCH(C274, 'Aid by County'!B:B, 0))</f>
        <v>10554830</v>
      </c>
    </row>
    <row r="275" spans="1:10" x14ac:dyDescent="0.2">
      <c r="A275" s="5" t="s">
        <v>547</v>
      </c>
      <c r="B275" s="5" t="s">
        <v>214</v>
      </c>
      <c r="C275" s="5" t="s">
        <v>548</v>
      </c>
      <c r="D275" s="6">
        <v>508</v>
      </c>
      <c r="E275" s="6">
        <v>526</v>
      </c>
      <c r="F275" s="6">
        <v>1034</v>
      </c>
      <c r="G275" s="7">
        <v>1059</v>
      </c>
      <c r="H275" s="8">
        <f t="shared" si="0"/>
        <v>-25</v>
      </c>
      <c r="I275" s="8" t="str">
        <f t="shared" si="1"/>
        <v>YES</v>
      </c>
      <c r="J275" s="9">
        <f t="array" ref="J275">INDEX('Aid by County'!C:C, MATCH(C275, 'Aid by County'!B:B, 0))</f>
        <v>2077172</v>
      </c>
    </row>
    <row r="276" spans="1:10" x14ac:dyDescent="0.2">
      <c r="A276" s="5" t="s">
        <v>549</v>
      </c>
      <c r="B276" s="5" t="s">
        <v>23</v>
      </c>
      <c r="C276" s="5" t="s">
        <v>550</v>
      </c>
      <c r="D276" s="6">
        <v>518</v>
      </c>
      <c r="E276" s="6">
        <v>514</v>
      </c>
      <c r="F276" s="6">
        <v>1032</v>
      </c>
      <c r="G276" s="7">
        <v>1059</v>
      </c>
      <c r="H276" s="8">
        <f t="shared" si="0"/>
        <v>-27</v>
      </c>
      <c r="I276" s="8" t="str">
        <f t="shared" si="1"/>
        <v>NO</v>
      </c>
      <c r="J276" s="9">
        <f t="array" ref="J276">INDEX('Aid by County'!C:C, MATCH(C276, 'Aid by County'!B:B, 0))</f>
        <v>14508710</v>
      </c>
    </row>
    <row r="277" spans="1:10" x14ac:dyDescent="0.2">
      <c r="A277" s="5" t="s">
        <v>551</v>
      </c>
      <c r="B277" s="5" t="s">
        <v>65</v>
      </c>
      <c r="C277" s="5" t="s">
        <v>552</v>
      </c>
      <c r="D277" s="6">
        <v>513</v>
      </c>
      <c r="E277" s="6">
        <v>519</v>
      </c>
      <c r="F277" s="6">
        <v>1032</v>
      </c>
      <c r="G277" s="7">
        <v>1059</v>
      </c>
      <c r="H277" s="8">
        <f t="shared" si="0"/>
        <v>-27</v>
      </c>
      <c r="I277" s="8" t="str">
        <f t="shared" si="1"/>
        <v>YES</v>
      </c>
      <c r="J277" s="9">
        <f t="array" ref="J277">INDEX('Aid by County'!C:C, MATCH(C277, 'Aid by County'!B:B, 0))</f>
        <v>30928987</v>
      </c>
    </row>
    <row r="278" spans="1:10" x14ac:dyDescent="0.2">
      <c r="A278" s="5" t="s">
        <v>553</v>
      </c>
      <c r="B278" s="5" t="s">
        <v>136</v>
      </c>
      <c r="C278" s="5" t="s">
        <v>554</v>
      </c>
      <c r="D278" s="6">
        <v>504</v>
      </c>
      <c r="E278" s="6">
        <v>525</v>
      </c>
      <c r="F278" s="6">
        <v>1029</v>
      </c>
      <c r="G278" s="7">
        <v>1059</v>
      </c>
      <c r="H278" s="8">
        <f t="shared" si="0"/>
        <v>-30</v>
      </c>
      <c r="I278" s="8" t="str">
        <f t="shared" si="1"/>
        <v>YES</v>
      </c>
      <c r="J278" s="9">
        <f t="array" ref="J278">INDEX('Aid by County'!C:C, MATCH(C278, 'Aid by County'!B:B, 0))</f>
        <v>83609595</v>
      </c>
    </row>
    <row r="279" spans="1:10" x14ac:dyDescent="0.2">
      <c r="A279" s="5" t="s">
        <v>555</v>
      </c>
      <c r="B279" s="5" t="s">
        <v>76</v>
      </c>
      <c r="C279" s="5" t="s">
        <v>475</v>
      </c>
      <c r="D279" s="6">
        <v>517</v>
      </c>
      <c r="E279" s="6">
        <v>511</v>
      </c>
      <c r="F279" s="6">
        <v>1028</v>
      </c>
      <c r="G279" s="7">
        <v>1059</v>
      </c>
      <c r="H279" s="8">
        <f t="shared" si="0"/>
        <v>-31</v>
      </c>
      <c r="I279" s="8" t="str">
        <f t="shared" si="1"/>
        <v>NO</v>
      </c>
      <c r="J279" s="9">
        <f t="array" ref="J279">INDEX('Aid by County'!C:C, MATCH(C279, 'Aid by County'!B:B, 0))</f>
        <v>33536468</v>
      </c>
    </row>
    <row r="280" spans="1:10" x14ac:dyDescent="0.2">
      <c r="A280" s="5" t="s">
        <v>556</v>
      </c>
      <c r="B280" s="5" t="s">
        <v>305</v>
      </c>
      <c r="C280" s="5" t="s">
        <v>405</v>
      </c>
      <c r="D280" s="6">
        <v>509</v>
      </c>
      <c r="E280" s="6">
        <v>518</v>
      </c>
      <c r="F280" s="6">
        <v>1027</v>
      </c>
      <c r="G280" s="7">
        <v>1059</v>
      </c>
      <c r="H280" s="8">
        <f t="shared" si="0"/>
        <v>-32</v>
      </c>
      <c r="I280" s="8" t="str">
        <f t="shared" si="1"/>
        <v>YES</v>
      </c>
      <c r="J280" s="9">
        <f t="array" ref="J280">INDEX('Aid by County'!C:C, MATCH(C280, 'Aid by County'!B:B, 0))</f>
        <v>31349652</v>
      </c>
    </row>
    <row r="281" spans="1:10" x14ac:dyDescent="0.2">
      <c r="A281" s="5" t="s">
        <v>557</v>
      </c>
      <c r="B281" s="5" t="s">
        <v>23</v>
      </c>
      <c r="C281" s="5" t="s">
        <v>558</v>
      </c>
      <c r="D281" s="6">
        <v>511</v>
      </c>
      <c r="E281" s="6">
        <v>515</v>
      </c>
      <c r="F281" s="6">
        <v>1026</v>
      </c>
      <c r="G281" s="7">
        <v>1059</v>
      </c>
      <c r="H281" s="8">
        <f t="shared" si="0"/>
        <v>-33</v>
      </c>
      <c r="I281" s="8" t="str">
        <f t="shared" si="1"/>
        <v>YES</v>
      </c>
      <c r="J281" s="9">
        <f t="array" ref="J281">INDEX('Aid by County'!C:C, MATCH(C281, 'Aid by County'!B:B, 0))</f>
        <v>4962421</v>
      </c>
    </row>
    <row r="282" spans="1:10" x14ac:dyDescent="0.2">
      <c r="A282" s="5" t="s">
        <v>559</v>
      </c>
      <c r="B282" s="5" t="s">
        <v>76</v>
      </c>
      <c r="C282" s="5" t="s">
        <v>560</v>
      </c>
      <c r="D282" s="6">
        <v>514</v>
      </c>
      <c r="E282" s="6">
        <v>511</v>
      </c>
      <c r="F282" s="6">
        <v>1025</v>
      </c>
      <c r="G282" s="7">
        <v>1059</v>
      </c>
      <c r="H282" s="8">
        <f t="shared" si="0"/>
        <v>-34</v>
      </c>
      <c r="I282" s="8" t="str">
        <f t="shared" si="1"/>
        <v>NO</v>
      </c>
      <c r="J282" s="9">
        <f t="array" ref="J282">INDEX('Aid by County'!C:C, MATCH(C282, 'Aid by County'!B:B, 0))</f>
        <v>30108192</v>
      </c>
    </row>
    <row r="283" spans="1:10" x14ac:dyDescent="0.2">
      <c r="A283" s="5" t="s">
        <v>561</v>
      </c>
      <c r="B283" s="5" t="s">
        <v>54</v>
      </c>
      <c r="C283" s="5" t="s">
        <v>562</v>
      </c>
      <c r="D283" s="6">
        <v>515</v>
      </c>
      <c r="E283" s="6">
        <v>510</v>
      </c>
      <c r="F283" s="6">
        <v>1025</v>
      </c>
      <c r="G283" s="7">
        <v>1059</v>
      </c>
      <c r="H283" s="8">
        <f t="shared" si="0"/>
        <v>-34</v>
      </c>
      <c r="I283" s="8" t="str">
        <f t="shared" si="1"/>
        <v>NO</v>
      </c>
      <c r="J283" s="9">
        <f t="array" ref="J283">INDEX('Aid by County'!C:C, MATCH(C283, 'Aid by County'!B:B, 0))</f>
        <v>25971780</v>
      </c>
    </row>
    <row r="284" spans="1:10" x14ac:dyDescent="0.2">
      <c r="A284" s="5" t="s">
        <v>563</v>
      </c>
      <c r="B284" s="5" t="s">
        <v>12</v>
      </c>
      <c r="C284" s="5" t="s">
        <v>564</v>
      </c>
      <c r="D284" s="6">
        <v>509</v>
      </c>
      <c r="E284" s="6">
        <v>516</v>
      </c>
      <c r="F284" s="6">
        <v>1025</v>
      </c>
      <c r="G284" s="7">
        <v>1059</v>
      </c>
      <c r="H284" s="8">
        <f t="shared" si="0"/>
        <v>-34</v>
      </c>
      <c r="I284" s="8" t="str">
        <f t="shared" si="1"/>
        <v>YES</v>
      </c>
      <c r="J284" s="9">
        <f t="array" ref="J284">INDEX('Aid by County'!C:C, MATCH(C284, 'Aid by County'!B:B, 0))</f>
        <v>13036888</v>
      </c>
    </row>
    <row r="285" spans="1:10" x14ac:dyDescent="0.2">
      <c r="A285" s="5" t="s">
        <v>565</v>
      </c>
      <c r="B285" s="5" t="s">
        <v>45</v>
      </c>
      <c r="C285" s="5" t="s">
        <v>566</v>
      </c>
      <c r="D285" s="6">
        <v>515</v>
      </c>
      <c r="E285" s="6">
        <v>508</v>
      </c>
      <c r="F285" s="6">
        <v>1023</v>
      </c>
      <c r="G285" s="7">
        <v>1059</v>
      </c>
      <c r="H285" s="8">
        <f t="shared" si="0"/>
        <v>-36</v>
      </c>
      <c r="I285" s="8" t="str">
        <f t="shared" si="1"/>
        <v>NO</v>
      </c>
      <c r="J285" s="9">
        <f t="array" ref="J285">INDEX('Aid by County'!C:C, MATCH(C285, 'Aid by County'!B:B, 0))</f>
        <v>24863280</v>
      </c>
    </row>
    <row r="286" spans="1:10" x14ac:dyDescent="0.2">
      <c r="A286" s="5" t="s">
        <v>567</v>
      </c>
      <c r="B286" s="5" t="s">
        <v>23</v>
      </c>
      <c r="C286" s="5" t="s">
        <v>568</v>
      </c>
      <c r="D286" s="6">
        <v>509</v>
      </c>
      <c r="E286" s="6">
        <v>510</v>
      </c>
      <c r="F286" s="6">
        <v>1019</v>
      </c>
      <c r="G286" s="7">
        <v>1059</v>
      </c>
      <c r="H286" s="8">
        <f t="shared" si="0"/>
        <v>-40</v>
      </c>
      <c r="I286" s="8" t="str">
        <f t="shared" si="1"/>
        <v>YES</v>
      </c>
      <c r="J286" s="9">
        <f t="array" ref="J286">INDEX('Aid by County'!C:C, MATCH(C286, 'Aid by County'!B:B, 0))</f>
        <v>12963674</v>
      </c>
    </row>
    <row r="287" spans="1:10" x14ac:dyDescent="0.2">
      <c r="A287" s="5" t="s">
        <v>569</v>
      </c>
      <c r="B287" s="5" t="s">
        <v>15</v>
      </c>
      <c r="C287" s="5" t="s">
        <v>570</v>
      </c>
      <c r="D287" s="6">
        <v>500</v>
      </c>
      <c r="E287" s="6">
        <v>517</v>
      </c>
      <c r="F287" s="6">
        <v>1017</v>
      </c>
      <c r="G287" s="7">
        <v>1059</v>
      </c>
      <c r="H287" s="8">
        <f t="shared" si="0"/>
        <v>-42</v>
      </c>
      <c r="I287" s="8" t="str">
        <f t="shared" si="1"/>
        <v>YES</v>
      </c>
      <c r="J287" s="9">
        <f t="array" ref="J287">INDEX('Aid by County'!C:C, MATCH(C287, 'Aid by County'!B:B, 0))</f>
        <v>32746719</v>
      </c>
    </row>
    <row r="288" spans="1:10" x14ac:dyDescent="0.2">
      <c r="A288" s="5" t="s">
        <v>571</v>
      </c>
      <c r="B288" s="5" t="s">
        <v>136</v>
      </c>
      <c r="C288" s="5" t="s">
        <v>572</v>
      </c>
      <c r="D288" s="6">
        <v>504</v>
      </c>
      <c r="E288" s="6">
        <v>512</v>
      </c>
      <c r="F288" s="6">
        <v>1016</v>
      </c>
      <c r="G288" s="7">
        <v>1059</v>
      </c>
      <c r="H288" s="8">
        <f t="shared" si="0"/>
        <v>-43</v>
      </c>
      <c r="I288" s="8" t="str">
        <f t="shared" si="1"/>
        <v>YES</v>
      </c>
      <c r="J288" s="9">
        <f t="array" ref="J288">INDEX('Aid by County'!C:C, MATCH(C288, 'Aid by County'!B:B, 0))</f>
        <v>10939934</v>
      </c>
    </row>
    <row r="289" spans="1:10" x14ac:dyDescent="0.2">
      <c r="A289" s="5" t="s">
        <v>573</v>
      </c>
      <c r="B289" s="5" t="s">
        <v>516</v>
      </c>
      <c r="C289" s="5" t="s">
        <v>574</v>
      </c>
      <c r="D289" s="6">
        <v>508</v>
      </c>
      <c r="E289" s="6">
        <v>508</v>
      </c>
      <c r="F289" s="6">
        <v>1016</v>
      </c>
      <c r="G289" s="7">
        <v>1059</v>
      </c>
      <c r="H289" s="8">
        <f t="shared" si="0"/>
        <v>-43</v>
      </c>
      <c r="I289" s="8" t="str">
        <f t="shared" si="1"/>
        <v>NO</v>
      </c>
      <c r="J289" s="9">
        <f t="array" ref="J289">INDEX('Aid by County'!C:C, MATCH(C289, 'Aid by County'!B:B, 0))</f>
        <v>136799340</v>
      </c>
    </row>
    <row r="290" spans="1:10" x14ac:dyDescent="0.2">
      <c r="A290" s="5" t="s">
        <v>575</v>
      </c>
      <c r="B290" s="5" t="s">
        <v>12</v>
      </c>
      <c r="C290" s="5" t="s">
        <v>13</v>
      </c>
      <c r="D290" s="6">
        <v>492</v>
      </c>
      <c r="E290" s="6">
        <v>524</v>
      </c>
      <c r="F290" s="6">
        <v>1016</v>
      </c>
      <c r="G290" s="7">
        <v>1059</v>
      </c>
      <c r="H290" s="8">
        <f t="shared" si="0"/>
        <v>-43</v>
      </c>
      <c r="I290" s="8" t="str">
        <f t="shared" si="1"/>
        <v>YES</v>
      </c>
      <c r="J290" s="9">
        <f t="array" ref="J290">INDEX('Aid by County'!C:C, MATCH(C290, 'Aid by County'!B:B, 0))</f>
        <v>13302416</v>
      </c>
    </row>
    <row r="291" spans="1:10" x14ac:dyDescent="0.2">
      <c r="A291" s="5" t="s">
        <v>576</v>
      </c>
      <c r="B291" s="5" t="s">
        <v>23</v>
      </c>
      <c r="C291" s="5" t="s">
        <v>577</v>
      </c>
      <c r="D291" s="6">
        <v>499</v>
      </c>
      <c r="E291" s="6">
        <v>516</v>
      </c>
      <c r="F291" s="6">
        <v>1015</v>
      </c>
      <c r="G291" s="7">
        <v>1059</v>
      </c>
      <c r="H291" s="8">
        <f t="shared" si="0"/>
        <v>-44</v>
      </c>
      <c r="I291" s="8" t="str">
        <f t="shared" si="1"/>
        <v>YES</v>
      </c>
      <c r="J291" s="9">
        <f t="array" ref="J291">INDEX('Aid by County'!C:C, MATCH(C291, 'Aid by County'!B:B, 0))</f>
        <v>3127693</v>
      </c>
    </row>
    <row r="292" spans="1:10" x14ac:dyDescent="0.2">
      <c r="A292" s="5" t="s">
        <v>578</v>
      </c>
      <c r="B292" s="5" t="s">
        <v>54</v>
      </c>
      <c r="C292" s="5" t="s">
        <v>167</v>
      </c>
      <c r="D292" s="6">
        <v>497</v>
      </c>
      <c r="E292" s="6">
        <v>518</v>
      </c>
      <c r="F292" s="6">
        <v>1015</v>
      </c>
      <c r="G292" s="7">
        <v>1059</v>
      </c>
      <c r="H292" s="8">
        <f t="shared" si="0"/>
        <v>-44</v>
      </c>
      <c r="I292" s="8" t="str">
        <f t="shared" si="1"/>
        <v>YES</v>
      </c>
      <c r="J292" s="9">
        <f t="array" ref="J292">INDEX('Aid by County'!C:C, MATCH(C292, 'Aid by County'!B:B, 0))</f>
        <v>742025051</v>
      </c>
    </row>
    <row r="293" spans="1:10" x14ac:dyDescent="0.2">
      <c r="A293" s="5" t="s">
        <v>579</v>
      </c>
      <c r="B293" s="5" t="s">
        <v>81</v>
      </c>
      <c r="C293" s="5" t="s">
        <v>580</v>
      </c>
      <c r="D293" s="6">
        <v>505</v>
      </c>
      <c r="E293" s="6">
        <v>510</v>
      </c>
      <c r="F293" s="6">
        <v>1015</v>
      </c>
      <c r="G293" s="7">
        <v>1059</v>
      </c>
      <c r="H293" s="8">
        <f t="shared" si="0"/>
        <v>-44</v>
      </c>
      <c r="I293" s="8" t="str">
        <f t="shared" si="1"/>
        <v>YES</v>
      </c>
      <c r="J293" s="9">
        <f t="array" ref="J293">INDEX('Aid by County'!C:C, MATCH(C293, 'Aid by County'!B:B, 0))</f>
        <v>24712336</v>
      </c>
    </row>
    <row r="294" spans="1:10" x14ac:dyDescent="0.2">
      <c r="A294" s="5" t="s">
        <v>581</v>
      </c>
      <c r="B294" s="5" t="s">
        <v>32</v>
      </c>
      <c r="C294" s="5" t="s">
        <v>582</v>
      </c>
      <c r="D294" s="6">
        <v>503</v>
      </c>
      <c r="E294" s="6">
        <v>512</v>
      </c>
      <c r="F294" s="6">
        <v>1015</v>
      </c>
      <c r="G294" s="7">
        <v>1059</v>
      </c>
      <c r="H294" s="8">
        <f t="shared" si="0"/>
        <v>-44</v>
      </c>
      <c r="I294" s="8" t="str">
        <f t="shared" si="1"/>
        <v>YES</v>
      </c>
      <c r="J294" s="9">
        <f t="array" ref="J294">INDEX('Aid by County'!C:C, MATCH(C294, 'Aid by County'!B:B, 0))</f>
        <v>4388736</v>
      </c>
    </row>
    <row r="295" spans="1:10" x14ac:dyDescent="0.2">
      <c r="A295" s="5" t="s">
        <v>583</v>
      </c>
      <c r="B295" s="5" t="s">
        <v>50</v>
      </c>
      <c r="C295" s="5" t="s">
        <v>352</v>
      </c>
      <c r="D295" s="6">
        <v>498</v>
      </c>
      <c r="E295" s="6">
        <v>516</v>
      </c>
      <c r="F295" s="6">
        <v>1014</v>
      </c>
      <c r="G295" s="7">
        <v>1059</v>
      </c>
      <c r="H295" s="8">
        <f t="shared" si="0"/>
        <v>-45</v>
      </c>
      <c r="I295" s="8" t="str">
        <f t="shared" si="1"/>
        <v>YES</v>
      </c>
      <c r="J295" s="9">
        <f t="array" ref="J295">INDEX('Aid by County'!C:C, MATCH(C295, 'Aid by County'!B:B, 0))</f>
        <v>22948512</v>
      </c>
    </row>
    <row r="296" spans="1:10" x14ac:dyDescent="0.2">
      <c r="A296" s="5" t="s">
        <v>584</v>
      </c>
      <c r="B296" s="5" t="s">
        <v>314</v>
      </c>
      <c r="C296" s="5" t="s">
        <v>585</v>
      </c>
      <c r="D296" s="6">
        <v>502</v>
      </c>
      <c r="E296" s="6">
        <v>512</v>
      </c>
      <c r="F296" s="6">
        <v>1014</v>
      </c>
      <c r="G296" s="7">
        <v>1059</v>
      </c>
      <c r="H296" s="8">
        <f t="shared" si="0"/>
        <v>-45</v>
      </c>
      <c r="I296" s="8" t="str">
        <f t="shared" si="1"/>
        <v>YES</v>
      </c>
      <c r="J296" s="9">
        <f t="array" ref="J296">INDEX('Aid by County'!C:C, MATCH(C296, 'Aid by County'!B:B, 0))</f>
        <v>21499856</v>
      </c>
    </row>
    <row r="297" spans="1:10" x14ac:dyDescent="0.2">
      <c r="A297" s="5" t="s">
        <v>586</v>
      </c>
      <c r="B297" s="5" t="s">
        <v>23</v>
      </c>
      <c r="C297" s="5" t="s">
        <v>587</v>
      </c>
      <c r="D297" s="6">
        <v>511</v>
      </c>
      <c r="E297" s="6">
        <v>499</v>
      </c>
      <c r="F297" s="6">
        <v>1010</v>
      </c>
      <c r="G297" s="7">
        <v>1059</v>
      </c>
      <c r="H297" s="8">
        <f t="shared" si="0"/>
        <v>-49</v>
      </c>
      <c r="I297" s="8" t="str">
        <f t="shared" si="1"/>
        <v>NO</v>
      </c>
      <c r="J297" s="9">
        <f t="array" ref="J297">INDEX('Aid by County'!C:C, MATCH(C297, 'Aid by County'!B:B, 0))</f>
        <v>56248834</v>
      </c>
    </row>
    <row r="298" spans="1:10" x14ac:dyDescent="0.2">
      <c r="A298" s="5" t="s">
        <v>588</v>
      </c>
      <c r="B298" s="5" t="s">
        <v>54</v>
      </c>
      <c r="C298" s="5" t="s">
        <v>589</v>
      </c>
      <c r="D298" s="6">
        <v>502</v>
      </c>
      <c r="E298" s="6">
        <v>507</v>
      </c>
      <c r="F298" s="6">
        <v>1009</v>
      </c>
      <c r="G298" s="7">
        <v>1059</v>
      </c>
      <c r="H298" s="8">
        <f t="shared" si="0"/>
        <v>-50</v>
      </c>
      <c r="I298" s="8" t="str">
        <f t="shared" si="1"/>
        <v>YES</v>
      </c>
      <c r="J298" s="9">
        <f t="array" ref="J298">INDEX('Aid by County'!C:C, MATCH(C298, 'Aid by County'!B:B, 0))</f>
        <v>21057962</v>
      </c>
    </row>
    <row r="299" spans="1:10" x14ac:dyDescent="0.2">
      <c r="A299" s="5" t="s">
        <v>590</v>
      </c>
      <c r="B299" s="5" t="s">
        <v>76</v>
      </c>
      <c r="C299" s="5" t="s">
        <v>591</v>
      </c>
      <c r="D299" s="6">
        <v>496</v>
      </c>
      <c r="E299" s="6">
        <v>512</v>
      </c>
      <c r="F299" s="6">
        <v>1008</v>
      </c>
      <c r="G299" s="7">
        <v>1059</v>
      </c>
      <c r="H299" s="8">
        <f t="shared" si="0"/>
        <v>-51</v>
      </c>
      <c r="I299" s="8" t="str">
        <f t="shared" si="1"/>
        <v>YES</v>
      </c>
      <c r="J299" s="9">
        <f t="array" ref="J299">INDEX('Aid by County'!C:C, MATCH(C299, 'Aid by County'!B:B, 0))</f>
        <v>44171666</v>
      </c>
    </row>
    <row r="300" spans="1:10" x14ac:dyDescent="0.2">
      <c r="A300" s="5" t="s">
        <v>592</v>
      </c>
      <c r="B300" s="5" t="s">
        <v>136</v>
      </c>
      <c r="C300" s="5" t="s">
        <v>593</v>
      </c>
      <c r="D300" s="6">
        <v>497</v>
      </c>
      <c r="E300" s="6">
        <v>509</v>
      </c>
      <c r="F300" s="6">
        <v>1006</v>
      </c>
      <c r="G300" s="7">
        <v>1059</v>
      </c>
      <c r="H300" s="8">
        <f t="shared" si="0"/>
        <v>-53</v>
      </c>
      <c r="I300" s="8" t="str">
        <f t="shared" si="1"/>
        <v>YES</v>
      </c>
      <c r="J300" s="9">
        <f t="array" ref="J300">INDEX('Aid by County'!C:C, MATCH(C300, 'Aid by County'!B:B, 0))</f>
        <v>14598661</v>
      </c>
    </row>
    <row r="301" spans="1:10" x14ac:dyDescent="0.2">
      <c r="A301" s="5" t="s">
        <v>594</v>
      </c>
      <c r="B301" s="5" t="s">
        <v>76</v>
      </c>
      <c r="C301" s="5" t="s">
        <v>595</v>
      </c>
      <c r="D301" s="6">
        <v>501</v>
      </c>
      <c r="E301" s="6">
        <v>505</v>
      </c>
      <c r="F301" s="6">
        <v>1006</v>
      </c>
      <c r="G301" s="7">
        <v>1059</v>
      </c>
      <c r="H301" s="8">
        <f t="shared" si="0"/>
        <v>-53</v>
      </c>
      <c r="I301" s="8" t="str">
        <f t="shared" si="1"/>
        <v>YES</v>
      </c>
      <c r="J301" s="9">
        <f t="array" ref="J301">INDEX('Aid by County'!C:C, MATCH(C301, 'Aid by County'!B:B, 0))</f>
        <v>22501202</v>
      </c>
    </row>
    <row r="302" spans="1:10" x14ac:dyDescent="0.2">
      <c r="A302" s="5" t="s">
        <v>596</v>
      </c>
      <c r="B302" s="5" t="s">
        <v>65</v>
      </c>
      <c r="C302" s="5" t="s">
        <v>597</v>
      </c>
      <c r="D302" s="6">
        <v>502</v>
      </c>
      <c r="E302" s="6">
        <v>504</v>
      </c>
      <c r="F302" s="6">
        <v>1006</v>
      </c>
      <c r="G302" s="7">
        <v>1059</v>
      </c>
      <c r="H302" s="8">
        <f t="shared" si="0"/>
        <v>-53</v>
      </c>
      <c r="I302" s="8" t="str">
        <f t="shared" si="1"/>
        <v>YES</v>
      </c>
      <c r="J302" s="9">
        <f t="array" ref="J302">INDEX('Aid by County'!C:C, MATCH(C302, 'Aid by County'!B:B, 0))</f>
        <v>25418188</v>
      </c>
    </row>
    <row r="303" spans="1:10" x14ac:dyDescent="0.2">
      <c r="A303" s="5" t="s">
        <v>598</v>
      </c>
      <c r="B303" s="5" t="s">
        <v>65</v>
      </c>
      <c r="C303" s="5" t="s">
        <v>66</v>
      </c>
      <c r="D303" s="6">
        <v>503</v>
      </c>
      <c r="E303" s="6">
        <v>501</v>
      </c>
      <c r="F303" s="6">
        <v>1004</v>
      </c>
      <c r="G303" s="7">
        <v>1059</v>
      </c>
      <c r="H303" s="8">
        <f t="shared" si="0"/>
        <v>-55</v>
      </c>
      <c r="I303" s="8" t="str">
        <f t="shared" si="1"/>
        <v>NO</v>
      </c>
      <c r="J303" s="9">
        <f t="array" ref="J303">INDEX('Aid by County'!C:C, MATCH(C303, 'Aid by County'!B:B, 0))</f>
        <v>418779890</v>
      </c>
    </row>
    <row r="304" spans="1:10" x14ac:dyDescent="0.2">
      <c r="A304" s="5" t="s">
        <v>599</v>
      </c>
      <c r="B304" s="5" t="s">
        <v>54</v>
      </c>
      <c r="C304" s="5" t="s">
        <v>600</v>
      </c>
      <c r="D304" s="6">
        <v>499</v>
      </c>
      <c r="E304" s="6">
        <v>503</v>
      </c>
      <c r="F304" s="6">
        <v>1002</v>
      </c>
      <c r="G304" s="7">
        <v>1059</v>
      </c>
      <c r="H304" s="8">
        <f t="shared" si="0"/>
        <v>-57</v>
      </c>
      <c r="I304" s="8" t="str">
        <f t="shared" si="1"/>
        <v>YES</v>
      </c>
      <c r="J304" s="9">
        <f t="array" ref="J304">INDEX('Aid by County'!C:C, MATCH(C304, 'Aid by County'!B:B, 0))</f>
        <v>20799941</v>
      </c>
    </row>
    <row r="305" spans="1:10" x14ac:dyDescent="0.2">
      <c r="A305" s="5" t="s">
        <v>601</v>
      </c>
      <c r="B305" s="5" t="s">
        <v>214</v>
      </c>
      <c r="C305" s="5" t="s">
        <v>602</v>
      </c>
      <c r="D305" s="6">
        <v>500</v>
      </c>
      <c r="E305" s="6">
        <v>502</v>
      </c>
      <c r="F305" s="6">
        <v>1002</v>
      </c>
      <c r="G305" s="7">
        <v>1059</v>
      </c>
      <c r="H305" s="8">
        <f t="shared" si="0"/>
        <v>-57</v>
      </c>
      <c r="I305" s="8" t="str">
        <f t="shared" si="1"/>
        <v>YES</v>
      </c>
      <c r="J305" s="9">
        <f t="array" ref="J305">INDEX('Aid by County'!C:C, MATCH(C305, 'Aid by County'!B:B, 0))</f>
        <v>6588302</v>
      </c>
    </row>
    <row r="306" spans="1:10" x14ac:dyDescent="0.2">
      <c r="A306" s="5" t="s">
        <v>603</v>
      </c>
      <c r="B306" s="5" t="s">
        <v>54</v>
      </c>
      <c r="C306" s="5" t="s">
        <v>167</v>
      </c>
      <c r="D306" s="6">
        <v>501</v>
      </c>
      <c r="E306" s="6">
        <v>500</v>
      </c>
      <c r="F306" s="6">
        <v>1001</v>
      </c>
      <c r="G306" s="7">
        <v>1059</v>
      </c>
      <c r="H306" s="8">
        <f t="shared" si="0"/>
        <v>-58</v>
      </c>
      <c r="I306" s="8" t="str">
        <f t="shared" si="1"/>
        <v>NO</v>
      </c>
      <c r="J306" s="9">
        <f t="array" ref="J306">INDEX('Aid by County'!C:C, MATCH(C306, 'Aid by County'!B:B, 0))</f>
        <v>742025051</v>
      </c>
    </row>
    <row r="307" spans="1:10" x14ac:dyDescent="0.2">
      <c r="A307" s="5" t="s">
        <v>604</v>
      </c>
      <c r="B307" s="5" t="s">
        <v>32</v>
      </c>
      <c r="C307" s="5" t="s">
        <v>605</v>
      </c>
      <c r="D307" s="6">
        <v>493</v>
      </c>
      <c r="E307" s="6">
        <v>503</v>
      </c>
      <c r="F307" s="6">
        <v>996</v>
      </c>
      <c r="G307" s="7">
        <v>1059</v>
      </c>
      <c r="H307" s="8">
        <f t="shared" si="0"/>
        <v>-63</v>
      </c>
      <c r="I307" s="8" t="str">
        <f t="shared" si="1"/>
        <v>YES</v>
      </c>
      <c r="J307" s="9">
        <f t="array" ref="J307">INDEX('Aid by County'!C:C, MATCH(C307, 'Aid by County'!B:B, 0))</f>
        <v>21342950</v>
      </c>
    </row>
    <row r="308" spans="1:10" x14ac:dyDescent="0.2">
      <c r="A308" s="5" t="s">
        <v>606</v>
      </c>
      <c r="B308" s="5" t="s">
        <v>32</v>
      </c>
      <c r="C308" s="5" t="s">
        <v>607</v>
      </c>
      <c r="D308" s="6">
        <v>491</v>
      </c>
      <c r="E308" s="6">
        <v>505</v>
      </c>
      <c r="F308" s="6">
        <v>996</v>
      </c>
      <c r="G308" s="7">
        <v>1059</v>
      </c>
      <c r="H308" s="8">
        <f t="shared" si="0"/>
        <v>-63</v>
      </c>
      <c r="I308" s="8" t="str">
        <f t="shared" si="1"/>
        <v>YES</v>
      </c>
      <c r="J308" s="9">
        <f t="array" ref="J308">INDEX('Aid by County'!C:C, MATCH(C308, 'Aid by County'!B:B, 0))</f>
        <v>20707800</v>
      </c>
    </row>
    <row r="309" spans="1:10" x14ac:dyDescent="0.2">
      <c r="A309" s="5" t="s">
        <v>608</v>
      </c>
      <c r="B309" s="5" t="s">
        <v>136</v>
      </c>
      <c r="C309" s="5" t="s">
        <v>609</v>
      </c>
      <c r="D309" s="6">
        <v>496</v>
      </c>
      <c r="E309" s="6">
        <v>497</v>
      </c>
      <c r="F309" s="6">
        <v>993</v>
      </c>
      <c r="G309" s="7">
        <v>1059</v>
      </c>
      <c r="H309" s="8">
        <f t="shared" si="0"/>
        <v>-66</v>
      </c>
      <c r="I309" s="8" t="str">
        <f t="shared" si="1"/>
        <v>YES</v>
      </c>
      <c r="J309" s="9">
        <f t="array" ref="J309">INDEX('Aid by County'!C:C, MATCH(C309, 'Aid by County'!B:B, 0))</f>
        <v>16811067</v>
      </c>
    </row>
    <row r="310" spans="1:10" x14ac:dyDescent="0.2">
      <c r="A310" s="5" t="s">
        <v>610</v>
      </c>
      <c r="B310" s="5" t="s">
        <v>76</v>
      </c>
      <c r="C310" s="5" t="s">
        <v>611</v>
      </c>
      <c r="D310" s="6">
        <v>496</v>
      </c>
      <c r="E310" s="6">
        <v>497</v>
      </c>
      <c r="F310" s="6">
        <v>993</v>
      </c>
      <c r="G310" s="7">
        <v>1059</v>
      </c>
      <c r="H310" s="8">
        <f t="shared" si="0"/>
        <v>-66</v>
      </c>
      <c r="I310" s="8" t="str">
        <f t="shared" si="1"/>
        <v>YES</v>
      </c>
      <c r="J310" s="9">
        <f t="array" ref="J310">INDEX('Aid by County'!C:C, MATCH(C310, 'Aid by County'!B:B, 0))</f>
        <v>48526369</v>
      </c>
    </row>
    <row r="311" spans="1:10" x14ac:dyDescent="0.2">
      <c r="A311" s="5" t="s">
        <v>612</v>
      </c>
      <c r="B311" s="5" t="s">
        <v>232</v>
      </c>
      <c r="C311" s="5" t="s">
        <v>613</v>
      </c>
      <c r="D311" s="6">
        <v>491</v>
      </c>
      <c r="E311" s="6">
        <v>502</v>
      </c>
      <c r="F311" s="6">
        <v>993</v>
      </c>
      <c r="G311" s="7">
        <v>1059</v>
      </c>
      <c r="H311" s="8">
        <f t="shared" si="0"/>
        <v>-66</v>
      </c>
      <c r="I311" s="8" t="str">
        <f t="shared" si="1"/>
        <v>YES</v>
      </c>
      <c r="J311" s="9">
        <f t="array" ref="J311">INDEX('Aid by County'!C:C, MATCH(C311, 'Aid by County'!B:B, 0))</f>
        <v>12103526</v>
      </c>
    </row>
    <row r="312" spans="1:10" x14ac:dyDescent="0.2">
      <c r="A312" s="5" t="s">
        <v>614</v>
      </c>
      <c r="B312" s="5" t="s">
        <v>255</v>
      </c>
      <c r="C312" s="5" t="s">
        <v>615</v>
      </c>
      <c r="D312" s="6">
        <v>480</v>
      </c>
      <c r="E312" s="6">
        <v>512</v>
      </c>
      <c r="F312" s="6">
        <v>992</v>
      </c>
      <c r="G312" s="7">
        <v>1059</v>
      </c>
      <c r="H312" s="8">
        <f t="shared" si="0"/>
        <v>-67</v>
      </c>
      <c r="I312" s="8" t="str">
        <f t="shared" si="1"/>
        <v>YES</v>
      </c>
      <c r="J312" s="9" t="e">
        <f t="array" ref="J312">INDEX('Aid by County'!C:C, MATCH(C312, 'Aid by County'!B:B, 0))</f>
        <v>#N/A</v>
      </c>
    </row>
    <row r="313" spans="1:10" x14ac:dyDescent="0.2">
      <c r="A313" s="5" t="s">
        <v>616</v>
      </c>
      <c r="B313" s="5" t="s">
        <v>12</v>
      </c>
      <c r="C313" s="5" t="s">
        <v>617</v>
      </c>
      <c r="D313" s="6">
        <v>502</v>
      </c>
      <c r="E313" s="6">
        <v>490</v>
      </c>
      <c r="F313" s="6">
        <v>992</v>
      </c>
      <c r="G313" s="7">
        <v>1059</v>
      </c>
      <c r="H313" s="8">
        <f t="shared" si="0"/>
        <v>-67</v>
      </c>
      <c r="I313" s="8" t="str">
        <f t="shared" si="1"/>
        <v>NO</v>
      </c>
      <c r="J313" s="9">
        <f t="array" ref="J313">INDEX('Aid by County'!C:C, MATCH(C313, 'Aid by County'!B:B, 0))</f>
        <v>123906734</v>
      </c>
    </row>
    <row r="314" spans="1:10" x14ac:dyDescent="0.2">
      <c r="A314" s="5" t="s">
        <v>618</v>
      </c>
      <c r="B314" s="5" t="s">
        <v>32</v>
      </c>
      <c r="C314" s="5" t="s">
        <v>310</v>
      </c>
      <c r="D314" s="6">
        <v>505</v>
      </c>
      <c r="E314" s="6">
        <v>485</v>
      </c>
      <c r="F314" s="6">
        <v>990</v>
      </c>
      <c r="G314" s="7">
        <v>1059</v>
      </c>
      <c r="H314" s="8">
        <f t="shared" si="0"/>
        <v>-69</v>
      </c>
      <c r="I314" s="8" t="str">
        <f t="shared" si="1"/>
        <v>NO</v>
      </c>
      <c r="J314" s="9">
        <f t="array" ref="J314">INDEX('Aid by County'!C:C, MATCH(C314, 'Aid by County'!B:B, 0))</f>
        <v>366581177</v>
      </c>
    </row>
    <row r="315" spans="1:10" x14ac:dyDescent="0.2">
      <c r="A315" s="5" t="s">
        <v>619</v>
      </c>
      <c r="B315" s="5" t="s">
        <v>136</v>
      </c>
      <c r="C315" s="5" t="s">
        <v>593</v>
      </c>
      <c r="D315" s="6">
        <v>488</v>
      </c>
      <c r="E315" s="6">
        <v>496</v>
      </c>
      <c r="F315" s="6">
        <v>984</v>
      </c>
      <c r="G315" s="7">
        <v>1059</v>
      </c>
      <c r="H315" s="8">
        <f t="shared" si="0"/>
        <v>-75</v>
      </c>
      <c r="I315" s="8" t="str">
        <f t="shared" si="1"/>
        <v>YES</v>
      </c>
      <c r="J315" s="9">
        <f t="array" ref="J315">INDEX('Aid by County'!C:C, MATCH(C315, 'Aid by County'!B:B, 0))</f>
        <v>14598661</v>
      </c>
    </row>
    <row r="316" spans="1:10" x14ac:dyDescent="0.2">
      <c r="A316" s="5" t="s">
        <v>620</v>
      </c>
      <c r="B316" s="5" t="s">
        <v>54</v>
      </c>
      <c r="C316" s="5" t="s">
        <v>167</v>
      </c>
      <c r="D316" s="6">
        <v>487</v>
      </c>
      <c r="E316" s="6">
        <v>496</v>
      </c>
      <c r="F316" s="6">
        <v>983</v>
      </c>
      <c r="G316" s="7">
        <v>1059</v>
      </c>
      <c r="H316" s="8">
        <f t="shared" si="0"/>
        <v>-76</v>
      </c>
      <c r="I316" s="8" t="str">
        <f t="shared" si="1"/>
        <v>YES</v>
      </c>
      <c r="J316" s="9">
        <f t="array" ref="J316">INDEX('Aid by County'!C:C, MATCH(C316, 'Aid by County'!B:B, 0))</f>
        <v>742025051</v>
      </c>
    </row>
    <row r="317" spans="1:10" x14ac:dyDescent="0.2">
      <c r="A317" s="5" t="s">
        <v>621</v>
      </c>
      <c r="B317" s="5" t="s">
        <v>255</v>
      </c>
      <c r="C317" s="5" t="s">
        <v>622</v>
      </c>
      <c r="D317" s="6">
        <v>495</v>
      </c>
      <c r="E317" s="6">
        <v>487</v>
      </c>
      <c r="F317" s="6">
        <v>982</v>
      </c>
      <c r="G317" s="7">
        <v>1059</v>
      </c>
      <c r="H317" s="8">
        <f t="shared" si="0"/>
        <v>-77</v>
      </c>
      <c r="I317" s="8" t="str">
        <f t="shared" si="1"/>
        <v>NO</v>
      </c>
      <c r="J317" s="9" t="e">
        <f t="array" ref="J317">INDEX('Aid by County'!C:C, MATCH(C317, 'Aid by County'!B:B, 0))</f>
        <v>#N/A</v>
      </c>
    </row>
    <row r="318" spans="1:10" x14ac:dyDescent="0.2">
      <c r="A318" s="5" t="s">
        <v>623</v>
      </c>
      <c r="B318" s="5" t="s">
        <v>255</v>
      </c>
      <c r="C318" s="5" t="s">
        <v>623</v>
      </c>
      <c r="D318" s="6">
        <v>486</v>
      </c>
      <c r="E318" s="6">
        <v>495</v>
      </c>
      <c r="F318" s="6">
        <v>981</v>
      </c>
      <c r="G318" s="7">
        <v>1059</v>
      </c>
      <c r="H318" s="8">
        <f t="shared" si="0"/>
        <v>-78</v>
      </c>
      <c r="I318" s="8" t="str">
        <f t="shared" si="1"/>
        <v>YES</v>
      </c>
      <c r="J318" s="9" t="e">
        <f t="array" ref="J318">INDEX('Aid by County'!C:C, MATCH(C318, 'Aid by County'!B:B, 0))</f>
        <v>#N/A</v>
      </c>
    </row>
    <row r="319" spans="1:10" x14ac:dyDescent="0.2">
      <c r="A319" s="5" t="s">
        <v>624</v>
      </c>
      <c r="B319" s="5" t="s">
        <v>269</v>
      </c>
      <c r="C319" s="5" t="s">
        <v>625</v>
      </c>
      <c r="D319" s="6">
        <v>502</v>
      </c>
      <c r="E319" s="6">
        <v>478</v>
      </c>
      <c r="F319" s="6">
        <v>980</v>
      </c>
      <c r="G319" s="7">
        <v>1059</v>
      </c>
      <c r="H319" s="8">
        <f t="shared" si="0"/>
        <v>-79</v>
      </c>
      <c r="I319" s="8" t="str">
        <f t="shared" si="1"/>
        <v>NO</v>
      </c>
      <c r="J319" s="9">
        <f t="array" ref="J319">INDEX('Aid by County'!C:C, MATCH(C319, 'Aid by County'!B:B, 0))</f>
        <v>5211073</v>
      </c>
    </row>
    <row r="320" spans="1:10" x14ac:dyDescent="0.2">
      <c r="A320" s="5" t="s">
        <v>626</v>
      </c>
      <c r="B320" s="5" t="s">
        <v>232</v>
      </c>
      <c r="C320" s="5" t="s">
        <v>627</v>
      </c>
      <c r="D320" s="6">
        <v>492</v>
      </c>
      <c r="E320" s="6">
        <v>487</v>
      </c>
      <c r="F320" s="6">
        <v>979</v>
      </c>
      <c r="G320" s="7">
        <v>1059</v>
      </c>
      <c r="H320" s="8">
        <f t="shared" si="0"/>
        <v>-80</v>
      </c>
      <c r="I320" s="8" t="str">
        <f t="shared" si="1"/>
        <v>NO</v>
      </c>
      <c r="J320" s="9">
        <f t="array" ref="J320">INDEX('Aid by County'!C:C, MATCH(C320, 'Aid by County'!B:B, 0))</f>
        <v>9975618</v>
      </c>
    </row>
    <row r="321" spans="1:10" x14ac:dyDescent="0.2">
      <c r="A321" s="5" t="s">
        <v>628</v>
      </c>
      <c r="B321" s="5" t="s">
        <v>32</v>
      </c>
      <c r="C321" s="5" t="s">
        <v>629</v>
      </c>
      <c r="D321" s="6">
        <v>481</v>
      </c>
      <c r="E321" s="6">
        <v>497</v>
      </c>
      <c r="F321" s="6">
        <v>978</v>
      </c>
      <c r="G321" s="7">
        <v>1059</v>
      </c>
      <c r="H321" s="8">
        <f t="shared" si="0"/>
        <v>-81</v>
      </c>
      <c r="I321" s="8" t="str">
        <f t="shared" si="1"/>
        <v>YES</v>
      </c>
      <c r="J321" s="9">
        <f t="array" ref="J321">INDEX('Aid by County'!C:C, MATCH(C321, 'Aid by County'!B:B, 0))</f>
        <v>124006649</v>
      </c>
    </row>
    <row r="322" spans="1:10" x14ac:dyDescent="0.2">
      <c r="A322" s="5" t="s">
        <v>630</v>
      </c>
      <c r="B322" s="5" t="s">
        <v>76</v>
      </c>
      <c r="C322" s="5" t="s">
        <v>631</v>
      </c>
      <c r="D322" s="6">
        <v>498</v>
      </c>
      <c r="E322" s="6">
        <v>478</v>
      </c>
      <c r="F322" s="6">
        <v>976</v>
      </c>
      <c r="G322" s="7">
        <v>1059</v>
      </c>
      <c r="H322" s="8">
        <f t="shared" si="0"/>
        <v>-83</v>
      </c>
      <c r="I322" s="8" t="str">
        <f t="shared" si="1"/>
        <v>NO</v>
      </c>
      <c r="J322" s="9">
        <f t="array" ref="J322">INDEX('Aid by County'!C:C, MATCH(C322, 'Aid by County'!B:B, 0))</f>
        <v>280072565</v>
      </c>
    </row>
    <row r="323" spans="1:10" x14ac:dyDescent="0.2">
      <c r="A323" s="5" t="s">
        <v>632</v>
      </c>
      <c r="B323" s="5" t="s">
        <v>15</v>
      </c>
      <c r="C323" s="5" t="s">
        <v>633</v>
      </c>
      <c r="D323" s="6">
        <v>486</v>
      </c>
      <c r="E323" s="6">
        <v>488</v>
      </c>
      <c r="F323" s="6">
        <v>974</v>
      </c>
      <c r="G323" s="7">
        <v>1059</v>
      </c>
      <c r="H323" s="8">
        <f t="shared" si="0"/>
        <v>-85</v>
      </c>
      <c r="I323" s="8" t="str">
        <f t="shared" si="1"/>
        <v>YES</v>
      </c>
      <c r="J323" s="9">
        <f t="array" ref="J323">INDEX('Aid by County'!C:C, MATCH(C323, 'Aid by County'!B:B, 0))</f>
        <v>5493230</v>
      </c>
    </row>
    <row r="324" spans="1:10" x14ac:dyDescent="0.2">
      <c r="A324" s="5" t="s">
        <v>634</v>
      </c>
      <c r="B324" s="5" t="s">
        <v>65</v>
      </c>
      <c r="C324" s="5" t="s">
        <v>635</v>
      </c>
      <c r="D324" s="6">
        <v>489</v>
      </c>
      <c r="E324" s="6">
        <v>484</v>
      </c>
      <c r="F324" s="6">
        <v>973</v>
      </c>
      <c r="G324" s="7">
        <v>1059</v>
      </c>
      <c r="H324" s="8">
        <f t="shared" si="0"/>
        <v>-86</v>
      </c>
      <c r="I324" s="8" t="str">
        <f t="shared" si="1"/>
        <v>NO</v>
      </c>
      <c r="J324" s="9">
        <f t="array" ref="J324">INDEX('Aid by County'!C:C, MATCH(C324, 'Aid by County'!B:B, 0))</f>
        <v>94065988</v>
      </c>
    </row>
    <row r="325" spans="1:10" x14ac:dyDescent="0.2">
      <c r="A325" s="5" t="s">
        <v>636</v>
      </c>
      <c r="B325" s="5" t="s">
        <v>76</v>
      </c>
      <c r="C325" s="5" t="s">
        <v>637</v>
      </c>
      <c r="D325" s="6">
        <v>494</v>
      </c>
      <c r="E325" s="6">
        <v>478</v>
      </c>
      <c r="F325" s="6">
        <v>972</v>
      </c>
      <c r="G325" s="7">
        <v>1059</v>
      </c>
      <c r="H325" s="8">
        <f t="shared" si="0"/>
        <v>-87</v>
      </c>
      <c r="I325" s="8" t="str">
        <f t="shared" si="1"/>
        <v>NO</v>
      </c>
      <c r="J325" s="9">
        <f t="array" ref="J325">INDEX('Aid by County'!C:C, MATCH(C325, 'Aid by County'!B:B, 0))</f>
        <v>24764150</v>
      </c>
    </row>
    <row r="326" spans="1:10" x14ac:dyDescent="0.2">
      <c r="A326" s="5" t="s">
        <v>638</v>
      </c>
      <c r="B326" s="5" t="s">
        <v>65</v>
      </c>
      <c r="C326" s="5" t="s">
        <v>639</v>
      </c>
      <c r="D326" s="6">
        <v>481</v>
      </c>
      <c r="E326" s="6">
        <v>490</v>
      </c>
      <c r="F326" s="6">
        <v>971</v>
      </c>
      <c r="G326" s="7">
        <v>1059</v>
      </c>
      <c r="H326" s="8">
        <f t="shared" si="0"/>
        <v>-88</v>
      </c>
      <c r="I326" s="8" t="str">
        <f t="shared" si="1"/>
        <v>YES</v>
      </c>
      <c r="J326" s="9">
        <f t="array" ref="J326">INDEX('Aid by County'!C:C, MATCH(C326, 'Aid by County'!B:B, 0))</f>
        <v>57095133</v>
      </c>
    </row>
    <row r="327" spans="1:10" x14ac:dyDescent="0.2">
      <c r="A327" s="5" t="s">
        <v>640</v>
      </c>
      <c r="B327" s="5" t="s">
        <v>15</v>
      </c>
      <c r="C327" s="5" t="s">
        <v>641</v>
      </c>
      <c r="D327" s="6">
        <v>475</v>
      </c>
      <c r="E327" s="6">
        <v>496</v>
      </c>
      <c r="F327" s="6">
        <v>971</v>
      </c>
      <c r="G327" s="7">
        <v>1059</v>
      </c>
      <c r="H327" s="8">
        <f t="shared" si="0"/>
        <v>-88</v>
      </c>
      <c r="I327" s="8" t="str">
        <f t="shared" si="1"/>
        <v>YES</v>
      </c>
      <c r="J327" s="9">
        <f t="array" ref="J327">INDEX('Aid by County'!C:C, MATCH(C327, 'Aid by County'!B:B, 0))</f>
        <v>27347969</v>
      </c>
    </row>
    <row r="328" spans="1:10" x14ac:dyDescent="0.2">
      <c r="A328" s="5" t="s">
        <v>642</v>
      </c>
      <c r="B328" s="5" t="s">
        <v>54</v>
      </c>
      <c r="C328" s="5" t="s">
        <v>600</v>
      </c>
      <c r="D328" s="6">
        <v>490</v>
      </c>
      <c r="E328" s="6">
        <v>480</v>
      </c>
      <c r="F328" s="6">
        <v>970</v>
      </c>
      <c r="G328" s="7">
        <v>1059</v>
      </c>
      <c r="H328" s="8">
        <f t="shared" si="0"/>
        <v>-89</v>
      </c>
      <c r="I328" s="8" t="str">
        <f t="shared" si="1"/>
        <v>NO</v>
      </c>
      <c r="J328" s="9">
        <f t="array" ref="J328">INDEX('Aid by County'!C:C, MATCH(C328, 'Aid by County'!B:B, 0))</f>
        <v>20799941</v>
      </c>
    </row>
    <row r="329" spans="1:10" x14ac:dyDescent="0.2">
      <c r="A329" s="5" t="s">
        <v>643</v>
      </c>
      <c r="B329" s="5" t="s">
        <v>65</v>
      </c>
      <c r="C329" s="5" t="s">
        <v>66</v>
      </c>
      <c r="D329" s="6">
        <v>497</v>
      </c>
      <c r="E329" s="6">
        <v>473</v>
      </c>
      <c r="F329" s="6">
        <v>970</v>
      </c>
      <c r="G329" s="7">
        <v>1059</v>
      </c>
      <c r="H329" s="8">
        <f t="shared" si="0"/>
        <v>-89</v>
      </c>
      <c r="I329" s="8" t="str">
        <f t="shared" si="1"/>
        <v>NO</v>
      </c>
      <c r="J329" s="9">
        <f t="array" ref="J329">INDEX('Aid by County'!C:C, MATCH(C329, 'Aid by County'!B:B, 0))</f>
        <v>418779890</v>
      </c>
    </row>
    <row r="330" spans="1:10" x14ac:dyDescent="0.2">
      <c r="A330" s="5" t="s">
        <v>644</v>
      </c>
      <c r="B330" s="5" t="s">
        <v>255</v>
      </c>
      <c r="C330" s="5" t="s">
        <v>644</v>
      </c>
      <c r="D330" s="6">
        <v>487</v>
      </c>
      <c r="E330" s="6">
        <v>481</v>
      </c>
      <c r="F330" s="6">
        <v>968</v>
      </c>
      <c r="G330" s="7">
        <v>1059</v>
      </c>
      <c r="H330" s="8">
        <f t="shared" si="0"/>
        <v>-91</v>
      </c>
      <c r="I330" s="8" t="str">
        <f t="shared" si="1"/>
        <v>NO</v>
      </c>
      <c r="J330" s="9" t="e">
        <f t="array" ref="J330">INDEX('Aid by County'!C:C, MATCH(C330, 'Aid by County'!B:B, 0))</f>
        <v>#N/A</v>
      </c>
    </row>
    <row r="331" spans="1:10" x14ac:dyDescent="0.2">
      <c r="A331" s="5" t="s">
        <v>645</v>
      </c>
      <c r="B331" s="5" t="s">
        <v>214</v>
      </c>
      <c r="C331" s="5" t="s">
        <v>646</v>
      </c>
      <c r="D331" s="6">
        <v>486</v>
      </c>
      <c r="E331" s="6">
        <v>482</v>
      </c>
      <c r="F331" s="6">
        <v>968</v>
      </c>
      <c r="G331" s="7">
        <v>1059</v>
      </c>
      <c r="H331" s="8">
        <f t="shared" si="0"/>
        <v>-91</v>
      </c>
      <c r="I331" s="8" t="str">
        <f t="shared" si="1"/>
        <v>NO</v>
      </c>
      <c r="J331" s="9">
        <f t="array" ref="J331">INDEX('Aid by County'!C:C, MATCH(C331, 'Aid by County'!B:B, 0))</f>
        <v>401435340</v>
      </c>
    </row>
    <row r="332" spans="1:10" x14ac:dyDescent="0.2">
      <c r="A332" s="5" t="s">
        <v>647</v>
      </c>
      <c r="B332" s="5" t="s">
        <v>54</v>
      </c>
      <c r="C332" s="5" t="s">
        <v>542</v>
      </c>
      <c r="D332" s="6">
        <v>469</v>
      </c>
      <c r="E332" s="6">
        <v>493</v>
      </c>
      <c r="F332" s="6">
        <v>962</v>
      </c>
      <c r="G332" s="7">
        <v>1059</v>
      </c>
      <c r="H332" s="8">
        <f t="shared" si="0"/>
        <v>-97</v>
      </c>
      <c r="I332" s="8" t="str">
        <f t="shared" si="1"/>
        <v>YES</v>
      </c>
      <c r="J332" s="9">
        <f t="array" ref="J332">INDEX('Aid by County'!C:C, MATCH(C332, 'Aid by County'!B:B, 0))</f>
        <v>178297649</v>
      </c>
    </row>
    <row r="333" spans="1:10" x14ac:dyDescent="0.2">
      <c r="A333" s="5" t="s">
        <v>648</v>
      </c>
      <c r="B333" s="5" t="s">
        <v>54</v>
      </c>
      <c r="C333" s="5" t="s">
        <v>167</v>
      </c>
      <c r="D333" s="6">
        <v>483</v>
      </c>
      <c r="E333" s="6">
        <v>479</v>
      </c>
      <c r="F333" s="6">
        <v>962</v>
      </c>
      <c r="G333" s="7">
        <v>1059</v>
      </c>
      <c r="H333" s="8">
        <f t="shared" si="0"/>
        <v>-97</v>
      </c>
      <c r="I333" s="8" t="str">
        <f t="shared" si="1"/>
        <v>NO</v>
      </c>
      <c r="J333" s="9">
        <f t="array" ref="J333">INDEX('Aid by County'!C:C, MATCH(C333, 'Aid by County'!B:B, 0))</f>
        <v>742025051</v>
      </c>
    </row>
    <row r="334" spans="1:10" x14ac:dyDescent="0.2">
      <c r="A334" s="5" t="s">
        <v>649</v>
      </c>
      <c r="B334" s="5" t="s">
        <v>15</v>
      </c>
      <c r="C334" s="5" t="s">
        <v>650</v>
      </c>
      <c r="D334" s="6">
        <v>485</v>
      </c>
      <c r="E334" s="6">
        <v>476</v>
      </c>
      <c r="F334" s="6">
        <v>961</v>
      </c>
      <c r="G334" s="7">
        <v>1059</v>
      </c>
      <c r="H334" s="8">
        <f t="shared" si="0"/>
        <v>-98</v>
      </c>
      <c r="I334" s="8" t="str">
        <f t="shared" si="1"/>
        <v>NO</v>
      </c>
      <c r="J334" s="9">
        <f t="array" ref="J334">INDEX('Aid by County'!C:C, MATCH(C334, 'Aid by County'!B:B, 0))</f>
        <v>42540363</v>
      </c>
    </row>
    <row r="335" spans="1:10" x14ac:dyDescent="0.2">
      <c r="A335" s="5" t="s">
        <v>651</v>
      </c>
      <c r="B335" s="5" t="s">
        <v>255</v>
      </c>
      <c r="C335" s="5" t="s">
        <v>652</v>
      </c>
      <c r="D335" s="6">
        <v>470</v>
      </c>
      <c r="E335" s="6">
        <v>488</v>
      </c>
      <c r="F335" s="6">
        <v>958</v>
      </c>
      <c r="G335" s="7">
        <v>1059</v>
      </c>
      <c r="H335" s="8">
        <f t="shared" si="0"/>
        <v>-101</v>
      </c>
      <c r="I335" s="8" t="str">
        <f t="shared" si="1"/>
        <v>YES</v>
      </c>
      <c r="J335" s="9" t="e">
        <f t="array" ref="J335">INDEX('Aid by County'!C:C, MATCH(C335, 'Aid by County'!B:B, 0))</f>
        <v>#N/A</v>
      </c>
    </row>
    <row r="336" spans="1:10" x14ac:dyDescent="0.2">
      <c r="A336" s="5" t="s">
        <v>653</v>
      </c>
      <c r="B336" s="5" t="s">
        <v>65</v>
      </c>
      <c r="C336" s="5" t="s">
        <v>654</v>
      </c>
      <c r="D336" s="6">
        <v>482</v>
      </c>
      <c r="E336" s="6">
        <v>475</v>
      </c>
      <c r="F336" s="6">
        <v>957</v>
      </c>
      <c r="G336" s="7">
        <v>1059</v>
      </c>
      <c r="H336" s="8">
        <f t="shared" si="0"/>
        <v>-102</v>
      </c>
      <c r="I336" s="8" t="str">
        <f t="shared" si="1"/>
        <v>NO</v>
      </c>
      <c r="J336" s="9">
        <f t="array" ref="J336">INDEX('Aid by County'!C:C, MATCH(C336, 'Aid by County'!B:B, 0))</f>
        <v>179005701</v>
      </c>
    </row>
    <row r="337" spans="1:10" x14ac:dyDescent="0.2">
      <c r="A337" s="5" t="s">
        <v>655</v>
      </c>
      <c r="B337" s="5" t="s">
        <v>516</v>
      </c>
      <c r="C337" s="5" t="s">
        <v>656</v>
      </c>
      <c r="D337" s="6">
        <v>475</v>
      </c>
      <c r="E337" s="6">
        <v>478</v>
      </c>
      <c r="F337" s="6">
        <v>953</v>
      </c>
      <c r="G337" s="7">
        <v>1059</v>
      </c>
      <c r="H337" s="8">
        <f t="shared" si="0"/>
        <v>-106</v>
      </c>
      <c r="I337" s="8" t="str">
        <f t="shared" si="1"/>
        <v>YES</v>
      </c>
      <c r="J337" s="9">
        <f t="array" ref="J337">INDEX('Aid by County'!C:C, MATCH(C337, 'Aid by County'!B:B, 0))</f>
        <v>80607366</v>
      </c>
    </row>
    <row r="338" spans="1:10" x14ac:dyDescent="0.2">
      <c r="A338" s="5" t="s">
        <v>657</v>
      </c>
      <c r="B338" s="5" t="s">
        <v>32</v>
      </c>
      <c r="C338" s="5" t="s">
        <v>658</v>
      </c>
      <c r="D338" s="6">
        <v>472</v>
      </c>
      <c r="E338" s="6">
        <v>481</v>
      </c>
      <c r="F338" s="6">
        <v>953</v>
      </c>
      <c r="G338" s="7">
        <v>1059</v>
      </c>
      <c r="H338" s="8">
        <f t="shared" si="0"/>
        <v>-106</v>
      </c>
      <c r="I338" s="8" t="str">
        <f t="shared" si="1"/>
        <v>YES</v>
      </c>
      <c r="J338" s="9">
        <f t="array" ref="J338">INDEX('Aid by County'!C:C, MATCH(C338, 'Aid by County'!B:B, 0))</f>
        <v>21360653</v>
      </c>
    </row>
    <row r="339" spans="1:10" x14ac:dyDescent="0.2">
      <c r="A339" s="5" t="s">
        <v>659</v>
      </c>
      <c r="B339" s="5" t="s">
        <v>12</v>
      </c>
      <c r="C339" s="5" t="s">
        <v>660</v>
      </c>
      <c r="D339" s="6">
        <v>481</v>
      </c>
      <c r="E339" s="6">
        <v>471</v>
      </c>
      <c r="F339" s="6">
        <v>952</v>
      </c>
      <c r="G339" s="7">
        <v>1059</v>
      </c>
      <c r="H339" s="8">
        <f t="shared" si="0"/>
        <v>-107</v>
      </c>
      <c r="I339" s="8" t="str">
        <f t="shared" si="1"/>
        <v>NO</v>
      </c>
      <c r="J339" s="9">
        <f t="array" ref="J339">INDEX('Aid by County'!C:C, MATCH(C339, 'Aid by County'!B:B, 0))</f>
        <v>160402588</v>
      </c>
    </row>
    <row r="340" spans="1:10" x14ac:dyDescent="0.2">
      <c r="A340" s="5" t="s">
        <v>661</v>
      </c>
      <c r="B340" s="5" t="s">
        <v>232</v>
      </c>
      <c r="C340" s="5" t="s">
        <v>662</v>
      </c>
      <c r="D340" s="6">
        <v>477</v>
      </c>
      <c r="E340" s="6">
        <v>473</v>
      </c>
      <c r="F340" s="6">
        <v>950</v>
      </c>
      <c r="G340" s="7">
        <v>1059</v>
      </c>
      <c r="H340" s="8">
        <f t="shared" si="0"/>
        <v>-109</v>
      </c>
      <c r="I340" s="8" t="str">
        <f t="shared" si="1"/>
        <v>NO</v>
      </c>
      <c r="J340" s="9">
        <f t="array" ref="J340">INDEX('Aid by County'!C:C, MATCH(C340, 'Aid by County'!B:B, 0))</f>
        <v>12240579</v>
      </c>
    </row>
    <row r="341" spans="1:10" x14ac:dyDescent="0.2">
      <c r="A341" s="5" t="s">
        <v>663</v>
      </c>
      <c r="B341" s="5" t="s">
        <v>12</v>
      </c>
      <c r="C341" s="5" t="s">
        <v>13</v>
      </c>
      <c r="D341" s="6">
        <v>474</v>
      </c>
      <c r="E341" s="6">
        <v>476</v>
      </c>
      <c r="F341" s="6">
        <v>950</v>
      </c>
      <c r="G341" s="7">
        <v>1059</v>
      </c>
      <c r="H341" s="8">
        <f t="shared" si="0"/>
        <v>-109</v>
      </c>
      <c r="I341" s="8" t="str">
        <f t="shared" si="1"/>
        <v>YES</v>
      </c>
      <c r="J341" s="9">
        <f t="array" ref="J341">INDEX('Aid by County'!C:C, MATCH(C341, 'Aid by County'!B:B, 0))</f>
        <v>13302416</v>
      </c>
    </row>
    <row r="342" spans="1:10" x14ac:dyDescent="0.2">
      <c r="A342" s="5" t="s">
        <v>664</v>
      </c>
      <c r="B342" s="5" t="s">
        <v>214</v>
      </c>
      <c r="C342" s="5" t="s">
        <v>646</v>
      </c>
      <c r="D342" s="6">
        <v>487</v>
      </c>
      <c r="E342" s="6">
        <v>462</v>
      </c>
      <c r="F342" s="6">
        <v>949</v>
      </c>
      <c r="G342" s="7">
        <v>1059</v>
      </c>
      <c r="H342" s="8">
        <f t="shared" si="0"/>
        <v>-110</v>
      </c>
      <c r="I342" s="8" t="str">
        <f t="shared" si="1"/>
        <v>NO</v>
      </c>
      <c r="J342" s="9">
        <f t="array" ref="J342">INDEX('Aid by County'!C:C, MATCH(C342, 'Aid by County'!B:B, 0))</f>
        <v>401435340</v>
      </c>
    </row>
    <row r="343" spans="1:10" x14ac:dyDescent="0.2">
      <c r="A343" s="5" t="s">
        <v>665</v>
      </c>
      <c r="B343" s="5" t="s">
        <v>214</v>
      </c>
      <c r="C343" s="5" t="s">
        <v>646</v>
      </c>
      <c r="D343" s="6">
        <v>459</v>
      </c>
      <c r="E343" s="6">
        <v>487</v>
      </c>
      <c r="F343" s="6">
        <v>946</v>
      </c>
      <c r="G343" s="7">
        <v>1059</v>
      </c>
      <c r="H343" s="8">
        <f t="shared" si="0"/>
        <v>-113</v>
      </c>
      <c r="I343" s="8" t="str">
        <f t="shared" si="1"/>
        <v>YES</v>
      </c>
      <c r="J343" s="9">
        <f t="array" ref="J343">INDEX('Aid by County'!C:C, MATCH(C343, 'Aid by County'!B:B, 0))</f>
        <v>401435340</v>
      </c>
    </row>
    <row r="344" spans="1:10" x14ac:dyDescent="0.2">
      <c r="A344" s="5" t="s">
        <v>666</v>
      </c>
      <c r="B344" s="5" t="s">
        <v>255</v>
      </c>
      <c r="C344" s="5" t="s">
        <v>667</v>
      </c>
      <c r="D344" s="6">
        <v>476</v>
      </c>
      <c r="E344" s="6">
        <v>464</v>
      </c>
      <c r="F344" s="6">
        <v>940</v>
      </c>
      <c r="G344" s="7">
        <v>1059</v>
      </c>
      <c r="H344" s="8">
        <f t="shared" si="0"/>
        <v>-119</v>
      </c>
      <c r="I344" s="8" t="str">
        <f t="shared" si="1"/>
        <v>NO</v>
      </c>
      <c r="J344" s="9" t="e">
        <f t="array" ref="J344">INDEX('Aid by County'!C:C, MATCH(C344, 'Aid by County'!B:B, 0))</f>
        <v>#N/A</v>
      </c>
    </row>
    <row r="345" spans="1:10" x14ac:dyDescent="0.2">
      <c r="A345" s="5" t="s">
        <v>668</v>
      </c>
      <c r="B345" s="5" t="s">
        <v>255</v>
      </c>
      <c r="C345" s="5" t="s">
        <v>668</v>
      </c>
      <c r="D345" s="6">
        <v>470</v>
      </c>
      <c r="E345" s="6">
        <v>469</v>
      </c>
      <c r="F345" s="6">
        <v>939</v>
      </c>
      <c r="G345" s="7">
        <v>1059</v>
      </c>
      <c r="H345" s="8">
        <f t="shared" si="0"/>
        <v>-120</v>
      </c>
      <c r="I345" s="8" t="str">
        <f t="shared" si="1"/>
        <v>NO</v>
      </c>
      <c r="J345" s="9" t="e">
        <f t="array" ref="J345">INDEX('Aid by County'!C:C, MATCH(C345, 'Aid by County'!B:B, 0))</f>
        <v>#N/A</v>
      </c>
    </row>
    <row r="346" spans="1:10" x14ac:dyDescent="0.2">
      <c r="A346" s="5" t="s">
        <v>669</v>
      </c>
      <c r="B346" s="5" t="s">
        <v>54</v>
      </c>
      <c r="C346" s="5" t="s">
        <v>167</v>
      </c>
      <c r="D346" s="6">
        <v>463</v>
      </c>
      <c r="E346" s="6">
        <v>476</v>
      </c>
      <c r="F346" s="6">
        <v>939</v>
      </c>
      <c r="G346" s="7">
        <v>1059</v>
      </c>
      <c r="H346" s="8">
        <f t="shared" si="0"/>
        <v>-120</v>
      </c>
      <c r="I346" s="8" t="str">
        <f t="shared" si="1"/>
        <v>YES</v>
      </c>
      <c r="J346" s="9">
        <f t="array" ref="J346">INDEX('Aid by County'!C:C, MATCH(C346, 'Aid by County'!B:B, 0))</f>
        <v>742025051</v>
      </c>
    </row>
    <row r="347" spans="1:10" x14ac:dyDescent="0.2">
      <c r="A347" s="5" t="s">
        <v>670</v>
      </c>
      <c r="B347" s="5" t="s">
        <v>255</v>
      </c>
      <c r="C347" s="5" t="s">
        <v>671</v>
      </c>
      <c r="D347" s="6">
        <v>458</v>
      </c>
      <c r="E347" s="6">
        <v>477</v>
      </c>
      <c r="F347" s="6">
        <v>935</v>
      </c>
      <c r="G347" s="7">
        <v>1059</v>
      </c>
      <c r="H347" s="8">
        <f t="shared" si="0"/>
        <v>-124</v>
      </c>
      <c r="I347" s="8" t="str">
        <f t="shared" si="1"/>
        <v>YES</v>
      </c>
      <c r="J347" s="9" t="e">
        <f t="array" ref="J347">INDEX('Aid by County'!C:C, MATCH(C347, 'Aid by County'!B:B, 0))</f>
        <v>#N/A</v>
      </c>
    </row>
    <row r="348" spans="1:10" x14ac:dyDescent="0.2">
      <c r="A348" s="5" t="s">
        <v>672</v>
      </c>
      <c r="B348" s="5" t="s">
        <v>65</v>
      </c>
      <c r="C348" s="5" t="s">
        <v>673</v>
      </c>
      <c r="D348" s="6">
        <v>465</v>
      </c>
      <c r="E348" s="6">
        <v>470</v>
      </c>
      <c r="F348" s="6">
        <v>935</v>
      </c>
      <c r="G348" s="7">
        <v>1059</v>
      </c>
      <c r="H348" s="8">
        <f t="shared" si="0"/>
        <v>-124</v>
      </c>
      <c r="I348" s="8" t="str">
        <f t="shared" si="1"/>
        <v>YES</v>
      </c>
      <c r="J348" s="9">
        <f t="array" ref="J348">INDEX('Aid by County'!C:C, MATCH(C348, 'Aid by County'!B:B, 0))</f>
        <v>10682520</v>
      </c>
    </row>
    <row r="349" spans="1:10" x14ac:dyDescent="0.2">
      <c r="A349" s="5" t="s">
        <v>674</v>
      </c>
      <c r="B349" s="5" t="s">
        <v>54</v>
      </c>
      <c r="C349" s="5" t="s">
        <v>167</v>
      </c>
      <c r="D349" s="6">
        <v>448</v>
      </c>
      <c r="E349" s="6">
        <v>486</v>
      </c>
      <c r="F349" s="6">
        <v>934</v>
      </c>
      <c r="G349" s="7">
        <v>1059</v>
      </c>
      <c r="H349" s="8">
        <f t="shared" si="0"/>
        <v>-125</v>
      </c>
      <c r="I349" s="8" t="str">
        <f t="shared" si="1"/>
        <v>YES</v>
      </c>
      <c r="J349" s="9">
        <f t="array" ref="J349">INDEX('Aid by County'!C:C, MATCH(C349, 'Aid by County'!B:B, 0))</f>
        <v>742025051</v>
      </c>
    </row>
    <row r="350" spans="1:10" x14ac:dyDescent="0.2">
      <c r="A350" s="5" t="s">
        <v>675</v>
      </c>
      <c r="B350" s="5" t="s">
        <v>54</v>
      </c>
      <c r="C350" s="5" t="s">
        <v>600</v>
      </c>
      <c r="D350" s="6">
        <v>466</v>
      </c>
      <c r="E350" s="6">
        <v>467</v>
      </c>
      <c r="F350" s="6">
        <v>933</v>
      </c>
      <c r="G350" s="7">
        <v>1059</v>
      </c>
      <c r="H350" s="8">
        <f t="shared" si="0"/>
        <v>-126</v>
      </c>
      <c r="I350" s="8" t="str">
        <f t="shared" si="1"/>
        <v>YES</v>
      </c>
      <c r="J350" s="9">
        <f t="array" ref="J350">INDEX('Aid by County'!C:C, MATCH(C350, 'Aid by County'!B:B, 0))</f>
        <v>20799941</v>
      </c>
    </row>
    <row r="351" spans="1:10" x14ac:dyDescent="0.2">
      <c r="A351" s="5" t="s">
        <v>676</v>
      </c>
      <c r="B351" s="5" t="s">
        <v>76</v>
      </c>
      <c r="C351" s="5" t="s">
        <v>595</v>
      </c>
      <c r="D351" s="6">
        <v>465</v>
      </c>
      <c r="E351" s="6">
        <v>467</v>
      </c>
      <c r="F351" s="6">
        <v>932</v>
      </c>
      <c r="G351" s="7">
        <v>1059</v>
      </c>
      <c r="H351" s="8">
        <f t="shared" si="0"/>
        <v>-127</v>
      </c>
      <c r="I351" s="8" t="str">
        <f t="shared" si="1"/>
        <v>YES</v>
      </c>
      <c r="J351" s="9">
        <f t="array" ref="J351">INDEX('Aid by County'!C:C, MATCH(C351, 'Aid by County'!B:B, 0))</f>
        <v>22501202</v>
      </c>
    </row>
    <row r="352" spans="1:10" x14ac:dyDescent="0.2">
      <c r="A352" s="5" t="s">
        <v>677</v>
      </c>
      <c r="B352" s="5" t="s">
        <v>54</v>
      </c>
      <c r="C352" s="5" t="s">
        <v>600</v>
      </c>
      <c r="D352" s="6">
        <v>460</v>
      </c>
      <c r="E352" s="6">
        <v>470</v>
      </c>
      <c r="F352" s="6">
        <v>930</v>
      </c>
      <c r="G352" s="7">
        <v>1059</v>
      </c>
      <c r="H352" s="8">
        <f t="shared" si="0"/>
        <v>-129</v>
      </c>
      <c r="I352" s="8" t="str">
        <f t="shared" si="1"/>
        <v>YES</v>
      </c>
      <c r="J352" s="9">
        <f t="array" ref="J352">INDEX('Aid by County'!C:C, MATCH(C352, 'Aid by County'!B:B, 0))</f>
        <v>20799941</v>
      </c>
    </row>
    <row r="353" spans="1:10" x14ac:dyDescent="0.2">
      <c r="A353" s="5" t="s">
        <v>678</v>
      </c>
      <c r="B353" s="5" t="s">
        <v>136</v>
      </c>
      <c r="C353" s="5" t="s">
        <v>679</v>
      </c>
      <c r="D353" s="6">
        <v>458</v>
      </c>
      <c r="E353" s="6">
        <v>468</v>
      </c>
      <c r="F353" s="6">
        <v>926</v>
      </c>
      <c r="G353" s="7">
        <v>1059</v>
      </c>
      <c r="H353" s="8">
        <f t="shared" si="0"/>
        <v>-133</v>
      </c>
      <c r="I353" s="8" t="str">
        <f t="shared" si="1"/>
        <v>YES</v>
      </c>
      <c r="J353" s="9">
        <f t="array" ref="J353">INDEX('Aid by County'!C:C, MATCH(C353, 'Aid by County'!B:B, 0))</f>
        <v>38450560</v>
      </c>
    </row>
    <row r="354" spans="1:10" x14ac:dyDescent="0.2">
      <c r="A354" s="5" t="s">
        <v>680</v>
      </c>
      <c r="B354" s="5" t="s">
        <v>255</v>
      </c>
      <c r="C354" s="5" t="s">
        <v>680</v>
      </c>
      <c r="D354" s="6">
        <v>445</v>
      </c>
      <c r="E354" s="6">
        <v>480</v>
      </c>
      <c r="F354" s="6">
        <v>925</v>
      </c>
      <c r="G354" s="7">
        <v>1059</v>
      </c>
      <c r="H354" s="8">
        <f t="shared" si="0"/>
        <v>-134</v>
      </c>
      <c r="I354" s="8" t="str">
        <f t="shared" si="1"/>
        <v>YES</v>
      </c>
      <c r="J354" s="9" t="e">
        <f t="array" ref="J354">INDEX('Aid by County'!C:C, MATCH(C354, 'Aid by County'!B:B, 0))</f>
        <v>#N/A</v>
      </c>
    </row>
    <row r="355" spans="1:10" x14ac:dyDescent="0.2">
      <c r="A355" s="5" t="s">
        <v>681</v>
      </c>
      <c r="B355" s="5" t="s">
        <v>12</v>
      </c>
      <c r="C355" s="5" t="s">
        <v>13</v>
      </c>
      <c r="D355" s="6">
        <v>447</v>
      </c>
      <c r="E355" s="6">
        <v>477</v>
      </c>
      <c r="F355" s="6">
        <v>924</v>
      </c>
      <c r="G355" s="7">
        <v>1059</v>
      </c>
      <c r="H355" s="8">
        <f t="shared" si="0"/>
        <v>-135</v>
      </c>
      <c r="I355" s="8" t="str">
        <f t="shared" si="1"/>
        <v>YES</v>
      </c>
      <c r="J355" s="9">
        <f t="array" ref="J355">INDEX('Aid by County'!C:C, MATCH(C355, 'Aid by County'!B:B, 0))</f>
        <v>13302416</v>
      </c>
    </row>
    <row r="356" spans="1:10" x14ac:dyDescent="0.2">
      <c r="A356" s="5" t="s">
        <v>682</v>
      </c>
      <c r="B356" s="5" t="s">
        <v>255</v>
      </c>
      <c r="C356" s="5" t="s">
        <v>683</v>
      </c>
      <c r="D356" s="6">
        <v>462</v>
      </c>
      <c r="E356" s="6">
        <v>461</v>
      </c>
      <c r="F356" s="6">
        <v>923</v>
      </c>
      <c r="G356" s="7">
        <v>1059</v>
      </c>
      <c r="H356" s="8">
        <f t="shared" si="0"/>
        <v>-136</v>
      </c>
      <c r="I356" s="8" t="str">
        <f t="shared" si="1"/>
        <v>NO</v>
      </c>
      <c r="J356" s="9" t="e">
        <f t="array" ref="J356">INDEX('Aid by County'!C:C, MATCH(C356, 'Aid by County'!B:B, 0))</f>
        <v>#N/A</v>
      </c>
    </row>
    <row r="357" spans="1:10" x14ac:dyDescent="0.2">
      <c r="A357" s="5" t="s">
        <v>684</v>
      </c>
      <c r="B357" s="5" t="s">
        <v>32</v>
      </c>
      <c r="C357" s="5" t="s">
        <v>629</v>
      </c>
      <c r="D357" s="6">
        <v>464</v>
      </c>
      <c r="E357" s="6">
        <v>458</v>
      </c>
      <c r="F357" s="6">
        <v>922</v>
      </c>
      <c r="G357" s="7">
        <v>1059</v>
      </c>
      <c r="H357" s="8">
        <f t="shared" si="0"/>
        <v>-137</v>
      </c>
      <c r="I357" s="8" t="str">
        <f t="shared" si="1"/>
        <v>NO</v>
      </c>
      <c r="J357" s="9">
        <f t="array" ref="J357">INDEX('Aid by County'!C:C, MATCH(C357, 'Aid by County'!B:B, 0))</f>
        <v>124006649</v>
      </c>
    </row>
    <row r="358" spans="1:10" x14ac:dyDescent="0.2">
      <c r="A358" s="5" t="s">
        <v>685</v>
      </c>
      <c r="B358" s="5" t="s">
        <v>32</v>
      </c>
      <c r="C358" s="5" t="s">
        <v>310</v>
      </c>
      <c r="D358" s="6">
        <v>459</v>
      </c>
      <c r="E358" s="6">
        <v>457</v>
      </c>
      <c r="F358" s="6">
        <v>916</v>
      </c>
      <c r="G358" s="7">
        <v>1059</v>
      </c>
      <c r="H358" s="8">
        <f t="shared" si="0"/>
        <v>-143</v>
      </c>
      <c r="I358" s="8" t="str">
        <f t="shared" si="1"/>
        <v>NO</v>
      </c>
      <c r="J358" s="9">
        <f t="array" ref="J358">INDEX('Aid by County'!C:C, MATCH(C358, 'Aid by County'!B:B, 0))</f>
        <v>366581177</v>
      </c>
    </row>
    <row r="359" spans="1:10" x14ac:dyDescent="0.2">
      <c r="A359" s="5" t="s">
        <v>686</v>
      </c>
      <c r="B359" s="5" t="s">
        <v>12</v>
      </c>
      <c r="C359" s="5" t="s">
        <v>13</v>
      </c>
      <c r="D359" s="6">
        <v>455</v>
      </c>
      <c r="E359" s="6">
        <v>460</v>
      </c>
      <c r="F359" s="6">
        <v>915</v>
      </c>
      <c r="G359" s="7">
        <v>1059</v>
      </c>
      <c r="H359" s="8">
        <f t="shared" si="0"/>
        <v>-144</v>
      </c>
      <c r="I359" s="8" t="str">
        <f t="shared" si="1"/>
        <v>YES</v>
      </c>
      <c r="J359" s="9">
        <f t="array" ref="J359">INDEX('Aid by County'!C:C, MATCH(C359, 'Aid by County'!B:B, 0))</f>
        <v>13302416</v>
      </c>
    </row>
    <row r="360" spans="1:10" x14ac:dyDescent="0.2">
      <c r="A360" s="5" t="s">
        <v>687</v>
      </c>
      <c r="B360" s="5" t="s">
        <v>23</v>
      </c>
      <c r="C360" s="5" t="s">
        <v>24</v>
      </c>
      <c r="D360" s="6">
        <v>453</v>
      </c>
      <c r="E360" s="6">
        <v>461</v>
      </c>
      <c r="F360" s="6">
        <v>914</v>
      </c>
      <c r="G360" s="7">
        <v>1059</v>
      </c>
      <c r="H360" s="8">
        <f t="shared" si="0"/>
        <v>-145</v>
      </c>
      <c r="I360" s="8" t="str">
        <f t="shared" si="1"/>
        <v>YES</v>
      </c>
      <c r="J360" s="9">
        <f t="array" ref="J360">INDEX('Aid by County'!C:C, MATCH(C360, 'Aid by County'!B:B, 0))</f>
        <v>5695547</v>
      </c>
    </row>
    <row r="361" spans="1:10" x14ac:dyDescent="0.2">
      <c r="A361" s="5" t="s">
        <v>688</v>
      </c>
      <c r="B361" s="5" t="s">
        <v>255</v>
      </c>
      <c r="C361" s="5" t="s">
        <v>689</v>
      </c>
      <c r="D361" s="6">
        <v>466</v>
      </c>
      <c r="E361" s="6">
        <v>448</v>
      </c>
      <c r="F361" s="6">
        <v>914</v>
      </c>
      <c r="G361" s="7">
        <v>1059</v>
      </c>
      <c r="H361" s="8">
        <f t="shared" si="0"/>
        <v>-145</v>
      </c>
      <c r="I361" s="8" t="str">
        <f t="shared" si="1"/>
        <v>NO</v>
      </c>
      <c r="J361" s="9" t="e">
        <f t="array" ref="J361">INDEX('Aid by County'!C:C, MATCH(C361, 'Aid by County'!B:B, 0))</f>
        <v>#N/A</v>
      </c>
    </row>
    <row r="362" spans="1:10" x14ac:dyDescent="0.2">
      <c r="A362" s="5" t="s">
        <v>690</v>
      </c>
      <c r="B362" s="5" t="s">
        <v>305</v>
      </c>
      <c r="C362" s="5" t="s">
        <v>691</v>
      </c>
      <c r="D362" s="6">
        <v>458</v>
      </c>
      <c r="E362" s="6">
        <v>453</v>
      </c>
      <c r="F362" s="6">
        <v>911</v>
      </c>
      <c r="G362" s="7">
        <v>1059</v>
      </c>
      <c r="H362" s="8">
        <f t="shared" si="0"/>
        <v>-148</v>
      </c>
      <c r="I362" s="8" t="str">
        <f t="shared" si="1"/>
        <v>NO</v>
      </c>
      <c r="J362" s="9">
        <f t="array" ref="J362">INDEX('Aid by County'!C:C, MATCH(C362, 'Aid by County'!B:B, 0))</f>
        <v>64881006</v>
      </c>
    </row>
    <row r="363" spans="1:10" x14ac:dyDescent="0.2">
      <c r="A363" s="5" t="s">
        <v>692</v>
      </c>
      <c r="B363" s="5" t="s">
        <v>32</v>
      </c>
      <c r="C363" s="5" t="s">
        <v>693</v>
      </c>
      <c r="D363" s="6">
        <v>454</v>
      </c>
      <c r="E363" s="6">
        <v>456</v>
      </c>
      <c r="F363" s="6">
        <v>910</v>
      </c>
      <c r="G363" s="7">
        <v>1059</v>
      </c>
      <c r="H363" s="8">
        <f t="shared" si="0"/>
        <v>-149</v>
      </c>
      <c r="I363" s="8" t="str">
        <f t="shared" si="1"/>
        <v>YES</v>
      </c>
      <c r="J363" s="9">
        <f t="array" ref="J363">INDEX('Aid by County'!C:C, MATCH(C363, 'Aid by County'!B:B, 0))</f>
        <v>23810181</v>
      </c>
    </row>
    <row r="364" spans="1:10" x14ac:dyDescent="0.2">
      <c r="A364" s="5" t="s">
        <v>694</v>
      </c>
      <c r="B364" s="5" t="s">
        <v>214</v>
      </c>
      <c r="C364" s="5" t="s">
        <v>646</v>
      </c>
      <c r="D364" s="6">
        <v>457</v>
      </c>
      <c r="E364" s="6">
        <v>451</v>
      </c>
      <c r="F364" s="6">
        <v>908</v>
      </c>
      <c r="G364" s="7">
        <v>1059</v>
      </c>
      <c r="H364" s="8">
        <f t="shared" si="0"/>
        <v>-151</v>
      </c>
      <c r="I364" s="8" t="str">
        <f t="shared" si="1"/>
        <v>NO</v>
      </c>
      <c r="J364" s="9">
        <f t="array" ref="J364">INDEX('Aid by County'!C:C, MATCH(C364, 'Aid by County'!B:B, 0))</f>
        <v>401435340</v>
      </c>
    </row>
    <row r="365" spans="1:10" x14ac:dyDescent="0.2">
      <c r="A365" s="5" t="s">
        <v>695</v>
      </c>
      <c r="B365" s="5" t="s">
        <v>255</v>
      </c>
      <c r="C365" s="5" t="s">
        <v>695</v>
      </c>
      <c r="D365" s="6">
        <v>448</v>
      </c>
      <c r="E365" s="6">
        <v>457</v>
      </c>
      <c r="F365" s="6">
        <v>905</v>
      </c>
      <c r="G365" s="7">
        <v>1059</v>
      </c>
      <c r="H365" s="8">
        <f t="shared" si="0"/>
        <v>-154</v>
      </c>
      <c r="I365" s="8" t="str">
        <f t="shared" si="1"/>
        <v>YES</v>
      </c>
      <c r="J365" s="9" t="e">
        <f t="array" ref="J365">INDEX('Aid by County'!C:C, MATCH(C365, 'Aid by County'!B:B, 0))</f>
        <v>#N/A</v>
      </c>
    </row>
    <row r="366" spans="1:10" x14ac:dyDescent="0.2">
      <c r="A366" s="5" t="s">
        <v>696</v>
      </c>
      <c r="B366" s="5" t="s">
        <v>29</v>
      </c>
      <c r="C366" s="5" t="s">
        <v>697</v>
      </c>
      <c r="D366" s="6">
        <v>452</v>
      </c>
      <c r="E366" s="6">
        <v>448</v>
      </c>
      <c r="F366" s="6">
        <v>900</v>
      </c>
      <c r="G366" s="7">
        <v>1059</v>
      </c>
      <c r="H366" s="8">
        <f t="shared" si="0"/>
        <v>-159</v>
      </c>
      <c r="I366" s="8" t="str">
        <f t="shared" si="1"/>
        <v>NO</v>
      </c>
      <c r="J366" s="9">
        <f t="array" ref="J366">INDEX('Aid by County'!C:C, MATCH(C366, 'Aid by County'!B:B, 0))</f>
        <v>24690607</v>
      </c>
    </row>
    <row r="367" spans="1:10" x14ac:dyDescent="0.2">
      <c r="A367" s="5" t="s">
        <v>698</v>
      </c>
      <c r="B367" s="5" t="s">
        <v>255</v>
      </c>
      <c r="C367" s="5" t="s">
        <v>698</v>
      </c>
      <c r="D367" s="6">
        <v>438</v>
      </c>
      <c r="E367" s="6">
        <v>458</v>
      </c>
      <c r="F367" s="6">
        <v>896</v>
      </c>
      <c r="G367" s="7">
        <v>1059</v>
      </c>
      <c r="H367" s="8">
        <f t="shared" si="0"/>
        <v>-163</v>
      </c>
      <c r="I367" s="8" t="str">
        <f t="shared" si="1"/>
        <v>YES</v>
      </c>
      <c r="J367" s="9" t="e">
        <f t="array" ref="J367">INDEX('Aid by County'!C:C, MATCH(C367, 'Aid by County'!B:B, 0))</f>
        <v>#N/A</v>
      </c>
    </row>
    <row r="368" spans="1:10" x14ac:dyDescent="0.2">
      <c r="A368" s="5" t="s">
        <v>699</v>
      </c>
      <c r="B368" s="5" t="s">
        <v>32</v>
      </c>
      <c r="C368" s="5" t="s">
        <v>310</v>
      </c>
      <c r="D368" s="6">
        <v>456</v>
      </c>
      <c r="E368" s="6">
        <v>440</v>
      </c>
      <c r="F368" s="6">
        <v>896</v>
      </c>
      <c r="G368" s="7">
        <v>1059</v>
      </c>
      <c r="H368" s="8">
        <f t="shared" si="0"/>
        <v>-163</v>
      </c>
      <c r="I368" s="8" t="str">
        <f t="shared" si="1"/>
        <v>NO</v>
      </c>
      <c r="J368" s="9">
        <f t="array" ref="J368">INDEX('Aid by County'!C:C, MATCH(C368, 'Aid by County'!B:B, 0))</f>
        <v>366581177</v>
      </c>
    </row>
    <row r="369" spans="1:10" x14ac:dyDescent="0.2">
      <c r="A369" s="5" t="s">
        <v>700</v>
      </c>
      <c r="B369" s="5" t="s">
        <v>214</v>
      </c>
      <c r="C369" s="5" t="s">
        <v>646</v>
      </c>
      <c r="D369" s="6">
        <v>435</v>
      </c>
      <c r="E369" s="6">
        <v>460</v>
      </c>
      <c r="F369" s="6">
        <v>895</v>
      </c>
      <c r="G369" s="7">
        <v>1059</v>
      </c>
      <c r="H369" s="8">
        <f t="shared" si="0"/>
        <v>-164</v>
      </c>
      <c r="I369" s="8" t="str">
        <f t="shared" si="1"/>
        <v>YES</v>
      </c>
      <c r="J369" s="9">
        <f t="array" ref="J369">INDEX('Aid by County'!C:C, MATCH(C369, 'Aid by County'!B:B, 0))</f>
        <v>401435340</v>
      </c>
    </row>
    <row r="370" spans="1:10" x14ac:dyDescent="0.2">
      <c r="A370" s="5" t="s">
        <v>701</v>
      </c>
      <c r="B370" s="5" t="s">
        <v>32</v>
      </c>
      <c r="C370" s="5" t="s">
        <v>310</v>
      </c>
      <c r="D370" s="6">
        <v>456</v>
      </c>
      <c r="E370" s="6">
        <v>434</v>
      </c>
      <c r="F370" s="6">
        <v>890</v>
      </c>
      <c r="G370" s="7">
        <v>1059</v>
      </c>
      <c r="H370" s="8">
        <f t="shared" si="0"/>
        <v>-169</v>
      </c>
      <c r="I370" s="8" t="str">
        <f t="shared" si="1"/>
        <v>NO</v>
      </c>
      <c r="J370" s="9">
        <f t="array" ref="J370">INDEX('Aid by County'!C:C, MATCH(C370, 'Aid by County'!B:B, 0))</f>
        <v>366581177</v>
      </c>
    </row>
    <row r="371" spans="1:10" x14ac:dyDescent="0.2">
      <c r="A371" s="5" t="s">
        <v>702</v>
      </c>
      <c r="B371" s="5" t="s">
        <v>50</v>
      </c>
      <c r="C371" s="5" t="s">
        <v>703</v>
      </c>
      <c r="D371" s="6">
        <v>437</v>
      </c>
      <c r="E371" s="6">
        <v>452</v>
      </c>
      <c r="F371" s="6">
        <v>889</v>
      </c>
      <c r="G371" s="7">
        <v>1059</v>
      </c>
      <c r="H371" s="8">
        <f t="shared" si="0"/>
        <v>-170</v>
      </c>
      <c r="I371" s="8" t="str">
        <f t="shared" si="1"/>
        <v>YES</v>
      </c>
      <c r="J371" s="9" t="e">
        <f t="array" ref="J371">INDEX('Aid by County'!C:C, MATCH(C371, 'Aid by County'!B:B, 0))</f>
        <v>#N/A</v>
      </c>
    </row>
    <row r="372" spans="1:10" x14ac:dyDescent="0.2">
      <c r="A372" s="5" t="s">
        <v>704</v>
      </c>
      <c r="B372" s="5" t="s">
        <v>255</v>
      </c>
      <c r="C372" s="5" t="s">
        <v>705</v>
      </c>
      <c r="D372" s="6">
        <v>436</v>
      </c>
      <c r="E372" s="6">
        <v>452</v>
      </c>
      <c r="F372" s="6">
        <v>888</v>
      </c>
      <c r="G372" s="7">
        <v>1059</v>
      </c>
      <c r="H372" s="8">
        <f t="shared" si="0"/>
        <v>-171</v>
      </c>
      <c r="I372" s="8" t="str">
        <f t="shared" si="1"/>
        <v>YES</v>
      </c>
      <c r="J372" s="9" t="e">
        <f t="array" ref="J372">INDEX('Aid by County'!C:C, MATCH(C372, 'Aid by County'!B:B, 0))</f>
        <v>#N/A</v>
      </c>
    </row>
    <row r="373" spans="1:10" x14ac:dyDescent="0.2">
      <c r="A373" s="5" t="s">
        <v>706</v>
      </c>
      <c r="B373" s="5" t="s">
        <v>76</v>
      </c>
      <c r="C373" s="5" t="s">
        <v>631</v>
      </c>
      <c r="D373" s="6">
        <v>441</v>
      </c>
      <c r="E373" s="6">
        <v>445</v>
      </c>
      <c r="F373" s="6">
        <v>886</v>
      </c>
      <c r="G373" s="7">
        <v>1059</v>
      </c>
      <c r="H373" s="8">
        <f t="shared" si="0"/>
        <v>-173</v>
      </c>
      <c r="I373" s="8" t="str">
        <f t="shared" si="1"/>
        <v>YES</v>
      </c>
      <c r="J373" s="9">
        <f t="array" ref="J373">INDEX('Aid by County'!C:C, MATCH(C373, 'Aid by County'!B:B, 0))</f>
        <v>280072565</v>
      </c>
    </row>
    <row r="374" spans="1:10" x14ac:dyDescent="0.2">
      <c r="A374" s="5" t="s">
        <v>707</v>
      </c>
      <c r="B374" s="5" t="s">
        <v>54</v>
      </c>
      <c r="C374" s="5" t="s">
        <v>167</v>
      </c>
      <c r="D374" s="6">
        <v>447</v>
      </c>
      <c r="E374" s="6">
        <v>439</v>
      </c>
      <c r="F374" s="6">
        <v>886</v>
      </c>
      <c r="G374" s="7">
        <v>1059</v>
      </c>
      <c r="H374" s="8">
        <f t="shared" si="0"/>
        <v>-173</v>
      </c>
      <c r="I374" s="8" t="str">
        <f t="shared" si="1"/>
        <v>NO</v>
      </c>
      <c r="J374" s="9">
        <f t="array" ref="J374">INDEX('Aid by County'!C:C, MATCH(C374, 'Aid by County'!B:B, 0))</f>
        <v>742025051</v>
      </c>
    </row>
    <row r="375" spans="1:10" x14ac:dyDescent="0.2">
      <c r="A375" s="5" t="s">
        <v>708</v>
      </c>
      <c r="B375" s="5" t="s">
        <v>32</v>
      </c>
      <c r="C375" s="5" t="s">
        <v>310</v>
      </c>
      <c r="D375" s="6">
        <v>446</v>
      </c>
      <c r="E375" s="6">
        <v>439</v>
      </c>
      <c r="F375" s="6">
        <v>885</v>
      </c>
      <c r="G375" s="7">
        <v>1059</v>
      </c>
      <c r="H375" s="8">
        <f t="shared" si="0"/>
        <v>-174</v>
      </c>
      <c r="I375" s="8" t="str">
        <f t="shared" si="1"/>
        <v>NO</v>
      </c>
      <c r="J375" s="9">
        <f t="array" ref="J375">INDEX('Aid by County'!C:C, MATCH(C375, 'Aid by County'!B:B, 0))</f>
        <v>366581177</v>
      </c>
    </row>
    <row r="376" spans="1:10" x14ac:dyDescent="0.2">
      <c r="A376" s="5" t="s">
        <v>709</v>
      </c>
      <c r="B376" s="5" t="s">
        <v>214</v>
      </c>
      <c r="C376" s="5" t="s">
        <v>646</v>
      </c>
      <c r="D376" s="6">
        <v>444</v>
      </c>
      <c r="E376" s="6">
        <v>439</v>
      </c>
      <c r="F376" s="6">
        <v>883</v>
      </c>
      <c r="G376" s="7">
        <v>1059</v>
      </c>
      <c r="H376" s="8">
        <f t="shared" si="0"/>
        <v>-176</v>
      </c>
      <c r="I376" s="8" t="str">
        <f t="shared" si="1"/>
        <v>NO</v>
      </c>
      <c r="J376" s="9">
        <f t="array" ref="J376">INDEX('Aid by County'!C:C, MATCH(C376, 'Aid by County'!B:B, 0))</f>
        <v>401435340</v>
      </c>
    </row>
    <row r="377" spans="1:10" x14ac:dyDescent="0.2">
      <c r="A377" s="5" t="s">
        <v>710</v>
      </c>
      <c r="B377" s="5" t="s">
        <v>255</v>
      </c>
      <c r="C377" s="5" t="s">
        <v>711</v>
      </c>
      <c r="D377" s="6">
        <v>443</v>
      </c>
      <c r="E377" s="6">
        <v>439</v>
      </c>
      <c r="F377" s="6">
        <v>882</v>
      </c>
      <c r="G377" s="7">
        <v>1059</v>
      </c>
      <c r="H377" s="8">
        <f t="shared" si="0"/>
        <v>-177</v>
      </c>
      <c r="I377" s="8" t="str">
        <f t="shared" si="1"/>
        <v>NO</v>
      </c>
      <c r="J377" s="9" t="e">
        <f t="array" ref="J377">INDEX('Aid by County'!C:C, MATCH(C377, 'Aid by County'!B:B, 0))</f>
        <v>#N/A</v>
      </c>
    </row>
    <row r="378" spans="1:10" x14ac:dyDescent="0.2">
      <c r="A378" s="5" t="s">
        <v>712</v>
      </c>
      <c r="B378" s="5" t="s">
        <v>65</v>
      </c>
      <c r="C378" s="5" t="s">
        <v>66</v>
      </c>
      <c r="D378" s="6">
        <v>447</v>
      </c>
      <c r="E378" s="6">
        <v>435</v>
      </c>
      <c r="F378" s="6">
        <v>882</v>
      </c>
      <c r="G378" s="7">
        <v>1059</v>
      </c>
      <c r="H378" s="8">
        <f t="shared" si="0"/>
        <v>-177</v>
      </c>
      <c r="I378" s="8" t="str">
        <f t="shared" si="1"/>
        <v>NO</v>
      </c>
      <c r="J378" s="9">
        <f t="array" ref="J378">INDEX('Aid by County'!C:C, MATCH(C378, 'Aid by County'!B:B, 0))</f>
        <v>418779890</v>
      </c>
    </row>
    <row r="379" spans="1:10" x14ac:dyDescent="0.2">
      <c r="A379" s="5" t="s">
        <v>713</v>
      </c>
      <c r="B379" s="5" t="s">
        <v>214</v>
      </c>
      <c r="C379" s="5" t="s">
        <v>714</v>
      </c>
      <c r="D379" s="6">
        <v>445</v>
      </c>
      <c r="E379" s="6">
        <v>436</v>
      </c>
      <c r="F379" s="6">
        <v>881</v>
      </c>
      <c r="G379" s="7">
        <v>1059</v>
      </c>
      <c r="H379" s="8">
        <f t="shared" si="0"/>
        <v>-178</v>
      </c>
      <c r="I379" s="8" t="str">
        <f t="shared" si="1"/>
        <v>NO</v>
      </c>
      <c r="J379" s="9">
        <f t="array" ref="J379">INDEX('Aid by County'!C:C, MATCH(C379, 'Aid by County'!B:B, 0))</f>
        <v>229227941</v>
      </c>
    </row>
    <row r="380" spans="1:10" x14ac:dyDescent="0.2">
      <c r="A380" s="5" t="s">
        <v>715</v>
      </c>
      <c r="B380" s="5" t="s">
        <v>214</v>
      </c>
      <c r="C380" s="5" t="s">
        <v>646</v>
      </c>
      <c r="D380" s="6">
        <v>443</v>
      </c>
      <c r="E380" s="6">
        <v>435</v>
      </c>
      <c r="F380" s="6">
        <v>878</v>
      </c>
      <c r="G380" s="7">
        <v>1059</v>
      </c>
      <c r="H380" s="8">
        <f t="shared" si="0"/>
        <v>-181</v>
      </c>
      <c r="I380" s="8" t="str">
        <f t="shared" si="1"/>
        <v>NO</v>
      </c>
      <c r="J380" s="9">
        <f t="array" ref="J380">INDEX('Aid by County'!C:C, MATCH(C380, 'Aid by County'!B:B, 0))</f>
        <v>401435340</v>
      </c>
    </row>
    <row r="381" spans="1:10" x14ac:dyDescent="0.2">
      <c r="A381" s="5" t="s">
        <v>716</v>
      </c>
      <c r="B381" s="5" t="s">
        <v>214</v>
      </c>
      <c r="C381" s="5" t="s">
        <v>646</v>
      </c>
      <c r="D381" s="6">
        <v>444</v>
      </c>
      <c r="E381" s="6">
        <v>432</v>
      </c>
      <c r="F381" s="6">
        <v>876</v>
      </c>
      <c r="G381" s="7">
        <v>1059</v>
      </c>
      <c r="H381" s="8">
        <f t="shared" si="0"/>
        <v>-183</v>
      </c>
      <c r="I381" s="8" t="str">
        <f t="shared" si="1"/>
        <v>NO</v>
      </c>
      <c r="J381" s="9">
        <f t="array" ref="J381">INDEX('Aid by County'!C:C, MATCH(C381, 'Aid by County'!B:B, 0))</f>
        <v>401435340</v>
      </c>
    </row>
    <row r="382" spans="1:10" x14ac:dyDescent="0.2">
      <c r="A382" s="5" t="s">
        <v>717</v>
      </c>
      <c r="B382" s="5" t="s">
        <v>214</v>
      </c>
      <c r="C382" s="5" t="s">
        <v>646</v>
      </c>
      <c r="D382" s="6">
        <v>436</v>
      </c>
      <c r="E382" s="6">
        <v>438</v>
      </c>
      <c r="F382" s="6">
        <v>874</v>
      </c>
      <c r="G382" s="7">
        <v>1059</v>
      </c>
      <c r="H382" s="8">
        <f t="shared" si="0"/>
        <v>-185</v>
      </c>
      <c r="I382" s="8" t="str">
        <f t="shared" si="1"/>
        <v>YES</v>
      </c>
      <c r="J382" s="9">
        <f t="array" ref="J382">INDEX('Aid by County'!C:C, MATCH(C382, 'Aid by County'!B:B, 0))</f>
        <v>401435340</v>
      </c>
    </row>
    <row r="383" spans="1:10" x14ac:dyDescent="0.2">
      <c r="A383" s="5" t="s">
        <v>718</v>
      </c>
      <c r="B383" s="5" t="s">
        <v>255</v>
      </c>
      <c r="C383" s="5" t="s">
        <v>718</v>
      </c>
      <c r="D383" s="6">
        <v>427</v>
      </c>
      <c r="E383" s="6">
        <v>445</v>
      </c>
      <c r="F383" s="6">
        <v>872</v>
      </c>
      <c r="G383" s="7">
        <v>1059</v>
      </c>
      <c r="H383" s="8">
        <f t="shared" si="0"/>
        <v>-187</v>
      </c>
      <c r="I383" s="8" t="str">
        <f t="shared" si="1"/>
        <v>YES</v>
      </c>
      <c r="J383" s="9" t="e">
        <f t="array" ref="J383">INDEX('Aid by County'!C:C, MATCH(C383, 'Aid by County'!B:B, 0))</f>
        <v>#N/A</v>
      </c>
    </row>
    <row r="384" spans="1:10" x14ac:dyDescent="0.2">
      <c r="A384" s="5" t="s">
        <v>719</v>
      </c>
      <c r="B384" s="5" t="s">
        <v>50</v>
      </c>
      <c r="C384" s="5" t="s">
        <v>703</v>
      </c>
      <c r="D384" s="6">
        <v>427</v>
      </c>
      <c r="E384" s="6">
        <v>443</v>
      </c>
      <c r="F384" s="6">
        <v>870</v>
      </c>
      <c r="G384" s="7">
        <v>1059</v>
      </c>
      <c r="H384" s="8">
        <f t="shared" si="0"/>
        <v>-189</v>
      </c>
      <c r="I384" s="8" t="str">
        <f t="shared" si="1"/>
        <v>YES</v>
      </c>
      <c r="J384" s="9" t="e">
        <f t="array" ref="J384">INDEX('Aid by County'!C:C, MATCH(C384, 'Aid by County'!B:B, 0))</f>
        <v>#N/A</v>
      </c>
    </row>
    <row r="385" spans="1:10" x14ac:dyDescent="0.2">
      <c r="A385" s="5" t="s">
        <v>720</v>
      </c>
      <c r="B385" s="5" t="s">
        <v>65</v>
      </c>
      <c r="C385" s="5" t="s">
        <v>66</v>
      </c>
      <c r="D385" s="6">
        <v>431</v>
      </c>
      <c r="E385" s="6">
        <v>438</v>
      </c>
      <c r="F385" s="6">
        <v>869</v>
      </c>
      <c r="G385" s="7">
        <v>1059</v>
      </c>
      <c r="H385" s="8">
        <f t="shared" si="0"/>
        <v>-190</v>
      </c>
      <c r="I385" s="8" t="str">
        <f t="shared" si="1"/>
        <v>YES</v>
      </c>
      <c r="J385" s="9">
        <f t="array" ref="J385">INDEX('Aid by County'!C:C, MATCH(C385, 'Aid by County'!B:B, 0))</f>
        <v>418779890</v>
      </c>
    </row>
    <row r="386" spans="1:10" x14ac:dyDescent="0.2">
      <c r="A386" s="5" t="s">
        <v>721</v>
      </c>
      <c r="B386" s="5" t="s">
        <v>54</v>
      </c>
      <c r="C386" s="5" t="s">
        <v>722</v>
      </c>
      <c r="D386" s="6">
        <v>427</v>
      </c>
      <c r="E386" s="6">
        <v>434</v>
      </c>
      <c r="F386" s="6">
        <v>861</v>
      </c>
      <c r="G386" s="7">
        <v>1059</v>
      </c>
      <c r="H386" s="8">
        <f t="shared" si="0"/>
        <v>-198</v>
      </c>
      <c r="I386" s="8" t="str">
        <f t="shared" si="1"/>
        <v>YES</v>
      </c>
      <c r="J386" s="9">
        <f t="array" ref="J386">INDEX('Aid by County'!C:C, MATCH(C386, 'Aid by County'!B:B, 0))</f>
        <v>74020695</v>
      </c>
    </row>
    <row r="387" spans="1:10" x14ac:dyDescent="0.2">
      <c r="A387" s="5" t="s">
        <v>723</v>
      </c>
      <c r="B387" s="5" t="s">
        <v>76</v>
      </c>
      <c r="C387" s="5" t="s">
        <v>631</v>
      </c>
      <c r="D387" s="6">
        <v>427</v>
      </c>
      <c r="E387" s="6">
        <v>432</v>
      </c>
      <c r="F387" s="6">
        <v>859</v>
      </c>
      <c r="G387" s="7">
        <v>1059</v>
      </c>
      <c r="H387" s="8">
        <f t="shared" si="0"/>
        <v>-200</v>
      </c>
      <c r="I387" s="8" t="str">
        <f t="shared" si="1"/>
        <v>YES</v>
      </c>
      <c r="J387" s="9">
        <f t="array" ref="J387">INDEX('Aid by County'!C:C, MATCH(C387, 'Aid by County'!B:B, 0))</f>
        <v>280072565</v>
      </c>
    </row>
    <row r="388" spans="1:10" x14ac:dyDescent="0.2">
      <c r="A388" s="5" t="s">
        <v>724</v>
      </c>
      <c r="B388" s="5" t="s">
        <v>65</v>
      </c>
      <c r="C388" s="5" t="s">
        <v>66</v>
      </c>
      <c r="D388" s="6">
        <v>428</v>
      </c>
      <c r="E388" s="6">
        <v>431</v>
      </c>
      <c r="F388" s="6">
        <v>859</v>
      </c>
      <c r="G388" s="7">
        <v>1059</v>
      </c>
      <c r="H388" s="8">
        <f t="shared" si="0"/>
        <v>-200</v>
      </c>
      <c r="I388" s="8" t="str">
        <f t="shared" si="1"/>
        <v>YES</v>
      </c>
      <c r="J388" s="9">
        <f t="array" ref="J388">INDEX('Aid by County'!C:C, MATCH(C388, 'Aid by County'!B:B, 0))</f>
        <v>418779890</v>
      </c>
    </row>
    <row r="389" spans="1:10" x14ac:dyDescent="0.2">
      <c r="A389" s="5" t="s">
        <v>725</v>
      </c>
      <c r="B389" s="5" t="s">
        <v>314</v>
      </c>
      <c r="C389" s="5" t="s">
        <v>726</v>
      </c>
      <c r="D389" s="6">
        <v>437</v>
      </c>
      <c r="E389" s="6">
        <v>422</v>
      </c>
      <c r="F389" s="6">
        <v>859</v>
      </c>
      <c r="G389" s="7">
        <v>1059</v>
      </c>
      <c r="H389" s="8">
        <f t="shared" si="0"/>
        <v>-200</v>
      </c>
      <c r="I389" s="8" t="str">
        <f t="shared" si="1"/>
        <v>NO</v>
      </c>
      <c r="J389" s="9">
        <f t="array" ref="J389">INDEX('Aid by County'!C:C, MATCH(C389, 'Aid by County'!B:B, 0))</f>
        <v>16402608</v>
      </c>
    </row>
    <row r="390" spans="1:10" x14ac:dyDescent="0.2">
      <c r="A390" s="5" t="s">
        <v>727</v>
      </c>
      <c r="B390" s="5" t="s">
        <v>54</v>
      </c>
      <c r="C390" s="5" t="s">
        <v>542</v>
      </c>
      <c r="D390" s="6">
        <v>418</v>
      </c>
      <c r="E390" s="6">
        <v>437</v>
      </c>
      <c r="F390" s="6">
        <v>855</v>
      </c>
      <c r="G390" s="7">
        <v>1059</v>
      </c>
      <c r="H390" s="8">
        <f t="shared" si="0"/>
        <v>-204</v>
      </c>
      <c r="I390" s="8" t="str">
        <f t="shared" si="1"/>
        <v>YES</v>
      </c>
      <c r="J390" s="9">
        <f t="array" ref="J390">INDEX('Aid by County'!C:C, MATCH(C390, 'Aid by County'!B:B, 0))</f>
        <v>178297649</v>
      </c>
    </row>
    <row r="391" spans="1:10" x14ac:dyDescent="0.2">
      <c r="A391" s="5" t="s">
        <v>728</v>
      </c>
      <c r="B391" s="5" t="s">
        <v>54</v>
      </c>
      <c r="C391" s="5" t="s">
        <v>729</v>
      </c>
      <c r="D391" s="6">
        <v>418</v>
      </c>
      <c r="E391" s="6">
        <v>429</v>
      </c>
      <c r="F391" s="6">
        <v>847</v>
      </c>
      <c r="G391" s="7">
        <v>1059</v>
      </c>
      <c r="H391" s="8">
        <f t="shared" si="0"/>
        <v>-212</v>
      </c>
      <c r="I391" s="8" t="str">
        <f t="shared" si="1"/>
        <v>YES</v>
      </c>
      <c r="J391" s="9">
        <f t="array" ref="J391">INDEX('Aid by County'!C:C, MATCH(C391, 'Aid by County'!B:B, 0))</f>
        <v>113296380</v>
      </c>
    </row>
    <row r="392" spans="1:10" x14ac:dyDescent="0.2">
      <c r="A392" s="5" t="s">
        <v>730</v>
      </c>
      <c r="B392" s="5" t="s">
        <v>54</v>
      </c>
      <c r="C392" s="5" t="s">
        <v>167</v>
      </c>
      <c r="D392" s="6">
        <v>412</v>
      </c>
      <c r="E392" s="6">
        <v>434</v>
      </c>
      <c r="F392" s="6">
        <v>846</v>
      </c>
      <c r="G392" s="7">
        <v>1059</v>
      </c>
      <c r="H392" s="8">
        <f t="shared" si="0"/>
        <v>-213</v>
      </c>
      <c r="I392" s="8" t="str">
        <f t="shared" si="1"/>
        <v>YES</v>
      </c>
      <c r="J392" s="9">
        <f t="array" ref="J392">INDEX('Aid by County'!C:C, MATCH(C392, 'Aid by County'!B:B, 0))</f>
        <v>742025051</v>
      </c>
    </row>
    <row r="393" spans="1:10" x14ac:dyDescent="0.2">
      <c r="A393" s="5" t="s">
        <v>731</v>
      </c>
      <c r="B393" s="5" t="s">
        <v>54</v>
      </c>
      <c r="C393" s="5" t="s">
        <v>167</v>
      </c>
      <c r="D393" s="6">
        <v>412</v>
      </c>
      <c r="E393" s="6">
        <v>433</v>
      </c>
      <c r="F393" s="6">
        <v>845</v>
      </c>
      <c r="G393" s="7">
        <v>1059</v>
      </c>
      <c r="H393" s="8">
        <f t="shared" si="0"/>
        <v>-214</v>
      </c>
      <c r="I393" s="8" t="str">
        <f t="shared" si="1"/>
        <v>YES</v>
      </c>
      <c r="J393" s="9">
        <f t="array" ref="J393">INDEX('Aid by County'!C:C, MATCH(C393, 'Aid by County'!B:B, 0))</f>
        <v>742025051</v>
      </c>
    </row>
    <row r="394" spans="1:10" x14ac:dyDescent="0.2">
      <c r="A394" s="5" t="s">
        <v>732</v>
      </c>
      <c r="B394" s="5" t="s">
        <v>76</v>
      </c>
      <c r="C394" s="5" t="s">
        <v>631</v>
      </c>
      <c r="D394" s="6">
        <v>429</v>
      </c>
      <c r="E394" s="6">
        <v>405</v>
      </c>
      <c r="F394" s="6">
        <v>834</v>
      </c>
      <c r="G394" s="7">
        <v>1059</v>
      </c>
      <c r="H394" s="8">
        <f t="shared" si="0"/>
        <v>-225</v>
      </c>
      <c r="I394" s="8" t="str">
        <f t="shared" si="1"/>
        <v>NO</v>
      </c>
      <c r="J394" s="9">
        <f t="array" ref="J394">INDEX('Aid by County'!C:C, MATCH(C394, 'Aid by County'!B:B, 0))</f>
        <v>280072565</v>
      </c>
    </row>
    <row r="395" spans="1:10" x14ac:dyDescent="0.2">
      <c r="A395" s="5" t="s">
        <v>733</v>
      </c>
      <c r="B395" s="5" t="s">
        <v>214</v>
      </c>
      <c r="C395" s="5" t="s">
        <v>646</v>
      </c>
      <c r="D395" s="6">
        <v>416</v>
      </c>
      <c r="E395" s="6">
        <v>418</v>
      </c>
      <c r="F395" s="6">
        <v>834</v>
      </c>
      <c r="G395" s="7">
        <v>1059</v>
      </c>
      <c r="H395" s="8">
        <f t="shared" si="0"/>
        <v>-225</v>
      </c>
      <c r="I395" s="8" t="str">
        <f t="shared" si="1"/>
        <v>YES</v>
      </c>
      <c r="J395" s="9">
        <f t="array" ref="J395">INDEX('Aid by County'!C:C, MATCH(C395, 'Aid by County'!B:B, 0))</f>
        <v>401435340</v>
      </c>
    </row>
    <row r="396" spans="1:10" x14ac:dyDescent="0.2">
      <c r="A396" s="5" t="s">
        <v>734</v>
      </c>
      <c r="B396" s="5" t="s">
        <v>214</v>
      </c>
      <c r="C396" s="5" t="s">
        <v>646</v>
      </c>
      <c r="D396" s="6">
        <v>418</v>
      </c>
      <c r="E396" s="6">
        <v>415</v>
      </c>
      <c r="F396" s="6">
        <v>833</v>
      </c>
      <c r="G396" s="7">
        <v>1059</v>
      </c>
      <c r="H396" s="8">
        <f t="shared" si="0"/>
        <v>-226</v>
      </c>
      <c r="I396" s="8" t="str">
        <f t="shared" si="1"/>
        <v>NO</v>
      </c>
      <c r="J396" s="9">
        <f t="array" ref="J396">INDEX('Aid by County'!C:C, MATCH(C396, 'Aid by County'!B:B, 0))</f>
        <v>401435340</v>
      </c>
    </row>
    <row r="397" spans="1:10" x14ac:dyDescent="0.2">
      <c r="A397" s="5" t="s">
        <v>735</v>
      </c>
      <c r="B397" s="5" t="s">
        <v>54</v>
      </c>
      <c r="C397" s="5" t="s">
        <v>167</v>
      </c>
      <c r="D397" s="6">
        <v>409</v>
      </c>
      <c r="E397" s="6">
        <v>422</v>
      </c>
      <c r="F397" s="6">
        <v>831</v>
      </c>
      <c r="G397" s="7">
        <v>1059</v>
      </c>
      <c r="H397" s="8">
        <f t="shared" si="0"/>
        <v>-228</v>
      </c>
      <c r="I397" s="8" t="str">
        <f t="shared" si="1"/>
        <v>YES</v>
      </c>
      <c r="J397" s="9">
        <f t="array" ref="J397">INDEX('Aid by County'!C:C, MATCH(C397, 'Aid by County'!B:B, 0))</f>
        <v>742025051</v>
      </c>
    </row>
    <row r="398" spans="1:10" x14ac:dyDescent="0.2">
      <c r="A398" s="5" t="s">
        <v>736</v>
      </c>
      <c r="B398" s="5" t="s">
        <v>76</v>
      </c>
      <c r="C398" s="5" t="s">
        <v>631</v>
      </c>
      <c r="D398" s="6">
        <v>407</v>
      </c>
      <c r="E398" s="6">
        <v>414</v>
      </c>
      <c r="F398" s="6">
        <v>821</v>
      </c>
      <c r="G398" s="7">
        <v>1059</v>
      </c>
      <c r="H398" s="8">
        <f t="shared" si="0"/>
        <v>-238</v>
      </c>
      <c r="I398" s="8" t="str">
        <f t="shared" si="1"/>
        <v>YES</v>
      </c>
      <c r="J398" s="9">
        <f t="array" ref="J398">INDEX('Aid by County'!C:C, MATCH(C398, 'Aid by County'!B:B, 0))</f>
        <v>280072565</v>
      </c>
    </row>
    <row r="399" spans="1:10" x14ac:dyDescent="0.2">
      <c r="A399" s="5" t="s">
        <v>737</v>
      </c>
      <c r="B399" s="5" t="s">
        <v>54</v>
      </c>
      <c r="C399" s="5" t="s">
        <v>167</v>
      </c>
      <c r="D399" s="6">
        <v>406</v>
      </c>
      <c r="E399" s="6">
        <v>413</v>
      </c>
      <c r="F399" s="6">
        <v>819</v>
      </c>
      <c r="G399" s="7">
        <v>1059</v>
      </c>
      <c r="H399" s="8">
        <f t="shared" si="0"/>
        <v>-240</v>
      </c>
      <c r="I399" s="8" t="str">
        <f t="shared" si="1"/>
        <v>YES</v>
      </c>
      <c r="J399" s="9">
        <f t="array" ref="J399">INDEX('Aid by County'!C:C, MATCH(C399, 'Aid by County'!B:B, 0))</f>
        <v>742025051</v>
      </c>
    </row>
    <row r="400" spans="1:10" x14ac:dyDescent="0.2">
      <c r="A400" s="5" t="s">
        <v>738</v>
      </c>
      <c r="B400" s="5" t="s">
        <v>54</v>
      </c>
      <c r="C400" s="5" t="s">
        <v>167</v>
      </c>
      <c r="D400" s="6">
        <v>395</v>
      </c>
      <c r="E400" s="6">
        <v>400</v>
      </c>
      <c r="F400" s="6">
        <v>795</v>
      </c>
      <c r="G400" s="7">
        <v>1059</v>
      </c>
      <c r="H400" s="8">
        <f t="shared" si="0"/>
        <v>-264</v>
      </c>
      <c r="I400" s="8" t="str">
        <f t="shared" si="1"/>
        <v>YES</v>
      </c>
      <c r="J400" s="9">
        <f t="array" ref="J400">INDEX('Aid by County'!C:C, MATCH(C400, 'Aid by County'!B:B, 0))</f>
        <v>742025051</v>
      </c>
    </row>
    <row r="401" spans="10:10" ht="15.75" customHeight="1" x14ac:dyDescent="0.15">
      <c r="J401" s="9"/>
    </row>
    <row r="402" spans="10:10" ht="15.75" customHeight="1" x14ac:dyDescent="0.15">
      <c r="J402" s="9"/>
    </row>
    <row r="403" spans="10:10" ht="15.75" customHeight="1" x14ac:dyDescent="0.15">
      <c r="J403" s="9"/>
    </row>
    <row r="404" spans="10:10" ht="15.75" customHeight="1" x14ac:dyDescent="0.15">
      <c r="J404" s="9"/>
    </row>
    <row r="405" spans="10:10" ht="15.75" customHeight="1" x14ac:dyDescent="0.15">
      <c r="J405" s="9"/>
    </row>
    <row r="406" spans="10:10" ht="15.75" customHeight="1" x14ac:dyDescent="0.15">
      <c r="J406" s="9"/>
    </row>
    <row r="407" spans="10:10" ht="15.75" customHeight="1" x14ac:dyDescent="0.15">
      <c r="J407" s="9"/>
    </row>
    <row r="408" spans="10:10" ht="15.75" customHeight="1" x14ac:dyDescent="0.15">
      <c r="J408" s="9"/>
    </row>
    <row r="409" spans="10:10" ht="15.75" customHeight="1" x14ac:dyDescent="0.15">
      <c r="J409" s="9"/>
    </row>
    <row r="410" spans="10:10" ht="15.75" customHeight="1" x14ac:dyDescent="0.15">
      <c r="J410" s="9"/>
    </row>
    <row r="411" spans="10:10" ht="15.75" customHeight="1" x14ac:dyDescent="0.15">
      <c r="J411" s="9"/>
    </row>
    <row r="412" spans="10:10" ht="15.75" customHeight="1" x14ac:dyDescent="0.15">
      <c r="J412" s="9"/>
    </row>
    <row r="413" spans="10:10" ht="15.75" customHeight="1" x14ac:dyDescent="0.15">
      <c r="J413" s="9"/>
    </row>
    <row r="414" spans="10:10" ht="15.75" customHeight="1" x14ac:dyDescent="0.15">
      <c r="J414" s="9"/>
    </row>
    <row r="415" spans="10:10" ht="15.75" customHeight="1" x14ac:dyDescent="0.15">
      <c r="J415" s="9"/>
    </row>
    <row r="416" spans="10:10" ht="15.75" customHeight="1" x14ac:dyDescent="0.15">
      <c r="J416" s="9"/>
    </row>
    <row r="417" spans="10:10" ht="15.75" customHeight="1" x14ac:dyDescent="0.15">
      <c r="J417" s="9"/>
    </row>
    <row r="418" spans="10:10" ht="15.75" customHeight="1" x14ac:dyDescent="0.15">
      <c r="J418" s="9"/>
    </row>
    <row r="419" spans="10:10" ht="15.75" customHeight="1" x14ac:dyDescent="0.15">
      <c r="J419" s="9"/>
    </row>
    <row r="420" spans="10:10" ht="15.75" customHeight="1" x14ac:dyDescent="0.15">
      <c r="J420" s="9"/>
    </row>
    <row r="421" spans="10:10" ht="15.75" customHeight="1" x14ac:dyDescent="0.15">
      <c r="J421" s="9"/>
    </row>
    <row r="422" spans="10:10" ht="15.75" customHeight="1" x14ac:dyDescent="0.15">
      <c r="J422" s="9"/>
    </row>
    <row r="423" spans="10:10" ht="15.75" customHeight="1" x14ac:dyDescent="0.15">
      <c r="J423" s="9"/>
    </row>
    <row r="424" spans="10:10" ht="15.75" customHeight="1" x14ac:dyDescent="0.15">
      <c r="J424" s="9"/>
    </row>
    <row r="425" spans="10:10" ht="15.75" customHeight="1" x14ac:dyDescent="0.15">
      <c r="J425" s="9"/>
    </row>
    <row r="426" spans="10:10" ht="15.75" customHeight="1" x14ac:dyDescent="0.15">
      <c r="J426" s="9"/>
    </row>
    <row r="427" spans="10:10" ht="15.75" customHeight="1" x14ac:dyDescent="0.15">
      <c r="J427" s="9"/>
    </row>
    <row r="428" spans="10:10" ht="15.75" customHeight="1" x14ac:dyDescent="0.15">
      <c r="J428" s="9"/>
    </row>
    <row r="429" spans="10:10" ht="15.75" customHeight="1" x14ac:dyDescent="0.15">
      <c r="J429" s="9"/>
    </row>
    <row r="430" spans="10:10" ht="15.75" customHeight="1" x14ac:dyDescent="0.15">
      <c r="J430" s="9"/>
    </row>
    <row r="431" spans="10:10" ht="15.75" customHeight="1" x14ac:dyDescent="0.15">
      <c r="J431" s="9"/>
    </row>
    <row r="432" spans="10:10" ht="15.75" customHeight="1" x14ac:dyDescent="0.15">
      <c r="J432" s="9"/>
    </row>
    <row r="433" spans="10:10" ht="15.75" customHeight="1" x14ac:dyDescent="0.15">
      <c r="J433" s="9"/>
    </row>
    <row r="434" spans="10:10" ht="15.75" customHeight="1" x14ac:dyDescent="0.15">
      <c r="J434" s="9"/>
    </row>
    <row r="435" spans="10:10" ht="15.75" customHeight="1" x14ac:dyDescent="0.15">
      <c r="J435" s="9"/>
    </row>
    <row r="436" spans="10:10" ht="15.75" customHeight="1" x14ac:dyDescent="0.15">
      <c r="J436" s="9"/>
    </row>
    <row r="437" spans="10:10" ht="15.75" customHeight="1" x14ac:dyDescent="0.15">
      <c r="J437" s="9"/>
    </row>
    <row r="438" spans="10:10" ht="15.75" customHeight="1" x14ac:dyDescent="0.15">
      <c r="J438" s="9"/>
    </row>
    <row r="439" spans="10:10" ht="15.75" customHeight="1" x14ac:dyDescent="0.15">
      <c r="J439" s="9"/>
    </row>
    <row r="440" spans="10:10" ht="15.75" customHeight="1" x14ac:dyDescent="0.15">
      <c r="J440" s="9"/>
    </row>
    <row r="441" spans="10:10" ht="15.75" customHeight="1" x14ac:dyDescent="0.15">
      <c r="J441" s="9"/>
    </row>
    <row r="442" spans="10:10" ht="15.75" customHeight="1" x14ac:dyDescent="0.15">
      <c r="J442" s="9"/>
    </row>
    <row r="443" spans="10:10" ht="15.75" customHeight="1" x14ac:dyDescent="0.15">
      <c r="J443" s="9"/>
    </row>
    <row r="444" spans="10:10" ht="15.75" customHeight="1" x14ac:dyDescent="0.15">
      <c r="J444" s="9"/>
    </row>
    <row r="445" spans="10:10" ht="15.75" customHeight="1" x14ac:dyDescent="0.15">
      <c r="J445" s="9"/>
    </row>
    <row r="446" spans="10:10" ht="15.75" customHeight="1" x14ac:dyDescent="0.15">
      <c r="J446" s="9"/>
    </row>
    <row r="447" spans="10:10" ht="15.75" customHeight="1" x14ac:dyDescent="0.15">
      <c r="J447" s="9"/>
    </row>
    <row r="448" spans="10:10" ht="15.75" customHeight="1" x14ac:dyDescent="0.15">
      <c r="J448" s="9"/>
    </row>
    <row r="449" spans="10:10" ht="15.75" customHeight="1" x14ac:dyDescent="0.15">
      <c r="J449" s="9"/>
    </row>
    <row r="450" spans="10:10" ht="15.75" customHeight="1" x14ac:dyDescent="0.15">
      <c r="J450" s="9"/>
    </row>
    <row r="451" spans="10:10" ht="15.75" customHeight="1" x14ac:dyDescent="0.15">
      <c r="J451" s="9"/>
    </row>
    <row r="452" spans="10:10" ht="15.75" customHeight="1" x14ac:dyDescent="0.15">
      <c r="J452" s="9"/>
    </row>
    <row r="453" spans="10:10" ht="15.75" customHeight="1" x14ac:dyDescent="0.15">
      <c r="J453" s="9"/>
    </row>
    <row r="454" spans="10:10" ht="15.75" customHeight="1" x14ac:dyDescent="0.15">
      <c r="J454" s="9"/>
    </row>
    <row r="455" spans="10:10" ht="15.75" customHeight="1" x14ac:dyDescent="0.15">
      <c r="J455" s="9"/>
    </row>
    <row r="456" spans="10:10" ht="15.75" customHeight="1" x14ac:dyDescent="0.15">
      <c r="J456" s="9"/>
    </row>
    <row r="457" spans="10:10" ht="15.75" customHeight="1" x14ac:dyDescent="0.15">
      <c r="J457" s="9"/>
    </row>
    <row r="458" spans="10:10" ht="15.75" customHeight="1" x14ac:dyDescent="0.15">
      <c r="J458" s="9"/>
    </row>
    <row r="459" spans="10:10" ht="15.75" customHeight="1" x14ac:dyDescent="0.15">
      <c r="J459" s="9"/>
    </row>
    <row r="460" spans="10:10" ht="15.75" customHeight="1" x14ac:dyDescent="0.15">
      <c r="J460" s="9"/>
    </row>
    <row r="461" spans="10:10" ht="15.75" customHeight="1" x14ac:dyDescent="0.15">
      <c r="J461" s="9"/>
    </row>
    <row r="462" spans="10:10" ht="15.75" customHeight="1" x14ac:dyDescent="0.15">
      <c r="J462" s="9"/>
    </row>
    <row r="463" spans="10:10" ht="15.75" customHeight="1" x14ac:dyDescent="0.15">
      <c r="J463" s="9"/>
    </row>
    <row r="464" spans="10:10" ht="15.75" customHeight="1" x14ac:dyDescent="0.15">
      <c r="J464" s="9"/>
    </row>
    <row r="465" spans="10:10" ht="15.75" customHeight="1" x14ac:dyDescent="0.15">
      <c r="J465" s="9"/>
    </row>
    <row r="466" spans="10:10" ht="15.75" customHeight="1" x14ac:dyDescent="0.15">
      <c r="J466" s="9"/>
    </row>
    <row r="467" spans="10:10" ht="15.75" customHeight="1" x14ac:dyDescent="0.15">
      <c r="J467" s="9"/>
    </row>
    <row r="468" spans="10:10" ht="15.75" customHeight="1" x14ac:dyDescent="0.15">
      <c r="J468" s="9"/>
    </row>
    <row r="469" spans="10:10" ht="15.75" customHeight="1" x14ac:dyDescent="0.15">
      <c r="J469" s="9"/>
    </row>
    <row r="470" spans="10:10" ht="15.75" customHeight="1" x14ac:dyDescent="0.15">
      <c r="J470" s="9"/>
    </row>
    <row r="471" spans="10:10" ht="15.75" customHeight="1" x14ac:dyDescent="0.15">
      <c r="J471" s="9"/>
    </row>
    <row r="472" spans="10:10" ht="15.75" customHeight="1" x14ac:dyDescent="0.15">
      <c r="J472" s="9"/>
    </row>
    <row r="473" spans="10:10" ht="15.75" customHeight="1" x14ac:dyDescent="0.15">
      <c r="J473" s="9"/>
    </row>
    <row r="474" spans="10:10" ht="15.75" customHeight="1" x14ac:dyDescent="0.15">
      <c r="J474" s="9"/>
    </row>
    <row r="475" spans="10:10" ht="15.75" customHeight="1" x14ac:dyDescent="0.15">
      <c r="J475" s="9"/>
    </row>
    <row r="476" spans="10:10" ht="15.75" customHeight="1" x14ac:dyDescent="0.15">
      <c r="J476" s="9"/>
    </row>
    <row r="477" spans="10:10" ht="15.75" customHeight="1" x14ac:dyDescent="0.15">
      <c r="J477" s="9"/>
    </row>
    <row r="478" spans="10:10" ht="15.75" customHeight="1" x14ac:dyDescent="0.15">
      <c r="J478" s="9"/>
    </row>
    <row r="479" spans="10:10" ht="15.75" customHeight="1" x14ac:dyDescent="0.15">
      <c r="J479" s="9"/>
    </row>
    <row r="480" spans="10:10" ht="15.75" customHeight="1" x14ac:dyDescent="0.15">
      <c r="J480" s="9"/>
    </row>
    <row r="481" spans="10:10" ht="15.75" customHeight="1" x14ac:dyDescent="0.15">
      <c r="J481" s="9"/>
    </row>
    <row r="482" spans="10:10" ht="15.75" customHeight="1" x14ac:dyDescent="0.15">
      <c r="J482" s="9"/>
    </row>
    <row r="483" spans="10:10" ht="15.75" customHeight="1" x14ac:dyDescent="0.15">
      <c r="J483" s="9"/>
    </row>
    <row r="484" spans="10:10" ht="15.75" customHeight="1" x14ac:dyDescent="0.15">
      <c r="J484" s="9"/>
    </row>
    <row r="485" spans="10:10" ht="15.75" customHeight="1" x14ac:dyDescent="0.15">
      <c r="J485" s="9"/>
    </row>
    <row r="486" spans="10:10" ht="15.75" customHeight="1" x14ac:dyDescent="0.15">
      <c r="J486" s="9"/>
    </row>
    <row r="487" spans="10:10" ht="15.75" customHeight="1" x14ac:dyDescent="0.15">
      <c r="J487" s="9"/>
    </row>
    <row r="488" spans="10:10" ht="15.75" customHeight="1" x14ac:dyDescent="0.15">
      <c r="J488" s="9"/>
    </row>
    <row r="489" spans="10:10" ht="15.75" customHeight="1" x14ac:dyDescent="0.15">
      <c r="J489" s="9"/>
    </row>
    <row r="490" spans="10:10" ht="15.75" customHeight="1" x14ac:dyDescent="0.15">
      <c r="J490" s="9"/>
    </row>
    <row r="491" spans="10:10" ht="15.75" customHeight="1" x14ac:dyDescent="0.15">
      <c r="J491" s="9"/>
    </row>
    <row r="492" spans="10:10" ht="15.75" customHeight="1" x14ac:dyDescent="0.15">
      <c r="J492" s="9"/>
    </row>
    <row r="493" spans="10:10" ht="15.75" customHeight="1" x14ac:dyDescent="0.15">
      <c r="J493" s="9"/>
    </row>
    <row r="494" spans="10:10" ht="15.75" customHeight="1" x14ac:dyDescent="0.15">
      <c r="J494" s="9"/>
    </row>
    <row r="495" spans="10:10" ht="15.75" customHeight="1" x14ac:dyDescent="0.15">
      <c r="J495" s="9"/>
    </row>
    <row r="496" spans="10:10" ht="15.75" customHeight="1" x14ac:dyDescent="0.15">
      <c r="J496" s="9"/>
    </row>
    <row r="497" spans="10:10" ht="15.75" customHeight="1" x14ac:dyDescent="0.15">
      <c r="J497" s="9"/>
    </row>
    <row r="498" spans="10:10" ht="15.75" customHeight="1" x14ac:dyDescent="0.15">
      <c r="J498" s="9"/>
    </row>
    <row r="499" spans="10:10" ht="15.75" customHeight="1" x14ac:dyDescent="0.15">
      <c r="J499" s="9"/>
    </row>
    <row r="500" spans="10:10" ht="15.75" customHeight="1" x14ac:dyDescent="0.15">
      <c r="J500" s="9"/>
    </row>
    <row r="501" spans="10:10" ht="15.75" customHeight="1" x14ac:dyDescent="0.15">
      <c r="J501" s="9"/>
    </row>
    <row r="502" spans="10:10" ht="15.75" customHeight="1" x14ac:dyDescent="0.15">
      <c r="J502" s="9"/>
    </row>
    <row r="503" spans="10:10" ht="15.75" customHeight="1" x14ac:dyDescent="0.15">
      <c r="J503" s="9"/>
    </row>
    <row r="504" spans="10:10" ht="15.75" customHeight="1" x14ac:dyDescent="0.15">
      <c r="J504" s="9"/>
    </row>
    <row r="505" spans="10:10" ht="15.75" customHeight="1" x14ac:dyDescent="0.15">
      <c r="J505" s="9"/>
    </row>
    <row r="506" spans="10:10" ht="15.75" customHeight="1" x14ac:dyDescent="0.15">
      <c r="J506" s="9"/>
    </row>
    <row r="507" spans="10:10" ht="15.75" customHeight="1" x14ac:dyDescent="0.15">
      <c r="J507" s="9"/>
    </row>
    <row r="508" spans="10:10" ht="15.75" customHeight="1" x14ac:dyDescent="0.15">
      <c r="J508" s="9"/>
    </row>
    <row r="509" spans="10:10" ht="15.75" customHeight="1" x14ac:dyDescent="0.15">
      <c r="J509" s="9"/>
    </row>
    <row r="510" spans="10:10" ht="15.75" customHeight="1" x14ac:dyDescent="0.15">
      <c r="J510" s="9"/>
    </row>
    <row r="511" spans="10:10" ht="15.75" customHeight="1" x14ac:dyDescent="0.15">
      <c r="J511" s="9"/>
    </row>
    <row r="512" spans="10:10" ht="15.75" customHeight="1" x14ac:dyDescent="0.15">
      <c r="J512" s="9"/>
    </row>
    <row r="513" spans="10:10" ht="15.75" customHeight="1" x14ac:dyDescent="0.15">
      <c r="J513" s="9"/>
    </row>
    <row r="514" spans="10:10" ht="15.75" customHeight="1" x14ac:dyDescent="0.15">
      <c r="J514" s="9"/>
    </row>
    <row r="515" spans="10:10" ht="15.75" customHeight="1" x14ac:dyDescent="0.15">
      <c r="J515" s="9"/>
    </row>
    <row r="516" spans="10:10" ht="15.75" customHeight="1" x14ac:dyDescent="0.15">
      <c r="J516" s="9"/>
    </row>
    <row r="517" spans="10:10" ht="15.75" customHeight="1" x14ac:dyDescent="0.15">
      <c r="J517" s="9"/>
    </row>
    <row r="518" spans="10:10" ht="15.75" customHeight="1" x14ac:dyDescent="0.15">
      <c r="J518" s="9"/>
    </row>
    <row r="519" spans="10:10" ht="15.75" customHeight="1" x14ac:dyDescent="0.15">
      <c r="J519" s="9"/>
    </row>
    <row r="520" spans="10:10" ht="15.75" customHeight="1" x14ac:dyDescent="0.15">
      <c r="J520" s="9"/>
    </row>
    <row r="521" spans="10:10" ht="15.75" customHeight="1" x14ac:dyDescent="0.15">
      <c r="J521" s="9"/>
    </row>
    <row r="522" spans="10:10" ht="15.75" customHeight="1" x14ac:dyDescent="0.15">
      <c r="J522" s="9"/>
    </row>
    <row r="523" spans="10:10" ht="15.75" customHeight="1" x14ac:dyDescent="0.15">
      <c r="J523" s="9"/>
    </row>
    <row r="524" spans="10:10" ht="15.75" customHeight="1" x14ac:dyDescent="0.15">
      <c r="J524" s="9"/>
    </row>
    <row r="525" spans="10:10" ht="15.75" customHeight="1" x14ac:dyDescent="0.15">
      <c r="J525" s="9"/>
    </row>
    <row r="526" spans="10:10" ht="15.75" customHeight="1" x14ac:dyDescent="0.15">
      <c r="J526" s="9"/>
    </row>
    <row r="527" spans="10:10" ht="15.75" customHeight="1" x14ac:dyDescent="0.15">
      <c r="J527" s="9"/>
    </row>
    <row r="528" spans="10:10" ht="15.75" customHeight="1" x14ac:dyDescent="0.15">
      <c r="J528" s="9"/>
    </row>
    <row r="529" spans="10:10" ht="15.75" customHeight="1" x14ac:dyDescent="0.15">
      <c r="J529" s="9"/>
    </row>
    <row r="530" spans="10:10" ht="15.75" customHeight="1" x14ac:dyDescent="0.15">
      <c r="J530" s="9"/>
    </row>
    <row r="531" spans="10:10" ht="15.75" customHeight="1" x14ac:dyDescent="0.15">
      <c r="J531" s="9"/>
    </row>
    <row r="532" spans="10:10" ht="15.75" customHeight="1" x14ac:dyDescent="0.15">
      <c r="J532" s="9"/>
    </row>
    <row r="533" spans="10:10" ht="15.75" customHeight="1" x14ac:dyDescent="0.15">
      <c r="J533" s="9"/>
    </row>
    <row r="534" spans="10:10" ht="15.75" customHeight="1" x14ac:dyDescent="0.15">
      <c r="J534" s="9"/>
    </row>
    <row r="535" spans="10:10" ht="15.75" customHeight="1" x14ac:dyDescent="0.15">
      <c r="J535" s="9"/>
    </row>
    <row r="536" spans="10:10" ht="15.75" customHeight="1" x14ac:dyDescent="0.15">
      <c r="J536" s="9"/>
    </row>
    <row r="537" spans="10:10" ht="15.75" customHeight="1" x14ac:dyDescent="0.15">
      <c r="J537" s="9"/>
    </row>
    <row r="538" spans="10:10" ht="15.75" customHeight="1" x14ac:dyDescent="0.15">
      <c r="J538" s="9"/>
    </row>
    <row r="539" spans="10:10" ht="15.75" customHeight="1" x14ac:dyDescent="0.15">
      <c r="J539" s="9"/>
    </row>
    <row r="540" spans="10:10" ht="15.75" customHeight="1" x14ac:dyDescent="0.15">
      <c r="J540" s="9"/>
    </row>
    <row r="541" spans="10:10" ht="15.75" customHeight="1" x14ac:dyDescent="0.15">
      <c r="J541" s="9"/>
    </row>
    <row r="542" spans="10:10" ht="15.75" customHeight="1" x14ac:dyDescent="0.15">
      <c r="J542" s="9"/>
    </row>
    <row r="543" spans="10:10" ht="15.75" customHeight="1" x14ac:dyDescent="0.15">
      <c r="J543" s="9"/>
    </row>
    <row r="544" spans="10:10" ht="15.75" customHeight="1" x14ac:dyDescent="0.15">
      <c r="J544" s="9"/>
    </row>
    <row r="545" spans="10:10" ht="15.75" customHeight="1" x14ac:dyDescent="0.15">
      <c r="J545" s="9"/>
    </row>
    <row r="546" spans="10:10" ht="15.75" customHeight="1" x14ac:dyDescent="0.15">
      <c r="J546" s="9"/>
    </row>
    <row r="547" spans="10:10" ht="15.75" customHeight="1" x14ac:dyDescent="0.15">
      <c r="J547" s="9"/>
    </row>
    <row r="548" spans="10:10" ht="15.75" customHeight="1" x14ac:dyDescent="0.15">
      <c r="J548" s="9"/>
    </row>
    <row r="549" spans="10:10" ht="15.75" customHeight="1" x14ac:dyDescent="0.15">
      <c r="J549" s="9"/>
    </row>
    <row r="550" spans="10:10" ht="15.75" customHeight="1" x14ac:dyDescent="0.15">
      <c r="J550" s="9"/>
    </row>
    <row r="551" spans="10:10" ht="15.75" customHeight="1" x14ac:dyDescent="0.15">
      <c r="J551" s="9"/>
    </row>
    <row r="552" spans="10:10" ht="15.75" customHeight="1" x14ac:dyDescent="0.15">
      <c r="J552" s="9"/>
    </row>
    <row r="553" spans="10:10" ht="15.75" customHeight="1" x14ac:dyDescent="0.15">
      <c r="J553" s="9"/>
    </row>
    <row r="554" spans="10:10" ht="15.75" customHeight="1" x14ac:dyDescent="0.15">
      <c r="J554" s="9"/>
    </row>
    <row r="555" spans="10:10" ht="15.75" customHeight="1" x14ac:dyDescent="0.15">
      <c r="J555" s="9"/>
    </row>
    <row r="556" spans="10:10" ht="15.75" customHeight="1" x14ac:dyDescent="0.15">
      <c r="J556" s="9"/>
    </row>
    <row r="557" spans="10:10" ht="15.75" customHeight="1" x14ac:dyDescent="0.15">
      <c r="J557" s="9"/>
    </row>
    <row r="558" spans="10:10" ht="15.75" customHeight="1" x14ac:dyDescent="0.15">
      <c r="J558" s="9"/>
    </row>
    <row r="559" spans="10:10" ht="15.75" customHeight="1" x14ac:dyDescent="0.15">
      <c r="J559" s="9"/>
    </row>
    <row r="560" spans="10:10" ht="15.75" customHeight="1" x14ac:dyDescent="0.15">
      <c r="J560" s="9"/>
    </row>
    <row r="561" spans="10:10" ht="15.75" customHeight="1" x14ac:dyDescent="0.15">
      <c r="J561" s="9"/>
    </row>
    <row r="562" spans="10:10" ht="15.75" customHeight="1" x14ac:dyDescent="0.15">
      <c r="J562" s="9"/>
    </row>
    <row r="563" spans="10:10" ht="15.75" customHeight="1" x14ac:dyDescent="0.15">
      <c r="J563" s="9"/>
    </row>
    <row r="564" spans="10:10" ht="15.75" customHeight="1" x14ac:dyDescent="0.15">
      <c r="J564" s="9"/>
    </row>
    <row r="565" spans="10:10" ht="15.75" customHeight="1" x14ac:dyDescent="0.15">
      <c r="J565" s="9"/>
    </row>
    <row r="566" spans="10:10" ht="15.75" customHeight="1" x14ac:dyDescent="0.15">
      <c r="J566" s="9"/>
    </row>
    <row r="567" spans="10:10" ht="15.75" customHeight="1" x14ac:dyDescent="0.15">
      <c r="J567" s="9"/>
    </row>
    <row r="568" spans="10:10" ht="15.75" customHeight="1" x14ac:dyDescent="0.15">
      <c r="J568" s="9"/>
    </row>
    <row r="569" spans="10:10" ht="15.75" customHeight="1" x14ac:dyDescent="0.15">
      <c r="J569" s="9"/>
    </row>
    <row r="570" spans="10:10" ht="15.75" customHeight="1" x14ac:dyDescent="0.15">
      <c r="J570" s="9"/>
    </row>
    <row r="571" spans="10:10" ht="15.75" customHeight="1" x14ac:dyDescent="0.15">
      <c r="J571" s="9"/>
    </row>
    <row r="572" spans="10:10" ht="15.75" customHeight="1" x14ac:dyDescent="0.15">
      <c r="J572" s="9"/>
    </row>
    <row r="573" spans="10:10" ht="15.75" customHeight="1" x14ac:dyDescent="0.15">
      <c r="J573" s="9"/>
    </row>
    <row r="574" spans="10:10" ht="15.75" customHeight="1" x14ac:dyDescent="0.15">
      <c r="J574" s="9"/>
    </row>
    <row r="575" spans="10:10" ht="15.75" customHeight="1" x14ac:dyDescent="0.15">
      <c r="J575" s="9"/>
    </row>
    <row r="576" spans="10:10" ht="15.75" customHeight="1" x14ac:dyDescent="0.15">
      <c r="J576" s="9"/>
    </row>
    <row r="577" spans="10:10" ht="15.75" customHeight="1" x14ac:dyDescent="0.15">
      <c r="J577" s="9"/>
    </row>
    <row r="578" spans="10:10" ht="15.75" customHeight="1" x14ac:dyDescent="0.15">
      <c r="J578" s="9"/>
    </row>
    <row r="579" spans="10:10" ht="15.75" customHeight="1" x14ac:dyDescent="0.15">
      <c r="J579" s="9"/>
    </row>
    <row r="580" spans="10:10" ht="15.75" customHeight="1" x14ac:dyDescent="0.15">
      <c r="J580" s="9"/>
    </row>
    <row r="581" spans="10:10" ht="15.75" customHeight="1" x14ac:dyDescent="0.15">
      <c r="J581" s="9"/>
    </row>
    <row r="582" spans="10:10" ht="15.75" customHeight="1" x14ac:dyDescent="0.15">
      <c r="J582" s="9"/>
    </row>
    <row r="583" spans="10:10" ht="15.75" customHeight="1" x14ac:dyDescent="0.15">
      <c r="J583" s="9"/>
    </row>
    <row r="584" spans="10:10" ht="15.75" customHeight="1" x14ac:dyDescent="0.15">
      <c r="J584" s="9"/>
    </row>
    <row r="585" spans="10:10" ht="15.75" customHeight="1" x14ac:dyDescent="0.15">
      <c r="J585" s="9"/>
    </row>
    <row r="586" spans="10:10" ht="15.75" customHeight="1" x14ac:dyDescent="0.15">
      <c r="J586" s="9"/>
    </row>
    <row r="587" spans="10:10" ht="15.75" customHeight="1" x14ac:dyDescent="0.15">
      <c r="J587" s="9"/>
    </row>
    <row r="588" spans="10:10" ht="15.75" customHeight="1" x14ac:dyDescent="0.15">
      <c r="J588" s="9"/>
    </row>
    <row r="589" spans="10:10" ht="15.75" customHeight="1" x14ac:dyDescent="0.15">
      <c r="J589" s="9"/>
    </row>
    <row r="590" spans="10:10" ht="15.75" customHeight="1" x14ac:dyDescent="0.15">
      <c r="J590" s="9"/>
    </row>
    <row r="591" spans="10:10" ht="15.75" customHeight="1" x14ac:dyDescent="0.15">
      <c r="J591" s="9"/>
    </row>
    <row r="592" spans="10:10" ht="15.75" customHeight="1" x14ac:dyDescent="0.15">
      <c r="J592" s="9"/>
    </row>
    <row r="593" spans="10:10" ht="15.75" customHeight="1" x14ac:dyDescent="0.15">
      <c r="J593" s="9"/>
    </row>
    <row r="594" spans="10:10" ht="15.75" customHeight="1" x14ac:dyDescent="0.15">
      <c r="J594" s="9"/>
    </row>
    <row r="595" spans="10:10" ht="15.75" customHeight="1" x14ac:dyDescent="0.15">
      <c r="J595" s="9"/>
    </row>
    <row r="596" spans="10:10" ht="15.75" customHeight="1" x14ac:dyDescent="0.15">
      <c r="J596" s="9"/>
    </row>
    <row r="597" spans="10:10" ht="15.75" customHeight="1" x14ac:dyDescent="0.15">
      <c r="J597" s="9"/>
    </row>
    <row r="598" spans="10:10" ht="15.75" customHeight="1" x14ac:dyDescent="0.15">
      <c r="J598" s="9"/>
    </row>
    <row r="599" spans="10:10" ht="15.75" customHeight="1" x14ac:dyDescent="0.15">
      <c r="J599" s="9"/>
    </row>
    <row r="600" spans="10:10" ht="15.75" customHeight="1" x14ac:dyDescent="0.15">
      <c r="J600" s="9"/>
    </row>
    <row r="601" spans="10:10" ht="15.75" customHeight="1" x14ac:dyDescent="0.15">
      <c r="J601" s="9"/>
    </row>
    <row r="602" spans="10:10" ht="15.75" customHeight="1" x14ac:dyDescent="0.15">
      <c r="J602" s="9"/>
    </row>
    <row r="603" spans="10:10" ht="15.75" customHeight="1" x14ac:dyDescent="0.15">
      <c r="J603" s="9"/>
    </row>
    <row r="604" spans="10:10" ht="15.75" customHeight="1" x14ac:dyDescent="0.15">
      <c r="J604" s="9"/>
    </row>
    <row r="605" spans="10:10" ht="15.75" customHeight="1" x14ac:dyDescent="0.15">
      <c r="J605" s="9"/>
    </row>
    <row r="606" spans="10:10" ht="15.75" customHeight="1" x14ac:dyDescent="0.15">
      <c r="J606" s="9"/>
    </row>
    <row r="607" spans="10:10" ht="15.75" customHeight="1" x14ac:dyDescent="0.15">
      <c r="J607" s="9"/>
    </row>
    <row r="608" spans="10:10" ht="15.75" customHeight="1" x14ac:dyDescent="0.15">
      <c r="J608" s="9"/>
    </row>
    <row r="609" spans="10:10" ht="15.75" customHeight="1" x14ac:dyDescent="0.15">
      <c r="J609" s="9"/>
    </row>
    <row r="610" spans="10:10" ht="15.75" customHeight="1" x14ac:dyDescent="0.15">
      <c r="J610" s="9"/>
    </row>
    <row r="611" spans="10:10" ht="15.75" customHeight="1" x14ac:dyDescent="0.15">
      <c r="J611" s="9"/>
    </row>
    <row r="612" spans="10:10" ht="15.75" customHeight="1" x14ac:dyDescent="0.15">
      <c r="J612" s="9"/>
    </row>
    <row r="613" spans="10:10" ht="15.75" customHeight="1" x14ac:dyDescent="0.15">
      <c r="J613" s="9"/>
    </row>
    <row r="614" spans="10:10" ht="15.75" customHeight="1" x14ac:dyDescent="0.15">
      <c r="J614" s="9"/>
    </row>
    <row r="615" spans="10:10" ht="15.75" customHeight="1" x14ac:dyDescent="0.15">
      <c r="J615" s="9"/>
    </row>
    <row r="616" spans="10:10" ht="15.75" customHeight="1" x14ac:dyDescent="0.15">
      <c r="J616" s="9"/>
    </row>
    <row r="617" spans="10:10" ht="15.75" customHeight="1" x14ac:dyDescent="0.15">
      <c r="J617" s="9"/>
    </row>
    <row r="618" spans="10:10" ht="15.75" customHeight="1" x14ac:dyDescent="0.15">
      <c r="J618" s="9"/>
    </row>
    <row r="619" spans="10:10" ht="15.75" customHeight="1" x14ac:dyDescent="0.15">
      <c r="J619" s="9"/>
    </row>
    <row r="620" spans="10:10" ht="15.75" customHeight="1" x14ac:dyDescent="0.15">
      <c r="J620" s="9"/>
    </row>
    <row r="621" spans="10:10" ht="15.75" customHeight="1" x14ac:dyDescent="0.15">
      <c r="J621" s="9"/>
    </row>
    <row r="622" spans="10:10" ht="15.75" customHeight="1" x14ac:dyDescent="0.15">
      <c r="J622" s="9"/>
    </row>
    <row r="623" spans="10:10" ht="15.75" customHeight="1" x14ac:dyDescent="0.15">
      <c r="J623" s="9"/>
    </row>
    <row r="624" spans="10:10" ht="15.75" customHeight="1" x14ac:dyDescent="0.15">
      <c r="J624" s="9"/>
    </row>
    <row r="625" spans="10:10" ht="15.75" customHeight="1" x14ac:dyDescent="0.15">
      <c r="J625" s="9"/>
    </row>
    <row r="626" spans="10:10" ht="15.75" customHeight="1" x14ac:dyDescent="0.15">
      <c r="J626" s="9"/>
    </row>
    <row r="627" spans="10:10" ht="15.75" customHeight="1" x14ac:dyDescent="0.15">
      <c r="J627" s="9"/>
    </row>
    <row r="628" spans="10:10" ht="15.75" customHeight="1" x14ac:dyDescent="0.15">
      <c r="J628" s="9"/>
    </row>
    <row r="629" spans="10:10" ht="15.75" customHeight="1" x14ac:dyDescent="0.15">
      <c r="J629" s="9"/>
    </row>
    <row r="630" spans="10:10" ht="15.75" customHeight="1" x14ac:dyDescent="0.15">
      <c r="J630" s="9"/>
    </row>
    <row r="631" spans="10:10" ht="15.75" customHeight="1" x14ac:dyDescent="0.15">
      <c r="J631" s="9"/>
    </row>
    <row r="632" spans="10:10" ht="15.75" customHeight="1" x14ac:dyDescent="0.15">
      <c r="J632" s="9"/>
    </row>
    <row r="633" spans="10:10" ht="15.75" customHeight="1" x14ac:dyDescent="0.15">
      <c r="J633" s="9"/>
    </row>
    <row r="634" spans="10:10" ht="15.75" customHeight="1" x14ac:dyDescent="0.15">
      <c r="J634" s="9"/>
    </row>
    <row r="635" spans="10:10" ht="15.75" customHeight="1" x14ac:dyDescent="0.15">
      <c r="J635" s="9"/>
    </row>
    <row r="636" spans="10:10" ht="15.75" customHeight="1" x14ac:dyDescent="0.15">
      <c r="J636" s="9"/>
    </row>
    <row r="637" spans="10:10" ht="15.75" customHeight="1" x14ac:dyDescent="0.15">
      <c r="J637" s="9"/>
    </row>
    <row r="638" spans="10:10" ht="15.75" customHeight="1" x14ac:dyDescent="0.15">
      <c r="J638" s="9"/>
    </row>
    <row r="639" spans="10:10" ht="15.75" customHeight="1" x14ac:dyDescent="0.15">
      <c r="J639" s="9"/>
    </row>
    <row r="640" spans="10:10" ht="15.75" customHeight="1" x14ac:dyDescent="0.15">
      <c r="J640" s="9"/>
    </row>
    <row r="641" spans="10:10" ht="15.75" customHeight="1" x14ac:dyDescent="0.15">
      <c r="J641" s="9"/>
    </row>
    <row r="642" spans="10:10" ht="15.75" customHeight="1" x14ac:dyDescent="0.15">
      <c r="J642" s="9"/>
    </row>
    <row r="643" spans="10:10" ht="15.75" customHeight="1" x14ac:dyDescent="0.15">
      <c r="J643" s="9"/>
    </row>
    <row r="644" spans="10:10" ht="15.75" customHeight="1" x14ac:dyDescent="0.15">
      <c r="J644" s="9"/>
    </row>
    <row r="645" spans="10:10" ht="15.75" customHeight="1" x14ac:dyDescent="0.15">
      <c r="J645" s="9"/>
    </row>
    <row r="646" spans="10:10" ht="15.75" customHeight="1" x14ac:dyDescent="0.15">
      <c r="J646" s="9"/>
    </row>
    <row r="647" spans="10:10" ht="15.75" customHeight="1" x14ac:dyDescent="0.15">
      <c r="J647" s="9"/>
    </row>
    <row r="648" spans="10:10" ht="15.75" customHeight="1" x14ac:dyDescent="0.15">
      <c r="J648" s="9"/>
    </row>
    <row r="649" spans="10:10" ht="15.75" customHeight="1" x14ac:dyDescent="0.15">
      <c r="J649" s="9"/>
    </row>
    <row r="650" spans="10:10" ht="15.75" customHeight="1" x14ac:dyDescent="0.15">
      <c r="J650" s="9"/>
    </row>
    <row r="651" spans="10:10" ht="15.75" customHeight="1" x14ac:dyDescent="0.15">
      <c r="J651" s="9"/>
    </row>
    <row r="652" spans="10:10" ht="15.75" customHeight="1" x14ac:dyDescent="0.15">
      <c r="J652" s="9"/>
    </row>
    <row r="653" spans="10:10" ht="15.75" customHeight="1" x14ac:dyDescent="0.15">
      <c r="J653" s="9"/>
    </row>
    <row r="654" spans="10:10" ht="15.75" customHeight="1" x14ac:dyDescent="0.15">
      <c r="J654" s="9"/>
    </row>
    <row r="655" spans="10:10" ht="15.75" customHeight="1" x14ac:dyDescent="0.15">
      <c r="J655" s="9"/>
    </row>
    <row r="656" spans="10:10" ht="15.75" customHeight="1" x14ac:dyDescent="0.15">
      <c r="J656" s="9"/>
    </row>
    <row r="657" spans="10:10" ht="15.75" customHeight="1" x14ac:dyDescent="0.15">
      <c r="J657" s="9"/>
    </row>
    <row r="658" spans="10:10" ht="15.75" customHeight="1" x14ac:dyDescent="0.15">
      <c r="J658" s="9"/>
    </row>
    <row r="659" spans="10:10" ht="15.75" customHeight="1" x14ac:dyDescent="0.15">
      <c r="J659" s="9"/>
    </row>
    <row r="660" spans="10:10" ht="15.75" customHeight="1" x14ac:dyDescent="0.15">
      <c r="J660" s="9"/>
    </row>
    <row r="661" spans="10:10" ht="15.75" customHeight="1" x14ac:dyDescent="0.15">
      <c r="J661" s="9"/>
    </row>
    <row r="662" spans="10:10" ht="15.75" customHeight="1" x14ac:dyDescent="0.15">
      <c r="J662" s="9"/>
    </row>
    <row r="663" spans="10:10" ht="15.75" customHeight="1" x14ac:dyDescent="0.15">
      <c r="J663" s="9"/>
    </row>
    <row r="664" spans="10:10" ht="15.75" customHeight="1" x14ac:dyDescent="0.15">
      <c r="J664" s="9"/>
    </row>
    <row r="665" spans="10:10" ht="15.75" customHeight="1" x14ac:dyDescent="0.15">
      <c r="J665" s="9"/>
    </row>
    <row r="666" spans="10:10" ht="15.75" customHeight="1" x14ac:dyDescent="0.15">
      <c r="J666" s="9"/>
    </row>
    <row r="667" spans="10:10" ht="15.75" customHeight="1" x14ac:dyDescent="0.15">
      <c r="J667" s="9"/>
    </row>
    <row r="668" spans="10:10" ht="15.75" customHeight="1" x14ac:dyDescent="0.15">
      <c r="J668" s="9"/>
    </row>
    <row r="669" spans="10:10" ht="15.75" customHeight="1" x14ac:dyDescent="0.15">
      <c r="J669" s="9"/>
    </row>
    <row r="670" spans="10:10" ht="15.75" customHeight="1" x14ac:dyDescent="0.15">
      <c r="J670" s="9"/>
    </row>
    <row r="671" spans="10:10" ht="15.75" customHeight="1" x14ac:dyDescent="0.15">
      <c r="J671" s="9"/>
    </row>
    <row r="672" spans="10:10" ht="15.75" customHeight="1" x14ac:dyDescent="0.15">
      <c r="J672" s="9"/>
    </row>
    <row r="673" spans="10:10" ht="15.75" customHeight="1" x14ac:dyDescent="0.15">
      <c r="J673" s="9"/>
    </row>
    <row r="674" spans="10:10" ht="15.75" customHeight="1" x14ac:dyDescent="0.15">
      <c r="J674" s="9"/>
    </row>
    <row r="675" spans="10:10" ht="15.75" customHeight="1" x14ac:dyDescent="0.15">
      <c r="J675" s="9"/>
    </row>
    <row r="676" spans="10:10" ht="15.75" customHeight="1" x14ac:dyDescent="0.15">
      <c r="J676" s="9"/>
    </row>
    <row r="677" spans="10:10" ht="15.75" customHeight="1" x14ac:dyDescent="0.15">
      <c r="J677" s="9"/>
    </row>
    <row r="678" spans="10:10" ht="15.75" customHeight="1" x14ac:dyDescent="0.15">
      <c r="J678" s="9"/>
    </row>
    <row r="679" spans="10:10" ht="15.75" customHeight="1" x14ac:dyDescent="0.15">
      <c r="J679" s="9"/>
    </row>
    <row r="680" spans="10:10" ht="15.75" customHeight="1" x14ac:dyDescent="0.15">
      <c r="J680" s="9"/>
    </row>
    <row r="681" spans="10:10" ht="15.75" customHeight="1" x14ac:dyDescent="0.15">
      <c r="J681" s="9"/>
    </row>
    <row r="682" spans="10:10" ht="15.75" customHeight="1" x14ac:dyDescent="0.15">
      <c r="J682" s="9"/>
    </row>
    <row r="683" spans="10:10" ht="15.75" customHeight="1" x14ac:dyDescent="0.15">
      <c r="J683" s="9"/>
    </row>
    <row r="684" spans="10:10" ht="15.75" customHeight="1" x14ac:dyDescent="0.15">
      <c r="J684" s="9"/>
    </row>
    <row r="685" spans="10:10" ht="15.75" customHeight="1" x14ac:dyDescent="0.15">
      <c r="J685" s="9"/>
    </row>
    <row r="686" spans="10:10" ht="15.75" customHeight="1" x14ac:dyDescent="0.15">
      <c r="J686" s="9"/>
    </row>
    <row r="687" spans="10:10" ht="15.75" customHeight="1" x14ac:dyDescent="0.15">
      <c r="J687" s="9"/>
    </row>
    <row r="688" spans="10:10" ht="15.75" customHeight="1" x14ac:dyDescent="0.15">
      <c r="J688" s="9"/>
    </row>
    <row r="689" spans="10:10" ht="15.75" customHeight="1" x14ac:dyDescent="0.15">
      <c r="J689" s="9"/>
    </row>
    <row r="690" spans="10:10" ht="15.75" customHeight="1" x14ac:dyDescent="0.15">
      <c r="J690" s="9"/>
    </row>
    <row r="691" spans="10:10" ht="15.75" customHeight="1" x14ac:dyDescent="0.15">
      <c r="J691" s="9"/>
    </row>
    <row r="692" spans="10:10" ht="15.75" customHeight="1" x14ac:dyDescent="0.15">
      <c r="J692" s="9"/>
    </row>
    <row r="693" spans="10:10" ht="15.75" customHeight="1" x14ac:dyDescent="0.15">
      <c r="J693" s="9"/>
    </row>
    <row r="694" spans="10:10" ht="15.75" customHeight="1" x14ac:dyDescent="0.15">
      <c r="J694" s="9"/>
    </row>
    <row r="695" spans="10:10" ht="15.75" customHeight="1" x14ac:dyDescent="0.15">
      <c r="J695" s="9"/>
    </row>
    <row r="696" spans="10:10" ht="15.75" customHeight="1" x14ac:dyDescent="0.15">
      <c r="J696" s="9"/>
    </row>
    <row r="697" spans="10:10" ht="15.75" customHeight="1" x14ac:dyDescent="0.15">
      <c r="J697" s="9"/>
    </row>
    <row r="698" spans="10:10" ht="15.75" customHeight="1" x14ac:dyDescent="0.15">
      <c r="J698" s="9"/>
    </row>
    <row r="699" spans="10:10" ht="15.75" customHeight="1" x14ac:dyDescent="0.15">
      <c r="J699" s="9"/>
    </row>
    <row r="700" spans="10:10" ht="15.75" customHeight="1" x14ac:dyDescent="0.15">
      <c r="J700" s="9"/>
    </row>
    <row r="701" spans="10:10" ht="15.75" customHeight="1" x14ac:dyDescent="0.15">
      <c r="J701" s="9"/>
    </row>
    <row r="702" spans="10:10" ht="15.75" customHeight="1" x14ac:dyDescent="0.15">
      <c r="J702" s="9"/>
    </row>
    <row r="703" spans="10:10" ht="15.75" customHeight="1" x14ac:dyDescent="0.15">
      <c r="J703" s="9"/>
    </row>
    <row r="704" spans="10:10" ht="15.75" customHeight="1" x14ac:dyDescent="0.15">
      <c r="J704" s="9"/>
    </row>
    <row r="705" spans="10:10" ht="15.75" customHeight="1" x14ac:dyDescent="0.15">
      <c r="J705" s="9"/>
    </row>
    <row r="706" spans="10:10" ht="15.75" customHeight="1" x14ac:dyDescent="0.15">
      <c r="J706" s="9"/>
    </row>
    <row r="707" spans="10:10" ht="15.75" customHeight="1" x14ac:dyDescent="0.15">
      <c r="J707" s="9"/>
    </row>
    <row r="708" spans="10:10" ht="15.75" customHeight="1" x14ac:dyDescent="0.15">
      <c r="J708" s="9"/>
    </row>
    <row r="709" spans="10:10" ht="15.75" customHeight="1" x14ac:dyDescent="0.15">
      <c r="J709" s="9"/>
    </row>
    <row r="710" spans="10:10" ht="15.75" customHeight="1" x14ac:dyDescent="0.15">
      <c r="J710" s="9"/>
    </row>
    <row r="711" spans="10:10" ht="15.75" customHeight="1" x14ac:dyDescent="0.15">
      <c r="J711" s="9"/>
    </row>
    <row r="712" spans="10:10" ht="15.75" customHeight="1" x14ac:dyDescent="0.15">
      <c r="J712" s="9"/>
    </row>
    <row r="713" spans="10:10" ht="15.75" customHeight="1" x14ac:dyDescent="0.15">
      <c r="J713" s="9"/>
    </row>
    <row r="714" spans="10:10" ht="15.75" customHeight="1" x14ac:dyDescent="0.15">
      <c r="J714" s="9"/>
    </row>
    <row r="715" spans="10:10" ht="15.75" customHeight="1" x14ac:dyDescent="0.15">
      <c r="J715" s="9"/>
    </row>
    <row r="716" spans="10:10" ht="15.75" customHeight="1" x14ac:dyDescent="0.15">
      <c r="J716" s="9"/>
    </row>
    <row r="717" spans="10:10" ht="15.75" customHeight="1" x14ac:dyDescent="0.15">
      <c r="J717" s="9"/>
    </row>
    <row r="718" spans="10:10" ht="15.75" customHeight="1" x14ac:dyDescent="0.15">
      <c r="J718" s="9"/>
    </row>
    <row r="719" spans="10:10" ht="15.75" customHeight="1" x14ac:dyDescent="0.15">
      <c r="J719" s="9"/>
    </row>
    <row r="720" spans="10:10" ht="15.75" customHeight="1" x14ac:dyDescent="0.15">
      <c r="J720" s="9"/>
    </row>
    <row r="721" spans="10:10" ht="15.75" customHeight="1" x14ac:dyDescent="0.15">
      <c r="J721" s="9"/>
    </row>
    <row r="722" spans="10:10" ht="15.75" customHeight="1" x14ac:dyDescent="0.15">
      <c r="J722" s="9"/>
    </row>
    <row r="723" spans="10:10" ht="15.75" customHeight="1" x14ac:dyDescent="0.15">
      <c r="J723" s="9"/>
    </row>
    <row r="724" spans="10:10" ht="15.75" customHeight="1" x14ac:dyDescent="0.15">
      <c r="J724" s="9"/>
    </row>
    <row r="725" spans="10:10" ht="15.75" customHeight="1" x14ac:dyDescent="0.15">
      <c r="J725" s="9"/>
    </row>
    <row r="726" spans="10:10" ht="15.75" customHeight="1" x14ac:dyDescent="0.15">
      <c r="J726" s="9"/>
    </row>
    <row r="727" spans="10:10" ht="15.75" customHeight="1" x14ac:dyDescent="0.15">
      <c r="J727" s="9"/>
    </row>
    <row r="728" spans="10:10" ht="15.75" customHeight="1" x14ac:dyDescent="0.15">
      <c r="J728" s="9"/>
    </row>
    <row r="729" spans="10:10" ht="15.75" customHeight="1" x14ac:dyDescent="0.15">
      <c r="J729" s="9"/>
    </row>
    <row r="730" spans="10:10" ht="15.75" customHeight="1" x14ac:dyDescent="0.15">
      <c r="J730" s="9"/>
    </row>
    <row r="731" spans="10:10" ht="15.75" customHeight="1" x14ac:dyDescent="0.15">
      <c r="J731" s="9"/>
    </row>
    <row r="732" spans="10:10" ht="15.75" customHeight="1" x14ac:dyDescent="0.15">
      <c r="J732" s="9"/>
    </row>
    <row r="733" spans="10:10" ht="15.75" customHeight="1" x14ac:dyDescent="0.15">
      <c r="J733" s="9"/>
    </row>
    <row r="734" spans="10:10" ht="15.75" customHeight="1" x14ac:dyDescent="0.15">
      <c r="J734" s="9"/>
    </row>
    <row r="735" spans="10:10" ht="15.75" customHeight="1" x14ac:dyDescent="0.15">
      <c r="J735" s="9"/>
    </row>
    <row r="736" spans="10:10" ht="15.75" customHeight="1" x14ac:dyDescent="0.15">
      <c r="J736" s="9"/>
    </row>
    <row r="737" spans="10:10" ht="15.75" customHeight="1" x14ac:dyDescent="0.15">
      <c r="J737" s="9"/>
    </row>
    <row r="738" spans="10:10" ht="15.75" customHeight="1" x14ac:dyDescent="0.15">
      <c r="J738" s="9"/>
    </row>
    <row r="739" spans="10:10" ht="15.75" customHeight="1" x14ac:dyDescent="0.15">
      <c r="J739" s="9"/>
    </row>
    <row r="740" spans="10:10" ht="15.75" customHeight="1" x14ac:dyDescent="0.15">
      <c r="J740" s="9"/>
    </row>
    <row r="741" spans="10:10" ht="15.75" customHeight="1" x14ac:dyDescent="0.15">
      <c r="J741" s="9"/>
    </row>
    <row r="742" spans="10:10" ht="15.75" customHeight="1" x14ac:dyDescent="0.15">
      <c r="J742" s="9"/>
    </row>
    <row r="743" spans="10:10" ht="15.75" customHeight="1" x14ac:dyDescent="0.15">
      <c r="J743" s="9"/>
    </row>
    <row r="744" spans="10:10" ht="15.75" customHeight="1" x14ac:dyDescent="0.15">
      <c r="J744" s="9"/>
    </row>
    <row r="745" spans="10:10" ht="15.75" customHeight="1" x14ac:dyDescent="0.15">
      <c r="J745" s="9"/>
    </row>
    <row r="746" spans="10:10" ht="15.75" customHeight="1" x14ac:dyDescent="0.15">
      <c r="J746" s="9"/>
    </row>
    <row r="747" spans="10:10" ht="15.75" customHeight="1" x14ac:dyDescent="0.15">
      <c r="J747" s="9"/>
    </row>
    <row r="748" spans="10:10" ht="15.75" customHeight="1" x14ac:dyDescent="0.15">
      <c r="J748" s="9"/>
    </row>
    <row r="749" spans="10:10" ht="15.75" customHeight="1" x14ac:dyDescent="0.15">
      <c r="J749" s="9"/>
    </row>
    <row r="750" spans="10:10" ht="15.75" customHeight="1" x14ac:dyDescent="0.15">
      <c r="J750" s="9"/>
    </row>
    <row r="751" spans="10:10" ht="15.75" customHeight="1" x14ac:dyDescent="0.15">
      <c r="J751" s="9"/>
    </row>
    <row r="752" spans="10:10" ht="15.75" customHeight="1" x14ac:dyDescent="0.15">
      <c r="J752" s="9"/>
    </row>
    <row r="753" spans="10:10" ht="15.75" customHeight="1" x14ac:dyDescent="0.15">
      <c r="J753" s="9"/>
    </row>
    <row r="754" spans="10:10" ht="15.75" customHeight="1" x14ac:dyDescent="0.15">
      <c r="J754" s="9"/>
    </row>
    <row r="755" spans="10:10" ht="15.75" customHeight="1" x14ac:dyDescent="0.15">
      <c r="J755" s="9"/>
    </row>
    <row r="756" spans="10:10" ht="15.75" customHeight="1" x14ac:dyDescent="0.15">
      <c r="J756" s="9"/>
    </row>
    <row r="757" spans="10:10" ht="15.75" customHeight="1" x14ac:dyDescent="0.15">
      <c r="J757" s="9"/>
    </row>
    <row r="758" spans="10:10" ht="15.75" customHeight="1" x14ac:dyDescent="0.15">
      <c r="J758" s="9"/>
    </row>
    <row r="759" spans="10:10" ht="15.75" customHeight="1" x14ac:dyDescent="0.15">
      <c r="J759" s="9"/>
    </row>
    <row r="760" spans="10:10" ht="15.75" customHeight="1" x14ac:dyDescent="0.15">
      <c r="J760" s="9"/>
    </row>
    <row r="761" spans="10:10" ht="15.75" customHeight="1" x14ac:dyDescent="0.15">
      <c r="J761" s="9"/>
    </row>
    <row r="762" spans="10:10" ht="15.75" customHeight="1" x14ac:dyDescent="0.15">
      <c r="J762" s="9"/>
    </row>
    <row r="763" spans="10:10" ht="15.75" customHeight="1" x14ac:dyDescent="0.15">
      <c r="J763" s="9"/>
    </row>
    <row r="764" spans="10:10" ht="15.75" customHeight="1" x14ac:dyDescent="0.15">
      <c r="J764" s="9"/>
    </row>
    <row r="765" spans="10:10" ht="15.75" customHeight="1" x14ac:dyDescent="0.15">
      <c r="J765" s="9"/>
    </row>
    <row r="766" spans="10:10" ht="15.75" customHeight="1" x14ac:dyDescent="0.15">
      <c r="J766" s="9"/>
    </row>
    <row r="767" spans="10:10" ht="15.75" customHeight="1" x14ac:dyDescent="0.15">
      <c r="J767" s="9"/>
    </row>
    <row r="768" spans="10:10" ht="15.75" customHeight="1" x14ac:dyDescent="0.15">
      <c r="J768" s="9"/>
    </row>
    <row r="769" spans="10:10" ht="15.75" customHeight="1" x14ac:dyDescent="0.15">
      <c r="J769" s="9"/>
    </row>
    <row r="770" spans="10:10" ht="15.75" customHeight="1" x14ac:dyDescent="0.15">
      <c r="J770" s="9"/>
    </row>
    <row r="771" spans="10:10" ht="15.75" customHeight="1" x14ac:dyDescent="0.15">
      <c r="J771" s="9"/>
    </row>
    <row r="772" spans="10:10" ht="15.75" customHeight="1" x14ac:dyDescent="0.15">
      <c r="J772" s="9"/>
    </row>
    <row r="773" spans="10:10" ht="15.75" customHeight="1" x14ac:dyDescent="0.15">
      <c r="J773" s="9"/>
    </row>
    <row r="774" spans="10:10" ht="15.75" customHeight="1" x14ac:dyDescent="0.15">
      <c r="J774" s="9"/>
    </row>
    <row r="775" spans="10:10" ht="15.75" customHeight="1" x14ac:dyDescent="0.15">
      <c r="J775" s="9"/>
    </row>
    <row r="776" spans="10:10" ht="15.75" customHeight="1" x14ac:dyDescent="0.15">
      <c r="J776" s="9"/>
    </row>
    <row r="777" spans="10:10" ht="15.75" customHeight="1" x14ac:dyDescent="0.15">
      <c r="J777" s="9"/>
    </row>
    <row r="778" spans="10:10" ht="15.75" customHeight="1" x14ac:dyDescent="0.15">
      <c r="J778" s="9"/>
    </row>
    <row r="779" spans="10:10" ht="15.75" customHeight="1" x14ac:dyDescent="0.15">
      <c r="J779" s="9"/>
    </row>
    <row r="780" spans="10:10" ht="15.75" customHeight="1" x14ac:dyDescent="0.15">
      <c r="J780" s="9"/>
    </row>
    <row r="781" spans="10:10" ht="15.75" customHeight="1" x14ac:dyDescent="0.15">
      <c r="J781" s="9"/>
    </row>
    <row r="782" spans="10:10" ht="15.75" customHeight="1" x14ac:dyDescent="0.15">
      <c r="J782" s="9"/>
    </row>
    <row r="783" spans="10:10" ht="15.75" customHeight="1" x14ac:dyDescent="0.15">
      <c r="J783" s="9"/>
    </row>
    <row r="784" spans="10:10" ht="15.75" customHeight="1" x14ac:dyDescent="0.15">
      <c r="J784" s="9"/>
    </row>
    <row r="785" spans="10:10" ht="15.75" customHeight="1" x14ac:dyDescent="0.15">
      <c r="J785" s="9"/>
    </row>
    <row r="786" spans="10:10" ht="15.75" customHeight="1" x14ac:dyDescent="0.15">
      <c r="J786" s="9"/>
    </row>
    <row r="787" spans="10:10" ht="15.75" customHeight="1" x14ac:dyDescent="0.15">
      <c r="J787" s="9"/>
    </row>
    <row r="788" spans="10:10" ht="15.75" customHeight="1" x14ac:dyDescent="0.15">
      <c r="J788" s="9"/>
    </row>
    <row r="789" spans="10:10" ht="15.75" customHeight="1" x14ac:dyDescent="0.15">
      <c r="J789" s="9"/>
    </row>
    <row r="790" spans="10:10" ht="15.75" customHeight="1" x14ac:dyDescent="0.15">
      <c r="J790" s="9"/>
    </row>
    <row r="791" spans="10:10" ht="15.75" customHeight="1" x14ac:dyDescent="0.15">
      <c r="J791" s="9"/>
    </row>
    <row r="792" spans="10:10" ht="15.75" customHeight="1" x14ac:dyDescent="0.15">
      <c r="J792" s="9"/>
    </row>
    <row r="793" spans="10:10" ht="15.75" customHeight="1" x14ac:dyDescent="0.15">
      <c r="J793" s="9"/>
    </row>
    <row r="794" spans="10:10" ht="15.75" customHeight="1" x14ac:dyDescent="0.15">
      <c r="J794" s="9"/>
    </row>
    <row r="795" spans="10:10" ht="15.75" customHeight="1" x14ac:dyDescent="0.15">
      <c r="J795" s="9"/>
    </row>
    <row r="796" spans="10:10" ht="15.75" customHeight="1" x14ac:dyDescent="0.15">
      <c r="J796" s="9"/>
    </row>
    <row r="797" spans="10:10" ht="15.75" customHeight="1" x14ac:dyDescent="0.15">
      <c r="J797" s="9"/>
    </row>
    <row r="798" spans="10:10" ht="15.75" customHeight="1" x14ac:dyDescent="0.15">
      <c r="J798" s="9"/>
    </row>
    <row r="799" spans="10:10" ht="15.75" customHeight="1" x14ac:dyDescent="0.15">
      <c r="J799" s="9"/>
    </row>
    <row r="800" spans="10:10" ht="15.75" customHeight="1" x14ac:dyDescent="0.15">
      <c r="J800" s="9"/>
    </row>
    <row r="801" spans="10:10" ht="15.75" customHeight="1" x14ac:dyDescent="0.15">
      <c r="J801" s="9"/>
    </row>
    <row r="802" spans="10:10" ht="15.75" customHeight="1" x14ac:dyDescent="0.15">
      <c r="J802" s="9"/>
    </row>
    <row r="803" spans="10:10" ht="15.75" customHeight="1" x14ac:dyDescent="0.15">
      <c r="J803" s="9"/>
    </row>
    <row r="804" spans="10:10" ht="15.75" customHeight="1" x14ac:dyDescent="0.15">
      <c r="J804" s="9"/>
    </row>
    <row r="805" spans="10:10" ht="15.75" customHeight="1" x14ac:dyDescent="0.15">
      <c r="J805" s="9"/>
    </row>
    <row r="806" spans="10:10" ht="15.75" customHeight="1" x14ac:dyDescent="0.15">
      <c r="J806" s="9"/>
    </row>
    <row r="807" spans="10:10" ht="15.75" customHeight="1" x14ac:dyDescent="0.15">
      <c r="J807" s="9"/>
    </row>
    <row r="808" spans="10:10" ht="15.75" customHeight="1" x14ac:dyDescent="0.15">
      <c r="J808" s="9"/>
    </row>
    <row r="809" spans="10:10" ht="15.75" customHeight="1" x14ac:dyDescent="0.15">
      <c r="J809" s="9"/>
    </row>
    <row r="810" spans="10:10" ht="15.75" customHeight="1" x14ac:dyDescent="0.15">
      <c r="J810" s="9"/>
    </row>
    <row r="811" spans="10:10" ht="15.75" customHeight="1" x14ac:dyDescent="0.15">
      <c r="J811" s="9"/>
    </row>
    <row r="812" spans="10:10" ht="15.75" customHeight="1" x14ac:dyDescent="0.15">
      <c r="J812" s="9"/>
    </row>
    <row r="813" spans="10:10" ht="15.75" customHeight="1" x14ac:dyDescent="0.15">
      <c r="J813" s="9"/>
    </row>
    <row r="814" spans="10:10" ht="15.75" customHeight="1" x14ac:dyDescent="0.15">
      <c r="J814" s="9"/>
    </row>
    <row r="815" spans="10:10" ht="15.75" customHeight="1" x14ac:dyDescent="0.15">
      <c r="J815" s="9"/>
    </row>
    <row r="816" spans="10:10" ht="15.75" customHeight="1" x14ac:dyDescent="0.15">
      <c r="J816" s="9"/>
    </row>
    <row r="817" spans="10:10" ht="15.75" customHeight="1" x14ac:dyDescent="0.15">
      <c r="J817" s="9"/>
    </row>
    <row r="818" spans="10:10" ht="15.75" customHeight="1" x14ac:dyDescent="0.15">
      <c r="J818" s="9"/>
    </row>
    <row r="819" spans="10:10" ht="15.75" customHeight="1" x14ac:dyDescent="0.15">
      <c r="J819" s="9"/>
    </row>
    <row r="820" spans="10:10" ht="15.75" customHeight="1" x14ac:dyDescent="0.15">
      <c r="J820" s="9"/>
    </row>
    <row r="821" spans="10:10" ht="15.75" customHeight="1" x14ac:dyDescent="0.15">
      <c r="J821" s="9"/>
    </row>
    <row r="822" spans="10:10" ht="15.75" customHeight="1" x14ac:dyDescent="0.15">
      <c r="J822" s="9"/>
    </row>
    <row r="823" spans="10:10" ht="15.75" customHeight="1" x14ac:dyDescent="0.15">
      <c r="J823" s="9"/>
    </row>
    <row r="824" spans="10:10" ht="15.75" customHeight="1" x14ac:dyDescent="0.15">
      <c r="J824" s="9"/>
    </row>
    <row r="825" spans="10:10" ht="15.75" customHeight="1" x14ac:dyDescent="0.15">
      <c r="J825" s="9"/>
    </row>
    <row r="826" spans="10:10" ht="15.75" customHeight="1" x14ac:dyDescent="0.15">
      <c r="J826" s="9"/>
    </row>
    <row r="827" spans="10:10" ht="15.75" customHeight="1" x14ac:dyDescent="0.15">
      <c r="J827" s="9"/>
    </row>
    <row r="828" spans="10:10" ht="15.75" customHeight="1" x14ac:dyDescent="0.15">
      <c r="J828" s="9"/>
    </row>
    <row r="829" spans="10:10" ht="15.75" customHeight="1" x14ac:dyDescent="0.15">
      <c r="J829" s="9"/>
    </row>
    <row r="830" spans="10:10" ht="15.75" customHeight="1" x14ac:dyDescent="0.15">
      <c r="J830" s="9"/>
    </row>
    <row r="831" spans="10:10" ht="15.75" customHeight="1" x14ac:dyDescent="0.15">
      <c r="J831" s="9"/>
    </row>
    <row r="832" spans="10:10" ht="15.75" customHeight="1" x14ac:dyDescent="0.15">
      <c r="J832" s="9"/>
    </row>
    <row r="833" spans="10:10" ht="15.75" customHeight="1" x14ac:dyDescent="0.15">
      <c r="J833" s="9"/>
    </row>
    <row r="834" spans="10:10" ht="15.75" customHeight="1" x14ac:dyDescent="0.15">
      <c r="J834" s="9"/>
    </row>
    <row r="835" spans="10:10" ht="15.75" customHeight="1" x14ac:dyDescent="0.15">
      <c r="J835" s="9"/>
    </row>
    <row r="836" spans="10:10" ht="15.75" customHeight="1" x14ac:dyDescent="0.15">
      <c r="J836" s="9"/>
    </row>
    <row r="837" spans="10:10" ht="15.75" customHeight="1" x14ac:dyDescent="0.15">
      <c r="J837" s="9"/>
    </row>
    <row r="838" spans="10:10" ht="15.75" customHeight="1" x14ac:dyDescent="0.15">
      <c r="J838" s="9"/>
    </row>
    <row r="839" spans="10:10" ht="15.75" customHeight="1" x14ac:dyDescent="0.15">
      <c r="J839" s="9"/>
    </row>
    <row r="840" spans="10:10" ht="15.75" customHeight="1" x14ac:dyDescent="0.15">
      <c r="J840" s="9"/>
    </row>
    <row r="841" spans="10:10" ht="15.75" customHeight="1" x14ac:dyDescent="0.15">
      <c r="J841" s="9"/>
    </row>
    <row r="842" spans="10:10" ht="15.75" customHeight="1" x14ac:dyDescent="0.15">
      <c r="J842" s="9"/>
    </row>
    <row r="843" spans="10:10" ht="15.75" customHeight="1" x14ac:dyDescent="0.15">
      <c r="J843" s="9"/>
    </row>
    <row r="844" spans="10:10" ht="15.75" customHeight="1" x14ac:dyDescent="0.15">
      <c r="J844" s="9"/>
    </row>
    <row r="845" spans="10:10" ht="15.75" customHeight="1" x14ac:dyDescent="0.15">
      <c r="J845" s="9"/>
    </row>
    <row r="846" spans="10:10" ht="15.75" customHeight="1" x14ac:dyDescent="0.15">
      <c r="J846" s="9"/>
    </row>
    <row r="847" spans="10:10" ht="15.75" customHeight="1" x14ac:dyDescent="0.15">
      <c r="J847" s="9"/>
    </row>
    <row r="848" spans="10:10" ht="15.75" customHeight="1" x14ac:dyDescent="0.15">
      <c r="J848" s="9"/>
    </row>
    <row r="849" spans="10:10" ht="15.75" customHeight="1" x14ac:dyDescent="0.15">
      <c r="J849" s="9"/>
    </row>
    <row r="850" spans="10:10" ht="15.75" customHeight="1" x14ac:dyDescent="0.15">
      <c r="J850" s="9"/>
    </row>
    <row r="851" spans="10:10" ht="15.75" customHeight="1" x14ac:dyDescent="0.15">
      <c r="J851" s="9"/>
    </row>
    <row r="852" spans="10:10" ht="15.75" customHeight="1" x14ac:dyDescent="0.15">
      <c r="J852" s="9"/>
    </row>
    <row r="853" spans="10:10" ht="15.75" customHeight="1" x14ac:dyDescent="0.15">
      <c r="J853" s="9"/>
    </row>
    <row r="854" spans="10:10" ht="15.75" customHeight="1" x14ac:dyDescent="0.15">
      <c r="J854" s="9"/>
    </row>
    <row r="855" spans="10:10" ht="15.75" customHeight="1" x14ac:dyDescent="0.15">
      <c r="J855" s="9"/>
    </row>
    <row r="856" spans="10:10" ht="15.75" customHeight="1" x14ac:dyDescent="0.15">
      <c r="J856" s="9"/>
    </row>
    <row r="857" spans="10:10" ht="15.75" customHeight="1" x14ac:dyDescent="0.15">
      <c r="J857" s="9"/>
    </row>
    <row r="858" spans="10:10" ht="15.75" customHeight="1" x14ac:dyDescent="0.15">
      <c r="J858" s="9"/>
    </row>
    <row r="859" spans="10:10" ht="15.75" customHeight="1" x14ac:dyDescent="0.15">
      <c r="J859" s="9"/>
    </row>
    <row r="860" spans="10:10" ht="15.75" customHeight="1" x14ac:dyDescent="0.15">
      <c r="J860" s="9"/>
    </row>
    <row r="861" spans="10:10" ht="15.75" customHeight="1" x14ac:dyDescent="0.15">
      <c r="J861" s="9"/>
    </row>
    <row r="862" spans="10:10" ht="15.75" customHeight="1" x14ac:dyDescent="0.15">
      <c r="J862" s="9"/>
    </row>
    <row r="863" spans="10:10" ht="15.75" customHeight="1" x14ac:dyDescent="0.15">
      <c r="J863" s="9"/>
    </row>
    <row r="864" spans="10:10" ht="15.75" customHeight="1" x14ac:dyDescent="0.15">
      <c r="J864" s="9"/>
    </row>
    <row r="865" spans="10:10" ht="15.75" customHeight="1" x14ac:dyDescent="0.15">
      <c r="J865" s="9"/>
    </row>
    <row r="866" spans="10:10" ht="15.75" customHeight="1" x14ac:dyDescent="0.15">
      <c r="J866" s="9"/>
    </row>
    <row r="867" spans="10:10" ht="15.75" customHeight="1" x14ac:dyDescent="0.15">
      <c r="J867" s="9"/>
    </row>
    <row r="868" spans="10:10" ht="15.75" customHeight="1" x14ac:dyDescent="0.15">
      <c r="J868" s="9"/>
    </row>
    <row r="869" spans="10:10" ht="15.75" customHeight="1" x14ac:dyDescent="0.15">
      <c r="J869" s="9"/>
    </row>
    <row r="870" spans="10:10" ht="15.75" customHeight="1" x14ac:dyDescent="0.15">
      <c r="J870" s="9"/>
    </row>
    <row r="871" spans="10:10" ht="15.75" customHeight="1" x14ac:dyDescent="0.15">
      <c r="J871" s="9"/>
    </row>
    <row r="872" spans="10:10" ht="15.75" customHeight="1" x14ac:dyDescent="0.15">
      <c r="J872" s="9"/>
    </row>
    <row r="873" spans="10:10" ht="15.75" customHeight="1" x14ac:dyDescent="0.15">
      <c r="J873" s="9"/>
    </row>
    <row r="874" spans="10:10" ht="15.75" customHeight="1" x14ac:dyDescent="0.15">
      <c r="J874" s="9"/>
    </row>
    <row r="875" spans="10:10" ht="15.75" customHeight="1" x14ac:dyDescent="0.15">
      <c r="J875" s="9"/>
    </row>
    <row r="876" spans="10:10" ht="15.75" customHeight="1" x14ac:dyDescent="0.15">
      <c r="J876" s="9"/>
    </row>
    <row r="877" spans="10:10" ht="15.75" customHeight="1" x14ac:dyDescent="0.15">
      <c r="J877" s="9"/>
    </row>
    <row r="878" spans="10:10" ht="15.75" customHeight="1" x14ac:dyDescent="0.15">
      <c r="J878" s="9"/>
    </row>
    <row r="879" spans="10:10" ht="15.75" customHeight="1" x14ac:dyDescent="0.15">
      <c r="J879" s="9"/>
    </row>
    <row r="880" spans="10:10" ht="15.75" customHeight="1" x14ac:dyDescent="0.15">
      <c r="J880" s="9"/>
    </row>
    <row r="881" spans="10:10" ht="15.75" customHeight="1" x14ac:dyDescent="0.15">
      <c r="J881" s="9"/>
    </row>
    <row r="882" spans="10:10" ht="15.75" customHeight="1" x14ac:dyDescent="0.15">
      <c r="J882" s="9"/>
    </row>
    <row r="883" spans="10:10" ht="15.75" customHeight="1" x14ac:dyDescent="0.15">
      <c r="J883" s="9"/>
    </row>
    <row r="884" spans="10:10" ht="15.75" customHeight="1" x14ac:dyDescent="0.15">
      <c r="J884" s="9"/>
    </row>
    <row r="885" spans="10:10" ht="15.75" customHeight="1" x14ac:dyDescent="0.15">
      <c r="J885" s="9"/>
    </row>
    <row r="886" spans="10:10" ht="15.75" customHeight="1" x14ac:dyDescent="0.15">
      <c r="J886" s="9"/>
    </row>
    <row r="887" spans="10:10" ht="15.75" customHeight="1" x14ac:dyDescent="0.15">
      <c r="J887" s="9"/>
    </row>
    <row r="888" spans="10:10" ht="15.75" customHeight="1" x14ac:dyDescent="0.15">
      <c r="J888" s="9"/>
    </row>
    <row r="889" spans="10:10" ht="15.75" customHeight="1" x14ac:dyDescent="0.15">
      <c r="J889" s="9"/>
    </row>
    <row r="890" spans="10:10" ht="15.75" customHeight="1" x14ac:dyDescent="0.15">
      <c r="J890" s="9"/>
    </row>
    <row r="891" spans="10:10" ht="15.75" customHeight="1" x14ac:dyDescent="0.15">
      <c r="J891" s="9"/>
    </row>
    <row r="892" spans="10:10" ht="15.75" customHeight="1" x14ac:dyDescent="0.15">
      <c r="J892" s="9"/>
    </row>
    <row r="893" spans="10:10" ht="15.75" customHeight="1" x14ac:dyDescent="0.15">
      <c r="J893" s="9"/>
    </row>
    <row r="894" spans="10:10" ht="15.75" customHeight="1" x14ac:dyDescent="0.15">
      <c r="J894" s="9"/>
    </row>
    <row r="895" spans="10:10" ht="15.75" customHeight="1" x14ac:dyDescent="0.15">
      <c r="J895" s="9"/>
    </row>
    <row r="896" spans="10:10" ht="15.75" customHeight="1" x14ac:dyDescent="0.15">
      <c r="J896" s="9"/>
    </row>
    <row r="897" spans="10:10" ht="15.75" customHeight="1" x14ac:dyDescent="0.15">
      <c r="J897" s="9"/>
    </row>
    <row r="898" spans="10:10" ht="15.75" customHeight="1" x14ac:dyDescent="0.15">
      <c r="J898" s="9"/>
    </row>
    <row r="899" spans="10:10" ht="15.75" customHeight="1" x14ac:dyDescent="0.15">
      <c r="J899" s="9"/>
    </row>
    <row r="900" spans="10:10" ht="15.75" customHeight="1" x14ac:dyDescent="0.15">
      <c r="J900" s="9"/>
    </row>
    <row r="901" spans="10:10" ht="15.75" customHeight="1" x14ac:dyDescent="0.15">
      <c r="J901" s="9"/>
    </row>
    <row r="902" spans="10:10" ht="15.75" customHeight="1" x14ac:dyDescent="0.15">
      <c r="J902" s="9"/>
    </row>
    <row r="903" spans="10:10" ht="15.75" customHeight="1" x14ac:dyDescent="0.15">
      <c r="J903" s="9"/>
    </row>
    <row r="904" spans="10:10" ht="15.75" customHeight="1" x14ac:dyDescent="0.15">
      <c r="J904" s="9"/>
    </row>
    <row r="905" spans="10:10" ht="15.75" customHeight="1" x14ac:dyDescent="0.15">
      <c r="J905" s="9"/>
    </row>
    <row r="906" spans="10:10" ht="15.75" customHeight="1" x14ac:dyDescent="0.15">
      <c r="J906" s="9"/>
    </row>
    <row r="907" spans="10:10" ht="15.75" customHeight="1" x14ac:dyDescent="0.15">
      <c r="J907" s="9"/>
    </row>
    <row r="908" spans="10:10" ht="15.75" customHeight="1" x14ac:dyDescent="0.15">
      <c r="J908" s="9"/>
    </row>
    <row r="909" spans="10:10" ht="15.75" customHeight="1" x14ac:dyDescent="0.15">
      <c r="J909" s="9"/>
    </row>
    <row r="910" spans="10:10" ht="15.75" customHeight="1" x14ac:dyDescent="0.15">
      <c r="J910" s="9"/>
    </row>
    <row r="911" spans="10:10" ht="15.75" customHeight="1" x14ac:dyDescent="0.15">
      <c r="J911" s="9"/>
    </row>
    <row r="912" spans="10:10" ht="15.75" customHeight="1" x14ac:dyDescent="0.15">
      <c r="J912" s="9"/>
    </row>
    <row r="913" spans="10:10" ht="15.75" customHeight="1" x14ac:dyDescent="0.15">
      <c r="J913" s="9"/>
    </row>
    <row r="914" spans="10:10" ht="15.75" customHeight="1" x14ac:dyDescent="0.15">
      <c r="J914" s="9"/>
    </row>
    <row r="915" spans="10:10" ht="15.75" customHeight="1" x14ac:dyDescent="0.15">
      <c r="J915" s="9"/>
    </row>
    <row r="916" spans="10:10" ht="15.75" customHeight="1" x14ac:dyDescent="0.15">
      <c r="J916" s="9"/>
    </row>
    <row r="917" spans="10:10" ht="15.75" customHeight="1" x14ac:dyDescent="0.15">
      <c r="J917" s="9"/>
    </row>
    <row r="918" spans="10:10" ht="15.75" customHeight="1" x14ac:dyDescent="0.15">
      <c r="J918" s="9"/>
    </row>
    <row r="919" spans="10:10" ht="15.75" customHeight="1" x14ac:dyDescent="0.15">
      <c r="J919" s="9"/>
    </row>
    <row r="920" spans="10:10" ht="15.75" customHeight="1" x14ac:dyDescent="0.15">
      <c r="J920" s="9"/>
    </row>
    <row r="921" spans="10:10" ht="15.75" customHeight="1" x14ac:dyDescent="0.15">
      <c r="J921" s="9"/>
    </row>
    <row r="922" spans="10:10" ht="15.75" customHeight="1" x14ac:dyDescent="0.15">
      <c r="J922" s="9"/>
    </row>
    <row r="923" spans="10:10" ht="15.75" customHeight="1" x14ac:dyDescent="0.15">
      <c r="J923" s="9"/>
    </row>
    <row r="924" spans="10:10" ht="15.75" customHeight="1" x14ac:dyDescent="0.15">
      <c r="J924" s="9"/>
    </row>
    <row r="925" spans="10:10" ht="15.75" customHeight="1" x14ac:dyDescent="0.15">
      <c r="J925" s="9"/>
    </row>
    <row r="926" spans="10:10" ht="15.75" customHeight="1" x14ac:dyDescent="0.15">
      <c r="J926" s="9"/>
    </row>
    <row r="927" spans="10:10" ht="15.75" customHeight="1" x14ac:dyDescent="0.15">
      <c r="J927" s="9"/>
    </row>
    <row r="928" spans="10:10" ht="15.75" customHeight="1" x14ac:dyDescent="0.15">
      <c r="J928" s="9"/>
    </row>
    <row r="929" spans="10:10" ht="15.75" customHeight="1" x14ac:dyDescent="0.15">
      <c r="J929" s="9"/>
    </row>
    <row r="930" spans="10:10" ht="15.75" customHeight="1" x14ac:dyDescent="0.15">
      <c r="J930" s="9"/>
    </row>
    <row r="931" spans="10:10" ht="15.75" customHeight="1" x14ac:dyDescent="0.15">
      <c r="J931" s="9"/>
    </row>
    <row r="932" spans="10:10" ht="15.75" customHeight="1" x14ac:dyDescent="0.15">
      <c r="J932" s="9"/>
    </row>
    <row r="933" spans="10:10" ht="15.75" customHeight="1" x14ac:dyDescent="0.15">
      <c r="J933" s="9"/>
    </row>
    <row r="934" spans="10:10" ht="15.75" customHeight="1" x14ac:dyDescent="0.15">
      <c r="J934" s="9"/>
    </row>
    <row r="935" spans="10:10" ht="15.75" customHeight="1" x14ac:dyDescent="0.15">
      <c r="J935" s="9"/>
    </row>
    <row r="936" spans="10:10" ht="15.75" customHeight="1" x14ac:dyDescent="0.15">
      <c r="J936" s="9"/>
    </row>
    <row r="937" spans="10:10" ht="15.75" customHeight="1" x14ac:dyDescent="0.15">
      <c r="J937" s="9"/>
    </row>
    <row r="938" spans="10:10" ht="15.75" customHeight="1" x14ac:dyDescent="0.15">
      <c r="J938" s="9"/>
    </row>
    <row r="939" spans="10:10" ht="15.75" customHeight="1" x14ac:dyDescent="0.15">
      <c r="J939" s="9"/>
    </row>
    <row r="940" spans="10:10" ht="15.75" customHeight="1" x14ac:dyDescent="0.15">
      <c r="J940" s="9"/>
    </row>
    <row r="941" spans="10:10" ht="15.75" customHeight="1" x14ac:dyDescent="0.15">
      <c r="J941" s="9"/>
    </row>
    <row r="942" spans="10:10" ht="15.75" customHeight="1" x14ac:dyDescent="0.15">
      <c r="J942" s="9"/>
    </row>
    <row r="943" spans="10:10" ht="15.75" customHeight="1" x14ac:dyDescent="0.15">
      <c r="J943" s="9"/>
    </row>
    <row r="944" spans="10:10" ht="15.75" customHeight="1" x14ac:dyDescent="0.15">
      <c r="J944" s="9"/>
    </row>
    <row r="945" spans="10:10" ht="15.75" customHeight="1" x14ac:dyDescent="0.15">
      <c r="J945" s="9"/>
    </row>
    <row r="946" spans="10:10" ht="15.75" customHeight="1" x14ac:dyDescent="0.15">
      <c r="J946" s="9"/>
    </row>
    <row r="947" spans="10:10" ht="15.75" customHeight="1" x14ac:dyDescent="0.15">
      <c r="J947" s="9"/>
    </row>
    <row r="948" spans="10:10" ht="15.75" customHeight="1" x14ac:dyDescent="0.15">
      <c r="J948" s="9"/>
    </row>
    <row r="949" spans="10:10" ht="15.75" customHeight="1" x14ac:dyDescent="0.15">
      <c r="J949" s="9"/>
    </row>
    <row r="950" spans="10:10" ht="15.75" customHeight="1" x14ac:dyDescent="0.15">
      <c r="J950" s="9"/>
    </row>
    <row r="951" spans="10:10" ht="15.75" customHeight="1" x14ac:dyDescent="0.15">
      <c r="J951" s="9"/>
    </row>
    <row r="952" spans="10:10" ht="15.75" customHeight="1" x14ac:dyDescent="0.15">
      <c r="J952" s="9"/>
    </row>
    <row r="953" spans="10:10" ht="15.75" customHeight="1" x14ac:dyDescent="0.15">
      <c r="J953" s="9"/>
    </row>
    <row r="954" spans="10:10" ht="15.75" customHeight="1" x14ac:dyDescent="0.15">
      <c r="J954" s="9"/>
    </row>
    <row r="955" spans="10:10" ht="15.75" customHeight="1" x14ac:dyDescent="0.15">
      <c r="J955" s="9"/>
    </row>
    <row r="956" spans="10:10" ht="15.75" customHeight="1" x14ac:dyDescent="0.15">
      <c r="J956" s="9"/>
    </row>
    <row r="957" spans="10:10" ht="15.75" customHeight="1" x14ac:dyDescent="0.15">
      <c r="J957" s="9"/>
    </row>
    <row r="958" spans="10:10" ht="15.75" customHeight="1" x14ac:dyDescent="0.15">
      <c r="J958" s="9"/>
    </row>
    <row r="959" spans="10:10" ht="15.75" customHeight="1" x14ac:dyDescent="0.15">
      <c r="J959" s="9"/>
    </row>
    <row r="960" spans="10:10" ht="15.75" customHeight="1" x14ac:dyDescent="0.15">
      <c r="J960" s="9"/>
    </row>
    <row r="961" spans="10:10" ht="15.75" customHeight="1" x14ac:dyDescent="0.15">
      <c r="J961" s="9"/>
    </row>
    <row r="962" spans="10:10" ht="15.75" customHeight="1" x14ac:dyDescent="0.15">
      <c r="J962" s="9"/>
    </row>
    <row r="963" spans="10:10" ht="15.75" customHeight="1" x14ac:dyDescent="0.15">
      <c r="J963" s="9"/>
    </row>
    <row r="964" spans="10:10" ht="15.75" customHeight="1" x14ac:dyDescent="0.15">
      <c r="J964" s="9"/>
    </row>
    <row r="965" spans="10:10" ht="15.75" customHeight="1" x14ac:dyDescent="0.15">
      <c r="J965" s="9"/>
    </row>
    <row r="966" spans="10:10" ht="15.75" customHeight="1" x14ac:dyDescent="0.15">
      <c r="J966" s="9"/>
    </row>
    <row r="967" spans="10:10" ht="15.75" customHeight="1" x14ac:dyDescent="0.15">
      <c r="J967" s="9"/>
    </row>
    <row r="968" spans="10:10" ht="15.75" customHeight="1" x14ac:dyDescent="0.15">
      <c r="J968" s="9"/>
    </row>
    <row r="969" spans="10:10" ht="15.75" customHeight="1" x14ac:dyDescent="0.15">
      <c r="J969" s="9"/>
    </row>
    <row r="970" spans="10:10" ht="15.75" customHeight="1" x14ac:dyDescent="0.15">
      <c r="J970" s="9"/>
    </row>
    <row r="971" spans="10:10" ht="15.75" customHeight="1" x14ac:dyDescent="0.15">
      <c r="J971" s="9"/>
    </row>
    <row r="972" spans="10:10" ht="15.75" customHeight="1" x14ac:dyDescent="0.15">
      <c r="J972" s="9"/>
    </row>
    <row r="973" spans="10:10" ht="15.75" customHeight="1" x14ac:dyDescent="0.15">
      <c r="J973" s="9"/>
    </row>
    <row r="974" spans="10:10" ht="15.75" customHeight="1" x14ac:dyDescent="0.15">
      <c r="J974" s="9"/>
    </row>
    <row r="975" spans="10:10" ht="15.75" customHeight="1" x14ac:dyDescent="0.15">
      <c r="J975" s="9"/>
    </row>
    <row r="976" spans="10:10" ht="15.75" customHeight="1" x14ac:dyDescent="0.15">
      <c r="J976" s="9"/>
    </row>
    <row r="977" spans="10:10" ht="15.75" customHeight="1" x14ac:dyDescent="0.15">
      <c r="J977" s="9"/>
    </row>
    <row r="978" spans="10:10" ht="15.75" customHeight="1" x14ac:dyDescent="0.15">
      <c r="J978" s="9"/>
    </row>
    <row r="979" spans="10:10" ht="15.75" customHeight="1" x14ac:dyDescent="0.15">
      <c r="J979" s="9"/>
    </row>
    <row r="980" spans="10:10" ht="15.75" customHeight="1" x14ac:dyDescent="0.15">
      <c r="J980" s="9"/>
    </row>
    <row r="981" spans="10:10" ht="15.75" customHeight="1" x14ac:dyDescent="0.15">
      <c r="J981" s="9"/>
    </row>
    <row r="982" spans="10:10" ht="15.75" customHeight="1" x14ac:dyDescent="0.15">
      <c r="J982" s="9"/>
    </row>
    <row r="983" spans="10:10" ht="15.75" customHeight="1" x14ac:dyDescent="0.15">
      <c r="J983" s="9"/>
    </row>
    <row r="984" spans="10:10" ht="15.75" customHeight="1" x14ac:dyDescent="0.15">
      <c r="J984" s="9"/>
    </row>
    <row r="985" spans="10:10" ht="15.75" customHeight="1" x14ac:dyDescent="0.15">
      <c r="J985" s="9"/>
    </row>
    <row r="986" spans="10:10" ht="15.75" customHeight="1" x14ac:dyDescent="0.15">
      <c r="J986" s="9"/>
    </row>
    <row r="987" spans="10:10" ht="15.75" customHeight="1" x14ac:dyDescent="0.15">
      <c r="J987" s="9"/>
    </row>
    <row r="988" spans="10:10" ht="15.75" customHeight="1" x14ac:dyDescent="0.15">
      <c r="J988" s="9"/>
    </row>
    <row r="989" spans="10:10" ht="15.75" customHeight="1" x14ac:dyDescent="0.15">
      <c r="J989" s="9"/>
    </row>
    <row r="990" spans="10:10" ht="15.75" customHeight="1" x14ac:dyDescent="0.15">
      <c r="J990" s="9"/>
    </row>
    <row r="991" spans="10:10" ht="15.75" customHeight="1" x14ac:dyDescent="0.15">
      <c r="J991" s="9"/>
    </row>
    <row r="992" spans="10:10" ht="15.75" customHeight="1" x14ac:dyDescent="0.15">
      <c r="J992" s="9"/>
    </row>
    <row r="993" spans="10:10" ht="15.75" customHeight="1" x14ac:dyDescent="0.15">
      <c r="J993" s="9"/>
    </row>
    <row r="994" spans="10:10" ht="15.75" customHeight="1" x14ac:dyDescent="0.15">
      <c r="J994" s="9"/>
    </row>
    <row r="995" spans="10:10" ht="15.75" customHeight="1" x14ac:dyDescent="0.15">
      <c r="J995" s="9"/>
    </row>
    <row r="996" spans="10:10" ht="15.75" customHeight="1" x14ac:dyDescent="0.15">
      <c r="J996" s="9"/>
    </row>
    <row r="997" spans="10:10" ht="15.75" customHeight="1" x14ac:dyDescent="0.15">
      <c r="J997" s="9"/>
    </row>
    <row r="998" spans="10:10" ht="15.75" customHeight="1" x14ac:dyDescent="0.15">
      <c r="J998" s="9"/>
    </row>
    <row r="999" spans="10:10" ht="15.75" customHeight="1" x14ac:dyDescent="0.15">
      <c r="J999" s="9"/>
    </row>
    <row r="1000" spans="10:10" ht="15.75" customHeight="1" x14ac:dyDescent="0.15">
      <c r="J1000" s="9"/>
    </row>
  </sheetData>
  <autoFilter ref="A1:J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79"/>
  <sheetViews>
    <sheetView workbookViewId="0"/>
  </sheetViews>
  <sheetFormatPr baseColWidth="10" defaultColWidth="14.5" defaultRowHeight="15.75" customHeight="1" x14ac:dyDescent="0.15"/>
  <cols>
    <col min="1" max="1" width="13.5" customWidth="1"/>
    <col min="2" max="2" width="29.6640625" customWidth="1"/>
    <col min="3" max="3" width="13.33203125" customWidth="1"/>
    <col min="4" max="4" width="19" customWidth="1"/>
    <col min="5" max="5" width="17.5" customWidth="1"/>
  </cols>
  <sheetData>
    <row r="1" spans="1:5" ht="15.75" customHeight="1" x14ac:dyDescent="0.15">
      <c r="A1" s="14" t="s">
        <v>739</v>
      </c>
      <c r="B1" s="14" t="s">
        <v>2</v>
      </c>
      <c r="C1" s="15" t="s">
        <v>740</v>
      </c>
      <c r="D1" s="15" t="s">
        <v>741</v>
      </c>
      <c r="E1" s="16" t="s">
        <v>742</v>
      </c>
    </row>
    <row r="2" spans="1:5" ht="15.75" customHeight="1" x14ac:dyDescent="0.15">
      <c r="A2" s="17" t="s">
        <v>305</v>
      </c>
      <c r="B2" s="17" t="s">
        <v>743</v>
      </c>
      <c r="C2" s="18">
        <v>1541266</v>
      </c>
      <c r="D2" s="18">
        <v>23041</v>
      </c>
      <c r="E2" s="19">
        <v>1.4999999999999999E-2</v>
      </c>
    </row>
    <row r="3" spans="1:5" ht="15.75" customHeight="1" x14ac:dyDescent="0.15">
      <c r="A3" s="17" t="s">
        <v>305</v>
      </c>
      <c r="B3" s="17" t="s">
        <v>520</v>
      </c>
      <c r="C3" s="18">
        <v>18859785</v>
      </c>
      <c r="D3" s="18">
        <v>1021674</v>
      </c>
      <c r="E3" s="19">
        <v>5.7000000000000002E-2</v>
      </c>
    </row>
    <row r="4" spans="1:5" ht="15.75" customHeight="1" x14ac:dyDescent="0.15">
      <c r="A4" s="17" t="s">
        <v>305</v>
      </c>
      <c r="B4" s="17" t="s">
        <v>504</v>
      </c>
      <c r="C4" s="18">
        <v>3700925</v>
      </c>
      <c r="D4" s="18">
        <v>43099</v>
      </c>
      <c r="E4" s="19">
        <v>1.2E-2</v>
      </c>
    </row>
    <row r="5" spans="1:5" ht="15.75" customHeight="1" x14ac:dyDescent="0.15">
      <c r="A5" s="17" t="s">
        <v>305</v>
      </c>
      <c r="B5" s="17" t="s">
        <v>744</v>
      </c>
      <c r="C5" s="18">
        <v>2301796</v>
      </c>
      <c r="D5" s="18">
        <v>10289</v>
      </c>
      <c r="E5" s="19">
        <v>4.0000000000000001E-3</v>
      </c>
    </row>
    <row r="6" spans="1:5" ht="15.75" customHeight="1" x14ac:dyDescent="0.15">
      <c r="A6" s="17" t="s">
        <v>305</v>
      </c>
      <c r="B6" s="17" t="s">
        <v>494</v>
      </c>
      <c r="C6" s="18">
        <v>19421492</v>
      </c>
      <c r="D6" s="18">
        <v>17170</v>
      </c>
      <c r="E6" s="19">
        <v>1E-3</v>
      </c>
    </row>
    <row r="7" spans="1:5" ht="15.75" customHeight="1" x14ac:dyDescent="0.15">
      <c r="A7" s="17" t="s">
        <v>305</v>
      </c>
      <c r="B7" s="17" t="s">
        <v>745</v>
      </c>
      <c r="C7" s="18">
        <v>700930</v>
      </c>
      <c r="D7" s="18">
        <v>2429</v>
      </c>
      <c r="E7" s="19">
        <v>3.0000000000000001E-3</v>
      </c>
    </row>
    <row r="8" spans="1:5" ht="15.75" customHeight="1" x14ac:dyDescent="0.15">
      <c r="A8" s="17" t="s">
        <v>305</v>
      </c>
      <c r="B8" s="17" t="s">
        <v>746</v>
      </c>
      <c r="C8" s="18">
        <v>5242675</v>
      </c>
      <c r="D8" s="18">
        <v>41563</v>
      </c>
      <c r="E8" s="19">
        <v>8.0000000000000002E-3</v>
      </c>
    </row>
    <row r="9" spans="1:5" ht="15.75" customHeight="1" x14ac:dyDescent="0.15">
      <c r="A9" s="17" t="s">
        <v>305</v>
      </c>
      <c r="B9" s="17" t="s">
        <v>383</v>
      </c>
      <c r="C9" s="18">
        <v>40384851</v>
      </c>
      <c r="D9" s="18">
        <v>358873</v>
      </c>
      <c r="E9" s="19">
        <v>8.9999999999999993E-3</v>
      </c>
    </row>
    <row r="10" spans="1:5" ht="15.75" customHeight="1" x14ac:dyDescent="0.15">
      <c r="A10" s="17" t="s">
        <v>305</v>
      </c>
      <c r="B10" s="17" t="s">
        <v>747</v>
      </c>
      <c r="C10" s="18">
        <v>2135970</v>
      </c>
      <c r="D10" s="18">
        <v>10810</v>
      </c>
      <c r="E10" s="19">
        <v>5.0000000000000001E-3</v>
      </c>
    </row>
    <row r="11" spans="1:5" ht="15.75" customHeight="1" x14ac:dyDescent="0.15">
      <c r="A11" s="17" t="s">
        <v>305</v>
      </c>
      <c r="B11" s="17" t="s">
        <v>748</v>
      </c>
      <c r="C11" s="18">
        <v>5638614</v>
      </c>
      <c r="D11" s="18">
        <v>68506</v>
      </c>
      <c r="E11" s="19">
        <v>1.2E-2</v>
      </c>
    </row>
    <row r="12" spans="1:5" ht="15.75" customHeight="1" x14ac:dyDescent="0.15">
      <c r="A12" s="17" t="s">
        <v>305</v>
      </c>
      <c r="B12" s="17" t="s">
        <v>749</v>
      </c>
      <c r="C12" s="18">
        <v>23756598</v>
      </c>
      <c r="D12" s="18">
        <v>117250</v>
      </c>
      <c r="E12" s="19">
        <v>5.0000000000000001E-3</v>
      </c>
    </row>
    <row r="13" spans="1:5" ht="15.75" customHeight="1" x14ac:dyDescent="0.15">
      <c r="A13" s="17" t="s">
        <v>305</v>
      </c>
      <c r="B13" s="17" t="s">
        <v>405</v>
      </c>
      <c r="C13" s="18">
        <v>31349652</v>
      </c>
      <c r="D13" s="18">
        <v>120412</v>
      </c>
      <c r="E13" s="19">
        <v>4.0000000000000001E-3</v>
      </c>
    </row>
    <row r="14" spans="1:5" ht="15.75" customHeight="1" x14ac:dyDescent="0.15">
      <c r="A14" s="17" t="s">
        <v>305</v>
      </c>
      <c r="B14" s="17" t="s">
        <v>352</v>
      </c>
      <c r="C14" s="18">
        <v>22948512</v>
      </c>
      <c r="D14" s="18">
        <v>193373</v>
      </c>
      <c r="E14" s="19">
        <v>8.0000000000000002E-3</v>
      </c>
    </row>
    <row r="15" spans="1:5" ht="15.75" customHeight="1" x14ac:dyDescent="0.15">
      <c r="A15" s="17" t="s">
        <v>305</v>
      </c>
      <c r="B15" s="17" t="s">
        <v>336</v>
      </c>
      <c r="C15" s="18">
        <v>15483174</v>
      </c>
      <c r="D15" s="18">
        <v>209812</v>
      </c>
      <c r="E15" s="19">
        <v>1.4E-2</v>
      </c>
    </row>
    <row r="16" spans="1:5" ht="15.75" customHeight="1" x14ac:dyDescent="0.15">
      <c r="A16" s="17" t="s">
        <v>305</v>
      </c>
      <c r="B16" s="17" t="s">
        <v>750</v>
      </c>
      <c r="C16" s="18">
        <v>1579695</v>
      </c>
      <c r="D16" s="18">
        <v>7770</v>
      </c>
      <c r="E16" s="19">
        <v>5.0000000000000001E-3</v>
      </c>
    </row>
    <row r="17" spans="1:5" ht="15.75" customHeight="1" x14ac:dyDescent="0.15">
      <c r="A17" s="17" t="s">
        <v>305</v>
      </c>
      <c r="B17" s="17" t="s">
        <v>751</v>
      </c>
      <c r="C17" s="18">
        <v>92674</v>
      </c>
      <c r="D17" s="20">
        <v>957</v>
      </c>
      <c r="E17" s="19">
        <v>0.01</v>
      </c>
    </row>
    <row r="18" spans="1:5" ht="15.75" customHeight="1" x14ac:dyDescent="0.15">
      <c r="A18" s="17" t="s">
        <v>305</v>
      </c>
      <c r="B18" s="17" t="s">
        <v>306</v>
      </c>
      <c r="C18" s="18">
        <v>7696244</v>
      </c>
      <c r="D18" s="18">
        <v>69406</v>
      </c>
      <c r="E18" s="19">
        <v>8.9999999999999993E-3</v>
      </c>
    </row>
    <row r="19" spans="1:5" ht="15.75" customHeight="1" x14ac:dyDescent="0.15">
      <c r="A19" s="17" t="s">
        <v>305</v>
      </c>
      <c r="B19" s="17" t="s">
        <v>752</v>
      </c>
      <c r="C19" s="18">
        <v>552570</v>
      </c>
      <c r="D19" s="18">
        <v>6190</v>
      </c>
      <c r="E19" s="19">
        <v>1.0999999999999999E-2</v>
      </c>
    </row>
    <row r="20" spans="1:5" ht="15.75" customHeight="1" x14ac:dyDescent="0.15">
      <c r="A20" s="17" t="s">
        <v>305</v>
      </c>
      <c r="B20" s="17" t="s">
        <v>753</v>
      </c>
      <c r="C20" s="18">
        <v>5407924</v>
      </c>
      <c r="D20" s="18">
        <v>41745</v>
      </c>
      <c r="E20" s="19">
        <v>8.0000000000000002E-3</v>
      </c>
    </row>
    <row r="21" spans="1:5" ht="15.75" customHeight="1" x14ac:dyDescent="0.15">
      <c r="A21" s="17" t="s">
        <v>305</v>
      </c>
      <c r="B21" s="17" t="s">
        <v>754</v>
      </c>
      <c r="C21" s="18">
        <v>3908678</v>
      </c>
      <c r="D21" s="18">
        <v>23499</v>
      </c>
      <c r="E21" s="19">
        <v>6.0000000000000001E-3</v>
      </c>
    </row>
    <row r="22" spans="1:5" ht="15.75" customHeight="1" x14ac:dyDescent="0.15">
      <c r="A22" s="17" t="s">
        <v>305</v>
      </c>
      <c r="B22" s="17" t="s">
        <v>691</v>
      </c>
      <c r="C22" s="18">
        <v>64881006</v>
      </c>
      <c r="D22" s="18">
        <v>43407</v>
      </c>
      <c r="E22" s="19">
        <v>1E-3</v>
      </c>
    </row>
    <row r="23" spans="1:5" ht="15.75" customHeight="1" x14ac:dyDescent="0.15">
      <c r="A23" s="17" t="s">
        <v>305</v>
      </c>
      <c r="B23" s="17" t="s">
        <v>755</v>
      </c>
      <c r="C23" s="18">
        <v>1068889</v>
      </c>
      <c r="D23" s="18">
        <v>27676</v>
      </c>
      <c r="E23" s="19">
        <v>2.7E-2</v>
      </c>
    </row>
    <row r="24" spans="1:5" ht="15.75" customHeight="1" x14ac:dyDescent="0.15">
      <c r="A24" s="17" t="s">
        <v>305</v>
      </c>
      <c r="B24" s="17" t="s">
        <v>756</v>
      </c>
      <c r="C24" s="18">
        <v>5680239</v>
      </c>
      <c r="D24" s="18">
        <v>49733</v>
      </c>
      <c r="E24" s="19">
        <v>8.9999999999999993E-3</v>
      </c>
    </row>
    <row r="25" spans="1:5" ht="15.75" customHeight="1" x14ac:dyDescent="0.15">
      <c r="A25" s="17" t="s">
        <v>305</v>
      </c>
      <c r="B25" s="17" t="s">
        <v>757</v>
      </c>
      <c r="C25" s="18">
        <v>2104029</v>
      </c>
      <c r="D25" s="18">
        <v>15144</v>
      </c>
      <c r="E25" s="19">
        <v>7.0000000000000001E-3</v>
      </c>
    </row>
    <row r="26" spans="1:5" ht="15.75" customHeight="1" x14ac:dyDescent="0.15">
      <c r="A26" s="17" t="s">
        <v>305</v>
      </c>
      <c r="B26" s="17" t="s">
        <v>758</v>
      </c>
      <c r="C26" s="18">
        <v>2373620</v>
      </c>
      <c r="D26" s="18">
        <v>2080</v>
      </c>
      <c r="E26" s="19">
        <v>1E-3</v>
      </c>
    </row>
    <row r="27" spans="1:5" ht="15.75" customHeight="1" x14ac:dyDescent="0.15">
      <c r="A27" s="17" t="s">
        <v>23</v>
      </c>
      <c r="B27" s="17" t="s">
        <v>759</v>
      </c>
      <c r="C27" s="18">
        <v>346196</v>
      </c>
      <c r="D27" s="18">
        <v>10648</v>
      </c>
      <c r="E27" s="19">
        <v>3.2000000000000001E-2</v>
      </c>
    </row>
    <row r="28" spans="1:5" ht="15.75" customHeight="1" x14ac:dyDescent="0.15">
      <c r="A28" s="17" t="s">
        <v>23</v>
      </c>
      <c r="B28" s="17" t="s">
        <v>760</v>
      </c>
      <c r="C28" s="18">
        <v>146821</v>
      </c>
      <c r="D28" s="18">
        <v>2935</v>
      </c>
      <c r="E28" s="19">
        <v>0.02</v>
      </c>
    </row>
    <row r="29" spans="1:5" ht="15.75" customHeight="1" x14ac:dyDescent="0.15">
      <c r="A29" s="17" t="s">
        <v>23</v>
      </c>
      <c r="B29" s="17" t="s">
        <v>24</v>
      </c>
      <c r="C29" s="18">
        <v>5695547</v>
      </c>
      <c r="D29" s="18">
        <v>44313</v>
      </c>
      <c r="E29" s="19">
        <v>8.0000000000000002E-3</v>
      </c>
    </row>
    <row r="30" spans="1:5" ht="15.75" customHeight="1" x14ac:dyDescent="0.15">
      <c r="A30" s="17" t="s">
        <v>23</v>
      </c>
      <c r="B30" s="17" t="s">
        <v>473</v>
      </c>
      <c r="C30" s="18">
        <v>10896337</v>
      </c>
      <c r="D30" s="18">
        <v>114040</v>
      </c>
      <c r="E30" s="19">
        <v>1.0999999999999999E-2</v>
      </c>
    </row>
    <row r="31" spans="1:5" ht="15.75" customHeight="1" x14ac:dyDescent="0.15">
      <c r="A31" s="17" t="s">
        <v>23</v>
      </c>
      <c r="B31" s="17" t="s">
        <v>506</v>
      </c>
      <c r="C31" s="18">
        <v>5662189</v>
      </c>
      <c r="D31" s="18">
        <v>33238</v>
      </c>
      <c r="E31" s="19">
        <v>6.0000000000000001E-3</v>
      </c>
    </row>
    <row r="32" spans="1:5" ht="15.75" customHeight="1" x14ac:dyDescent="0.15">
      <c r="A32" s="17" t="s">
        <v>23</v>
      </c>
      <c r="B32" s="17" t="s">
        <v>761</v>
      </c>
      <c r="C32" s="18">
        <v>258676</v>
      </c>
      <c r="D32" s="18">
        <v>6690</v>
      </c>
      <c r="E32" s="19">
        <v>2.7E-2</v>
      </c>
    </row>
    <row r="33" spans="1:5" ht="15.75" customHeight="1" x14ac:dyDescent="0.15">
      <c r="A33" s="17" t="s">
        <v>23</v>
      </c>
      <c r="B33" s="17" t="s">
        <v>512</v>
      </c>
      <c r="C33" s="18">
        <v>367314</v>
      </c>
      <c r="D33" s="18">
        <v>6642</v>
      </c>
      <c r="E33" s="19">
        <v>1.7999999999999999E-2</v>
      </c>
    </row>
    <row r="34" spans="1:5" ht="15.75" customHeight="1" x14ac:dyDescent="0.15">
      <c r="A34" s="17" t="s">
        <v>23</v>
      </c>
      <c r="B34" s="17" t="s">
        <v>500</v>
      </c>
      <c r="C34" s="18">
        <v>3665603</v>
      </c>
      <c r="D34" s="18">
        <v>61689</v>
      </c>
      <c r="E34" s="19">
        <v>1.7000000000000001E-2</v>
      </c>
    </row>
    <row r="35" spans="1:5" ht="15.75" customHeight="1" x14ac:dyDescent="0.15">
      <c r="A35" s="17" t="s">
        <v>23</v>
      </c>
      <c r="B35" s="17" t="s">
        <v>762</v>
      </c>
      <c r="C35" s="18">
        <v>447865</v>
      </c>
      <c r="D35" s="18">
        <v>13102</v>
      </c>
      <c r="E35" s="19">
        <v>0.03</v>
      </c>
    </row>
    <row r="36" spans="1:5" ht="15.75" customHeight="1" x14ac:dyDescent="0.15">
      <c r="A36" s="17" t="s">
        <v>23</v>
      </c>
      <c r="B36" s="17" t="s">
        <v>159</v>
      </c>
      <c r="C36" s="18">
        <v>768572</v>
      </c>
      <c r="D36" s="18">
        <v>23992</v>
      </c>
      <c r="E36" s="19">
        <v>3.2000000000000001E-2</v>
      </c>
    </row>
    <row r="37" spans="1:5" ht="15.75" customHeight="1" x14ac:dyDescent="0.15">
      <c r="A37" s="17" t="s">
        <v>23</v>
      </c>
      <c r="B37" s="17" t="s">
        <v>763</v>
      </c>
      <c r="C37" s="18">
        <v>332477</v>
      </c>
      <c r="D37" s="18">
        <v>8442</v>
      </c>
      <c r="E37" s="19">
        <v>2.5999999999999999E-2</v>
      </c>
    </row>
    <row r="38" spans="1:5" ht="15.75" customHeight="1" x14ac:dyDescent="0.15">
      <c r="A38" s="17" t="s">
        <v>23</v>
      </c>
      <c r="B38" s="17" t="s">
        <v>257</v>
      </c>
      <c r="C38" s="18">
        <v>8679571</v>
      </c>
      <c r="D38" s="18">
        <v>57102</v>
      </c>
      <c r="E38" s="19">
        <v>7.0000000000000001E-3</v>
      </c>
    </row>
    <row r="39" spans="1:5" ht="15.75" customHeight="1" x14ac:dyDescent="0.15">
      <c r="A39" s="17" t="s">
        <v>23</v>
      </c>
      <c r="B39" s="17" t="s">
        <v>764</v>
      </c>
      <c r="C39" s="18">
        <v>611198</v>
      </c>
      <c r="D39" s="18">
        <v>11809</v>
      </c>
      <c r="E39" s="19">
        <v>0.02</v>
      </c>
    </row>
    <row r="40" spans="1:5" ht="15.75" customHeight="1" x14ac:dyDescent="0.15">
      <c r="A40" s="17" t="s">
        <v>23</v>
      </c>
      <c r="B40" s="17" t="s">
        <v>765</v>
      </c>
      <c r="C40" s="18">
        <v>975360</v>
      </c>
      <c r="D40" s="18">
        <v>30795</v>
      </c>
      <c r="E40" s="19">
        <v>3.3000000000000002E-2</v>
      </c>
    </row>
    <row r="41" spans="1:5" ht="15.75" customHeight="1" x14ac:dyDescent="0.15">
      <c r="A41" s="17" t="s">
        <v>23</v>
      </c>
      <c r="B41" s="17" t="s">
        <v>577</v>
      </c>
      <c r="C41" s="18">
        <v>3127693</v>
      </c>
      <c r="D41" s="18">
        <v>67188</v>
      </c>
      <c r="E41" s="19">
        <v>2.1999999999999999E-2</v>
      </c>
    </row>
    <row r="42" spans="1:5" ht="15.75" customHeight="1" x14ac:dyDescent="0.15">
      <c r="A42" s="17" t="s">
        <v>23</v>
      </c>
      <c r="B42" s="17" t="s">
        <v>284</v>
      </c>
      <c r="C42" s="18">
        <v>507974</v>
      </c>
      <c r="D42" s="18">
        <v>13952</v>
      </c>
      <c r="E42" s="19">
        <v>2.8000000000000001E-2</v>
      </c>
    </row>
    <row r="43" spans="1:5" ht="15.75" customHeight="1" x14ac:dyDescent="0.15">
      <c r="A43" s="17" t="s">
        <v>23</v>
      </c>
      <c r="B43" s="17" t="s">
        <v>514</v>
      </c>
      <c r="C43" s="18">
        <v>9649835</v>
      </c>
      <c r="D43" s="18">
        <v>152479</v>
      </c>
      <c r="E43" s="19">
        <v>1.6E-2</v>
      </c>
    </row>
    <row r="44" spans="1:5" ht="15.75" customHeight="1" x14ac:dyDescent="0.15">
      <c r="A44" s="17" t="s">
        <v>23</v>
      </c>
      <c r="B44" s="17" t="s">
        <v>766</v>
      </c>
      <c r="C44" s="18">
        <v>301245</v>
      </c>
      <c r="D44" s="18">
        <v>7274</v>
      </c>
      <c r="E44" s="19">
        <v>2.5000000000000001E-2</v>
      </c>
    </row>
    <row r="45" spans="1:5" ht="15.75" customHeight="1" x14ac:dyDescent="0.15">
      <c r="A45" s="17" t="s">
        <v>23</v>
      </c>
      <c r="B45" s="17" t="s">
        <v>222</v>
      </c>
      <c r="C45" s="18">
        <v>3423378</v>
      </c>
      <c r="D45" s="18">
        <v>62541</v>
      </c>
      <c r="E45" s="19">
        <v>1.9E-2</v>
      </c>
    </row>
    <row r="46" spans="1:5" ht="15.75" customHeight="1" x14ac:dyDescent="0.15">
      <c r="A46" s="17" t="s">
        <v>23</v>
      </c>
      <c r="B46" s="17" t="s">
        <v>767</v>
      </c>
      <c r="C46" s="18">
        <v>7478669</v>
      </c>
      <c r="D46" s="18">
        <v>85020</v>
      </c>
      <c r="E46" s="19">
        <v>1.0999999999999999E-2</v>
      </c>
    </row>
    <row r="47" spans="1:5" ht="15.75" customHeight="1" x14ac:dyDescent="0.15">
      <c r="A47" s="17" t="s">
        <v>23</v>
      </c>
      <c r="B47" s="17" t="s">
        <v>179</v>
      </c>
      <c r="C47" s="18">
        <v>2101283</v>
      </c>
      <c r="D47" s="18">
        <v>54829</v>
      </c>
      <c r="E47" s="19">
        <v>2.7E-2</v>
      </c>
    </row>
    <row r="48" spans="1:5" ht="15.75" customHeight="1" x14ac:dyDescent="0.15">
      <c r="A48" s="17" t="s">
        <v>23</v>
      </c>
      <c r="B48" s="17" t="s">
        <v>768</v>
      </c>
      <c r="C48" s="18">
        <v>767264</v>
      </c>
      <c r="D48" s="18">
        <v>30930</v>
      </c>
      <c r="E48" s="19">
        <v>4.2000000000000003E-2</v>
      </c>
    </row>
    <row r="49" spans="1:5" ht="15.75" customHeight="1" x14ac:dyDescent="0.15">
      <c r="A49" s="17" t="s">
        <v>23</v>
      </c>
      <c r="B49" s="17" t="s">
        <v>587</v>
      </c>
      <c r="C49" s="18">
        <v>56248834</v>
      </c>
      <c r="D49" s="18">
        <v>340208</v>
      </c>
      <c r="E49" s="19">
        <v>6.0000000000000001E-3</v>
      </c>
    </row>
    <row r="50" spans="1:5" ht="15.75" customHeight="1" x14ac:dyDescent="0.15">
      <c r="A50" s="17" t="s">
        <v>23</v>
      </c>
      <c r="B50" s="17" t="s">
        <v>106</v>
      </c>
      <c r="C50" s="18">
        <v>1111263</v>
      </c>
      <c r="D50" s="18">
        <v>30014</v>
      </c>
      <c r="E50" s="19">
        <v>2.8000000000000001E-2</v>
      </c>
    </row>
    <row r="51" spans="1:5" ht="15.75" customHeight="1" x14ac:dyDescent="0.15">
      <c r="A51" s="17" t="s">
        <v>23</v>
      </c>
      <c r="B51" s="17" t="s">
        <v>568</v>
      </c>
      <c r="C51" s="18">
        <v>12963674</v>
      </c>
      <c r="D51" s="18">
        <v>147514</v>
      </c>
      <c r="E51" s="19">
        <v>1.2E-2</v>
      </c>
    </row>
    <row r="52" spans="1:5" ht="15.75" customHeight="1" x14ac:dyDescent="0.15">
      <c r="A52" s="17" t="s">
        <v>23</v>
      </c>
      <c r="B52" s="17" t="s">
        <v>769</v>
      </c>
      <c r="C52" s="18">
        <v>296531</v>
      </c>
      <c r="D52" s="18">
        <v>7912</v>
      </c>
      <c r="E52" s="19">
        <v>2.7E-2</v>
      </c>
    </row>
    <row r="53" spans="1:5" ht="15.75" customHeight="1" x14ac:dyDescent="0.15">
      <c r="A53" s="17" t="s">
        <v>23</v>
      </c>
      <c r="B53" s="17" t="s">
        <v>373</v>
      </c>
      <c r="C53" s="18">
        <v>1172404</v>
      </c>
      <c r="D53" s="18">
        <v>29025</v>
      </c>
      <c r="E53" s="19">
        <v>2.5000000000000001E-2</v>
      </c>
    </row>
    <row r="54" spans="1:5" ht="15.75" customHeight="1" x14ac:dyDescent="0.15">
      <c r="A54" s="17" t="s">
        <v>23</v>
      </c>
      <c r="B54" s="17" t="s">
        <v>770</v>
      </c>
      <c r="C54" s="18">
        <v>215435</v>
      </c>
      <c r="D54" s="18">
        <v>5268</v>
      </c>
      <c r="E54" s="19">
        <v>2.5000000000000001E-2</v>
      </c>
    </row>
    <row r="55" spans="1:5" ht="15.75" customHeight="1" x14ac:dyDescent="0.15">
      <c r="A55" s="17" t="s">
        <v>23</v>
      </c>
      <c r="B55" s="17" t="s">
        <v>771</v>
      </c>
      <c r="C55" s="18">
        <v>844297</v>
      </c>
      <c r="D55" s="18">
        <v>16158</v>
      </c>
      <c r="E55" s="19">
        <v>0.02</v>
      </c>
    </row>
    <row r="56" spans="1:5" ht="15.75" customHeight="1" x14ac:dyDescent="0.15">
      <c r="A56" s="17" t="s">
        <v>23</v>
      </c>
      <c r="B56" s="17" t="s">
        <v>772</v>
      </c>
      <c r="C56" s="18">
        <v>477287</v>
      </c>
      <c r="D56" s="18">
        <v>11396</v>
      </c>
      <c r="E56" s="19">
        <v>2.4E-2</v>
      </c>
    </row>
    <row r="57" spans="1:5" ht="15.75" customHeight="1" x14ac:dyDescent="0.15">
      <c r="A57" s="17" t="s">
        <v>23</v>
      </c>
      <c r="B57" s="17" t="s">
        <v>184</v>
      </c>
      <c r="C57" s="18">
        <v>3592204</v>
      </c>
      <c r="D57" s="18">
        <v>26481</v>
      </c>
      <c r="E57" s="19">
        <v>7.0000000000000001E-3</v>
      </c>
    </row>
    <row r="58" spans="1:5" ht="15.75" customHeight="1" x14ac:dyDescent="0.15">
      <c r="A58" s="17" t="s">
        <v>23</v>
      </c>
      <c r="B58" s="17" t="s">
        <v>773</v>
      </c>
      <c r="C58" s="18">
        <v>1490787</v>
      </c>
      <c r="D58" s="18">
        <v>25966</v>
      </c>
      <c r="E58" s="19">
        <v>1.7999999999999999E-2</v>
      </c>
    </row>
    <row r="59" spans="1:5" ht="15.75" customHeight="1" x14ac:dyDescent="0.15">
      <c r="A59" s="17" t="s">
        <v>23</v>
      </c>
      <c r="B59" s="17" t="s">
        <v>550</v>
      </c>
      <c r="C59" s="18">
        <v>14508710</v>
      </c>
      <c r="D59" s="18">
        <v>139463</v>
      </c>
      <c r="E59" s="19">
        <v>0.01</v>
      </c>
    </row>
    <row r="60" spans="1:5" ht="15.75" customHeight="1" x14ac:dyDescent="0.15">
      <c r="A60" s="17" t="s">
        <v>23</v>
      </c>
      <c r="B60" s="17" t="s">
        <v>385</v>
      </c>
      <c r="C60" s="18">
        <v>2053597</v>
      </c>
      <c r="D60" s="18">
        <v>40377</v>
      </c>
      <c r="E60" s="19">
        <v>0.02</v>
      </c>
    </row>
    <row r="61" spans="1:5" ht="15.75" customHeight="1" x14ac:dyDescent="0.15">
      <c r="A61" s="17" t="s">
        <v>23</v>
      </c>
      <c r="B61" s="17" t="s">
        <v>134</v>
      </c>
      <c r="C61" s="18">
        <v>2346236</v>
      </c>
      <c r="D61" s="18">
        <v>39445</v>
      </c>
      <c r="E61" s="19">
        <v>1.7000000000000001E-2</v>
      </c>
    </row>
    <row r="62" spans="1:5" ht="15.75" customHeight="1" x14ac:dyDescent="0.15">
      <c r="A62" s="17" t="s">
        <v>23</v>
      </c>
      <c r="B62" s="17" t="s">
        <v>774</v>
      </c>
      <c r="C62" s="18">
        <v>1190660</v>
      </c>
      <c r="D62" s="18">
        <v>21420</v>
      </c>
      <c r="E62" s="19">
        <v>1.7999999999999999E-2</v>
      </c>
    </row>
    <row r="63" spans="1:5" ht="15.75" customHeight="1" x14ac:dyDescent="0.15">
      <c r="A63" s="17" t="s">
        <v>23</v>
      </c>
      <c r="B63" s="17" t="s">
        <v>259</v>
      </c>
      <c r="C63" s="18">
        <v>635510</v>
      </c>
      <c r="D63" s="18">
        <v>25324</v>
      </c>
      <c r="E63" s="19">
        <v>4.2000000000000003E-2</v>
      </c>
    </row>
    <row r="64" spans="1:5" ht="15.75" customHeight="1" x14ac:dyDescent="0.15">
      <c r="A64" s="17" t="s">
        <v>23</v>
      </c>
      <c r="B64" s="17" t="s">
        <v>775</v>
      </c>
      <c r="C64" s="18">
        <v>513778</v>
      </c>
      <c r="D64" s="18">
        <v>12259</v>
      </c>
      <c r="E64" s="19">
        <v>2.4E-2</v>
      </c>
    </row>
    <row r="65" spans="1:5" ht="15.75" customHeight="1" x14ac:dyDescent="0.15">
      <c r="A65" s="17" t="s">
        <v>23</v>
      </c>
      <c r="B65" s="17" t="s">
        <v>776</v>
      </c>
      <c r="C65" s="18">
        <v>404659</v>
      </c>
      <c r="D65" s="18">
        <v>11484</v>
      </c>
      <c r="E65" s="19">
        <v>2.9000000000000001E-2</v>
      </c>
    </row>
    <row r="66" spans="1:5" ht="15.75" customHeight="1" x14ac:dyDescent="0.15">
      <c r="A66" s="17" t="s">
        <v>23</v>
      </c>
      <c r="B66" s="17" t="s">
        <v>428</v>
      </c>
      <c r="C66" s="18">
        <v>1796368</v>
      </c>
      <c r="D66" s="18">
        <v>27323</v>
      </c>
      <c r="E66" s="19">
        <v>1.4999999999999999E-2</v>
      </c>
    </row>
    <row r="67" spans="1:5" ht="15.75" customHeight="1" x14ac:dyDescent="0.15">
      <c r="A67" s="17" t="s">
        <v>23</v>
      </c>
      <c r="B67" s="17" t="s">
        <v>486</v>
      </c>
      <c r="C67" s="18">
        <v>1814432</v>
      </c>
      <c r="D67" s="18">
        <v>32513</v>
      </c>
      <c r="E67" s="19">
        <v>1.7999999999999999E-2</v>
      </c>
    </row>
    <row r="68" spans="1:5" ht="15.75" customHeight="1" x14ac:dyDescent="0.15">
      <c r="A68" s="17" t="s">
        <v>23</v>
      </c>
      <c r="B68" s="17" t="s">
        <v>84</v>
      </c>
      <c r="C68" s="18">
        <v>596272</v>
      </c>
      <c r="D68" s="18">
        <v>12956</v>
      </c>
      <c r="E68" s="19">
        <v>2.1999999999999999E-2</v>
      </c>
    </row>
    <row r="69" spans="1:5" ht="15.75" customHeight="1" x14ac:dyDescent="0.15">
      <c r="A69" s="17" t="s">
        <v>23</v>
      </c>
      <c r="B69" s="17" t="s">
        <v>74</v>
      </c>
      <c r="C69" s="18">
        <v>1242082</v>
      </c>
      <c r="D69" s="18">
        <v>28354</v>
      </c>
      <c r="E69" s="19">
        <v>2.3E-2</v>
      </c>
    </row>
    <row r="70" spans="1:5" ht="15.75" customHeight="1" x14ac:dyDescent="0.15">
      <c r="A70" s="17" t="s">
        <v>23</v>
      </c>
      <c r="B70" s="17" t="s">
        <v>777</v>
      </c>
      <c r="C70" s="18">
        <v>233870</v>
      </c>
      <c r="D70" s="18">
        <v>6143</v>
      </c>
      <c r="E70" s="19">
        <v>2.7E-2</v>
      </c>
    </row>
    <row r="71" spans="1:5" ht="15" x14ac:dyDescent="0.15">
      <c r="A71" s="17" t="s">
        <v>23</v>
      </c>
      <c r="B71" s="17" t="s">
        <v>778</v>
      </c>
      <c r="C71" s="18">
        <v>408214</v>
      </c>
      <c r="D71" s="18">
        <v>7979</v>
      </c>
      <c r="E71" s="19">
        <v>0.02</v>
      </c>
    </row>
    <row r="72" spans="1:5" ht="15" x14ac:dyDescent="0.15">
      <c r="A72" s="17" t="s">
        <v>23</v>
      </c>
      <c r="B72" s="17" t="s">
        <v>779</v>
      </c>
      <c r="C72" s="18">
        <v>684249</v>
      </c>
      <c r="D72" s="18">
        <v>18041</v>
      </c>
      <c r="E72" s="19">
        <v>2.7E-2</v>
      </c>
    </row>
    <row r="73" spans="1:5" ht="15" x14ac:dyDescent="0.15">
      <c r="A73" s="17" t="s">
        <v>23</v>
      </c>
      <c r="B73" s="17" t="s">
        <v>780</v>
      </c>
      <c r="C73" s="18">
        <v>380101</v>
      </c>
      <c r="D73" s="18">
        <v>8888</v>
      </c>
      <c r="E73" s="19">
        <v>2.4E-2</v>
      </c>
    </row>
    <row r="74" spans="1:5" ht="15" x14ac:dyDescent="0.15">
      <c r="A74" s="17" t="s">
        <v>23</v>
      </c>
      <c r="B74" s="17" t="s">
        <v>781</v>
      </c>
      <c r="C74" s="18">
        <v>353732</v>
      </c>
      <c r="D74" s="18">
        <v>9240</v>
      </c>
      <c r="E74" s="19">
        <v>2.7E-2</v>
      </c>
    </row>
    <row r="75" spans="1:5" ht="15" x14ac:dyDescent="0.15">
      <c r="A75" s="17" t="s">
        <v>23</v>
      </c>
      <c r="B75" s="17" t="s">
        <v>392</v>
      </c>
      <c r="C75" s="18">
        <v>1935770</v>
      </c>
      <c r="D75" s="18">
        <v>35323</v>
      </c>
      <c r="E75" s="19">
        <v>1.9E-2</v>
      </c>
    </row>
    <row r="76" spans="1:5" ht="15" x14ac:dyDescent="0.15">
      <c r="A76" s="17" t="s">
        <v>23</v>
      </c>
      <c r="B76" s="17" t="s">
        <v>277</v>
      </c>
      <c r="C76" s="18">
        <v>2048461</v>
      </c>
      <c r="D76" s="18">
        <v>47475</v>
      </c>
      <c r="E76" s="19">
        <v>2.4E-2</v>
      </c>
    </row>
    <row r="77" spans="1:5" ht="15" x14ac:dyDescent="0.15">
      <c r="A77" s="17" t="s">
        <v>23</v>
      </c>
      <c r="B77" s="17" t="s">
        <v>241</v>
      </c>
      <c r="C77" s="18">
        <v>592588</v>
      </c>
      <c r="D77" s="18">
        <v>14990</v>
      </c>
      <c r="E77" s="19">
        <v>2.5999999999999999E-2</v>
      </c>
    </row>
    <row r="78" spans="1:5" ht="15" x14ac:dyDescent="0.15">
      <c r="A78" s="17" t="s">
        <v>23</v>
      </c>
      <c r="B78" s="17" t="s">
        <v>147</v>
      </c>
      <c r="C78" s="18">
        <v>1136545</v>
      </c>
      <c r="D78" s="18">
        <v>26003</v>
      </c>
      <c r="E78" s="19">
        <v>2.3E-2</v>
      </c>
    </row>
    <row r="79" spans="1:5" ht="15" x14ac:dyDescent="0.15">
      <c r="A79" s="17" t="s">
        <v>23</v>
      </c>
      <c r="B79" s="17" t="s">
        <v>88</v>
      </c>
      <c r="C79" s="18">
        <v>1280379</v>
      </c>
      <c r="D79" s="18">
        <v>29249</v>
      </c>
      <c r="E79" s="19">
        <v>2.3E-2</v>
      </c>
    </row>
    <row r="80" spans="1:5" ht="15" x14ac:dyDescent="0.15">
      <c r="A80" s="17" t="s">
        <v>23</v>
      </c>
      <c r="B80" s="17" t="s">
        <v>130</v>
      </c>
      <c r="C80" s="18">
        <v>1325991</v>
      </c>
      <c r="D80" s="18">
        <v>31975</v>
      </c>
      <c r="E80" s="19">
        <v>2.5000000000000001E-2</v>
      </c>
    </row>
    <row r="81" spans="1:5" ht="15" x14ac:dyDescent="0.15">
      <c r="A81" s="17" t="s">
        <v>23</v>
      </c>
      <c r="B81" s="17" t="s">
        <v>286</v>
      </c>
      <c r="C81" s="18">
        <v>2599573</v>
      </c>
      <c r="D81" s="18">
        <v>33825</v>
      </c>
      <c r="E81" s="19">
        <v>1.2999999999999999E-2</v>
      </c>
    </row>
    <row r="82" spans="1:5" ht="15" x14ac:dyDescent="0.15">
      <c r="A82" s="17" t="s">
        <v>23</v>
      </c>
      <c r="B82" s="17" t="s">
        <v>558</v>
      </c>
      <c r="C82" s="18">
        <v>4962421</v>
      </c>
      <c r="D82" s="18">
        <v>60580</v>
      </c>
      <c r="E82" s="19">
        <v>1.2E-2</v>
      </c>
    </row>
    <row r="83" spans="1:5" ht="15" x14ac:dyDescent="0.15">
      <c r="A83" s="17" t="s">
        <v>23</v>
      </c>
      <c r="B83" s="17" t="s">
        <v>72</v>
      </c>
      <c r="C83" s="18">
        <v>2196000</v>
      </c>
      <c r="D83" s="18">
        <v>66794</v>
      </c>
      <c r="E83" s="19">
        <v>3.1E-2</v>
      </c>
    </row>
    <row r="84" spans="1:5" ht="15" x14ac:dyDescent="0.15">
      <c r="A84" s="17" t="s">
        <v>23</v>
      </c>
      <c r="B84" s="17" t="s">
        <v>145</v>
      </c>
      <c r="C84" s="18">
        <v>685703</v>
      </c>
      <c r="D84" s="18">
        <v>19550</v>
      </c>
      <c r="E84" s="19">
        <v>2.9000000000000001E-2</v>
      </c>
    </row>
    <row r="85" spans="1:5" ht="15" x14ac:dyDescent="0.15">
      <c r="A85" s="17" t="s">
        <v>23</v>
      </c>
      <c r="B85" s="17" t="s">
        <v>782</v>
      </c>
      <c r="C85" s="18">
        <v>486938</v>
      </c>
      <c r="D85" s="18">
        <v>16304</v>
      </c>
      <c r="E85" s="19">
        <v>3.5000000000000003E-2</v>
      </c>
    </row>
    <row r="86" spans="1:5" ht="15" x14ac:dyDescent="0.15">
      <c r="A86" s="17" t="s">
        <v>23</v>
      </c>
      <c r="B86" s="17" t="s">
        <v>783</v>
      </c>
      <c r="C86" s="18">
        <v>479330</v>
      </c>
      <c r="D86" s="18">
        <v>14115</v>
      </c>
      <c r="E86" s="19">
        <v>0.03</v>
      </c>
    </row>
    <row r="87" spans="1:5" ht="15" x14ac:dyDescent="0.15">
      <c r="A87" s="17" t="s">
        <v>23</v>
      </c>
      <c r="B87" s="17" t="s">
        <v>784</v>
      </c>
      <c r="C87" s="18">
        <v>462515</v>
      </c>
      <c r="D87" s="18">
        <v>9948</v>
      </c>
      <c r="E87" s="19">
        <v>2.1999999999999999E-2</v>
      </c>
    </row>
    <row r="88" spans="1:5" ht="15" x14ac:dyDescent="0.15">
      <c r="A88" s="17" t="s">
        <v>23</v>
      </c>
      <c r="B88" s="17" t="s">
        <v>785</v>
      </c>
      <c r="C88" s="18">
        <v>15439</v>
      </c>
      <c r="D88" s="20">
        <v>468</v>
      </c>
      <c r="E88" s="19">
        <v>3.1E-2</v>
      </c>
    </row>
    <row r="89" spans="1:5" ht="15" x14ac:dyDescent="0.15">
      <c r="A89" s="17" t="s">
        <v>23</v>
      </c>
      <c r="B89" s="17" t="s">
        <v>296</v>
      </c>
      <c r="C89" s="18">
        <v>2481246</v>
      </c>
      <c r="D89" s="18">
        <v>32326</v>
      </c>
      <c r="E89" s="19">
        <v>1.2999999999999999E-2</v>
      </c>
    </row>
    <row r="90" spans="1:5" ht="15" x14ac:dyDescent="0.15">
      <c r="A90" s="17" t="s">
        <v>23</v>
      </c>
      <c r="B90" s="17" t="s">
        <v>508</v>
      </c>
      <c r="C90" s="18">
        <v>1132133</v>
      </c>
      <c r="D90" s="18">
        <v>24916</v>
      </c>
      <c r="E90" s="19">
        <v>2.3E-2</v>
      </c>
    </row>
    <row r="91" spans="1:5" ht="15" x14ac:dyDescent="0.15">
      <c r="A91" s="17" t="s">
        <v>23</v>
      </c>
      <c r="B91" s="17" t="s">
        <v>786</v>
      </c>
      <c r="C91" s="18">
        <v>214881</v>
      </c>
      <c r="D91" s="18">
        <v>4875</v>
      </c>
      <c r="E91" s="19">
        <v>2.3E-2</v>
      </c>
    </row>
    <row r="92" spans="1:5" ht="15" x14ac:dyDescent="0.15">
      <c r="A92" s="17" t="s">
        <v>23</v>
      </c>
      <c r="B92" s="17" t="s">
        <v>787</v>
      </c>
      <c r="C92" s="18">
        <v>248082</v>
      </c>
      <c r="D92" s="18">
        <v>4528</v>
      </c>
      <c r="E92" s="19">
        <v>1.9E-2</v>
      </c>
    </row>
    <row r="93" spans="1:5" ht="15" x14ac:dyDescent="0.15">
      <c r="A93" s="17" t="s">
        <v>23</v>
      </c>
      <c r="B93" s="17" t="s">
        <v>450</v>
      </c>
      <c r="C93" s="18">
        <v>5356047</v>
      </c>
      <c r="D93" s="18">
        <v>89812</v>
      </c>
      <c r="E93" s="19">
        <v>1.7000000000000001E-2</v>
      </c>
    </row>
    <row r="94" spans="1:5" ht="15" x14ac:dyDescent="0.15">
      <c r="A94" s="17" t="s">
        <v>23</v>
      </c>
      <c r="B94" s="17" t="s">
        <v>58</v>
      </c>
      <c r="C94" s="18">
        <v>1443845</v>
      </c>
      <c r="D94" s="18">
        <v>43277</v>
      </c>
      <c r="E94" s="19">
        <v>3.1E-2</v>
      </c>
    </row>
    <row r="95" spans="1:5" ht="15" x14ac:dyDescent="0.15">
      <c r="A95" s="17" t="s">
        <v>23</v>
      </c>
      <c r="B95" s="17" t="s">
        <v>788</v>
      </c>
      <c r="C95" s="18">
        <v>546679</v>
      </c>
      <c r="D95" s="18">
        <v>14537</v>
      </c>
      <c r="E95" s="19">
        <v>2.7E-2</v>
      </c>
    </row>
    <row r="96" spans="1:5" ht="15" x14ac:dyDescent="0.15">
      <c r="A96" s="17" t="s">
        <v>23</v>
      </c>
      <c r="B96" s="17" t="s">
        <v>298</v>
      </c>
      <c r="C96" s="18">
        <v>872471</v>
      </c>
      <c r="D96" s="18">
        <v>19830</v>
      </c>
      <c r="E96" s="19">
        <v>2.3E-2</v>
      </c>
    </row>
    <row r="97" spans="1:5" ht="15" x14ac:dyDescent="0.15">
      <c r="A97" s="17" t="s">
        <v>23</v>
      </c>
      <c r="B97" s="17" t="s">
        <v>446</v>
      </c>
      <c r="C97" s="18">
        <v>3108299</v>
      </c>
      <c r="D97" s="18">
        <v>38884</v>
      </c>
      <c r="E97" s="19">
        <v>1.2999999999999999E-2</v>
      </c>
    </row>
    <row r="98" spans="1:5" ht="15" x14ac:dyDescent="0.15">
      <c r="A98" s="17" t="s">
        <v>23</v>
      </c>
      <c r="B98" s="17" t="s">
        <v>261</v>
      </c>
      <c r="C98" s="18">
        <v>1742225</v>
      </c>
      <c r="D98" s="18">
        <v>35541</v>
      </c>
      <c r="E98" s="19">
        <v>2.1000000000000001E-2</v>
      </c>
    </row>
    <row r="99" spans="1:5" ht="15" x14ac:dyDescent="0.15">
      <c r="A99" s="17" t="s">
        <v>23</v>
      </c>
      <c r="B99" s="17" t="s">
        <v>330</v>
      </c>
      <c r="C99" s="18">
        <v>795314</v>
      </c>
      <c r="D99" s="18">
        <v>17194</v>
      </c>
      <c r="E99" s="19">
        <v>2.1999999999999999E-2</v>
      </c>
    </row>
    <row r="100" spans="1:5" ht="15" x14ac:dyDescent="0.15">
      <c r="A100" s="17" t="s">
        <v>23</v>
      </c>
      <c r="B100" s="17" t="s">
        <v>789</v>
      </c>
      <c r="C100" s="18">
        <v>365484</v>
      </c>
      <c r="D100" s="18">
        <v>9337</v>
      </c>
      <c r="E100" s="19">
        <v>2.5999999999999999E-2</v>
      </c>
    </row>
    <row r="101" spans="1:5" ht="15" x14ac:dyDescent="0.15">
      <c r="A101" s="17" t="s">
        <v>23</v>
      </c>
      <c r="B101" s="17" t="s">
        <v>790</v>
      </c>
      <c r="C101" s="18">
        <v>905141</v>
      </c>
      <c r="D101" s="18">
        <v>24967</v>
      </c>
      <c r="E101" s="19">
        <v>2.8000000000000001E-2</v>
      </c>
    </row>
    <row r="102" spans="1:5" ht="15" x14ac:dyDescent="0.15">
      <c r="A102" s="17" t="s">
        <v>136</v>
      </c>
      <c r="B102" s="17" t="s">
        <v>791</v>
      </c>
      <c r="C102" s="18">
        <v>886699</v>
      </c>
      <c r="D102" s="18">
        <v>1030</v>
      </c>
      <c r="E102" s="19">
        <v>1E-3</v>
      </c>
    </row>
    <row r="103" spans="1:5" ht="15" x14ac:dyDescent="0.15">
      <c r="A103" s="17" t="s">
        <v>136</v>
      </c>
      <c r="B103" s="17" t="s">
        <v>792</v>
      </c>
      <c r="C103" s="18">
        <v>3722302</v>
      </c>
      <c r="D103" s="18">
        <v>4001</v>
      </c>
      <c r="E103" s="19">
        <v>1E-3</v>
      </c>
    </row>
    <row r="104" spans="1:5" ht="15" x14ac:dyDescent="0.15">
      <c r="A104" s="17" t="s">
        <v>136</v>
      </c>
      <c r="B104" s="17" t="s">
        <v>407</v>
      </c>
      <c r="C104" s="18">
        <v>8028133</v>
      </c>
      <c r="D104" s="18">
        <v>84304</v>
      </c>
      <c r="E104" s="19">
        <v>1.0999999999999999E-2</v>
      </c>
    </row>
    <row r="105" spans="1:5" ht="15" x14ac:dyDescent="0.15">
      <c r="A105" s="17" t="s">
        <v>136</v>
      </c>
      <c r="B105" s="17" t="s">
        <v>609</v>
      </c>
      <c r="C105" s="18">
        <v>16811067</v>
      </c>
      <c r="D105" s="18">
        <v>13410</v>
      </c>
      <c r="E105" s="19">
        <v>1E-3</v>
      </c>
    </row>
    <row r="106" spans="1:5" ht="15" x14ac:dyDescent="0.15">
      <c r="A106" s="17" t="s">
        <v>136</v>
      </c>
      <c r="B106" s="17" t="s">
        <v>593</v>
      </c>
      <c r="C106" s="18">
        <v>14598661</v>
      </c>
      <c r="D106" s="18">
        <v>92635</v>
      </c>
      <c r="E106" s="19">
        <v>6.0000000000000001E-3</v>
      </c>
    </row>
    <row r="107" spans="1:5" ht="15" x14ac:dyDescent="0.15">
      <c r="A107" s="17" t="s">
        <v>136</v>
      </c>
      <c r="B107" s="17" t="s">
        <v>465</v>
      </c>
      <c r="C107" s="18">
        <v>18672983</v>
      </c>
      <c r="D107" s="18">
        <v>172092</v>
      </c>
      <c r="E107" s="19">
        <v>8.9999999999999993E-3</v>
      </c>
    </row>
    <row r="108" spans="1:5" ht="15" x14ac:dyDescent="0.15">
      <c r="A108" s="17" t="s">
        <v>136</v>
      </c>
      <c r="B108" s="17" t="s">
        <v>793</v>
      </c>
      <c r="C108" s="18">
        <v>419983</v>
      </c>
      <c r="D108" s="18">
        <v>16445</v>
      </c>
      <c r="E108" s="19">
        <v>4.1000000000000002E-2</v>
      </c>
    </row>
    <row r="109" spans="1:5" ht="15" x14ac:dyDescent="0.15">
      <c r="A109" s="17" t="s">
        <v>136</v>
      </c>
      <c r="B109" s="17" t="s">
        <v>338</v>
      </c>
      <c r="C109" s="18">
        <v>9052948</v>
      </c>
      <c r="D109" s="18">
        <v>57228</v>
      </c>
      <c r="E109" s="19">
        <v>6.0000000000000001E-3</v>
      </c>
    </row>
    <row r="110" spans="1:5" ht="15" x14ac:dyDescent="0.15">
      <c r="A110" s="17" t="s">
        <v>136</v>
      </c>
      <c r="B110" s="17" t="s">
        <v>794</v>
      </c>
      <c r="C110" s="18">
        <v>2492244</v>
      </c>
      <c r="D110" s="18">
        <v>6589</v>
      </c>
      <c r="E110" s="19">
        <v>3.0000000000000001E-3</v>
      </c>
    </row>
    <row r="111" spans="1:5" ht="15" x14ac:dyDescent="0.15">
      <c r="A111" s="17" t="s">
        <v>136</v>
      </c>
      <c r="B111" s="17" t="s">
        <v>413</v>
      </c>
      <c r="C111" s="18">
        <v>11649439</v>
      </c>
      <c r="D111" s="18">
        <v>113869</v>
      </c>
      <c r="E111" s="19">
        <v>0.01</v>
      </c>
    </row>
    <row r="112" spans="1:5" ht="15" x14ac:dyDescent="0.15">
      <c r="A112" s="17" t="s">
        <v>136</v>
      </c>
      <c r="B112" s="17" t="s">
        <v>795</v>
      </c>
      <c r="C112" s="18">
        <v>4647677</v>
      </c>
      <c r="D112" s="18">
        <v>5900</v>
      </c>
      <c r="E112" s="19">
        <v>1E-3</v>
      </c>
    </row>
    <row r="113" spans="1:5" ht="15" x14ac:dyDescent="0.15">
      <c r="A113" s="17" t="s">
        <v>136</v>
      </c>
      <c r="B113" s="17" t="s">
        <v>796</v>
      </c>
      <c r="C113" s="18">
        <v>6676517</v>
      </c>
      <c r="D113" s="18">
        <v>57282</v>
      </c>
      <c r="E113" s="19">
        <v>8.9999999999999993E-3</v>
      </c>
    </row>
    <row r="114" spans="1:5" ht="15" x14ac:dyDescent="0.15">
      <c r="A114" s="17" t="s">
        <v>136</v>
      </c>
      <c r="B114" s="17" t="s">
        <v>797</v>
      </c>
      <c r="C114" s="18">
        <v>13519426</v>
      </c>
      <c r="D114" s="18">
        <v>42245</v>
      </c>
      <c r="E114" s="19">
        <v>3.0000000000000001E-3</v>
      </c>
    </row>
    <row r="115" spans="1:5" ht="15" x14ac:dyDescent="0.15">
      <c r="A115" s="17" t="s">
        <v>136</v>
      </c>
      <c r="B115" s="17" t="s">
        <v>440</v>
      </c>
      <c r="C115" s="18">
        <v>9663635</v>
      </c>
      <c r="D115" s="18">
        <v>86270</v>
      </c>
      <c r="E115" s="19">
        <v>8.9999999999999993E-3</v>
      </c>
    </row>
    <row r="116" spans="1:5" ht="15" x14ac:dyDescent="0.15">
      <c r="A116" s="17" t="s">
        <v>136</v>
      </c>
      <c r="B116" s="17" t="s">
        <v>798</v>
      </c>
      <c r="C116" s="18">
        <v>1397036</v>
      </c>
      <c r="D116" s="18">
        <v>5895</v>
      </c>
      <c r="E116" s="19">
        <v>4.0000000000000001E-3</v>
      </c>
    </row>
    <row r="117" spans="1:5" ht="15" x14ac:dyDescent="0.15">
      <c r="A117" s="17" t="s">
        <v>136</v>
      </c>
      <c r="B117" s="17" t="s">
        <v>186</v>
      </c>
      <c r="C117" s="18">
        <v>28686546</v>
      </c>
      <c r="D117" s="18">
        <v>67620</v>
      </c>
      <c r="E117" s="19">
        <v>2E-3</v>
      </c>
    </row>
    <row r="118" spans="1:5" ht="15" x14ac:dyDescent="0.15">
      <c r="A118" s="17" t="s">
        <v>136</v>
      </c>
      <c r="B118" s="17" t="s">
        <v>799</v>
      </c>
      <c r="C118" s="18">
        <v>8208497</v>
      </c>
      <c r="D118" s="18">
        <v>13490</v>
      </c>
      <c r="E118" s="19">
        <v>2E-3</v>
      </c>
    </row>
    <row r="119" spans="1:5" ht="15" x14ac:dyDescent="0.15">
      <c r="A119" s="17" t="s">
        <v>136</v>
      </c>
      <c r="B119" s="17" t="s">
        <v>800</v>
      </c>
      <c r="C119" s="18">
        <v>615471</v>
      </c>
      <c r="D119" s="18">
        <v>8702</v>
      </c>
      <c r="E119" s="19">
        <v>1.4E-2</v>
      </c>
    </row>
    <row r="120" spans="1:5" ht="15" x14ac:dyDescent="0.15">
      <c r="A120" s="17" t="s">
        <v>136</v>
      </c>
      <c r="B120" s="17" t="s">
        <v>477</v>
      </c>
      <c r="C120" s="18">
        <v>8650279</v>
      </c>
      <c r="D120" s="18">
        <v>84795</v>
      </c>
      <c r="E120" s="19">
        <v>0.01</v>
      </c>
    </row>
    <row r="121" spans="1:5" ht="15" x14ac:dyDescent="0.15">
      <c r="A121" s="17" t="s">
        <v>136</v>
      </c>
      <c r="B121" s="17" t="s">
        <v>801</v>
      </c>
      <c r="C121" s="18">
        <v>1144817</v>
      </c>
      <c r="D121" s="18">
        <v>13692</v>
      </c>
      <c r="E121" s="19">
        <v>1.2E-2</v>
      </c>
    </row>
    <row r="122" spans="1:5" ht="15" x14ac:dyDescent="0.15">
      <c r="A122" s="17" t="s">
        <v>136</v>
      </c>
      <c r="B122" s="17" t="s">
        <v>802</v>
      </c>
      <c r="C122" s="18">
        <v>4769108</v>
      </c>
      <c r="D122" s="18">
        <v>26390</v>
      </c>
      <c r="E122" s="19">
        <v>6.0000000000000001E-3</v>
      </c>
    </row>
    <row r="123" spans="1:5" ht="15" x14ac:dyDescent="0.15">
      <c r="A123" s="17" t="s">
        <v>136</v>
      </c>
      <c r="B123" s="17" t="s">
        <v>137</v>
      </c>
      <c r="C123" s="18">
        <v>3193484</v>
      </c>
      <c r="D123" s="18">
        <v>81345</v>
      </c>
      <c r="E123" s="19">
        <v>2.5999999999999999E-2</v>
      </c>
    </row>
    <row r="124" spans="1:5" ht="15" x14ac:dyDescent="0.15">
      <c r="A124" s="17" t="s">
        <v>136</v>
      </c>
      <c r="B124" s="17" t="s">
        <v>803</v>
      </c>
      <c r="C124" s="18">
        <v>10031294</v>
      </c>
      <c r="D124" s="18">
        <v>26035</v>
      </c>
      <c r="E124" s="19">
        <v>3.0000000000000001E-3</v>
      </c>
    </row>
    <row r="125" spans="1:5" ht="15" x14ac:dyDescent="0.15">
      <c r="A125" s="17" t="s">
        <v>136</v>
      </c>
      <c r="B125" s="17" t="s">
        <v>804</v>
      </c>
      <c r="C125" s="18">
        <v>4433463</v>
      </c>
      <c r="D125" s="18">
        <v>90581</v>
      </c>
      <c r="E125" s="19">
        <v>2.1000000000000001E-2</v>
      </c>
    </row>
    <row r="126" spans="1:5" ht="15" x14ac:dyDescent="0.15">
      <c r="A126" s="17" t="s">
        <v>136</v>
      </c>
      <c r="B126" s="17" t="s">
        <v>805</v>
      </c>
      <c r="C126" s="18">
        <v>2410204</v>
      </c>
      <c r="D126" s="18">
        <v>8317</v>
      </c>
      <c r="E126" s="19">
        <v>3.0000000000000001E-3</v>
      </c>
    </row>
    <row r="127" spans="1:5" ht="15" x14ac:dyDescent="0.15">
      <c r="A127" s="17" t="s">
        <v>136</v>
      </c>
      <c r="B127" s="17" t="s">
        <v>806</v>
      </c>
      <c r="C127" s="18">
        <v>11531559</v>
      </c>
      <c r="D127" s="18">
        <v>90871</v>
      </c>
      <c r="E127" s="19">
        <v>8.0000000000000002E-3</v>
      </c>
    </row>
    <row r="128" spans="1:5" ht="15" x14ac:dyDescent="0.15">
      <c r="A128" s="17" t="s">
        <v>136</v>
      </c>
      <c r="B128" s="17" t="s">
        <v>263</v>
      </c>
      <c r="C128" s="18">
        <v>12420510</v>
      </c>
      <c r="D128" s="18">
        <v>106319</v>
      </c>
      <c r="E128" s="19">
        <v>8.9999999999999993E-3</v>
      </c>
    </row>
    <row r="129" spans="1:5" ht="15" x14ac:dyDescent="0.15">
      <c r="A129" s="17" t="s">
        <v>136</v>
      </c>
      <c r="B129" s="17" t="s">
        <v>538</v>
      </c>
      <c r="C129" s="18">
        <v>4755011</v>
      </c>
      <c r="D129" s="18">
        <v>42798</v>
      </c>
      <c r="E129" s="19">
        <v>8.9999999999999993E-3</v>
      </c>
    </row>
    <row r="130" spans="1:5" ht="15" x14ac:dyDescent="0.15">
      <c r="A130" s="17" t="s">
        <v>136</v>
      </c>
      <c r="B130" s="17" t="s">
        <v>554</v>
      </c>
      <c r="C130" s="18">
        <v>83609595</v>
      </c>
      <c r="D130" s="18">
        <v>128370</v>
      </c>
      <c r="E130" s="19">
        <v>2E-3</v>
      </c>
    </row>
    <row r="131" spans="1:5" ht="15" x14ac:dyDescent="0.15">
      <c r="A131" s="17" t="s">
        <v>136</v>
      </c>
      <c r="B131" s="17" t="s">
        <v>302</v>
      </c>
      <c r="C131" s="18">
        <v>16068551</v>
      </c>
      <c r="D131" s="18">
        <v>60074</v>
      </c>
      <c r="E131" s="19">
        <v>4.0000000000000001E-3</v>
      </c>
    </row>
    <row r="132" spans="1:5" ht="15" x14ac:dyDescent="0.15">
      <c r="A132" s="17" t="s">
        <v>136</v>
      </c>
      <c r="B132" s="17" t="s">
        <v>572</v>
      </c>
      <c r="C132" s="18">
        <v>10939934</v>
      </c>
      <c r="D132" s="18">
        <v>90134</v>
      </c>
      <c r="E132" s="19">
        <v>8.0000000000000002E-3</v>
      </c>
    </row>
    <row r="133" spans="1:5" ht="15" x14ac:dyDescent="0.15">
      <c r="A133" s="17" t="s">
        <v>136</v>
      </c>
      <c r="B133" s="17" t="s">
        <v>807</v>
      </c>
      <c r="C133" s="18">
        <v>547970</v>
      </c>
      <c r="D133" s="18">
        <v>5747</v>
      </c>
      <c r="E133" s="19">
        <v>1.0999999999999999E-2</v>
      </c>
    </row>
    <row r="134" spans="1:5" ht="15" x14ac:dyDescent="0.15">
      <c r="A134" s="17" t="s">
        <v>136</v>
      </c>
      <c r="B134" s="17" t="s">
        <v>808</v>
      </c>
      <c r="C134" s="18">
        <v>4251771</v>
      </c>
      <c r="D134" s="18">
        <v>7420</v>
      </c>
      <c r="E134" s="19">
        <v>2E-3</v>
      </c>
    </row>
    <row r="135" spans="1:5" ht="15" x14ac:dyDescent="0.15">
      <c r="A135" s="17" t="s">
        <v>136</v>
      </c>
      <c r="B135" s="17" t="s">
        <v>809</v>
      </c>
      <c r="C135" s="18">
        <v>2135196</v>
      </c>
      <c r="D135" s="18">
        <v>6950</v>
      </c>
      <c r="E135" s="19">
        <v>3.0000000000000001E-3</v>
      </c>
    </row>
    <row r="136" spans="1:5" ht="15" x14ac:dyDescent="0.15">
      <c r="A136" s="17" t="s">
        <v>136</v>
      </c>
      <c r="B136" s="17" t="s">
        <v>398</v>
      </c>
      <c r="C136" s="18">
        <v>1215549</v>
      </c>
      <c r="D136" s="18">
        <v>2000</v>
      </c>
      <c r="E136" s="19">
        <v>2E-3</v>
      </c>
    </row>
    <row r="137" spans="1:5" ht="15" x14ac:dyDescent="0.15">
      <c r="A137" s="17" t="s">
        <v>136</v>
      </c>
      <c r="B137" s="17" t="s">
        <v>810</v>
      </c>
      <c r="C137" s="18">
        <v>5473344</v>
      </c>
      <c r="D137" s="18">
        <v>7150</v>
      </c>
      <c r="E137" s="19">
        <v>1E-3</v>
      </c>
    </row>
    <row r="138" spans="1:5" ht="15" x14ac:dyDescent="0.15">
      <c r="A138" s="17" t="s">
        <v>136</v>
      </c>
      <c r="B138" s="17" t="s">
        <v>367</v>
      </c>
      <c r="C138" s="18">
        <v>673798</v>
      </c>
      <c r="D138" s="18">
        <v>1724</v>
      </c>
      <c r="E138" s="19">
        <v>3.0000000000000001E-3</v>
      </c>
    </row>
    <row r="139" spans="1:5" ht="15" x14ac:dyDescent="0.15">
      <c r="A139" s="17" t="s">
        <v>136</v>
      </c>
      <c r="B139" s="17" t="s">
        <v>811</v>
      </c>
      <c r="C139" s="18">
        <v>3736794</v>
      </c>
      <c r="D139" s="18">
        <v>36907</v>
      </c>
      <c r="E139" s="19">
        <v>0.01</v>
      </c>
    </row>
    <row r="140" spans="1:5" ht="15" x14ac:dyDescent="0.15">
      <c r="A140" s="17" t="s">
        <v>136</v>
      </c>
      <c r="B140" s="17" t="s">
        <v>679</v>
      </c>
      <c r="C140" s="18">
        <v>38450560</v>
      </c>
      <c r="D140" s="18">
        <v>36830</v>
      </c>
      <c r="E140" s="19">
        <v>1E-3</v>
      </c>
    </row>
    <row r="141" spans="1:5" ht="15" x14ac:dyDescent="0.15">
      <c r="A141" s="17" t="s">
        <v>136</v>
      </c>
      <c r="B141" s="17" t="s">
        <v>812</v>
      </c>
      <c r="C141" s="18">
        <v>911938</v>
      </c>
      <c r="D141" s="18">
        <v>4615</v>
      </c>
      <c r="E141" s="19">
        <v>5.0000000000000001E-3</v>
      </c>
    </row>
    <row r="142" spans="1:5" ht="15" x14ac:dyDescent="0.15">
      <c r="A142" s="17" t="s">
        <v>76</v>
      </c>
      <c r="B142" s="17" t="s">
        <v>430</v>
      </c>
      <c r="C142" s="18">
        <v>8303642</v>
      </c>
      <c r="D142" s="18">
        <v>56883</v>
      </c>
      <c r="E142" s="19">
        <v>7.0000000000000001E-3</v>
      </c>
    </row>
    <row r="143" spans="1:5" ht="15" x14ac:dyDescent="0.15">
      <c r="A143" s="17" t="s">
        <v>76</v>
      </c>
      <c r="B143" s="17" t="s">
        <v>813</v>
      </c>
      <c r="C143" s="18">
        <v>3274345</v>
      </c>
      <c r="D143" s="18">
        <v>20347</v>
      </c>
      <c r="E143" s="19">
        <v>6.0000000000000001E-3</v>
      </c>
    </row>
    <row r="144" spans="1:5" ht="15" x14ac:dyDescent="0.15">
      <c r="A144" s="17" t="s">
        <v>76</v>
      </c>
      <c r="B144" s="17" t="s">
        <v>814</v>
      </c>
      <c r="C144" s="18">
        <v>5180807</v>
      </c>
      <c r="D144" s="18">
        <v>50197</v>
      </c>
      <c r="E144" s="19">
        <v>0.01</v>
      </c>
    </row>
    <row r="145" spans="1:5" ht="15" x14ac:dyDescent="0.15">
      <c r="A145" s="17" t="s">
        <v>76</v>
      </c>
      <c r="B145" s="17" t="s">
        <v>815</v>
      </c>
      <c r="C145" s="18">
        <v>3701976</v>
      </c>
      <c r="D145" s="18">
        <v>37368</v>
      </c>
      <c r="E145" s="19">
        <v>0.01</v>
      </c>
    </row>
    <row r="146" spans="1:5" ht="15" x14ac:dyDescent="0.15">
      <c r="A146" s="17" t="s">
        <v>76</v>
      </c>
      <c r="B146" s="17" t="s">
        <v>816</v>
      </c>
      <c r="C146" s="18">
        <v>5658612</v>
      </c>
      <c r="D146" s="18">
        <v>66740</v>
      </c>
      <c r="E146" s="19">
        <v>1.2E-2</v>
      </c>
    </row>
    <row r="147" spans="1:5" ht="15" x14ac:dyDescent="0.15">
      <c r="A147" s="17" t="s">
        <v>76</v>
      </c>
      <c r="B147" s="17" t="s">
        <v>475</v>
      </c>
      <c r="C147" s="18">
        <v>33536468</v>
      </c>
      <c r="D147" s="18">
        <v>156361</v>
      </c>
      <c r="E147" s="19">
        <v>5.0000000000000001E-3</v>
      </c>
    </row>
    <row r="148" spans="1:5" ht="15" x14ac:dyDescent="0.15">
      <c r="A148" s="17" t="s">
        <v>76</v>
      </c>
      <c r="B148" s="17" t="s">
        <v>817</v>
      </c>
      <c r="C148" s="18">
        <v>4482694</v>
      </c>
      <c r="D148" s="18">
        <v>110952</v>
      </c>
      <c r="E148" s="19">
        <v>2.5000000000000001E-2</v>
      </c>
    </row>
    <row r="149" spans="1:5" ht="15" x14ac:dyDescent="0.15">
      <c r="A149" s="17" t="s">
        <v>76</v>
      </c>
      <c r="B149" s="17" t="s">
        <v>631</v>
      </c>
      <c r="C149" s="18">
        <v>280072565</v>
      </c>
      <c r="D149" s="18">
        <v>224968</v>
      </c>
      <c r="E149" s="19">
        <v>1E-3</v>
      </c>
    </row>
    <row r="150" spans="1:5" ht="15" x14ac:dyDescent="0.15">
      <c r="A150" s="17" t="s">
        <v>76</v>
      </c>
      <c r="B150" s="17" t="s">
        <v>595</v>
      </c>
      <c r="C150" s="18">
        <v>22501202</v>
      </c>
      <c r="D150" s="18">
        <v>168541</v>
      </c>
      <c r="E150" s="19">
        <v>8.0000000000000002E-3</v>
      </c>
    </row>
    <row r="151" spans="1:5" ht="15" x14ac:dyDescent="0.15">
      <c r="A151" s="17" t="s">
        <v>76</v>
      </c>
      <c r="B151" s="17" t="s">
        <v>127</v>
      </c>
      <c r="C151" s="18">
        <v>13110005</v>
      </c>
      <c r="D151" s="18">
        <v>160542</v>
      </c>
      <c r="E151" s="19">
        <v>1.2E-2</v>
      </c>
    </row>
    <row r="152" spans="1:5" ht="15" x14ac:dyDescent="0.15">
      <c r="A152" s="17" t="s">
        <v>76</v>
      </c>
      <c r="B152" s="17" t="s">
        <v>818</v>
      </c>
      <c r="C152" s="18">
        <v>2498030</v>
      </c>
      <c r="D152" s="18">
        <v>1440</v>
      </c>
      <c r="E152" s="19">
        <v>1E-3</v>
      </c>
    </row>
    <row r="153" spans="1:5" ht="15" x14ac:dyDescent="0.15">
      <c r="A153" s="17" t="s">
        <v>76</v>
      </c>
      <c r="B153" s="17" t="s">
        <v>819</v>
      </c>
      <c r="C153" s="18">
        <v>6367633</v>
      </c>
      <c r="D153" s="18">
        <v>5390</v>
      </c>
      <c r="E153" s="19">
        <v>1E-3</v>
      </c>
    </row>
    <row r="154" spans="1:5" ht="15" x14ac:dyDescent="0.15">
      <c r="A154" s="17" t="s">
        <v>76</v>
      </c>
      <c r="B154" s="17" t="s">
        <v>426</v>
      </c>
      <c r="C154" s="18">
        <v>10470822</v>
      </c>
      <c r="D154" s="18">
        <v>70627</v>
      </c>
      <c r="E154" s="19">
        <v>7.0000000000000001E-3</v>
      </c>
    </row>
    <row r="155" spans="1:5" ht="15" x14ac:dyDescent="0.15">
      <c r="A155" s="17" t="s">
        <v>76</v>
      </c>
      <c r="B155" s="17" t="s">
        <v>177</v>
      </c>
      <c r="C155" s="18">
        <v>9292586</v>
      </c>
      <c r="D155" s="18">
        <v>26313</v>
      </c>
      <c r="E155" s="19">
        <v>3.0000000000000001E-3</v>
      </c>
    </row>
    <row r="156" spans="1:5" ht="15" x14ac:dyDescent="0.15">
      <c r="A156" s="17" t="s">
        <v>76</v>
      </c>
      <c r="B156" s="17" t="s">
        <v>820</v>
      </c>
      <c r="C156" s="18">
        <v>1415946</v>
      </c>
      <c r="D156" s="18">
        <v>5239</v>
      </c>
      <c r="E156" s="19">
        <v>4.0000000000000001E-3</v>
      </c>
    </row>
    <row r="157" spans="1:5" ht="15" x14ac:dyDescent="0.15">
      <c r="A157" s="17" t="s">
        <v>76</v>
      </c>
      <c r="B157" s="17" t="s">
        <v>560</v>
      </c>
      <c r="C157" s="18">
        <v>30108192</v>
      </c>
      <c r="D157" s="18">
        <v>33700</v>
      </c>
      <c r="E157" s="19">
        <v>1E-3</v>
      </c>
    </row>
    <row r="158" spans="1:5" ht="15" x14ac:dyDescent="0.15">
      <c r="A158" s="17" t="s">
        <v>76</v>
      </c>
      <c r="B158" s="17" t="s">
        <v>821</v>
      </c>
      <c r="C158" s="18">
        <v>50911529</v>
      </c>
      <c r="D158" s="18">
        <v>62050</v>
      </c>
      <c r="E158" s="19">
        <v>1E-3</v>
      </c>
    </row>
    <row r="159" spans="1:5" ht="15" x14ac:dyDescent="0.15">
      <c r="A159" s="17" t="s">
        <v>76</v>
      </c>
      <c r="B159" s="17" t="s">
        <v>435</v>
      </c>
      <c r="C159" s="18">
        <v>1714858</v>
      </c>
      <c r="D159" s="18">
        <v>21631</v>
      </c>
      <c r="E159" s="19">
        <v>1.2999999999999999E-2</v>
      </c>
    </row>
    <row r="160" spans="1:5" ht="15" x14ac:dyDescent="0.15">
      <c r="A160" s="17" t="s">
        <v>76</v>
      </c>
      <c r="B160" s="17" t="s">
        <v>195</v>
      </c>
      <c r="C160" s="18">
        <v>8443633</v>
      </c>
      <c r="D160" s="18">
        <v>50670</v>
      </c>
      <c r="E160" s="19">
        <v>6.0000000000000001E-3</v>
      </c>
    </row>
    <row r="161" spans="1:5" ht="15" x14ac:dyDescent="0.15">
      <c r="A161" s="17" t="s">
        <v>76</v>
      </c>
      <c r="B161" s="17" t="s">
        <v>822</v>
      </c>
      <c r="C161" s="18">
        <v>961986</v>
      </c>
      <c r="D161" s="18">
        <v>33950</v>
      </c>
      <c r="E161" s="19">
        <v>3.6999999999999998E-2</v>
      </c>
    </row>
    <row r="162" spans="1:5" ht="15" x14ac:dyDescent="0.15">
      <c r="A162" s="17" t="s">
        <v>76</v>
      </c>
      <c r="B162" s="17" t="s">
        <v>823</v>
      </c>
      <c r="C162" s="18">
        <v>866421</v>
      </c>
      <c r="D162" s="18">
        <v>9543</v>
      </c>
      <c r="E162" s="19">
        <v>1.0999999999999999E-2</v>
      </c>
    </row>
    <row r="163" spans="1:5" ht="15" x14ac:dyDescent="0.15">
      <c r="A163" s="17" t="s">
        <v>76</v>
      </c>
      <c r="B163" s="17" t="s">
        <v>824</v>
      </c>
      <c r="C163" s="18">
        <v>1916973</v>
      </c>
      <c r="D163" s="18">
        <v>15715</v>
      </c>
      <c r="E163" s="19">
        <v>8.0000000000000002E-3</v>
      </c>
    </row>
    <row r="164" spans="1:5" ht="15" x14ac:dyDescent="0.15">
      <c r="A164" s="17" t="s">
        <v>76</v>
      </c>
      <c r="B164" s="17" t="s">
        <v>825</v>
      </c>
      <c r="C164" s="18">
        <v>3752484</v>
      </c>
      <c r="D164" s="18">
        <v>30999</v>
      </c>
      <c r="E164" s="19">
        <v>8.0000000000000002E-3</v>
      </c>
    </row>
    <row r="165" spans="1:5" ht="15" x14ac:dyDescent="0.15">
      <c r="A165" s="17" t="s">
        <v>76</v>
      </c>
      <c r="B165" s="17" t="s">
        <v>637</v>
      </c>
      <c r="C165" s="18">
        <v>24764150</v>
      </c>
      <c r="D165" s="18">
        <v>217844</v>
      </c>
      <c r="E165" s="19">
        <v>8.9999999999999993E-3</v>
      </c>
    </row>
    <row r="166" spans="1:5" ht="15" x14ac:dyDescent="0.15">
      <c r="A166" s="17" t="s">
        <v>76</v>
      </c>
      <c r="B166" s="17" t="s">
        <v>826</v>
      </c>
      <c r="C166" s="18">
        <v>3073391</v>
      </c>
      <c r="D166" s="18">
        <v>15010</v>
      </c>
      <c r="E166" s="19">
        <v>5.0000000000000001E-3</v>
      </c>
    </row>
    <row r="167" spans="1:5" ht="15" x14ac:dyDescent="0.15">
      <c r="A167" s="17" t="s">
        <v>76</v>
      </c>
      <c r="B167" s="17" t="s">
        <v>827</v>
      </c>
      <c r="C167" s="18">
        <v>2342831</v>
      </c>
      <c r="D167" s="18">
        <v>23158</v>
      </c>
      <c r="E167" s="19">
        <v>0.01</v>
      </c>
    </row>
    <row r="168" spans="1:5" ht="15" x14ac:dyDescent="0.15">
      <c r="A168" s="17" t="s">
        <v>76</v>
      </c>
      <c r="B168" s="17" t="s">
        <v>828</v>
      </c>
      <c r="C168" s="18">
        <v>3949876</v>
      </c>
      <c r="D168" s="18">
        <v>33311</v>
      </c>
      <c r="E168" s="19">
        <v>8.9999999999999993E-3</v>
      </c>
    </row>
    <row r="169" spans="1:5" ht="15" x14ac:dyDescent="0.15">
      <c r="A169" s="17" t="s">
        <v>76</v>
      </c>
      <c r="B169" s="17" t="s">
        <v>829</v>
      </c>
      <c r="C169" s="18">
        <v>2627039</v>
      </c>
      <c r="D169" s="18">
        <v>24095</v>
      </c>
      <c r="E169" s="19">
        <v>8.9999999999999993E-3</v>
      </c>
    </row>
    <row r="170" spans="1:5" ht="15" x14ac:dyDescent="0.15">
      <c r="A170" s="17" t="s">
        <v>76</v>
      </c>
      <c r="B170" s="17" t="s">
        <v>611</v>
      </c>
      <c r="C170" s="18">
        <v>48526369</v>
      </c>
      <c r="D170" s="18">
        <v>392340</v>
      </c>
      <c r="E170" s="19">
        <v>8.0000000000000002E-3</v>
      </c>
    </row>
    <row r="171" spans="1:5" ht="15" x14ac:dyDescent="0.15">
      <c r="A171" s="17" t="s">
        <v>76</v>
      </c>
      <c r="B171" s="17" t="s">
        <v>540</v>
      </c>
      <c r="C171" s="18">
        <v>16452958</v>
      </c>
      <c r="D171" s="18">
        <v>160210</v>
      </c>
      <c r="E171" s="19">
        <v>0.01</v>
      </c>
    </row>
    <row r="172" spans="1:5" ht="15" x14ac:dyDescent="0.15">
      <c r="A172" s="17" t="s">
        <v>76</v>
      </c>
      <c r="B172" s="17" t="s">
        <v>830</v>
      </c>
      <c r="C172" s="18">
        <v>4876849</v>
      </c>
      <c r="D172" s="18">
        <v>42724</v>
      </c>
      <c r="E172" s="19">
        <v>8.9999999999999993E-3</v>
      </c>
    </row>
    <row r="173" spans="1:5" ht="15" x14ac:dyDescent="0.15">
      <c r="A173" s="17" t="s">
        <v>76</v>
      </c>
      <c r="B173" s="17" t="s">
        <v>831</v>
      </c>
      <c r="C173" s="18">
        <v>3094057</v>
      </c>
      <c r="D173" s="18">
        <v>55511</v>
      </c>
      <c r="E173" s="19">
        <v>1.7999999999999999E-2</v>
      </c>
    </row>
    <row r="174" spans="1:5" ht="15" x14ac:dyDescent="0.15">
      <c r="A174" s="17" t="s">
        <v>76</v>
      </c>
      <c r="B174" s="17" t="s">
        <v>415</v>
      </c>
      <c r="C174" s="18">
        <v>6889435</v>
      </c>
      <c r="D174" s="18">
        <v>58120</v>
      </c>
      <c r="E174" s="19">
        <v>8.9999999999999993E-3</v>
      </c>
    </row>
    <row r="175" spans="1:5" ht="15" x14ac:dyDescent="0.15">
      <c r="A175" s="17" t="s">
        <v>76</v>
      </c>
      <c r="B175" s="17" t="s">
        <v>832</v>
      </c>
      <c r="C175" s="18">
        <v>4458367</v>
      </c>
      <c r="D175" s="18">
        <v>38267</v>
      </c>
      <c r="E175" s="19">
        <v>8.9999999999999993E-3</v>
      </c>
    </row>
    <row r="176" spans="1:5" ht="15" x14ac:dyDescent="0.15">
      <c r="A176" s="17" t="s">
        <v>76</v>
      </c>
      <c r="B176" s="17" t="s">
        <v>833</v>
      </c>
      <c r="C176" s="18">
        <v>5562934</v>
      </c>
      <c r="D176" s="18">
        <v>27615</v>
      </c>
      <c r="E176" s="19">
        <v>5.0000000000000001E-3</v>
      </c>
    </row>
    <row r="177" spans="1:5" ht="15" x14ac:dyDescent="0.15">
      <c r="A177" s="17" t="s">
        <v>76</v>
      </c>
      <c r="B177" s="17" t="s">
        <v>834</v>
      </c>
      <c r="C177" s="18">
        <v>12634862</v>
      </c>
      <c r="D177" s="18">
        <v>59966</v>
      </c>
      <c r="E177" s="19">
        <v>5.0000000000000001E-3</v>
      </c>
    </row>
    <row r="178" spans="1:5" ht="15" x14ac:dyDescent="0.15">
      <c r="A178" s="17" t="s">
        <v>76</v>
      </c>
      <c r="B178" s="17" t="s">
        <v>591</v>
      </c>
      <c r="C178" s="18">
        <v>44171666</v>
      </c>
      <c r="D178" s="18">
        <v>45730</v>
      </c>
      <c r="E178" s="19">
        <v>1E-3</v>
      </c>
    </row>
    <row r="179" spans="1:5" ht="15" x14ac:dyDescent="0.15">
      <c r="A179" s="17" t="s">
        <v>76</v>
      </c>
      <c r="B179" s="17" t="s">
        <v>835</v>
      </c>
      <c r="C179" s="18">
        <v>6995917</v>
      </c>
      <c r="D179" s="18">
        <v>57096</v>
      </c>
      <c r="E179" s="19">
        <v>8.0000000000000002E-3</v>
      </c>
    </row>
    <row r="180" spans="1:5" ht="15" x14ac:dyDescent="0.15">
      <c r="A180" s="17" t="s">
        <v>269</v>
      </c>
      <c r="B180" s="17" t="s">
        <v>836</v>
      </c>
      <c r="C180" s="18">
        <v>73609</v>
      </c>
      <c r="D180" s="20">
        <v>400</v>
      </c>
      <c r="E180" s="19">
        <v>5.0000000000000001E-3</v>
      </c>
    </row>
    <row r="181" spans="1:5" ht="15" x14ac:dyDescent="0.15">
      <c r="A181" s="17" t="s">
        <v>269</v>
      </c>
      <c r="B181" s="17" t="s">
        <v>837</v>
      </c>
      <c r="C181" s="18">
        <v>555373</v>
      </c>
      <c r="D181" s="18">
        <v>1700</v>
      </c>
      <c r="E181" s="19">
        <v>3.0000000000000001E-3</v>
      </c>
    </row>
    <row r="182" spans="1:5" ht="15" x14ac:dyDescent="0.15">
      <c r="A182" s="17" t="s">
        <v>269</v>
      </c>
      <c r="B182" s="17" t="s">
        <v>437</v>
      </c>
      <c r="C182" s="18">
        <v>1396049</v>
      </c>
      <c r="D182" s="18">
        <v>13235</v>
      </c>
      <c r="E182" s="19">
        <v>0.01</v>
      </c>
    </row>
    <row r="183" spans="1:5" ht="15" x14ac:dyDescent="0.15">
      <c r="A183" s="17" t="s">
        <v>269</v>
      </c>
      <c r="B183" s="17" t="s">
        <v>838</v>
      </c>
      <c r="C183" s="18">
        <v>27009</v>
      </c>
      <c r="D183" s="20">
        <v>206</v>
      </c>
      <c r="E183" s="19">
        <v>8.0000000000000002E-3</v>
      </c>
    </row>
    <row r="184" spans="1:5" ht="15" x14ac:dyDescent="0.15">
      <c r="A184" s="17" t="s">
        <v>269</v>
      </c>
      <c r="B184" s="17" t="s">
        <v>839</v>
      </c>
      <c r="C184" s="18">
        <v>6167055</v>
      </c>
      <c r="D184" s="18">
        <v>6050</v>
      </c>
      <c r="E184" s="19">
        <v>1E-3</v>
      </c>
    </row>
    <row r="185" spans="1:5" ht="15" x14ac:dyDescent="0.15">
      <c r="A185" s="17" t="s">
        <v>269</v>
      </c>
      <c r="B185" s="17" t="s">
        <v>456</v>
      </c>
      <c r="C185" s="18">
        <v>9982676</v>
      </c>
      <c r="D185" s="18">
        <v>219032</v>
      </c>
      <c r="E185" s="19">
        <v>2.1999999999999999E-2</v>
      </c>
    </row>
    <row r="186" spans="1:5" ht="15" x14ac:dyDescent="0.15">
      <c r="A186" s="17" t="s">
        <v>269</v>
      </c>
      <c r="B186" s="17" t="s">
        <v>840</v>
      </c>
      <c r="C186" s="18">
        <v>10177147</v>
      </c>
      <c r="D186" s="18">
        <v>15850</v>
      </c>
      <c r="E186" s="19">
        <v>2E-3</v>
      </c>
    </row>
    <row r="187" spans="1:5" ht="15" x14ac:dyDescent="0.15">
      <c r="A187" s="17" t="s">
        <v>269</v>
      </c>
      <c r="B187" s="17" t="s">
        <v>340</v>
      </c>
      <c r="C187" s="18">
        <v>13590070</v>
      </c>
      <c r="D187" s="18">
        <v>104489</v>
      </c>
      <c r="E187" s="19">
        <v>8.0000000000000002E-3</v>
      </c>
    </row>
    <row r="188" spans="1:5" ht="15" x14ac:dyDescent="0.15">
      <c r="A188" s="17" t="s">
        <v>269</v>
      </c>
      <c r="B188" s="17" t="s">
        <v>841</v>
      </c>
      <c r="C188" s="18">
        <v>672524</v>
      </c>
      <c r="D188" s="18">
        <v>5784</v>
      </c>
      <c r="E188" s="19">
        <v>8.9999999999999993E-3</v>
      </c>
    </row>
    <row r="189" spans="1:5" ht="15" x14ac:dyDescent="0.15">
      <c r="A189" s="17" t="s">
        <v>269</v>
      </c>
      <c r="B189" s="17" t="s">
        <v>270</v>
      </c>
      <c r="C189" s="18">
        <v>3787076</v>
      </c>
      <c r="D189" s="18">
        <v>20627</v>
      </c>
      <c r="E189" s="19">
        <v>5.0000000000000001E-3</v>
      </c>
    </row>
    <row r="190" spans="1:5" ht="15" x14ac:dyDescent="0.15">
      <c r="A190" s="17" t="s">
        <v>269</v>
      </c>
      <c r="B190" s="17" t="s">
        <v>842</v>
      </c>
      <c r="C190" s="18">
        <v>255774</v>
      </c>
      <c r="D190" s="18">
        <v>1008</v>
      </c>
      <c r="E190" s="19">
        <v>4.0000000000000001E-3</v>
      </c>
    </row>
    <row r="191" spans="1:5" ht="15" x14ac:dyDescent="0.15">
      <c r="A191" s="17" t="s">
        <v>269</v>
      </c>
      <c r="B191" s="17" t="s">
        <v>843</v>
      </c>
      <c r="C191" s="18">
        <v>53971</v>
      </c>
      <c r="D191" s="20">
        <v>508</v>
      </c>
      <c r="E191" s="19">
        <v>0.01</v>
      </c>
    </row>
    <row r="192" spans="1:5" ht="15" x14ac:dyDescent="0.15">
      <c r="A192" s="17" t="s">
        <v>269</v>
      </c>
      <c r="B192" s="17" t="s">
        <v>844</v>
      </c>
      <c r="C192" s="18">
        <v>10189044</v>
      </c>
      <c r="D192" s="18">
        <v>75820</v>
      </c>
      <c r="E192" s="19">
        <v>7.0000000000000001E-3</v>
      </c>
    </row>
    <row r="193" spans="1:5" ht="15" x14ac:dyDescent="0.15">
      <c r="A193" s="17" t="s">
        <v>269</v>
      </c>
      <c r="B193" s="17" t="s">
        <v>845</v>
      </c>
      <c r="C193" s="18">
        <v>630246</v>
      </c>
      <c r="D193" s="18">
        <v>122228</v>
      </c>
      <c r="E193" s="19">
        <v>0.24099999999999999</v>
      </c>
    </row>
    <row r="194" spans="1:5" ht="15" x14ac:dyDescent="0.15">
      <c r="A194" s="17" t="s">
        <v>269</v>
      </c>
      <c r="B194" s="17" t="s">
        <v>846</v>
      </c>
      <c r="C194" s="18">
        <v>40334</v>
      </c>
      <c r="D194" s="18">
        <v>1158</v>
      </c>
      <c r="E194" s="19">
        <v>0.03</v>
      </c>
    </row>
    <row r="195" spans="1:5" ht="15" x14ac:dyDescent="0.15">
      <c r="A195" s="17" t="s">
        <v>269</v>
      </c>
      <c r="B195" s="17" t="s">
        <v>625</v>
      </c>
      <c r="C195" s="18">
        <v>5211073</v>
      </c>
      <c r="D195" s="18">
        <v>25853</v>
      </c>
      <c r="E195" s="19">
        <v>5.0000000000000001E-3</v>
      </c>
    </row>
    <row r="196" spans="1:5" ht="15" x14ac:dyDescent="0.15">
      <c r="A196" s="17" t="s">
        <v>269</v>
      </c>
      <c r="B196" s="17" t="s">
        <v>847</v>
      </c>
      <c r="C196" s="18">
        <v>701649</v>
      </c>
      <c r="D196" s="18">
        <v>45304</v>
      </c>
      <c r="E196" s="19">
        <v>6.9000000000000006E-2</v>
      </c>
    </row>
    <row r="197" spans="1:5" ht="15" x14ac:dyDescent="0.15">
      <c r="A197" s="17" t="s">
        <v>269</v>
      </c>
      <c r="B197" s="17" t="s">
        <v>848</v>
      </c>
      <c r="C197" s="18">
        <v>2972035</v>
      </c>
      <c r="D197" s="18">
        <v>2920</v>
      </c>
      <c r="E197" s="19">
        <v>1E-3</v>
      </c>
    </row>
    <row r="198" spans="1:5" ht="15" x14ac:dyDescent="0.15">
      <c r="A198" s="17" t="s">
        <v>516</v>
      </c>
      <c r="B198" s="17" t="s">
        <v>656</v>
      </c>
      <c r="C198" s="18">
        <v>80607366</v>
      </c>
      <c r="D198" s="18">
        <v>654920</v>
      </c>
      <c r="E198" s="19">
        <v>8.0000000000000002E-3</v>
      </c>
    </row>
    <row r="199" spans="1:5" ht="15" x14ac:dyDescent="0.15">
      <c r="A199" s="17" t="s">
        <v>516</v>
      </c>
      <c r="B199" s="17" t="s">
        <v>849</v>
      </c>
      <c r="C199" s="18">
        <v>10262823</v>
      </c>
      <c r="D199" s="18">
        <v>24153</v>
      </c>
      <c r="E199" s="19">
        <v>2E-3</v>
      </c>
    </row>
    <row r="200" spans="1:5" ht="15" x14ac:dyDescent="0.15">
      <c r="A200" s="17" t="s">
        <v>516</v>
      </c>
      <c r="B200" s="17" t="s">
        <v>850</v>
      </c>
      <c r="C200" s="18">
        <v>3928676</v>
      </c>
      <c r="D200" s="18">
        <v>2773</v>
      </c>
      <c r="E200" s="19">
        <v>1E-3</v>
      </c>
    </row>
    <row r="201" spans="1:5" ht="15" x14ac:dyDescent="0.15">
      <c r="A201" s="17" t="s">
        <v>516</v>
      </c>
      <c r="B201" s="17" t="s">
        <v>536</v>
      </c>
      <c r="C201" s="18">
        <v>12244449</v>
      </c>
      <c r="D201" s="18">
        <v>98514</v>
      </c>
      <c r="E201" s="19">
        <v>8.0000000000000002E-3</v>
      </c>
    </row>
    <row r="202" spans="1:5" ht="15" x14ac:dyDescent="0.15">
      <c r="A202" s="17" t="s">
        <v>516</v>
      </c>
      <c r="B202" s="17" t="s">
        <v>851</v>
      </c>
      <c r="C202" s="18">
        <v>2504460</v>
      </c>
      <c r="D202" s="18">
        <v>12059</v>
      </c>
      <c r="E202" s="19">
        <v>5.0000000000000001E-3</v>
      </c>
    </row>
    <row r="203" spans="1:5" ht="15" x14ac:dyDescent="0.15">
      <c r="A203" s="17" t="s">
        <v>516</v>
      </c>
      <c r="B203" s="17" t="s">
        <v>852</v>
      </c>
      <c r="C203" s="18">
        <v>1857766</v>
      </c>
      <c r="D203" s="18">
        <v>1840</v>
      </c>
      <c r="E203" s="19">
        <v>1E-3</v>
      </c>
    </row>
    <row r="204" spans="1:5" ht="15" x14ac:dyDescent="0.15">
      <c r="A204" s="17" t="s">
        <v>516</v>
      </c>
      <c r="B204" s="17" t="s">
        <v>853</v>
      </c>
      <c r="C204" s="18">
        <v>6060073</v>
      </c>
      <c r="D204" s="18">
        <v>56721</v>
      </c>
      <c r="E204" s="19">
        <v>8.9999999999999993E-3</v>
      </c>
    </row>
    <row r="205" spans="1:5" ht="15" x14ac:dyDescent="0.15">
      <c r="A205" s="17" t="s">
        <v>516</v>
      </c>
      <c r="B205" s="17" t="s">
        <v>854</v>
      </c>
      <c r="C205" s="18">
        <v>428908</v>
      </c>
      <c r="D205" s="20">
        <v>560</v>
      </c>
      <c r="E205" s="19">
        <v>1E-3</v>
      </c>
    </row>
    <row r="206" spans="1:5" ht="15" x14ac:dyDescent="0.15">
      <c r="A206" s="17" t="s">
        <v>516</v>
      </c>
      <c r="B206" s="17" t="s">
        <v>855</v>
      </c>
      <c r="C206" s="18">
        <v>3429475</v>
      </c>
      <c r="D206" s="18">
        <v>14657</v>
      </c>
      <c r="E206" s="19">
        <v>4.0000000000000001E-3</v>
      </c>
    </row>
    <row r="207" spans="1:5" ht="15" x14ac:dyDescent="0.15">
      <c r="A207" s="17" t="s">
        <v>516</v>
      </c>
      <c r="B207" s="17" t="s">
        <v>243</v>
      </c>
      <c r="C207" s="18">
        <v>6104962</v>
      </c>
      <c r="D207" s="18">
        <v>48334</v>
      </c>
      <c r="E207" s="19">
        <v>8.0000000000000002E-3</v>
      </c>
    </row>
    <row r="208" spans="1:5" ht="15" x14ac:dyDescent="0.15">
      <c r="A208" s="17" t="s">
        <v>516</v>
      </c>
      <c r="B208" s="17" t="s">
        <v>856</v>
      </c>
      <c r="C208" s="18">
        <v>4749732</v>
      </c>
      <c r="D208" s="18">
        <v>30418</v>
      </c>
      <c r="E208" s="19">
        <v>6.0000000000000001E-3</v>
      </c>
    </row>
    <row r="209" spans="1:5" ht="15" x14ac:dyDescent="0.15">
      <c r="A209" s="17" t="s">
        <v>516</v>
      </c>
      <c r="B209" s="17" t="s">
        <v>517</v>
      </c>
      <c r="C209" s="18">
        <v>68009023</v>
      </c>
      <c r="D209" s="18">
        <v>49210</v>
      </c>
      <c r="E209" s="19">
        <v>1E-3</v>
      </c>
    </row>
    <row r="210" spans="1:5" ht="15" x14ac:dyDescent="0.15">
      <c r="A210" s="17" t="s">
        <v>516</v>
      </c>
      <c r="B210" s="17" t="s">
        <v>857</v>
      </c>
      <c r="C210" s="18">
        <v>834923</v>
      </c>
      <c r="D210" s="18">
        <v>2675</v>
      </c>
      <c r="E210" s="19">
        <v>3.0000000000000001E-3</v>
      </c>
    </row>
    <row r="211" spans="1:5" ht="15" x14ac:dyDescent="0.15">
      <c r="A211" s="17" t="s">
        <v>516</v>
      </c>
      <c r="B211" s="17" t="s">
        <v>858</v>
      </c>
      <c r="C211" s="18">
        <v>6335736</v>
      </c>
      <c r="D211" s="18">
        <v>53414</v>
      </c>
      <c r="E211" s="19">
        <v>8.9999999999999993E-3</v>
      </c>
    </row>
    <row r="212" spans="1:5" ht="15" x14ac:dyDescent="0.15">
      <c r="A212" s="17" t="s">
        <v>516</v>
      </c>
      <c r="B212" s="17" t="s">
        <v>574</v>
      </c>
      <c r="C212" s="18">
        <v>136799340</v>
      </c>
      <c r="D212" s="18">
        <v>112730</v>
      </c>
      <c r="E212" s="19">
        <v>1E-3</v>
      </c>
    </row>
    <row r="213" spans="1:5" ht="15" x14ac:dyDescent="0.15">
      <c r="A213" s="17" t="s">
        <v>54</v>
      </c>
      <c r="B213" s="17" t="s">
        <v>562</v>
      </c>
      <c r="C213" s="18">
        <v>25971780</v>
      </c>
      <c r="D213" s="18">
        <v>246855</v>
      </c>
      <c r="E213" s="19">
        <v>0.01</v>
      </c>
    </row>
    <row r="214" spans="1:5" ht="15" x14ac:dyDescent="0.15">
      <c r="A214" s="17" t="s">
        <v>54</v>
      </c>
      <c r="B214" s="17" t="s">
        <v>589</v>
      </c>
      <c r="C214" s="18">
        <v>21057962</v>
      </c>
      <c r="D214" s="18">
        <v>232148</v>
      </c>
      <c r="E214" s="19">
        <v>1.0999999999999999E-2</v>
      </c>
    </row>
    <row r="215" spans="1:5" ht="15" x14ac:dyDescent="0.15">
      <c r="A215" s="17" t="s">
        <v>54</v>
      </c>
      <c r="B215" s="17" t="s">
        <v>197</v>
      </c>
      <c r="C215" s="18">
        <v>1044523</v>
      </c>
      <c r="D215" s="18">
        <v>31183</v>
      </c>
      <c r="E215" s="19">
        <v>3.1E-2</v>
      </c>
    </row>
    <row r="216" spans="1:5" ht="15" x14ac:dyDescent="0.15">
      <c r="A216" s="17" t="s">
        <v>54</v>
      </c>
      <c r="B216" s="17" t="s">
        <v>467</v>
      </c>
      <c r="C216" s="18">
        <v>777638</v>
      </c>
      <c r="D216" s="18">
        <v>20331</v>
      </c>
      <c r="E216" s="19">
        <v>2.7E-2</v>
      </c>
    </row>
    <row r="217" spans="1:5" ht="15" x14ac:dyDescent="0.15">
      <c r="A217" s="17" t="s">
        <v>54</v>
      </c>
      <c r="B217" s="17" t="s">
        <v>542</v>
      </c>
      <c r="C217" s="18">
        <v>178297649</v>
      </c>
      <c r="D217" s="18">
        <v>141239</v>
      </c>
      <c r="E217" s="19">
        <v>1E-3</v>
      </c>
    </row>
    <row r="218" spans="1:5" ht="15" x14ac:dyDescent="0.15">
      <c r="A218" s="17" t="s">
        <v>54</v>
      </c>
      <c r="B218" s="17" t="s">
        <v>600</v>
      </c>
      <c r="C218" s="18">
        <v>20799941</v>
      </c>
      <c r="D218" s="18">
        <v>170233</v>
      </c>
      <c r="E218" s="19">
        <v>8.0000000000000002E-3</v>
      </c>
    </row>
    <row r="219" spans="1:5" ht="15" x14ac:dyDescent="0.15">
      <c r="A219" s="17" t="s">
        <v>54</v>
      </c>
      <c r="B219" s="17" t="s">
        <v>859</v>
      </c>
      <c r="C219" s="18">
        <v>100590</v>
      </c>
      <c r="D219" s="18">
        <v>2314</v>
      </c>
      <c r="E219" s="19">
        <v>2.4E-2</v>
      </c>
    </row>
    <row r="220" spans="1:5" ht="15" x14ac:dyDescent="0.15">
      <c r="A220" s="17" t="s">
        <v>54</v>
      </c>
      <c r="B220" s="17" t="s">
        <v>853</v>
      </c>
      <c r="C220" s="18">
        <v>316882</v>
      </c>
      <c r="D220" s="18">
        <v>7541</v>
      </c>
      <c r="E220" s="19">
        <v>2.4E-2</v>
      </c>
    </row>
    <row r="221" spans="1:5" ht="15" x14ac:dyDescent="0.15">
      <c r="A221" s="17" t="s">
        <v>54</v>
      </c>
      <c r="B221" s="17" t="s">
        <v>149</v>
      </c>
      <c r="C221" s="18">
        <v>780892</v>
      </c>
      <c r="D221" s="18">
        <v>22501</v>
      </c>
      <c r="E221" s="19">
        <v>0.03</v>
      </c>
    </row>
    <row r="222" spans="1:5" ht="15" x14ac:dyDescent="0.15">
      <c r="A222" s="17" t="s">
        <v>54</v>
      </c>
      <c r="B222" s="17" t="s">
        <v>729</v>
      </c>
      <c r="C222" s="18">
        <v>113296380</v>
      </c>
      <c r="D222" s="18">
        <v>923263</v>
      </c>
      <c r="E222" s="19">
        <v>8.0000000000000002E-3</v>
      </c>
    </row>
    <row r="223" spans="1:5" ht="15" x14ac:dyDescent="0.15">
      <c r="A223" s="17" t="s">
        <v>54</v>
      </c>
      <c r="B223" s="17" t="s">
        <v>86</v>
      </c>
      <c r="C223" s="18">
        <v>2609301</v>
      </c>
      <c r="D223" s="18">
        <v>73105</v>
      </c>
      <c r="E223" s="19">
        <v>2.9000000000000001E-2</v>
      </c>
    </row>
    <row r="224" spans="1:5" ht="15" x14ac:dyDescent="0.15">
      <c r="A224" s="17" t="s">
        <v>54</v>
      </c>
      <c r="B224" s="17" t="s">
        <v>55</v>
      </c>
      <c r="C224" s="18">
        <v>2041217</v>
      </c>
      <c r="D224" s="18">
        <v>59435</v>
      </c>
      <c r="E224" s="19">
        <v>0.03</v>
      </c>
    </row>
    <row r="225" spans="1:5" ht="15" x14ac:dyDescent="0.15">
      <c r="A225" s="17" t="s">
        <v>54</v>
      </c>
      <c r="B225" s="17" t="s">
        <v>224</v>
      </c>
      <c r="C225" s="18">
        <v>6863068</v>
      </c>
      <c r="D225" s="18">
        <v>140377</v>
      </c>
      <c r="E225" s="19">
        <v>2.1000000000000001E-2</v>
      </c>
    </row>
    <row r="226" spans="1:5" ht="15" x14ac:dyDescent="0.15">
      <c r="A226" s="17" t="s">
        <v>54</v>
      </c>
      <c r="B226" s="17" t="s">
        <v>167</v>
      </c>
      <c r="C226" s="18">
        <v>742025051</v>
      </c>
      <c r="D226" s="18">
        <v>26753532</v>
      </c>
      <c r="E226" s="19">
        <v>3.6999999999999998E-2</v>
      </c>
    </row>
    <row r="227" spans="1:5" ht="15" x14ac:dyDescent="0.15">
      <c r="A227" s="17" t="s">
        <v>54</v>
      </c>
      <c r="B227" s="17" t="s">
        <v>860</v>
      </c>
      <c r="C227" s="18">
        <v>241172</v>
      </c>
      <c r="D227" s="18">
        <v>7704</v>
      </c>
      <c r="E227" s="19">
        <v>3.3000000000000002E-2</v>
      </c>
    </row>
    <row r="228" spans="1:5" ht="15" x14ac:dyDescent="0.15">
      <c r="A228" s="17" t="s">
        <v>54</v>
      </c>
      <c r="B228" s="17" t="s">
        <v>342</v>
      </c>
      <c r="C228" s="18">
        <v>7095097</v>
      </c>
      <c r="D228" s="18">
        <v>92485</v>
      </c>
      <c r="E228" s="19">
        <v>1.2999999999999999E-2</v>
      </c>
    </row>
    <row r="229" spans="1:5" ht="15" x14ac:dyDescent="0.15">
      <c r="A229" s="17" t="s">
        <v>54</v>
      </c>
      <c r="B229" s="17" t="s">
        <v>722</v>
      </c>
      <c r="C229" s="18">
        <v>74020695</v>
      </c>
      <c r="D229" s="18">
        <v>565875</v>
      </c>
      <c r="E229" s="19">
        <v>8.0000000000000002E-3</v>
      </c>
    </row>
    <row r="230" spans="1:5" ht="15" x14ac:dyDescent="0.15">
      <c r="A230" s="17" t="s">
        <v>54</v>
      </c>
      <c r="B230" s="17" t="s">
        <v>861</v>
      </c>
      <c r="C230" s="18">
        <v>282034</v>
      </c>
      <c r="D230" s="18">
        <v>5332</v>
      </c>
      <c r="E230" s="19">
        <v>1.9E-2</v>
      </c>
    </row>
    <row r="231" spans="1:5" ht="15" x14ac:dyDescent="0.15">
      <c r="A231" s="17" t="s">
        <v>54</v>
      </c>
      <c r="B231" s="17" t="s">
        <v>205</v>
      </c>
      <c r="C231" s="18">
        <v>4307567</v>
      </c>
      <c r="D231" s="18">
        <v>91349</v>
      </c>
      <c r="E231" s="19">
        <v>2.1999999999999999E-2</v>
      </c>
    </row>
    <row r="232" spans="1:5" ht="15" x14ac:dyDescent="0.15">
      <c r="A232" s="17" t="s">
        <v>54</v>
      </c>
      <c r="B232" s="17" t="s">
        <v>169</v>
      </c>
      <c r="C232" s="18">
        <v>916688</v>
      </c>
      <c r="D232" s="18">
        <v>29041</v>
      </c>
      <c r="E232" s="19">
        <v>3.3000000000000002E-2</v>
      </c>
    </row>
    <row r="233" spans="1:5" ht="15" x14ac:dyDescent="0.15">
      <c r="A233" s="17" t="s">
        <v>54</v>
      </c>
      <c r="B233" s="17" t="s">
        <v>245</v>
      </c>
      <c r="C233" s="18">
        <v>1051982</v>
      </c>
      <c r="D233" s="18">
        <v>22240</v>
      </c>
      <c r="E233" s="19">
        <v>2.1999999999999999E-2</v>
      </c>
    </row>
    <row r="234" spans="1:5" ht="15" x14ac:dyDescent="0.15">
      <c r="A234" s="17" t="s">
        <v>54</v>
      </c>
      <c r="B234" s="17" t="s">
        <v>460</v>
      </c>
      <c r="C234" s="18">
        <v>7047683</v>
      </c>
      <c r="D234" s="18">
        <v>97156</v>
      </c>
      <c r="E234" s="19">
        <v>1.4E-2</v>
      </c>
    </row>
    <row r="235" spans="1:5" ht="15" x14ac:dyDescent="0.15">
      <c r="A235" s="17" t="s">
        <v>232</v>
      </c>
      <c r="B235" s="17" t="s">
        <v>627</v>
      </c>
      <c r="C235" s="18">
        <v>9975618</v>
      </c>
      <c r="D235" s="18">
        <v>130960</v>
      </c>
      <c r="E235" s="19">
        <v>1.2999999999999999E-2</v>
      </c>
    </row>
    <row r="236" spans="1:5" ht="15" x14ac:dyDescent="0.15">
      <c r="A236" s="17" t="s">
        <v>232</v>
      </c>
      <c r="B236" s="17" t="s">
        <v>288</v>
      </c>
      <c r="C236" s="18">
        <v>15000094</v>
      </c>
      <c r="D236" s="18">
        <v>97359</v>
      </c>
      <c r="E236" s="19">
        <v>7.0000000000000001E-3</v>
      </c>
    </row>
    <row r="237" spans="1:5" ht="15" x14ac:dyDescent="0.15">
      <c r="A237" s="17" t="s">
        <v>232</v>
      </c>
      <c r="B237" s="17" t="s">
        <v>432</v>
      </c>
      <c r="C237" s="18">
        <v>23651378</v>
      </c>
      <c r="D237" s="18">
        <v>208572</v>
      </c>
      <c r="E237" s="19">
        <v>8.9999999999999993E-3</v>
      </c>
    </row>
    <row r="238" spans="1:5" ht="15" x14ac:dyDescent="0.15">
      <c r="A238" s="17" t="s">
        <v>232</v>
      </c>
      <c r="B238" s="17" t="s">
        <v>862</v>
      </c>
      <c r="C238" s="18">
        <v>3475969</v>
      </c>
      <c r="D238" s="18">
        <v>61231</v>
      </c>
      <c r="E238" s="19">
        <v>1.7999999999999999E-2</v>
      </c>
    </row>
    <row r="239" spans="1:5" ht="15" x14ac:dyDescent="0.15">
      <c r="A239" s="17" t="s">
        <v>232</v>
      </c>
      <c r="B239" s="17" t="s">
        <v>863</v>
      </c>
      <c r="C239" s="18">
        <v>2572361</v>
      </c>
      <c r="D239" s="18">
        <v>17448</v>
      </c>
      <c r="E239" s="19">
        <v>7.0000000000000001E-3</v>
      </c>
    </row>
    <row r="240" spans="1:5" ht="15" x14ac:dyDescent="0.15">
      <c r="A240" s="17" t="s">
        <v>232</v>
      </c>
      <c r="B240" s="17" t="s">
        <v>484</v>
      </c>
      <c r="C240" s="18">
        <v>8803530</v>
      </c>
      <c r="D240" s="18">
        <v>74948</v>
      </c>
      <c r="E240" s="19">
        <v>8.9999999999999993E-3</v>
      </c>
    </row>
    <row r="241" spans="1:5" ht="15" x14ac:dyDescent="0.15">
      <c r="A241" s="17" t="s">
        <v>232</v>
      </c>
      <c r="B241" s="17" t="s">
        <v>300</v>
      </c>
      <c r="C241" s="18">
        <v>7507065</v>
      </c>
      <c r="D241" s="18">
        <v>35781</v>
      </c>
      <c r="E241" s="19">
        <v>5.0000000000000001E-3</v>
      </c>
    </row>
    <row r="242" spans="1:5" ht="15" x14ac:dyDescent="0.15">
      <c r="A242" s="17" t="s">
        <v>232</v>
      </c>
      <c r="B242" s="17" t="s">
        <v>510</v>
      </c>
      <c r="C242" s="18">
        <v>16554309</v>
      </c>
      <c r="D242" s="18">
        <v>100912</v>
      </c>
      <c r="E242" s="19">
        <v>6.0000000000000001E-3</v>
      </c>
    </row>
    <row r="243" spans="1:5" ht="15" x14ac:dyDescent="0.15">
      <c r="A243" s="17" t="s">
        <v>232</v>
      </c>
      <c r="B243" s="17" t="s">
        <v>233</v>
      </c>
      <c r="C243" s="18">
        <v>7732725</v>
      </c>
      <c r="D243" s="18">
        <v>68072</v>
      </c>
      <c r="E243" s="19">
        <v>8.9999999999999993E-3</v>
      </c>
    </row>
    <row r="244" spans="1:5" ht="15" x14ac:dyDescent="0.15">
      <c r="A244" s="17" t="s">
        <v>232</v>
      </c>
      <c r="B244" s="17" t="s">
        <v>854</v>
      </c>
      <c r="C244" s="18">
        <v>1132945</v>
      </c>
      <c r="D244" s="18">
        <v>10437</v>
      </c>
      <c r="E244" s="19">
        <v>8.9999999999999993E-3</v>
      </c>
    </row>
    <row r="245" spans="1:5" ht="15" x14ac:dyDescent="0.15">
      <c r="A245" s="17" t="s">
        <v>232</v>
      </c>
      <c r="B245" s="17" t="s">
        <v>864</v>
      </c>
      <c r="C245" s="18">
        <v>6171027</v>
      </c>
      <c r="D245" s="18">
        <v>42264</v>
      </c>
      <c r="E245" s="19">
        <v>7.0000000000000001E-3</v>
      </c>
    </row>
    <row r="246" spans="1:5" ht="15" x14ac:dyDescent="0.15">
      <c r="A246" s="17" t="s">
        <v>232</v>
      </c>
      <c r="B246" s="17" t="s">
        <v>322</v>
      </c>
      <c r="C246" s="18">
        <v>8866900</v>
      </c>
      <c r="D246" s="18">
        <v>124521</v>
      </c>
      <c r="E246" s="19">
        <v>1.4E-2</v>
      </c>
    </row>
    <row r="247" spans="1:5" ht="15" x14ac:dyDescent="0.15">
      <c r="A247" s="17" t="s">
        <v>232</v>
      </c>
      <c r="B247" s="17" t="s">
        <v>865</v>
      </c>
      <c r="C247" s="18">
        <v>5405785</v>
      </c>
      <c r="D247" s="18">
        <v>10690</v>
      </c>
      <c r="E247" s="19">
        <v>2E-3</v>
      </c>
    </row>
    <row r="248" spans="1:5" ht="15" x14ac:dyDescent="0.15">
      <c r="A248" s="17" t="s">
        <v>232</v>
      </c>
      <c r="B248" s="17" t="s">
        <v>866</v>
      </c>
      <c r="C248" s="18">
        <v>6171701</v>
      </c>
      <c r="D248" s="18">
        <v>10795</v>
      </c>
      <c r="E248" s="19">
        <v>2E-3</v>
      </c>
    </row>
    <row r="249" spans="1:5" ht="15" x14ac:dyDescent="0.15">
      <c r="A249" s="17" t="s">
        <v>232</v>
      </c>
      <c r="B249" s="17" t="s">
        <v>199</v>
      </c>
      <c r="C249" s="18">
        <v>34838962</v>
      </c>
      <c r="D249" s="18">
        <v>310499</v>
      </c>
      <c r="E249" s="19">
        <v>8.9999999999999993E-3</v>
      </c>
    </row>
    <row r="250" spans="1:5" ht="15" x14ac:dyDescent="0.15">
      <c r="A250" s="17" t="s">
        <v>232</v>
      </c>
      <c r="B250" s="17" t="s">
        <v>867</v>
      </c>
      <c r="C250" s="18">
        <v>2087717</v>
      </c>
      <c r="D250" s="18">
        <v>9863</v>
      </c>
      <c r="E250" s="19">
        <v>5.0000000000000001E-3</v>
      </c>
    </row>
    <row r="251" spans="1:5" ht="15" x14ac:dyDescent="0.15">
      <c r="A251" s="17" t="s">
        <v>232</v>
      </c>
      <c r="B251" s="17" t="s">
        <v>868</v>
      </c>
      <c r="C251" s="18">
        <v>1437594</v>
      </c>
      <c r="D251" s="18">
        <v>12312</v>
      </c>
      <c r="E251" s="19">
        <v>8.9999999999999993E-3</v>
      </c>
    </row>
    <row r="252" spans="1:5" ht="15" x14ac:dyDescent="0.15">
      <c r="A252" s="17" t="s">
        <v>232</v>
      </c>
      <c r="B252" s="17" t="s">
        <v>662</v>
      </c>
      <c r="C252" s="18">
        <v>12240579</v>
      </c>
      <c r="D252" s="18">
        <v>104995</v>
      </c>
      <c r="E252" s="19">
        <v>8.9999999999999993E-3</v>
      </c>
    </row>
    <row r="253" spans="1:5" ht="15" x14ac:dyDescent="0.15">
      <c r="A253" s="17" t="s">
        <v>232</v>
      </c>
      <c r="B253" s="17" t="s">
        <v>442</v>
      </c>
      <c r="C253" s="18">
        <v>9850252</v>
      </c>
      <c r="D253" s="18">
        <v>22387</v>
      </c>
      <c r="E253" s="19">
        <v>2E-3</v>
      </c>
    </row>
    <row r="254" spans="1:5" ht="15" x14ac:dyDescent="0.15">
      <c r="A254" s="17" t="s">
        <v>232</v>
      </c>
      <c r="B254" s="17" t="s">
        <v>869</v>
      </c>
      <c r="C254" s="18">
        <v>1634459</v>
      </c>
      <c r="D254" s="18">
        <v>49052</v>
      </c>
      <c r="E254" s="19">
        <v>3.1E-2</v>
      </c>
    </row>
    <row r="255" spans="1:5" ht="15" x14ac:dyDescent="0.15">
      <c r="A255" s="17" t="s">
        <v>232</v>
      </c>
      <c r="B255" s="17" t="s">
        <v>452</v>
      </c>
      <c r="C255" s="18">
        <v>14007064</v>
      </c>
      <c r="D255" s="18">
        <v>49315</v>
      </c>
      <c r="E255" s="19">
        <v>4.0000000000000001E-3</v>
      </c>
    </row>
    <row r="256" spans="1:5" ht="15" x14ac:dyDescent="0.15">
      <c r="A256" s="17" t="s">
        <v>232</v>
      </c>
      <c r="B256" s="17" t="s">
        <v>870</v>
      </c>
      <c r="C256" s="18">
        <v>6987560</v>
      </c>
      <c r="D256" s="18">
        <v>100610</v>
      </c>
      <c r="E256" s="19">
        <v>1.4999999999999999E-2</v>
      </c>
    </row>
    <row r="257" spans="1:5" ht="15" x14ac:dyDescent="0.15">
      <c r="A257" s="17" t="s">
        <v>232</v>
      </c>
      <c r="B257" s="17" t="s">
        <v>367</v>
      </c>
      <c r="C257" s="18">
        <v>50115305</v>
      </c>
      <c r="D257" s="18">
        <v>70390</v>
      </c>
      <c r="E257" s="19">
        <v>1E-3</v>
      </c>
    </row>
    <row r="258" spans="1:5" ht="15" x14ac:dyDescent="0.15">
      <c r="A258" s="17" t="s">
        <v>232</v>
      </c>
      <c r="B258" s="17" t="s">
        <v>871</v>
      </c>
      <c r="C258" s="18">
        <v>500494</v>
      </c>
      <c r="D258" s="18">
        <v>1810</v>
      </c>
      <c r="E258" s="19">
        <v>4.0000000000000001E-3</v>
      </c>
    </row>
    <row r="259" spans="1:5" ht="15" x14ac:dyDescent="0.15">
      <c r="A259" s="17" t="s">
        <v>232</v>
      </c>
      <c r="B259" s="17" t="s">
        <v>394</v>
      </c>
      <c r="C259" s="18">
        <v>12146669</v>
      </c>
      <c r="D259" s="18">
        <v>115020</v>
      </c>
      <c r="E259" s="19">
        <v>0.01</v>
      </c>
    </row>
    <row r="260" spans="1:5" ht="15" x14ac:dyDescent="0.15">
      <c r="A260" s="17" t="s">
        <v>232</v>
      </c>
      <c r="B260" s="17" t="s">
        <v>872</v>
      </c>
      <c r="C260" s="18">
        <v>2492911</v>
      </c>
      <c r="D260" s="18">
        <v>20813</v>
      </c>
      <c r="E260" s="19">
        <v>8.0000000000000002E-3</v>
      </c>
    </row>
    <row r="261" spans="1:5" ht="15" x14ac:dyDescent="0.15">
      <c r="A261" s="17" t="s">
        <v>232</v>
      </c>
      <c r="B261" s="17" t="s">
        <v>613</v>
      </c>
      <c r="C261" s="18">
        <v>12103526</v>
      </c>
      <c r="D261" s="18">
        <v>98117</v>
      </c>
      <c r="E261" s="19">
        <v>8.0000000000000002E-3</v>
      </c>
    </row>
    <row r="262" spans="1:5" ht="15" x14ac:dyDescent="0.15">
      <c r="A262" s="17" t="s">
        <v>232</v>
      </c>
      <c r="B262" s="17" t="s">
        <v>873</v>
      </c>
      <c r="C262" s="18">
        <v>1002506</v>
      </c>
      <c r="D262" s="18">
        <v>5897</v>
      </c>
      <c r="E262" s="19">
        <v>6.0000000000000001E-3</v>
      </c>
    </row>
    <row r="263" spans="1:5" ht="15" x14ac:dyDescent="0.15">
      <c r="A263" s="17" t="s">
        <v>65</v>
      </c>
      <c r="B263" s="17" t="s">
        <v>534</v>
      </c>
      <c r="C263" s="18">
        <v>54016434</v>
      </c>
      <c r="D263" s="18">
        <v>491774</v>
      </c>
      <c r="E263" s="19">
        <v>8.9999999999999993E-3</v>
      </c>
    </row>
    <row r="264" spans="1:5" ht="15" x14ac:dyDescent="0.15">
      <c r="A264" s="17" t="s">
        <v>65</v>
      </c>
      <c r="B264" s="17" t="s">
        <v>874</v>
      </c>
      <c r="C264" s="18">
        <v>3426439</v>
      </c>
      <c r="D264" s="18">
        <v>30682</v>
      </c>
      <c r="E264" s="19">
        <v>8.9999999999999993E-3</v>
      </c>
    </row>
    <row r="265" spans="1:5" ht="15" x14ac:dyDescent="0.15">
      <c r="A265" s="17" t="s">
        <v>65</v>
      </c>
      <c r="B265" s="17" t="s">
        <v>875</v>
      </c>
      <c r="C265" s="18">
        <v>5096583</v>
      </c>
      <c r="D265" s="18">
        <v>63344</v>
      </c>
      <c r="E265" s="19">
        <v>1.2999999999999999E-2</v>
      </c>
    </row>
    <row r="266" spans="1:5" ht="15" x14ac:dyDescent="0.15">
      <c r="A266" s="17" t="s">
        <v>65</v>
      </c>
      <c r="B266" s="17" t="s">
        <v>597</v>
      </c>
      <c r="C266" s="18">
        <v>25418188</v>
      </c>
      <c r="D266" s="18">
        <v>34408</v>
      </c>
      <c r="E266" s="19">
        <v>1E-3</v>
      </c>
    </row>
    <row r="267" spans="1:5" ht="15" x14ac:dyDescent="0.15">
      <c r="A267" s="17" t="s">
        <v>65</v>
      </c>
      <c r="B267" s="17" t="s">
        <v>673</v>
      </c>
      <c r="C267" s="18">
        <v>10682520</v>
      </c>
      <c r="D267" s="18">
        <v>25960</v>
      </c>
      <c r="E267" s="19">
        <v>2E-3</v>
      </c>
    </row>
    <row r="268" spans="1:5" ht="15" x14ac:dyDescent="0.15">
      <c r="A268" s="17" t="s">
        <v>65</v>
      </c>
      <c r="B268" s="17" t="s">
        <v>161</v>
      </c>
      <c r="C268" s="18">
        <v>21204179</v>
      </c>
      <c r="D268" s="18">
        <v>94816</v>
      </c>
      <c r="E268" s="19">
        <v>4.0000000000000001E-3</v>
      </c>
    </row>
    <row r="269" spans="1:5" ht="15" x14ac:dyDescent="0.15">
      <c r="A269" s="17" t="s">
        <v>65</v>
      </c>
      <c r="B269" s="17" t="s">
        <v>66</v>
      </c>
      <c r="C269" s="18">
        <v>418779890</v>
      </c>
      <c r="D269" s="18">
        <v>308600</v>
      </c>
      <c r="E269" s="19">
        <v>1E-3</v>
      </c>
    </row>
    <row r="270" spans="1:5" ht="15" x14ac:dyDescent="0.15">
      <c r="A270" s="17" t="s">
        <v>65</v>
      </c>
      <c r="B270" s="17" t="s">
        <v>552</v>
      </c>
      <c r="C270" s="18">
        <v>30928987</v>
      </c>
      <c r="D270" s="18">
        <v>294342</v>
      </c>
      <c r="E270" s="19">
        <v>0.01</v>
      </c>
    </row>
    <row r="271" spans="1:5" ht="15" x14ac:dyDescent="0.15">
      <c r="A271" s="17" t="s">
        <v>65</v>
      </c>
      <c r="B271" s="17" t="s">
        <v>639</v>
      </c>
      <c r="C271" s="18">
        <v>57095133</v>
      </c>
      <c r="D271" s="18">
        <v>492050</v>
      </c>
      <c r="E271" s="19">
        <v>8.9999999999999993E-3</v>
      </c>
    </row>
    <row r="272" spans="1:5" ht="15" x14ac:dyDescent="0.15">
      <c r="A272" s="17" t="s">
        <v>65</v>
      </c>
      <c r="B272" s="17" t="s">
        <v>312</v>
      </c>
      <c r="C272" s="18">
        <v>999542</v>
      </c>
      <c r="D272" s="18">
        <v>29516</v>
      </c>
      <c r="E272" s="19">
        <v>0.03</v>
      </c>
    </row>
    <row r="273" spans="1:5" ht="15" x14ac:dyDescent="0.15">
      <c r="A273" s="17" t="s">
        <v>65</v>
      </c>
      <c r="B273" s="17" t="s">
        <v>654</v>
      </c>
      <c r="C273" s="18">
        <v>179005701</v>
      </c>
      <c r="D273" s="18">
        <v>1187022</v>
      </c>
      <c r="E273" s="19">
        <v>7.0000000000000001E-3</v>
      </c>
    </row>
    <row r="274" spans="1:5" ht="15" x14ac:dyDescent="0.15">
      <c r="A274" s="17" t="s">
        <v>65</v>
      </c>
      <c r="B274" s="17" t="s">
        <v>490</v>
      </c>
      <c r="C274" s="18">
        <v>2722708</v>
      </c>
      <c r="D274" s="18">
        <v>29657</v>
      </c>
      <c r="E274" s="19">
        <v>1.0999999999999999E-2</v>
      </c>
    </row>
    <row r="275" spans="1:5" ht="15" x14ac:dyDescent="0.15">
      <c r="A275" s="17" t="s">
        <v>65</v>
      </c>
      <c r="B275" s="17" t="s">
        <v>635</v>
      </c>
      <c r="C275" s="18">
        <v>94065988</v>
      </c>
      <c r="D275" s="18">
        <v>753004</v>
      </c>
      <c r="E275" s="19">
        <v>8.0000000000000002E-3</v>
      </c>
    </row>
    <row r="276" spans="1:5" ht="15" x14ac:dyDescent="0.15">
      <c r="A276" s="17" t="s">
        <v>103</v>
      </c>
      <c r="B276" s="17" t="s">
        <v>876</v>
      </c>
      <c r="C276" s="18">
        <v>1663317</v>
      </c>
      <c r="D276" s="18">
        <v>55448</v>
      </c>
      <c r="E276" s="19">
        <v>3.4000000000000002E-2</v>
      </c>
    </row>
    <row r="277" spans="1:5" ht="15" x14ac:dyDescent="0.15">
      <c r="A277" s="17" t="s">
        <v>103</v>
      </c>
      <c r="B277" s="17" t="s">
        <v>877</v>
      </c>
      <c r="C277" s="18">
        <v>1545815</v>
      </c>
      <c r="D277" s="18">
        <v>3630</v>
      </c>
      <c r="E277" s="19">
        <v>2E-3</v>
      </c>
    </row>
    <row r="278" spans="1:5" ht="15" x14ac:dyDescent="0.15">
      <c r="A278" s="17" t="s">
        <v>103</v>
      </c>
      <c r="B278" s="17" t="s">
        <v>878</v>
      </c>
      <c r="C278" s="18">
        <v>1348857</v>
      </c>
      <c r="D278" s="18">
        <v>56202</v>
      </c>
      <c r="E278" s="19">
        <v>4.2999999999999997E-2</v>
      </c>
    </row>
    <row r="279" spans="1:5" ht="15" x14ac:dyDescent="0.15">
      <c r="A279" s="17" t="s">
        <v>103</v>
      </c>
      <c r="B279" s="17" t="s">
        <v>879</v>
      </c>
      <c r="C279" s="18">
        <v>320754</v>
      </c>
      <c r="D279" s="18">
        <v>23848</v>
      </c>
      <c r="E279" s="19">
        <v>0.08</v>
      </c>
    </row>
    <row r="280" spans="1:5" ht="15" x14ac:dyDescent="0.15">
      <c r="A280" s="17" t="s">
        <v>103</v>
      </c>
      <c r="B280" s="17" t="s">
        <v>880</v>
      </c>
      <c r="C280" s="18">
        <v>1242707</v>
      </c>
      <c r="D280" s="18">
        <v>18425</v>
      </c>
      <c r="E280" s="19">
        <v>1.4999999999999999E-2</v>
      </c>
    </row>
    <row r="281" spans="1:5" ht="15" x14ac:dyDescent="0.15">
      <c r="A281" s="17" t="s">
        <v>103</v>
      </c>
      <c r="B281" s="17" t="s">
        <v>881</v>
      </c>
      <c r="C281" s="18">
        <v>2322415</v>
      </c>
      <c r="D281" s="18">
        <v>34406</v>
      </c>
      <c r="E281" s="19">
        <v>1.4999999999999999E-2</v>
      </c>
    </row>
    <row r="282" spans="1:5" ht="15" x14ac:dyDescent="0.15">
      <c r="A282" s="17" t="s">
        <v>103</v>
      </c>
      <c r="B282" s="17" t="s">
        <v>882</v>
      </c>
      <c r="C282" s="18">
        <v>1174046</v>
      </c>
      <c r="D282" s="18">
        <v>3740</v>
      </c>
      <c r="E282" s="19">
        <v>3.0000000000000001E-3</v>
      </c>
    </row>
    <row r="283" spans="1:5" ht="15" x14ac:dyDescent="0.15">
      <c r="A283" s="17" t="s">
        <v>103</v>
      </c>
      <c r="B283" s="17" t="s">
        <v>175</v>
      </c>
      <c r="C283" s="18">
        <v>4005830</v>
      </c>
      <c r="D283" s="18">
        <v>8210</v>
      </c>
      <c r="E283" s="19">
        <v>2E-3</v>
      </c>
    </row>
    <row r="284" spans="1:5" ht="15" x14ac:dyDescent="0.15">
      <c r="A284" s="17" t="s">
        <v>103</v>
      </c>
      <c r="B284" s="17" t="s">
        <v>883</v>
      </c>
      <c r="C284" s="18">
        <v>876206</v>
      </c>
      <c r="D284" s="18">
        <v>3160</v>
      </c>
      <c r="E284" s="19">
        <v>4.0000000000000001E-3</v>
      </c>
    </row>
    <row r="285" spans="1:5" ht="15" x14ac:dyDescent="0.15">
      <c r="A285" s="17" t="s">
        <v>103</v>
      </c>
      <c r="B285" s="17" t="s">
        <v>884</v>
      </c>
      <c r="C285" s="18">
        <v>2196968</v>
      </c>
      <c r="D285" s="18">
        <v>14344</v>
      </c>
      <c r="E285" s="19">
        <v>7.0000000000000001E-3</v>
      </c>
    </row>
    <row r="286" spans="1:5" ht="15" x14ac:dyDescent="0.15">
      <c r="A286" s="17" t="s">
        <v>103</v>
      </c>
      <c r="B286" s="17" t="s">
        <v>885</v>
      </c>
      <c r="C286" s="18">
        <v>6159367</v>
      </c>
      <c r="D286" s="18">
        <v>33017</v>
      </c>
      <c r="E286" s="19">
        <v>5.0000000000000001E-3</v>
      </c>
    </row>
    <row r="287" spans="1:5" ht="15" x14ac:dyDescent="0.15">
      <c r="A287" s="17" t="s">
        <v>103</v>
      </c>
      <c r="B287" s="17" t="s">
        <v>484</v>
      </c>
      <c r="C287" s="18">
        <v>333405</v>
      </c>
      <c r="D287" s="18">
        <v>3995</v>
      </c>
      <c r="E287" s="19">
        <v>1.2E-2</v>
      </c>
    </row>
    <row r="288" spans="1:5" ht="15" x14ac:dyDescent="0.15">
      <c r="A288" s="17" t="s">
        <v>103</v>
      </c>
      <c r="B288" s="17" t="s">
        <v>886</v>
      </c>
      <c r="C288" s="18">
        <v>746265</v>
      </c>
      <c r="D288" s="18">
        <v>10913</v>
      </c>
      <c r="E288" s="19">
        <v>1.4999999999999999E-2</v>
      </c>
    </row>
    <row r="289" spans="1:5" ht="15" x14ac:dyDescent="0.15">
      <c r="A289" s="17" t="s">
        <v>103</v>
      </c>
      <c r="B289" s="17" t="s">
        <v>887</v>
      </c>
      <c r="C289" s="18">
        <v>945149</v>
      </c>
      <c r="D289" s="18">
        <v>48852</v>
      </c>
      <c r="E289" s="19">
        <v>5.5E-2</v>
      </c>
    </row>
    <row r="290" spans="1:5" ht="15" x14ac:dyDescent="0.15">
      <c r="A290" s="17" t="s">
        <v>103</v>
      </c>
      <c r="B290" s="17" t="s">
        <v>888</v>
      </c>
      <c r="C290" s="18">
        <v>1485424</v>
      </c>
      <c r="D290" s="18">
        <v>19979</v>
      </c>
      <c r="E290" s="19">
        <v>1.4E-2</v>
      </c>
    </row>
    <row r="291" spans="1:5" ht="15" x14ac:dyDescent="0.15">
      <c r="A291" s="17" t="s">
        <v>103</v>
      </c>
      <c r="B291" s="17" t="s">
        <v>889</v>
      </c>
      <c r="C291" s="18">
        <v>1798214</v>
      </c>
      <c r="D291" s="18">
        <v>5160</v>
      </c>
      <c r="E291" s="19">
        <v>3.0000000000000001E-3</v>
      </c>
    </row>
    <row r="292" spans="1:5" ht="15" x14ac:dyDescent="0.15">
      <c r="A292" s="17" t="s">
        <v>103</v>
      </c>
      <c r="B292" s="17" t="s">
        <v>139</v>
      </c>
      <c r="C292" s="18">
        <v>5705974</v>
      </c>
      <c r="D292" s="18">
        <v>43536</v>
      </c>
      <c r="E292" s="19">
        <v>8.0000000000000002E-3</v>
      </c>
    </row>
    <row r="293" spans="1:5" ht="15" x14ac:dyDescent="0.15">
      <c r="A293" s="17" t="s">
        <v>103</v>
      </c>
      <c r="B293" s="17" t="s">
        <v>890</v>
      </c>
      <c r="C293" s="18">
        <v>933283</v>
      </c>
      <c r="D293" s="18">
        <v>2640</v>
      </c>
      <c r="E293" s="19">
        <v>3.0000000000000001E-3</v>
      </c>
    </row>
    <row r="294" spans="1:5" ht="15" x14ac:dyDescent="0.15">
      <c r="A294" s="17" t="s">
        <v>103</v>
      </c>
      <c r="B294" s="17" t="s">
        <v>891</v>
      </c>
      <c r="C294" s="18">
        <v>1308517</v>
      </c>
      <c r="D294" s="18">
        <v>3160</v>
      </c>
      <c r="E294" s="19">
        <v>2E-3</v>
      </c>
    </row>
    <row r="295" spans="1:5" ht="15" x14ac:dyDescent="0.15">
      <c r="A295" s="17" t="s">
        <v>103</v>
      </c>
      <c r="B295" s="17" t="s">
        <v>892</v>
      </c>
      <c r="C295" s="18">
        <v>191092</v>
      </c>
      <c r="D295" s="18">
        <v>3989</v>
      </c>
      <c r="E295" s="19">
        <v>2.1000000000000001E-2</v>
      </c>
    </row>
    <row r="296" spans="1:5" ht="15" x14ac:dyDescent="0.15">
      <c r="A296" s="17" t="s">
        <v>103</v>
      </c>
      <c r="B296" s="17" t="s">
        <v>893</v>
      </c>
      <c r="C296" s="18">
        <v>2356764</v>
      </c>
      <c r="D296" s="18">
        <v>6220</v>
      </c>
      <c r="E296" s="19">
        <v>3.0000000000000001E-3</v>
      </c>
    </row>
    <row r="297" spans="1:5" ht="15" x14ac:dyDescent="0.15">
      <c r="A297" s="17" t="s">
        <v>103</v>
      </c>
      <c r="B297" s="17" t="s">
        <v>894</v>
      </c>
      <c r="C297" s="18">
        <v>334550</v>
      </c>
      <c r="D297" s="20">
        <v>760</v>
      </c>
      <c r="E297" s="19">
        <v>2E-3</v>
      </c>
    </row>
    <row r="298" spans="1:5" ht="15" x14ac:dyDescent="0.15">
      <c r="A298" s="17" t="s">
        <v>103</v>
      </c>
      <c r="B298" s="17" t="s">
        <v>104</v>
      </c>
      <c r="C298" s="18">
        <v>5554323</v>
      </c>
      <c r="D298" s="18">
        <v>27110</v>
      </c>
      <c r="E298" s="19">
        <v>5.0000000000000001E-3</v>
      </c>
    </row>
    <row r="299" spans="1:5" ht="15" x14ac:dyDescent="0.15">
      <c r="A299" s="17" t="s">
        <v>103</v>
      </c>
      <c r="B299" s="17" t="s">
        <v>895</v>
      </c>
      <c r="C299" s="18">
        <v>1424790</v>
      </c>
      <c r="D299" s="18">
        <v>22370</v>
      </c>
      <c r="E299" s="19">
        <v>1.6E-2</v>
      </c>
    </row>
    <row r="300" spans="1:5" ht="15" x14ac:dyDescent="0.15">
      <c r="A300" s="17" t="s">
        <v>103</v>
      </c>
      <c r="B300" s="17" t="s">
        <v>896</v>
      </c>
      <c r="C300" s="18">
        <v>857885</v>
      </c>
      <c r="D300" s="18">
        <v>8017</v>
      </c>
      <c r="E300" s="19">
        <v>8.9999999999999993E-3</v>
      </c>
    </row>
    <row r="301" spans="1:5" ht="15" x14ac:dyDescent="0.15">
      <c r="A301" s="17" t="s">
        <v>103</v>
      </c>
      <c r="B301" s="17" t="s">
        <v>524</v>
      </c>
      <c r="C301" s="18">
        <v>576554</v>
      </c>
      <c r="D301" s="18">
        <v>8000</v>
      </c>
      <c r="E301" s="19">
        <v>1.4E-2</v>
      </c>
    </row>
    <row r="302" spans="1:5" ht="15" x14ac:dyDescent="0.15">
      <c r="A302" s="17" t="s">
        <v>50</v>
      </c>
      <c r="B302" s="17" t="s">
        <v>209</v>
      </c>
      <c r="C302" s="18">
        <v>18681802</v>
      </c>
      <c r="D302" s="18">
        <v>182957</v>
      </c>
      <c r="E302" s="19">
        <v>0.01</v>
      </c>
    </row>
    <row r="303" spans="1:5" ht="15" x14ac:dyDescent="0.15">
      <c r="A303" s="17" t="s">
        <v>50</v>
      </c>
      <c r="B303" s="17" t="s">
        <v>526</v>
      </c>
      <c r="C303" s="18">
        <v>9668087</v>
      </c>
      <c r="D303" s="18">
        <v>71433</v>
      </c>
      <c r="E303" s="19">
        <v>7.0000000000000001E-3</v>
      </c>
    </row>
    <row r="304" spans="1:5" ht="15" x14ac:dyDescent="0.15">
      <c r="A304" s="17" t="s">
        <v>50</v>
      </c>
      <c r="B304" s="17" t="s">
        <v>352</v>
      </c>
      <c r="C304" s="18">
        <v>73888102</v>
      </c>
      <c r="D304" s="18">
        <v>283836</v>
      </c>
      <c r="E304" s="19">
        <v>4.0000000000000001E-3</v>
      </c>
    </row>
    <row r="305" spans="1:5" ht="15" x14ac:dyDescent="0.15">
      <c r="A305" s="17" t="s">
        <v>50</v>
      </c>
      <c r="B305" s="17" t="s">
        <v>79</v>
      </c>
      <c r="C305" s="18">
        <v>2838448</v>
      </c>
      <c r="D305" s="18">
        <v>101513</v>
      </c>
      <c r="E305" s="19">
        <v>3.6999999999999998E-2</v>
      </c>
    </row>
    <row r="306" spans="1:5" ht="15" x14ac:dyDescent="0.15">
      <c r="A306" s="17" t="s">
        <v>50</v>
      </c>
      <c r="B306" s="17" t="s">
        <v>243</v>
      </c>
      <c r="C306" s="18">
        <v>3518358</v>
      </c>
      <c r="D306" s="18">
        <v>54044</v>
      </c>
      <c r="E306" s="19">
        <v>1.6E-2</v>
      </c>
    </row>
    <row r="307" spans="1:5" ht="15" x14ac:dyDescent="0.15">
      <c r="A307" s="17" t="s">
        <v>50</v>
      </c>
      <c r="B307" s="17" t="s">
        <v>897</v>
      </c>
      <c r="C307" s="18">
        <v>2432638</v>
      </c>
      <c r="D307" s="18">
        <v>22240</v>
      </c>
      <c r="E307" s="19">
        <v>8.9999999999999993E-3</v>
      </c>
    </row>
    <row r="308" spans="1:5" ht="15" x14ac:dyDescent="0.15">
      <c r="A308" s="17" t="s">
        <v>50</v>
      </c>
      <c r="B308" s="17" t="s">
        <v>898</v>
      </c>
      <c r="C308" s="18">
        <v>3498845</v>
      </c>
      <c r="D308" s="18">
        <v>69267</v>
      </c>
      <c r="E308" s="19">
        <v>0.02</v>
      </c>
    </row>
    <row r="309" spans="1:5" ht="15" x14ac:dyDescent="0.15">
      <c r="A309" s="17" t="s">
        <v>50</v>
      </c>
      <c r="B309" s="17" t="s">
        <v>899</v>
      </c>
      <c r="C309" s="18">
        <v>228933774</v>
      </c>
      <c r="D309" s="18">
        <v>852741</v>
      </c>
      <c r="E309" s="19">
        <v>4.0000000000000001E-3</v>
      </c>
    </row>
    <row r="310" spans="1:5" ht="15" x14ac:dyDescent="0.15">
      <c r="A310" s="17" t="s">
        <v>50</v>
      </c>
      <c r="B310" s="17" t="s">
        <v>217</v>
      </c>
      <c r="C310" s="18">
        <v>2491756</v>
      </c>
      <c r="D310" s="18">
        <v>54697</v>
      </c>
      <c r="E310" s="19">
        <v>2.1999999999999999E-2</v>
      </c>
    </row>
    <row r="311" spans="1:5" ht="15" x14ac:dyDescent="0.15">
      <c r="A311" s="17" t="s">
        <v>50</v>
      </c>
      <c r="B311" s="17" t="s">
        <v>51</v>
      </c>
      <c r="C311" s="18">
        <v>7593152</v>
      </c>
      <c r="D311" s="18">
        <v>126628</v>
      </c>
      <c r="E311" s="19">
        <v>1.7000000000000001E-2</v>
      </c>
    </row>
    <row r="312" spans="1:5" ht="15" x14ac:dyDescent="0.15">
      <c r="A312" s="17" t="s">
        <v>12</v>
      </c>
      <c r="B312" s="17" t="s">
        <v>532</v>
      </c>
      <c r="C312" s="18">
        <v>27088743</v>
      </c>
      <c r="D312" s="18">
        <v>244605</v>
      </c>
      <c r="E312" s="19">
        <v>8.9999999999999993E-3</v>
      </c>
    </row>
    <row r="313" spans="1:5" ht="15" x14ac:dyDescent="0.15">
      <c r="A313" s="17" t="s">
        <v>12</v>
      </c>
      <c r="B313" s="17" t="s">
        <v>900</v>
      </c>
      <c r="C313" s="18">
        <v>476041</v>
      </c>
      <c r="D313" s="18">
        <v>9538</v>
      </c>
      <c r="E313" s="19">
        <v>0.02</v>
      </c>
    </row>
    <row r="314" spans="1:5" ht="15" x14ac:dyDescent="0.15">
      <c r="A314" s="17" t="s">
        <v>12</v>
      </c>
      <c r="B314" s="17" t="s">
        <v>387</v>
      </c>
      <c r="C314" s="18">
        <v>5494391</v>
      </c>
      <c r="D314" s="18">
        <v>55679</v>
      </c>
      <c r="E314" s="19">
        <v>0.01</v>
      </c>
    </row>
    <row r="315" spans="1:5" ht="15" x14ac:dyDescent="0.15">
      <c r="A315" s="17" t="s">
        <v>12</v>
      </c>
      <c r="B315" s="17" t="s">
        <v>91</v>
      </c>
      <c r="C315" s="18">
        <v>17995272</v>
      </c>
      <c r="D315" s="18">
        <v>150402</v>
      </c>
      <c r="E315" s="19">
        <v>8.0000000000000002E-3</v>
      </c>
    </row>
    <row r="316" spans="1:5" ht="15" x14ac:dyDescent="0.15">
      <c r="A316" s="17" t="s">
        <v>12</v>
      </c>
      <c r="B316" s="17" t="s">
        <v>70</v>
      </c>
      <c r="C316" s="18">
        <v>14035490</v>
      </c>
      <c r="D316" s="18">
        <v>254005</v>
      </c>
      <c r="E316" s="19">
        <v>1.7999999999999999E-2</v>
      </c>
    </row>
    <row r="317" spans="1:5" ht="15" x14ac:dyDescent="0.15">
      <c r="A317" s="17" t="s">
        <v>12</v>
      </c>
      <c r="B317" s="17" t="s">
        <v>171</v>
      </c>
      <c r="C317" s="18">
        <v>3676784</v>
      </c>
      <c r="D317" s="18">
        <v>48633</v>
      </c>
      <c r="E317" s="19">
        <v>1.2999999999999999E-2</v>
      </c>
    </row>
    <row r="318" spans="1:5" ht="15" x14ac:dyDescent="0.15">
      <c r="A318" s="17" t="s">
        <v>12</v>
      </c>
      <c r="B318" s="17" t="s">
        <v>901</v>
      </c>
      <c r="C318" s="18">
        <v>5078778</v>
      </c>
      <c r="D318" s="18">
        <v>50679</v>
      </c>
      <c r="E318" s="19">
        <v>0.01</v>
      </c>
    </row>
    <row r="319" spans="1:5" ht="15" x14ac:dyDescent="0.15">
      <c r="A319" s="17" t="s">
        <v>12</v>
      </c>
      <c r="B319" s="17" t="s">
        <v>182</v>
      </c>
      <c r="C319" s="18">
        <v>1079208</v>
      </c>
      <c r="D319" s="18">
        <v>27791</v>
      </c>
      <c r="E319" s="19">
        <v>2.5999999999999999E-2</v>
      </c>
    </row>
    <row r="320" spans="1:5" ht="15" x14ac:dyDescent="0.15">
      <c r="A320" s="17" t="s">
        <v>12</v>
      </c>
      <c r="B320" s="17" t="s">
        <v>280</v>
      </c>
      <c r="C320" s="18">
        <v>8915077</v>
      </c>
      <c r="D320" s="18">
        <v>83669</v>
      </c>
      <c r="E320" s="19">
        <v>8.9999999999999993E-3</v>
      </c>
    </row>
    <row r="321" spans="1:5" ht="15" x14ac:dyDescent="0.15">
      <c r="A321" s="17" t="s">
        <v>12</v>
      </c>
      <c r="B321" s="17" t="s">
        <v>13</v>
      </c>
      <c r="C321" s="18">
        <v>13302416</v>
      </c>
      <c r="D321" s="18">
        <v>115004</v>
      </c>
      <c r="E321" s="19">
        <v>8.9999999999999993E-3</v>
      </c>
    </row>
    <row r="322" spans="1:5" ht="15" x14ac:dyDescent="0.15">
      <c r="A322" s="17" t="s">
        <v>12</v>
      </c>
      <c r="B322" s="17" t="s">
        <v>902</v>
      </c>
      <c r="C322" s="18">
        <v>1145246</v>
      </c>
      <c r="D322" s="18">
        <v>15771</v>
      </c>
      <c r="E322" s="19">
        <v>1.4E-2</v>
      </c>
    </row>
    <row r="323" spans="1:5" ht="15" x14ac:dyDescent="0.15">
      <c r="A323" s="17" t="s">
        <v>12</v>
      </c>
      <c r="B323" s="17" t="s">
        <v>199</v>
      </c>
      <c r="C323" s="18">
        <v>2832178</v>
      </c>
      <c r="D323" s="18">
        <v>76690</v>
      </c>
      <c r="E323" s="19">
        <v>2.8000000000000001E-2</v>
      </c>
    </row>
    <row r="324" spans="1:5" ht="15" x14ac:dyDescent="0.15">
      <c r="A324" s="17" t="s">
        <v>12</v>
      </c>
      <c r="B324" s="17" t="s">
        <v>617</v>
      </c>
      <c r="C324" s="18">
        <v>123906734</v>
      </c>
      <c r="D324" s="18">
        <v>1129466</v>
      </c>
      <c r="E324" s="19">
        <v>8.9999999999999993E-3</v>
      </c>
    </row>
    <row r="325" spans="1:5" ht="15" x14ac:dyDescent="0.15">
      <c r="A325" s="17" t="s">
        <v>12</v>
      </c>
      <c r="B325" s="17" t="s">
        <v>375</v>
      </c>
      <c r="C325" s="18">
        <v>11862491</v>
      </c>
      <c r="D325" s="18">
        <v>160007</v>
      </c>
      <c r="E325" s="19">
        <v>1.4E-2</v>
      </c>
    </row>
    <row r="326" spans="1:5" ht="15" x14ac:dyDescent="0.15">
      <c r="A326" s="17" t="s">
        <v>12</v>
      </c>
      <c r="B326" s="17" t="s">
        <v>348</v>
      </c>
      <c r="C326" s="18">
        <v>44779742</v>
      </c>
      <c r="D326" s="18">
        <v>143805</v>
      </c>
      <c r="E326" s="19">
        <v>3.0000000000000001E-3</v>
      </c>
    </row>
    <row r="327" spans="1:5" ht="15" x14ac:dyDescent="0.15">
      <c r="A327" s="17" t="s">
        <v>12</v>
      </c>
      <c r="B327" s="17" t="s">
        <v>660</v>
      </c>
      <c r="C327" s="18">
        <v>160402588</v>
      </c>
      <c r="D327" s="18">
        <v>411665</v>
      </c>
      <c r="E327" s="19">
        <v>3.0000000000000001E-3</v>
      </c>
    </row>
    <row r="328" spans="1:5" ht="15" x14ac:dyDescent="0.15">
      <c r="A328" s="17" t="s">
        <v>12</v>
      </c>
      <c r="B328" s="17" t="s">
        <v>324</v>
      </c>
      <c r="C328" s="18">
        <v>15911190</v>
      </c>
      <c r="D328" s="18">
        <v>201486</v>
      </c>
      <c r="E328" s="19">
        <v>1.2999999999999999E-2</v>
      </c>
    </row>
    <row r="329" spans="1:5" ht="15" x14ac:dyDescent="0.15">
      <c r="A329" s="17" t="s">
        <v>12</v>
      </c>
      <c r="B329" s="17" t="s">
        <v>419</v>
      </c>
      <c r="C329" s="18">
        <v>21330942</v>
      </c>
      <c r="D329" s="18">
        <v>231354</v>
      </c>
      <c r="E329" s="19">
        <v>1.0999999999999999E-2</v>
      </c>
    </row>
    <row r="330" spans="1:5" ht="15" x14ac:dyDescent="0.15">
      <c r="A330" s="17" t="s">
        <v>12</v>
      </c>
      <c r="B330" s="17" t="s">
        <v>492</v>
      </c>
      <c r="C330" s="18">
        <v>6627860</v>
      </c>
      <c r="D330" s="18">
        <v>32054</v>
      </c>
      <c r="E330" s="19">
        <v>5.0000000000000001E-3</v>
      </c>
    </row>
    <row r="331" spans="1:5" ht="15" x14ac:dyDescent="0.15">
      <c r="A331" s="17" t="s">
        <v>12</v>
      </c>
      <c r="B331" s="17" t="s">
        <v>118</v>
      </c>
      <c r="C331" s="18">
        <v>23651279</v>
      </c>
      <c r="D331" s="18">
        <v>256038</v>
      </c>
      <c r="E331" s="19">
        <v>1.0999999999999999E-2</v>
      </c>
    </row>
    <row r="332" spans="1:5" ht="15" x14ac:dyDescent="0.15">
      <c r="A332" s="17" t="s">
        <v>12</v>
      </c>
      <c r="B332" s="17" t="s">
        <v>390</v>
      </c>
      <c r="C332" s="18">
        <v>9200178</v>
      </c>
      <c r="D332" s="18">
        <v>68080</v>
      </c>
      <c r="E332" s="19">
        <v>7.0000000000000001E-3</v>
      </c>
    </row>
    <row r="333" spans="1:5" ht="15" x14ac:dyDescent="0.15">
      <c r="A333" s="17" t="s">
        <v>12</v>
      </c>
      <c r="B333" s="17" t="s">
        <v>564</v>
      </c>
      <c r="C333" s="18">
        <v>13036888</v>
      </c>
      <c r="D333" s="18">
        <v>131768</v>
      </c>
      <c r="E333" s="19">
        <v>0.01</v>
      </c>
    </row>
    <row r="334" spans="1:5" ht="15" x14ac:dyDescent="0.15">
      <c r="A334" s="17" t="s">
        <v>12</v>
      </c>
      <c r="B334" s="17" t="s">
        <v>903</v>
      </c>
      <c r="C334" s="18">
        <v>6130274</v>
      </c>
      <c r="D334" s="18">
        <v>58561</v>
      </c>
      <c r="E334" s="19">
        <v>0.01</v>
      </c>
    </row>
    <row r="335" spans="1:5" ht="15" x14ac:dyDescent="0.15">
      <c r="A335" s="17" t="s">
        <v>12</v>
      </c>
      <c r="B335" s="17" t="s">
        <v>369</v>
      </c>
      <c r="C335" s="18">
        <v>23934460</v>
      </c>
      <c r="D335" s="18">
        <v>313042</v>
      </c>
      <c r="E335" s="19">
        <v>1.2999999999999999E-2</v>
      </c>
    </row>
    <row r="336" spans="1:5" ht="15" x14ac:dyDescent="0.15">
      <c r="A336" s="17" t="s">
        <v>15</v>
      </c>
      <c r="B336" s="17" t="s">
        <v>904</v>
      </c>
      <c r="C336" s="18">
        <v>47922</v>
      </c>
      <c r="D336" s="20">
        <v>177</v>
      </c>
      <c r="E336" s="19">
        <v>4.0000000000000001E-3</v>
      </c>
    </row>
    <row r="337" spans="1:5" ht="15" x14ac:dyDescent="0.15">
      <c r="A337" s="17" t="s">
        <v>15</v>
      </c>
      <c r="B337" s="17" t="s">
        <v>905</v>
      </c>
      <c r="C337" s="18">
        <v>55429860</v>
      </c>
      <c r="D337" s="18">
        <v>22850</v>
      </c>
      <c r="E337" s="19">
        <v>0</v>
      </c>
    </row>
    <row r="338" spans="1:5" ht="15" x14ac:dyDescent="0.15">
      <c r="A338" s="17" t="s">
        <v>15</v>
      </c>
      <c r="B338" s="17" t="s">
        <v>906</v>
      </c>
      <c r="C338" s="18">
        <v>158039</v>
      </c>
      <c r="D338" s="18">
        <v>3697</v>
      </c>
      <c r="E338" s="19">
        <v>2.4E-2</v>
      </c>
    </row>
    <row r="339" spans="1:5" ht="15" x14ac:dyDescent="0.15">
      <c r="A339" s="17" t="s">
        <v>15</v>
      </c>
      <c r="B339" s="17" t="s">
        <v>907</v>
      </c>
      <c r="C339" s="18">
        <v>179323</v>
      </c>
      <c r="D339" s="18">
        <v>3759</v>
      </c>
      <c r="E339" s="19">
        <v>2.1000000000000001E-2</v>
      </c>
    </row>
    <row r="340" spans="1:5" ht="15" x14ac:dyDescent="0.15">
      <c r="A340" s="17" t="s">
        <v>15</v>
      </c>
      <c r="B340" s="17" t="s">
        <v>908</v>
      </c>
      <c r="C340" s="18">
        <v>995504</v>
      </c>
      <c r="D340" s="18">
        <v>14534</v>
      </c>
      <c r="E340" s="19">
        <v>1.4999999999999999E-2</v>
      </c>
    </row>
    <row r="341" spans="1:5" ht="15" x14ac:dyDescent="0.15">
      <c r="A341" s="17" t="s">
        <v>15</v>
      </c>
      <c r="B341" s="17" t="s">
        <v>909</v>
      </c>
      <c r="C341" s="18">
        <v>1071447</v>
      </c>
      <c r="D341" s="18">
        <v>8938</v>
      </c>
      <c r="E341" s="19">
        <v>8.0000000000000002E-3</v>
      </c>
    </row>
    <row r="342" spans="1:5" ht="15" x14ac:dyDescent="0.15">
      <c r="A342" s="17" t="s">
        <v>15</v>
      </c>
      <c r="B342" s="17" t="s">
        <v>910</v>
      </c>
      <c r="C342" s="18">
        <v>440399</v>
      </c>
      <c r="D342" s="18">
        <v>10331</v>
      </c>
      <c r="E342" s="19">
        <v>2.4E-2</v>
      </c>
    </row>
    <row r="343" spans="1:5" ht="15" x14ac:dyDescent="0.15">
      <c r="A343" s="17" t="s">
        <v>15</v>
      </c>
      <c r="B343" s="17" t="s">
        <v>911</v>
      </c>
      <c r="C343" s="18">
        <v>1010861</v>
      </c>
      <c r="D343" s="18">
        <v>13233</v>
      </c>
      <c r="E343" s="19">
        <v>1.2999999999999999E-2</v>
      </c>
    </row>
    <row r="344" spans="1:5" ht="15" x14ac:dyDescent="0.15">
      <c r="A344" s="17" t="s">
        <v>15</v>
      </c>
      <c r="B344" s="17" t="s">
        <v>912</v>
      </c>
      <c r="C344" s="18">
        <v>2102539</v>
      </c>
      <c r="D344" s="18">
        <v>18971</v>
      </c>
      <c r="E344" s="19">
        <v>8.9999999999999993E-3</v>
      </c>
    </row>
    <row r="345" spans="1:5" ht="15" x14ac:dyDescent="0.15">
      <c r="A345" s="17" t="s">
        <v>15</v>
      </c>
      <c r="B345" s="17" t="s">
        <v>913</v>
      </c>
      <c r="C345" s="18">
        <v>3851572</v>
      </c>
      <c r="D345" s="18">
        <v>26733</v>
      </c>
      <c r="E345" s="19">
        <v>7.0000000000000001E-3</v>
      </c>
    </row>
    <row r="346" spans="1:5" ht="15" x14ac:dyDescent="0.15">
      <c r="A346" s="17" t="s">
        <v>15</v>
      </c>
      <c r="B346" s="17" t="s">
        <v>914</v>
      </c>
      <c r="C346" s="18">
        <v>435156</v>
      </c>
      <c r="D346" s="18">
        <v>11632</v>
      </c>
      <c r="E346" s="19">
        <v>2.7E-2</v>
      </c>
    </row>
    <row r="347" spans="1:5" ht="15" x14ac:dyDescent="0.15">
      <c r="A347" s="17" t="s">
        <v>15</v>
      </c>
      <c r="B347" s="17" t="s">
        <v>915</v>
      </c>
      <c r="C347" s="18">
        <v>784929</v>
      </c>
      <c r="D347" s="18">
        <v>4413</v>
      </c>
      <c r="E347" s="19">
        <v>6.0000000000000001E-3</v>
      </c>
    </row>
    <row r="348" spans="1:5" ht="15" x14ac:dyDescent="0.15">
      <c r="A348" s="17" t="s">
        <v>15</v>
      </c>
      <c r="B348" s="17" t="s">
        <v>916</v>
      </c>
      <c r="C348" s="18">
        <v>9744020</v>
      </c>
      <c r="D348" s="18">
        <v>100770</v>
      </c>
      <c r="E348" s="19">
        <v>0.01</v>
      </c>
    </row>
    <row r="349" spans="1:5" ht="15" x14ac:dyDescent="0.15">
      <c r="A349" s="17" t="s">
        <v>15</v>
      </c>
      <c r="B349" s="17" t="s">
        <v>97</v>
      </c>
      <c r="C349" s="18">
        <v>51564083</v>
      </c>
      <c r="D349" s="18">
        <v>110130</v>
      </c>
      <c r="E349" s="19">
        <v>2E-3</v>
      </c>
    </row>
    <row r="350" spans="1:5" ht="15" x14ac:dyDescent="0.15">
      <c r="A350" s="17" t="s">
        <v>15</v>
      </c>
      <c r="B350" s="17" t="s">
        <v>917</v>
      </c>
      <c r="C350" s="18">
        <v>4258004</v>
      </c>
      <c r="D350" s="18">
        <v>56476</v>
      </c>
      <c r="E350" s="19">
        <v>1.2999999999999999E-2</v>
      </c>
    </row>
    <row r="351" spans="1:5" ht="15" x14ac:dyDescent="0.15">
      <c r="A351" s="17" t="s">
        <v>15</v>
      </c>
      <c r="B351" s="17" t="s">
        <v>401</v>
      </c>
      <c r="C351" s="18">
        <v>12727947</v>
      </c>
      <c r="D351" s="18">
        <v>60996</v>
      </c>
      <c r="E351" s="19">
        <v>5.0000000000000001E-3</v>
      </c>
    </row>
    <row r="352" spans="1:5" ht="15" x14ac:dyDescent="0.15">
      <c r="A352" s="17" t="s">
        <v>15</v>
      </c>
      <c r="B352" s="17" t="s">
        <v>359</v>
      </c>
      <c r="C352" s="18">
        <v>800630</v>
      </c>
      <c r="D352" s="18">
        <v>2790</v>
      </c>
      <c r="E352" s="19">
        <v>3.0000000000000001E-3</v>
      </c>
    </row>
    <row r="353" spans="1:5" ht="15" x14ac:dyDescent="0.15">
      <c r="A353" s="17" t="s">
        <v>15</v>
      </c>
      <c r="B353" s="17" t="s">
        <v>918</v>
      </c>
      <c r="C353" s="18">
        <v>642233</v>
      </c>
      <c r="D353" s="18">
        <v>4168</v>
      </c>
      <c r="E353" s="19">
        <v>7.0000000000000001E-3</v>
      </c>
    </row>
    <row r="354" spans="1:5" ht="15" x14ac:dyDescent="0.15">
      <c r="A354" s="17" t="s">
        <v>15</v>
      </c>
      <c r="B354" s="17" t="s">
        <v>123</v>
      </c>
      <c r="C354" s="18">
        <v>1872729</v>
      </c>
      <c r="D354" s="18">
        <v>36983</v>
      </c>
      <c r="E354" s="19">
        <v>0.02</v>
      </c>
    </row>
    <row r="355" spans="1:5" ht="15" x14ac:dyDescent="0.15">
      <c r="A355" s="17" t="s">
        <v>15</v>
      </c>
      <c r="B355" s="17" t="s">
        <v>919</v>
      </c>
      <c r="C355" s="18">
        <v>33158120</v>
      </c>
      <c r="D355" s="18">
        <v>58000</v>
      </c>
      <c r="E355" s="19">
        <v>2E-3</v>
      </c>
    </row>
    <row r="356" spans="1:5" ht="15" x14ac:dyDescent="0.15">
      <c r="A356" s="17" t="s">
        <v>15</v>
      </c>
      <c r="B356" s="17" t="s">
        <v>920</v>
      </c>
      <c r="C356" s="18">
        <v>62459</v>
      </c>
      <c r="D356" s="20">
        <v>823</v>
      </c>
      <c r="E356" s="19">
        <v>1.2999999999999999E-2</v>
      </c>
    </row>
    <row r="357" spans="1:5" ht="15" x14ac:dyDescent="0.15">
      <c r="A357" s="17" t="s">
        <v>15</v>
      </c>
      <c r="B357" s="17" t="s">
        <v>641</v>
      </c>
      <c r="C357" s="18">
        <v>27347969</v>
      </c>
      <c r="D357" s="18">
        <v>13310</v>
      </c>
      <c r="E357" s="19">
        <v>0</v>
      </c>
    </row>
    <row r="358" spans="1:5" ht="15" x14ac:dyDescent="0.15">
      <c r="A358" s="17" t="s">
        <v>15</v>
      </c>
      <c r="B358" s="17" t="s">
        <v>633</v>
      </c>
      <c r="C358" s="18">
        <v>5493230</v>
      </c>
      <c r="D358" s="18">
        <v>47657</v>
      </c>
      <c r="E358" s="19">
        <v>8.9999999999999993E-3</v>
      </c>
    </row>
    <row r="359" spans="1:5" ht="15" x14ac:dyDescent="0.15">
      <c r="A359" s="17" t="s">
        <v>15</v>
      </c>
      <c r="B359" s="17" t="s">
        <v>921</v>
      </c>
      <c r="C359" s="18">
        <v>321655</v>
      </c>
      <c r="D359" s="18">
        <v>10091</v>
      </c>
      <c r="E359" s="19">
        <v>3.2000000000000001E-2</v>
      </c>
    </row>
    <row r="360" spans="1:5" ht="15" x14ac:dyDescent="0.15">
      <c r="A360" s="17" t="s">
        <v>15</v>
      </c>
      <c r="B360" s="17" t="s">
        <v>650</v>
      </c>
      <c r="C360" s="18">
        <v>42540363</v>
      </c>
      <c r="D360" s="18">
        <v>352342</v>
      </c>
      <c r="E360" s="19">
        <v>8.0000000000000002E-3</v>
      </c>
    </row>
    <row r="361" spans="1:5" ht="15" x14ac:dyDescent="0.15">
      <c r="A361" s="17" t="s">
        <v>15</v>
      </c>
      <c r="B361" s="17" t="s">
        <v>922</v>
      </c>
      <c r="C361" s="18">
        <v>19837100</v>
      </c>
      <c r="D361" s="18">
        <v>49510</v>
      </c>
      <c r="E361" s="19">
        <v>3.0000000000000001E-3</v>
      </c>
    </row>
    <row r="362" spans="1:5" ht="15" x14ac:dyDescent="0.15">
      <c r="A362" s="17" t="s">
        <v>15</v>
      </c>
      <c r="B362" s="17" t="s">
        <v>247</v>
      </c>
      <c r="C362" s="18">
        <v>610874</v>
      </c>
      <c r="D362" s="18">
        <v>24826</v>
      </c>
      <c r="E362" s="19">
        <v>4.2000000000000003E-2</v>
      </c>
    </row>
    <row r="363" spans="1:5" ht="15" x14ac:dyDescent="0.15">
      <c r="A363" s="17" t="s">
        <v>15</v>
      </c>
      <c r="B363" s="17" t="s">
        <v>923</v>
      </c>
      <c r="C363" s="18">
        <v>11651542</v>
      </c>
      <c r="D363" s="18">
        <v>47655</v>
      </c>
      <c r="E363" s="19">
        <v>4.0000000000000001E-3</v>
      </c>
    </row>
    <row r="364" spans="1:5" ht="15" x14ac:dyDescent="0.15">
      <c r="A364" s="17" t="s">
        <v>15</v>
      </c>
      <c r="B364" s="17" t="s">
        <v>371</v>
      </c>
      <c r="C364" s="18">
        <v>12272450</v>
      </c>
      <c r="D364" s="18">
        <v>91982</v>
      </c>
      <c r="E364" s="19">
        <v>8.0000000000000002E-3</v>
      </c>
    </row>
    <row r="365" spans="1:5" ht="15" x14ac:dyDescent="0.15">
      <c r="A365" s="17" t="s">
        <v>15</v>
      </c>
      <c r="B365" s="17" t="s">
        <v>252</v>
      </c>
      <c r="C365" s="18">
        <v>17838595</v>
      </c>
      <c r="D365" s="18">
        <v>133963</v>
      </c>
      <c r="E365" s="19">
        <v>8.0000000000000002E-3</v>
      </c>
    </row>
    <row r="366" spans="1:5" ht="15" x14ac:dyDescent="0.15">
      <c r="A366" s="17" t="s">
        <v>15</v>
      </c>
      <c r="B366" s="17" t="s">
        <v>924</v>
      </c>
      <c r="C366" s="18">
        <v>4799939</v>
      </c>
      <c r="D366" s="18">
        <v>16890</v>
      </c>
      <c r="E366" s="19">
        <v>4.0000000000000001E-3</v>
      </c>
    </row>
    <row r="367" spans="1:5" ht="15" x14ac:dyDescent="0.15">
      <c r="A367" s="17" t="s">
        <v>15</v>
      </c>
      <c r="B367" s="17" t="s">
        <v>925</v>
      </c>
      <c r="C367" s="18">
        <v>156083</v>
      </c>
      <c r="D367" s="18">
        <v>3479</v>
      </c>
      <c r="E367" s="19">
        <v>2.3E-2</v>
      </c>
    </row>
    <row r="368" spans="1:5" ht="15" x14ac:dyDescent="0.15">
      <c r="A368" s="17" t="s">
        <v>15</v>
      </c>
      <c r="B368" s="17" t="s">
        <v>16</v>
      </c>
      <c r="C368" s="18">
        <v>8120555</v>
      </c>
      <c r="D368" s="18">
        <v>22110</v>
      </c>
      <c r="E368" s="19">
        <v>3.0000000000000001E-3</v>
      </c>
    </row>
    <row r="369" spans="1:5" ht="15" x14ac:dyDescent="0.15">
      <c r="A369" s="17" t="s">
        <v>15</v>
      </c>
      <c r="B369" s="17" t="s">
        <v>444</v>
      </c>
      <c r="C369" s="18">
        <v>3366316</v>
      </c>
      <c r="D369" s="18">
        <v>9990</v>
      </c>
      <c r="E369" s="19">
        <v>3.0000000000000001E-3</v>
      </c>
    </row>
    <row r="370" spans="1:5" ht="15" x14ac:dyDescent="0.15">
      <c r="A370" s="17" t="s">
        <v>15</v>
      </c>
      <c r="B370" s="17" t="s">
        <v>926</v>
      </c>
      <c r="C370" s="18">
        <v>2061529</v>
      </c>
      <c r="D370" s="18">
        <v>22501</v>
      </c>
      <c r="E370" s="19">
        <v>1.0999999999999999E-2</v>
      </c>
    </row>
    <row r="371" spans="1:5" ht="15" x14ac:dyDescent="0.15">
      <c r="A371" s="17" t="s">
        <v>15</v>
      </c>
      <c r="B371" s="17" t="s">
        <v>570</v>
      </c>
      <c r="C371" s="18">
        <v>32746719</v>
      </c>
      <c r="D371" s="18">
        <v>36630</v>
      </c>
      <c r="E371" s="19">
        <v>1E-3</v>
      </c>
    </row>
    <row r="372" spans="1:5" ht="15" x14ac:dyDescent="0.15">
      <c r="A372" s="17" t="s">
        <v>15</v>
      </c>
      <c r="B372" s="17" t="s">
        <v>344</v>
      </c>
      <c r="C372" s="18">
        <v>7770200</v>
      </c>
      <c r="D372" s="18">
        <v>77226</v>
      </c>
      <c r="E372" s="19">
        <v>0.01</v>
      </c>
    </row>
    <row r="373" spans="1:5" ht="15" x14ac:dyDescent="0.15">
      <c r="A373" s="17" t="s">
        <v>15</v>
      </c>
      <c r="B373" s="17" t="s">
        <v>927</v>
      </c>
      <c r="C373" s="18">
        <v>446744</v>
      </c>
      <c r="D373" s="18">
        <v>7149</v>
      </c>
      <c r="E373" s="19">
        <v>1.6E-2</v>
      </c>
    </row>
    <row r="374" spans="1:5" ht="15" x14ac:dyDescent="0.15">
      <c r="A374" s="17" t="s">
        <v>15</v>
      </c>
      <c r="B374" s="17" t="s">
        <v>928</v>
      </c>
      <c r="C374" s="18">
        <v>3057374</v>
      </c>
      <c r="D374" s="18">
        <v>61004</v>
      </c>
      <c r="E374" s="19">
        <v>0.02</v>
      </c>
    </row>
    <row r="375" spans="1:5" ht="15" x14ac:dyDescent="0.15">
      <c r="A375" s="17" t="s">
        <v>15</v>
      </c>
      <c r="B375" s="17" t="s">
        <v>226</v>
      </c>
      <c r="C375" s="18">
        <v>1028707</v>
      </c>
      <c r="D375" s="18">
        <v>15201</v>
      </c>
      <c r="E375" s="19">
        <v>1.4999999999999999E-2</v>
      </c>
    </row>
    <row r="376" spans="1:5" ht="15" x14ac:dyDescent="0.15">
      <c r="A376" s="17" t="s">
        <v>15</v>
      </c>
      <c r="B376" s="17" t="s">
        <v>929</v>
      </c>
      <c r="C376" s="18">
        <v>991413</v>
      </c>
      <c r="D376" s="18">
        <v>11145</v>
      </c>
      <c r="E376" s="19">
        <v>1.0999999999999999E-2</v>
      </c>
    </row>
    <row r="377" spans="1:5" ht="15" x14ac:dyDescent="0.15">
      <c r="A377" s="17" t="s">
        <v>15</v>
      </c>
      <c r="B377" s="17" t="s">
        <v>930</v>
      </c>
      <c r="C377" s="18">
        <v>392112</v>
      </c>
      <c r="D377" s="18">
        <v>11379</v>
      </c>
      <c r="E377" s="19">
        <v>0.03</v>
      </c>
    </row>
    <row r="378" spans="1:5" ht="15" x14ac:dyDescent="0.15">
      <c r="A378" s="17" t="s">
        <v>15</v>
      </c>
      <c r="B378" s="17" t="s">
        <v>132</v>
      </c>
      <c r="C378" s="18">
        <v>449963</v>
      </c>
      <c r="D378" s="18">
        <v>12117</v>
      </c>
      <c r="E378" s="19">
        <v>2.8000000000000001E-2</v>
      </c>
    </row>
    <row r="379" spans="1:5" ht="15" x14ac:dyDescent="0.15">
      <c r="A379" s="17" t="s">
        <v>15</v>
      </c>
      <c r="B379" s="17" t="s">
        <v>931</v>
      </c>
      <c r="C379" s="18">
        <v>109475</v>
      </c>
      <c r="D379" s="18">
        <v>4647</v>
      </c>
      <c r="E379" s="19">
        <v>4.3999999999999997E-2</v>
      </c>
    </row>
    <row r="380" spans="1:5" ht="15" x14ac:dyDescent="0.15">
      <c r="A380" s="17" t="s">
        <v>15</v>
      </c>
      <c r="B380" s="17" t="s">
        <v>326</v>
      </c>
      <c r="C380" s="18">
        <v>447363</v>
      </c>
      <c r="D380" s="18">
        <v>8064</v>
      </c>
      <c r="E380" s="19">
        <v>1.7999999999999999E-2</v>
      </c>
    </row>
    <row r="381" spans="1:5" ht="15" x14ac:dyDescent="0.15">
      <c r="A381" s="17" t="s">
        <v>15</v>
      </c>
      <c r="B381" s="17" t="s">
        <v>932</v>
      </c>
      <c r="C381" s="18">
        <v>241643</v>
      </c>
      <c r="D381" s="18">
        <v>6246</v>
      </c>
      <c r="E381" s="19">
        <v>2.7E-2</v>
      </c>
    </row>
    <row r="382" spans="1:5" ht="15" x14ac:dyDescent="0.15">
      <c r="A382" s="17" t="s">
        <v>15</v>
      </c>
      <c r="B382" s="17" t="s">
        <v>933</v>
      </c>
      <c r="C382" s="18">
        <v>591456</v>
      </c>
      <c r="D382" s="18">
        <v>1660</v>
      </c>
      <c r="E382" s="19">
        <v>3.0000000000000001E-3</v>
      </c>
    </row>
    <row r="383" spans="1:5" ht="15" x14ac:dyDescent="0.15">
      <c r="A383" s="17" t="s">
        <v>15</v>
      </c>
      <c r="B383" s="17" t="s">
        <v>934</v>
      </c>
      <c r="C383" s="18">
        <v>197310</v>
      </c>
      <c r="D383" s="18">
        <v>7056</v>
      </c>
      <c r="E383" s="19">
        <v>3.6999999999999998E-2</v>
      </c>
    </row>
    <row r="384" spans="1:5" ht="15" x14ac:dyDescent="0.15">
      <c r="A384" s="17" t="s">
        <v>15</v>
      </c>
      <c r="B384" s="17" t="s">
        <v>935</v>
      </c>
      <c r="C384" s="18">
        <v>327549</v>
      </c>
      <c r="D384" s="18">
        <v>5870</v>
      </c>
      <c r="E384" s="19">
        <v>1.7999999999999999E-2</v>
      </c>
    </row>
    <row r="385" spans="1:5" ht="15" x14ac:dyDescent="0.15">
      <c r="A385" s="17" t="s">
        <v>15</v>
      </c>
      <c r="B385" s="17" t="s">
        <v>936</v>
      </c>
      <c r="C385" s="18">
        <v>3591053</v>
      </c>
      <c r="D385" s="18">
        <v>33210</v>
      </c>
      <c r="E385" s="19">
        <v>8.9999999999999993E-3</v>
      </c>
    </row>
    <row r="386" spans="1:5" ht="15" x14ac:dyDescent="0.15">
      <c r="A386" s="17" t="s">
        <v>15</v>
      </c>
      <c r="B386" s="17" t="s">
        <v>937</v>
      </c>
      <c r="C386" s="18">
        <v>8356840</v>
      </c>
      <c r="D386" s="18">
        <v>7890</v>
      </c>
      <c r="E386" s="19">
        <v>1E-3</v>
      </c>
    </row>
    <row r="387" spans="1:5" ht="15" x14ac:dyDescent="0.15">
      <c r="A387" s="17" t="s">
        <v>15</v>
      </c>
      <c r="B387" s="17" t="s">
        <v>207</v>
      </c>
      <c r="C387" s="18">
        <v>5655615</v>
      </c>
      <c r="D387" s="18">
        <v>33317</v>
      </c>
      <c r="E387" s="19">
        <v>6.0000000000000001E-3</v>
      </c>
    </row>
    <row r="388" spans="1:5" ht="15" x14ac:dyDescent="0.15">
      <c r="A388" s="17" t="s">
        <v>15</v>
      </c>
      <c r="B388" s="17" t="s">
        <v>265</v>
      </c>
      <c r="C388" s="18">
        <v>3616513</v>
      </c>
      <c r="D388" s="18">
        <v>50587</v>
      </c>
      <c r="E388" s="19">
        <v>1.4E-2</v>
      </c>
    </row>
    <row r="389" spans="1:5" ht="15" x14ac:dyDescent="0.15">
      <c r="A389" s="17" t="s">
        <v>15</v>
      </c>
      <c r="B389" s="17" t="s">
        <v>938</v>
      </c>
      <c r="C389" s="18">
        <v>283442</v>
      </c>
      <c r="D389" s="18">
        <v>6847</v>
      </c>
      <c r="E389" s="19">
        <v>2.5000000000000001E-2</v>
      </c>
    </row>
    <row r="390" spans="1:5" ht="15" x14ac:dyDescent="0.15">
      <c r="A390" s="17" t="s">
        <v>81</v>
      </c>
      <c r="B390" s="17" t="s">
        <v>502</v>
      </c>
      <c r="C390" s="18">
        <v>1190814</v>
      </c>
      <c r="D390" s="18">
        <v>31991</v>
      </c>
      <c r="E390" s="19">
        <v>2.8000000000000001E-2</v>
      </c>
    </row>
    <row r="391" spans="1:5" ht="15" x14ac:dyDescent="0.15">
      <c r="A391" s="17" t="s">
        <v>81</v>
      </c>
      <c r="B391" s="17" t="s">
        <v>939</v>
      </c>
      <c r="C391" s="18">
        <v>474134</v>
      </c>
      <c r="D391" s="18">
        <v>9211</v>
      </c>
      <c r="E391" s="19">
        <v>0.02</v>
      </c>
    </row>
    <row r="392" spans="1:5" ht="15" x14ac:dyDescent="0.15">
      <c r="A392" s="17" t="s">
        <v>81</v>
      </c>
      <c r="B392" s="17" t="s">
        <v>488</v>
      </c>
      <c r="C392" s="18">
        <v>1998142</v>
      </c>
      <c r="D392" s="18">
        <v>18747</v>
      </c>
      <c r="E392" s="19">
        <v>8.9999999999999993E-3</v>
      </c>
    </row>
    <row r="393" spans="1:5" ht="15" x14ac:dyDescent="0.15">
      <c r="A393" s="17" t="s">
        <v>81</v>
      </c>
      <c r="B393" s="17" t="s">
        <v>93</v>
      </c>
      <c r="C393" s="18">
        <v>2003490</v>
      </c>
      <c r="D393" s="18">
        <v>50349</v>
      </c>
      <c r="E393" s="19">
        <v>2.5999999999999999E-2</v>
      </c>
    </row>
    <row r="394" spans="1:5" ht="15" x14ac:dyDescent="0.15">
      <c r="A394" s="17" t="s">
        <v>81</v>
      </c>
      <c r="B394" s="17" t="s">
        <v>940</v>
      </c>
      <c r="C394" s="18">
        <v>1055902</v>
      </c>
      <c r="D394" s="18">
        <v>15550</v>
      </c>
      <c r="E394" s="19">
        <v>1.4999999999999999E-2</v>
      </c>
    </row>
    <row r="395" spans="1:5" ht="15" x14ac:dyDescent="0.15">
      <c r="A395" s="17" t="s">
        <v>81</v>
      </c>
      <c r="B395" s="17" t="s">
        <v>941</v>
      </c>
      <c r="C395" s="18">
        <v>1216212</v>
      </c>
      <c r="D395" s="18">
        <v>21150</v>
      </c>
      <c r="E395" s="19">
        <v>1.7999999999999999E-2</v>
      </c>
    </row>
    <row r="396" spans="1:5" ht="15" x14ac:dyDescent="0.15">
      <c r="A396" s="17" t="s">
        <v>81</v>
      </c>
      <c r="B396" s="17" t="s">
        <v>580</v>
      </c>
      <c r="C396" s="18">
        <v>24712336</v>
      </c>
      <c r="D396" s="18">
        <v>225737</v>
      </c>
      <c r="E396" s="19">
        <v>8.9999999999999993E-3</v>
      </c>
    </row>
    <row r="397" spans="1:5" ht="15" x14ac:dyDescent="0.15">
      <c r="A397" s="17" t="s">
        <v>81</v>
      </c>
      <c r="B397" s="17" t="s">
        <v>942</v>
      </c>
      <c r="C397" s="18">
        <v>678324</v>
      </c>
      <c r="D397" s="18">
        <v>11822</v>
      </c>
      <c r="E397" s="19">
        <v>1.7999999999999999E-2</v>
      </c>
    </row>
    <row r="398" spans="1:5" ht="15" x14ac:dyDescent="0.15">
      <c r="A398" s="17" t="s">
        <v>81</v>
      </c>
      <c r="B398" s="17" t="s">
        <v>943</v>
      </c>
      <c r="C398" s="18">
        <v>497767</v>
      </c>
      <c r="D398" s="18">
        <v>11843</v>
      </c>
      <c r="E398" s="19">
        <v>2.4E-2</v>
      </c>
    </row>
    <row r="399" spans="1:5" ht="15" x14ac:dyDescent="0.15">
      <c r="A399" s="17" t="s">
        <v>81</v>
      </c>
      <c r="B399" s="17" t="s">
        <v>165</v>
      </c>
      <c r="C399" s="18">
        <v>838828</v>
      </c>
      <c r="D399" s="18">
        <v>20160</v>
      </c>
      <c r="E399" s="19">
        <v>2.5000000000000001E-2</v>
      </c>
    </row>
    <row r="400" spans="1:5" ht="15" x14ac:dyDescent="0.15">
      <c r="A400" s="17" t="s">
        <v>81</v>
      </c>
      <c r="B400" s="17" t="s">
        <v>944</v>
      </c>
      <c r="C400" s="18">
        <v>883123</v>
      </c>
      <c r="D400" s="18">
        <v>18697</v>
      </c>
      <c r="E400" s="19">
        <v>2.1999999999999999E-2</v>
      </c>
    </row>
    <row r="401" spans="1:5" ht="15" x14ac:dyDescent="0.15">
      <c r="A401" s="17" t="s">
        <v>81</v>
      </c>
      <c r="B401" s="17" t="s">
        <v>945</v>
      </c>
      <c r="C401" s="18">
        <v>238834</v>
      </c>
      <c r="D401" s="18">
        <v>5157</v>
      </c>
      <c r="E401" s="19">
        <v>2.1999999999999999E-2</v>
      </c>
    </row>
    <row r="402" spans="1:5" ht="15" x14ac:dyDescent="0.15">
      <c r="A402" s="17" t="s">
        <v>81</v>
      </c>
      <c r="B402" s="17" t="s">
        <v>409</v>
      </c>
      <c r="C402" s="18">
        <v>15852125</v>
      </c>
      <c r="D402" s="18">
        <v>30740</v>
      </c>
      <c r="E402" s="19">
        <v>2E-3</v>
      </c>
    </row>
    <row r="403" spans="1:5" ht="15" x14ac:dyDescent="0.15">
      <c r="A403" s="17" t="s">
        <v>81</v>
      </c>
      <c r="B403" s="17" t="s">
        <v>189</v>
      </c>
      <c r="C403" s="18">
        <v>1505820</v>
      </c>
      <c r="D403" s="18">
        <v>25922</v>
      </c>
      <c r="E403" s="19">
        <v>1.7999999999999999E-2</v>
      </c>
    </row>
    <row r="404" spans="1:5" ht="15" x14ac:dyDescent="0.15">
      <c r="A404" s="17" t="s">
        <v>81</v>
      </c>
      <c r="B404" s="17" t="s">
        <v>946</v>
      </c>
      <c r="C404" s="18">
        <v>1629057</v>
      </c>
      <c r="D404" s="18">
        <v>22347</v>
      </c>
      <c r="E404" s="19">
        <v>1.4E-2</v>
      </c>
    </row>
    <row r="405" spans="1:5" ht="15" x14ac:dyDescent="0.15">
      <c r="A405" s="17" t="s">
        <v>81</v>
      </c>
      <c r="B405" s="17" t="s">
        <v>95</v>
      </c>
      <c r="C405" s="18">
        <v>1017107</v>
      </c>
      <c r="D405" s="18">
        <v>29363</v>
      </c>
      <c r="E405" s="19">
        <v>0.03</v>
      </c>
    </row>
    <row r="406" spans="1:5" ht="15" x14ac:dyDescent="0.15">
      <c r="A406" s="17" t="s">
        <v>81</v>
      </c>
      <c r="B406" s="17" t="s">
        <v>947</v>
      </c>
      <c r="C406" s="18">
        <v>256377</v>
      </c>
      <c r="D406" s="18">
        <v>7042</v>
      </c>
      <c r="E406" s="19">
        <v>2.8000000000000001E-2</v>
      </c>
    </row>
    <row r="407" spans="1:5" ht="15" x14ac:dyDescent="0.15">
      <c r="A407" s="17" t="s">
        <v>81</v>
      </c>
      <c r="B407" s="17" t="s">
        <v>948</v>
      </c>
      <c r="C407" s="18">
        <v>438495</v>
      </c>
      <c r="D407" s="18">
        <v>8453</v>
      </c>
      <c r="E407" s="19">
        <v>0.02</v>
      </c>
    </row>
    <row r="408" spans="1:5" ht="15" x14ac:dyDescent="0.15">
      <c r="A408" s="17" t="s">
        <v>81</v>
      </c>
      <c r="B408" s="17" t="s">
        <v>949</v>
      </c>
      <c r="C408" s="18">
        <v>2831918</v>
      </c>
      <c r="D408" s="18">
        <v>66483</v>
      </c>
      <c r="E408" s="19">
        <v>2.4E-2</v>
      </c>
    </row>
    <row r="409" spans="1:5" ht="15" x14ac:dyDescent="0.15">
      <c r="A409" s="17" t="s">
        <v>81</v>
      </c>
      <c r="B409" s="17" t="s">
        <v>141</v>
      </c>
      <c r="C409" s="18">
        <v>1880323</v>
      </c>
      <c r="D409" s="18">
        <v>46180</v>
      </c>
      <c r="E409" s="19">
        <v>2.5000000000000001E-2</v>
      </c>
    </row>
    <row r="410" spans="1:5" ht="15" x14ac:dyDescent="0.15">
      <c r="A410" s="17" t="s">
        <v>81</v>
      </c>
      <c r="B410" s="17" t="s">
        <v>112</v>
      </c>
      <c r="C410" s="18">
        <v>1233065</v>
      </c>
      <c r="D410" s="18">
        <v>20446</v>
      </c>
      <c r="E410" s="19">
        <v>1.7000000000000001E-2</v>
      </c>
    </row>
    <row r="411" spans="1:5" ht="15" x14ac:dyDescent="0.15">
      <c r="A411" s="17" t="s">
        <v>81</v>
      </c>
      <c r="B411" s="17" t="s">
        <v>173</v>
      </c>
      <c r="C411" s="18">
        <v>7673207</v>
      </c>
      <c r="D411" s="18">
        <v>51068</v>
      </c>
      <c r="E411" s="19">
        <v>7.0000000000000001E-3</v>
      </c>
    </row>
    <row r="412" spans="1:5" ht="15" x14ac:dyDescent="0.15">
      <c r="A412" s="17" t="s">
        <v>81</v>
      </c>
      <c r="B412" s="17" t="s">
        <v>950</v>
      </c>
      <c r="C412" s="18">
        <v>793621</v>
      </c>
      <c r="D412" s="18">
        <v>27401</v>
      </c>
      <c r="E412" s="19">
        <v>3.5999999999999997E-2</v>
      </c>
    </row>
    <row r="413" spans="1:5" ht="15" x14ac:dyDescent="0.15">
      <c r="A413" s="17" t="s">
        <v>81</v>
      </c>
      <c r="B413" s="17" t="s">
        <v>238</v>
      </c>
      <c r="C413" s="18">
        <v>6800550</v>
      </c>
      <c r="D413" s="18">
        <v>338974</v>
      </c>
      <c r="E413" s="19">
        <v>5.1999999999999998E-2</v>
      </c>
    </row>
    <row r="414" spans="1:5" ht="15" x14ac:dyDescent="0.15">
      <c r="A414" s="17" t="s">
        <v>81</v>
      </c>
      <c r="B414" s="17" t="s">
        <v>951</v>
      </c>
      <c r="C414" s="18">
        <v>546482</v>
      </c>
      <c r="D414" s="18">
        <v>9480</v>
      </c>
      <c r="E414" s="19">
        <v>1.7999999999999999E-2</v>
      </c>
    </row>
    <row r="415" spans="1:5" ht="15" x14ac:dyDescent="0.15">
      <c r="A415" s="17" t="s">
        <v>81</v>
      </c>
      <c r="B415" s="17" t="s">
        <v>211</v>
      </c>
      <c r="C415" s="18">
        <v>15282286</v>
      </c>
      <c r="D415" s="18">
        <v>100282</v>
      </c>
      <c r="E415" s="19">
        <v>7.0000000000000001E-3</v>
      </c>
    </row>
    <row r="416" spans="1:5" ht="15" x14ac:dyDescent="0.15">
      <c r="A416" s="17" t="s">
        <v>81</v>
      </c>
      <c r="B416" s="17" t="s">
        <v>110</v>
      </c>
      <c r="C416" s="18">
        <v>787376</v>
      </c>
      <c r="D416" s="18">
        <v>14624</v>
      </c>
      <c r="E416" s="19">
        <v>1.9E-2</v>
      </c>
    </row>
    <row r="417" spans="1:5" ht="15" x14ac:dyDescent="0.15">
      <c r="A417" s="17" t="s">
        <v>81</v>
      </c>
      <c r="B417" s="17" t="s">
        <v>952</v>
      </c>
      <c r="C417" s="18">
        <v>1206644</v>
      </c>
      <c r="D417" s="18">
        <v>10885</v>
      </c>
      <c r="E417" s="19">
        <v>8.9999999999999993E-3</v>
      </c>
    </row>
    <row r="418" spans="1:5" ht="15" x14ac:dyDescent="0.15">
      <c r="A418" s="17" t="s">
        <v>81</v>
      </c>
      <c r="B418" s="17" t="s">
        <v>163</v>
      </c>
      <c r="C418" s="18">
        <v>4709595</v>
      </c>
      <c r="D418" s="18">
        <v>90513</v>
      </c>
      <c r="E418" s="19">
        <v>0.02</v>
      </c>
    </row>
    <row r="419" spans="1:5" ht="15" x14ac:dyDescent="0.15">
      <c r="A419" s="17" t="s">
        <v>81</v>
      </c>
      <c r="B419" s="17" t="s">
        <v>953</v>
      </c>
      <c r="C419" s="18">
        <v>652798</v>
      </c>
      <c r="D419" s="18">
        <v>12339</v>
      </c>
      <c r="E419" s="19">
        <v>1.9E-2</v>
      </c>
    </row>
    <row r="420" spans="1:5" ht="15" x14ac:dyDescent="0.15">
      <c r="A420" s="17" t="s">
        <v>81</v>
      </c>
      <c r="B420" s="17" t="s">
        <v>193</v>
      </c>
      <c r="C420" s="18">
        <v>2247383</v>
      </c>
      <c r="D420" s="18">
        <v>35119</v>
      </c>
      <c r="E420" s="19">
        <v>1.6E-2</v>
      </c>
    </row>
    <row r="421" spans="1:5" ht="15" x14ac:dyDescent="0.15">
      <c r="A421" s="17" t="s">
        <v>81</v>
      </c>
      <c r="B421" s="17" t="s">
        <v>157</v>
      </c>
      <c r="C421" s="18">
        <v>12819909</v>
      </c>
      <c r="D421" s="18">
        <v>49801</v>
      </c>
      <c r="E421" s="19">
        <v>4.0000000000000001E-3</v>
      </c>
    </row>
    <row r="422" spans="1:5" ht="15" x14ac:dyDescent="0.15">
      <c r="A422" s="17" t="s">
        <v>81</v>
      </c>
      <c r="B422" s="17" t="s">
        <v>954</v>
      </c>
      <c r="C422" s="18">
        <v>254323</v>
      </c>
      <c r="D422" s="18">
        <v>5860</v>
      </c>
      <c r="E422" s="19">
        <v>2.4E-2</v>
      </c>
    </row>
    <row r="423" spans="1:5" ht="15" x14ac:dyDescent="0.15">
      <c r="A423" s="17" t="s">
        <v>81</v>
      </c>
      <c r="B423" s="17" t="s">
        <v>955</v>
      </c>
      <c r="C423" s="18">
        <v>518295</v>
      </c>
      <c r="D423" s="18">
        <v>10160</v>
      </c>
      <c r="E423" s="19">
        <v>0.02</v>
      </c>
    </row>
    <row r="424" spans="1:5" ht="15" x14ac:dyDescent="0.15">
      <c r="A424" s="17" t="s">
        <v>81</v>
      </c>
      <c r="B424" s="17" t="s">
        <v>956</v>
      </c>
      <c r="C424" s="18">
        <v>2757360</v>
      </c>
      <c r="D424" s="18">
        <v>48356</v>
      </c>
      <c r="E424" s="19">
        <v>1.7999999999999999E-2</v>
      </c>
    </row>
    <row r="425" spans="1:5" ht="15" x14ac:dyDescent="0.15">
      <c r="A425" s="17" t="s">
        <v>81</v>
      </c>
      <c r="B425" s="17" t="s">
        <v>334</v>
      </c>
      <c r="C425" s="18">
        <v>13851560</v>
      </c>
      <c r="D425" s="18">
        <v>91100</v>
      </c>
      <c r="E425" s="19">
        <v>7.0000000000000001E-3</v>
      </c>
    </row>
    <row r="426" spans="1:5" ht="15" x14ac:dyDescent="0.15">
      <c r="A426" s="17" t="s">
        <v>81</v>
      </c>
      <c r="B426" s="17" t="s">
        <v>367</v>
      </c>
      <c r="C426" s="18">
        <v>8064202</v>
      </c>
      <c r="D426" s="18">
        <v>21280</v>
      </c>
      <c r="E426" s="19">
        <v>3.0000000000000001E-3</v>
      </c>
    </row>
    <row r="427" spans="1:5" ht="15" x14ac:dyDescent="0.15">
      <c r="A427" s="17" t="s">
        <v>81</v>
      </c>
      <c r="B427" s="17" t="s">
        <v>82</v>
      </c>
      <c r="C427" s="18">
        <v>4461500</v>
      </c>
      <c r="D427" s="18">
        <v>35999</v>
      </c>
      <c r="E427" s="19">
        <v>8.0000000000000002E-3</v>
      </c>
    </row>
    <row r="428" spans="1:5" ht="15" x14ac:dyDescent="0.15">
      <c r="A428" s="17" t="s">
        <v>81</v>
      </c>
      <c r="B428" s="17" t="s">
        <v>957</v>
      </c>
      <c r="C428" s="18">
        <v>4095834</v>
      </c>
      <c r="D428" s="18">
        <v>75893</v>
      </c>
      <c r="E428" s="19">
        <v>1.9E-2</v>
      </c>
    </row>
    <row r="429" spans="1:5" ht="15" x14ac:dyDescent="0.15">
      <c r="A429" s="17" t="s">
        <v>29</v>
      </c>
      <c r="B429" s="17" t="s">
        <v>380</v>
      </c>
      <c r="C429" s="18">
        <v>20152545</v>
      </c>
      <c r="D429" s="18">
        <v>112184</v>
      </c>
      <c r="E429" s="19">
        <v>6.0000000000000001E-3</v>
      </c>
    </row>
    <row r="430" spans="1:5" ht="15" x14ac:dyDescent="0.15">
      <c r="A430" s="17" t="s">
        <v>29</v>
      </c>
      <c r="B430" s="17" t="s">
        <v>958</v>
      </c>
      <c r="C430" s="18">
        <v>68567</v>
      </c>
      <c r="D430" s="18">
        <v>1235</v>
      </c>
      <c r="E430" s="19">
        <v>1.7999999999999999E-2</v>
      </c>
    </row>
    <row r="431" spans="1:5" ht="15" x14ac:dyDescent="0.15">
      <c r="A431" s="17" t="s">
        <v>29</v>
      </c>
      <c r="B431" s="17" t="s">
        <v>959</v>
      </c>
      <c r="C431" s="18">
        <v>201361</v>
      </c>
      <c r="D431" s="20">
        <v>637</v>
      </c>
      <c r="E431" s="19">
        <v>3.0000000000000001E-3</v>
      </c>
    </row>
    <row r="432" spans="1:5" ht="15" x14ac:dyDescent="0.15">
      <c r="A432" s="17" t="s">
        <v>29</v>
      </c>
      <c r="B432" s="17" t="s">
        <v>960</v>
      </c>
      <c r="C432" s="18">
        <v>2374556</v>
      </c>
      <c r="D432" s="18">
        <v>44684</v>
      </c>
      <c r="E432" s="19">
        <v>1.9E-2</v>
      </c>
    </row>
    <row r="433" spans="1:5" ht="15" x14ac:dyDescent="0.15">
      <c r="A433" s="17" t="s">
        <v>29</v>
      </c>
      <c r="B433" s="17" t="s">
        <v>396</v>
      </c>
      <c r="C433" s="18">
        <v>36025328</v>
      </c>
      <c r="D433" s="18">
        <v>86500</v>
      </c>
      <c r="E433" s="19">
        <v>2E-3</v>
      </c>
    </row>
    <row r="434" spans="1:5" ht="15" x14ac:dyDescent="0.15">
      <c r="A434" s="17" t="s">
        <v>29</v>
      </c>
      <c r="B434" s="17" t="s">
        <v>411</v>
      </c>
      <c r="C434" s="18">
        <v>4057141</v>
      </c>
      <c r="D434" s="18">
        <v>91930</v>
      </c>
      <c r="E434" s="19">
        <v>2.3E-2</v>
      </c>
    </row>
    <row r="435" spans="1:5" ht="15" x14ac:dyDescent="0.15">
      <c r="A435" s="17" t="s">
        <v>29</v>
      </c>
      <c r="B435" s="17" t="s">
        <v>961</v>
      </c>
      <c r="C435" s="18">
        <v>665512</v>
      </c>
      <c r="D435" s="18">
        <v>1330</v>
      </c>
      <c r="E435" s="19">
        <v>2E-3</v>
      </c>
    </row>
    <row r="436" spans="1:5" ht="15" x14ac:dyDescent="0.15">
      <c r="A436" s="17" t="s">
        <v>29</v>
      </c>
      <c r="B436" s="17" t="s">
        <v>962</v>
      </c>
      <c r="C436" s="18">
        <v>299583</v>
      </c>
      <c r="D436" s="18">
        <v>1160</v>
      </c>
      <c r="E436" s="19">
        <v>4.0000000000000001E-3</v>
      </c>
    </row>
    <row r="437" spans="1:5" ht="15" x14ac:dyDescent="0.15">
      <c r="A437" s="17" t="s">
        <v>29</v>
      </c>
      <c r="B437" s="17" t="s">
        <v>267</v>
      </c>
      <c r="C437" s="18">
        <v>49635886</v>
      </c>
      <c r="D437" s="18">
        <v>84750</v>
      </c>
      <c r="E437" s="19">
        <v>2E-3</v>
      </c>
    </row>
    <row r="438" spans="1:5" ht="15" x14ac:dyDescent="0.15">
      <c r="A438" s="17" t="s">
        <v>29</v>
      </c>
      <c r="B438" s="17" t="s">
        <v>423</v>
      </c>
      <c r="C438" s="18">
        <v>21276520</v>
      </c>
      <c r="D438" s="18">
        <v>40780</v>
      </c>
      <c r="E438" s="19">
        <v>2E-3</v>
      </c>
    </row>
    <row r="439" spans="1:5" ht="15" x14ac:dyDescent="0.15">
      <c r="A439" s="17" t="s">
        <v>29</v>
      </c>
      <c r="B439" s="17" t="s">
        <v>963</v>
      </c>
      <c r="C439" s="18">
        <v>6050768</v>
      </c>
      <c r="D439" s="18">
        <v>4600</v>
      </c>
      <c r="E439" s="19">
        <v>1E-3</v>
      </c>
    </row>
    <row r="440" spans="1:5" ht="15" x14ac:dyDescent="0.15">
      <c r="A440" s="17" t="s">
        <v>29</v>
      </c>
      <c r="B440" s="17" t="s">
        <v>697</v>
      </c>
      <c r="C440" s="18">
        <v>24690607</v>
      </c>
      <c r="D440" s="18">
        <v>238471</v>
      </c>
      <c r="E440" s="19">
        <v>0.01</v>
      </c>
    </row>
    <row r="441" spans="1:5" ht="15" x14ac:dyDescent="0.15">
      <c r="A441" s="17" t="s">
        <v>29</v>
      </c>
      <c r="B441" s="17" t="s">
        <v>964</v>
      </c>
      <c r="C441" s="18">
        <v>176054</v>
      </c>
      <c r="D441" s="18">
        <v>1612</v>
      </c>
      <c r="E441" s="19">
        <v>8.9999999999999993E-3</v>
      </c>
    </row>
    <row r="442" spans="1:5" ht="15" x14ac:dyDescent="0.15">
      <c r="A442" s="17" t="s">
        <v>29</v>
      </c>
      <c r="B442" s="17" t="s">
        <v>965</v>
      </c>
      <c r="C442" s="18">
        <v>9690347</v>
      </c>
      <c r="D442" s="18">
        <v>12680</v>
      </c>
      <c r="E442" s="19">
        <v>1E-3</v>
      </c>
    </row>
    <row r="443" spans="1:5" ht="15" x14ac:dyDescent="0.15">
      <c r="A443" s="17" t="s">
        <v>29</v>
      </c>
      <c r="B443" s="17" t="s">
        <v>966</v>
      </c>
      <c r="C443" s="18">
        <v>726191</v>
      </c>
      <c r="D443" s="18">
        <v>3033</v>
      </c>
      <c r="E443" s="19">
        <v>4.0000000000000001E-3</v>
      </c>
    </row>
    <row r="444" spans="1:5" ht="15" x14ac:dyDescent="0.15">
      <c r="A444" s="17" t="s">
        <v>29</v>
      </c>
      <c r="B444" s="17" t="s">
        <v>463</v>
      </c>
      <c r="C444" s="18">
        <v>5561621</v>
      </c>
      <c r="D444" s="18">
        <v>50491</v>
      </c>
      <c r="E444" s="19">
        <v>8.9999999999999993E-3</v>
      </c>
    </row>
    <row r="445" spans="1:5" ht="15" x14ac:dyDescent="0.15">
      <c r="A445" s="17" t="s">
        <v>29</v>
      </c>
      <c r="B445" s="17" t="s">
        <v>30</v>
      </c>
      <c r="C445" s="18">
        <v>5585095</v>
      </c>
      <c r="D445" s="18">
        <v>13430</v>
      </c>
      <c r="E445" s="19">
        <v>2E-3</v>
      </c>
    </row>
    <row r="446" spans="1:5" ht="15" x14ac:dyDescent="0.15">
      <c r="A446" s="17" t="s">
        <v>29</v>
      </c>
      <c r="B446" s="17" t="s">
        <v>967</v>
      </c>
      <c r="C446" s="18">
        <v>930446</v>
      </c>
      <c r="D446" s="18">
        <v>1220</v>
      </c>
      <c r="E446" s="19">
        <v>1E-3</v>
      </c>
    </row>
    <row r="447" spans="1:5" ht="15" x14ac:dyDescent="0.15">
      <c r="A447" s="17" t="s">
        <v>29</v>
      </c>
      <c r="B447" s="17" t="s">
        <v>344</v>
      </c>
      <c r="C447" s="18">
        <v>6955381</v>
      </c>
      <c r="D447" s="18">
        <v>20901</v>
      </c>
      <c r="E447" s="19">
        <v>3.0000000000000001E-3</v>
      </c>
    </row>
    <row r="448" spans="1:5" ht="15" x14ac:dyDescent="0.15">
      <c r="A448" s="17" t="s">
        <v>29</v>
      </c>
      <c r="B448" s="17" t="s">
        <v>421</v>
      </c>
      <c r="C448" s="18">
        <v>11383265</v>
      </c>
      <c r="D448" s="18">
        <v>15390</v>
      </c>
      <c r="E448" s="19">
        <v>1E-3</v>
      </c>
    </row>
    <row r="449" spans="1:5" ht="15" x14ac:dyDescent="0.15">
      <c r="A449" s="17" t="s">
        <v>29</v>
      </c>
      <c r="B449" s="17" t="s">
        <v>469</v>
      </c>
      <c r="C449" s="18">
        <v>11558618</v>
      </c>
      <c r="D449" s="18">
        <v>27368</v>
      </c>
      <c r="E449" s="19">
        <v>2E-3</v>
      </c>
    </row>
    <row r="450" spans="1:5" ht="15" x14ac:dyDescent="0.15">
      <c r="A450" s="17" t="s">
        <v>29</v>
      </c>
      <c r="B450" s="17" t="s">
        <v>328</v>
      </c>
      <c r="C450" s="18">
        <v>6066113</v>
      </c>
      <c r="D450" s="18">
        <v>26910</v>
      </c>
      <c r="E450" s="19">
        <v>4.0000000000000001E-3</v>
      </c>
    </row>
    <row r="451" spans="1:5" ht="15" x14ac:dyDescent="0.15">
      <c r="A451" s="17" t="s">
        <v>29</v>
      </c>
      <c r="B451" s="17" t="s">
        <v>968</v>
      </c>
      <c r="C451" s="18">
        <v>496399</v>
      </c>
      <c r="D451" s="18">
        <v>14934</v>
      </c>
      <c r="E451" s="19">
        <v>3.1E-2</v>
      </c>
    </row>
    <row r="452" spans="1:5" ht="15" x14ac:dyDescent="0.15">
      <c r="A452" s="17" t="s">
        <v>29</v>
      </c>
      <c r="B452" s="17" t="s">
        <v>969</v>
      </c>
      <c r="C452" s="18">
        <v>1029090</v>
      </c>
      <c r="D452" s="18">
        <v>3453</v>
      </c>
      <c r="E452" s="19">
        <v>3.0000000000000001E-3</v>
      </c>
    </row>
    <row r="453" spans="1:5" ht="15" x14ac:dyDescent="0.15">
      <c r="A453" s="17" t="s">
        <v>29</v>
      </c>
      <c r="B453" s="17" t="s">
        <v>970</v>
      </c>
      <c r="C453" s="18">
        <v>157219</v>
      </c>
      <c r="D453" s="18">
        <v>1009</v>
      </c>
      <c r="E453" s="19">
        <v>6.0000000000000001E-3</v>
      </c>
    </row>
    <row r="454" spans="1:5" ht="15" x14ac:dyDescent="0.15">
      <c r="A454" s="17" t="s">
        <v>29</v>
      </c>
      <c r="B454" s="17" t="s">
        <v>282</v>
      </c>
      <c r="C454" s="18">
        <v>1993262</v>
      </c>
      <c r="D454" s="18">
        <v>33237</v>
      </c>
      <c r="E454" s="19">
        <v>1.7000000000000001E-2</v>
      </c>
    </row>
    <row r="455" spans="1:5" ht="15" x14ac:dyDescent="0.15">
      <c r="A455" s="17" t="s">
        <v>29</v>
      </c>
      <c r="B455" s="17" t="s">
        <v>971</v>
      </c>
      <c r="C455" s="18">
        <v>9463450</v>
      </c>
      <c r="D455" s="18">
        <v>20250</v>
      </c>
      <c r="E455" s="19">
        <v>2E-3</v>
      </c>
    </row>
    <row r="456" spans="1:5" ht="15" x14ac:dyDescent="0.15">
      <c r="A456" s="17" t="s">
        <v>29</v>
      </c>
      <c r="B456" s="17" t="s">
        <v>290</v>
      </c>
      <c r="C456" s="18">
        <v>68342239</v>
      </c>
      <c r="D456" s="18">
        <v>318518</v>
      </c>
      <c r="E456" s="19">
        <v>5.0000000000000001E-3</v>
      </c>
    </row>
    <row r="457" spans="1:5" ht="15" x14ac:dyDescent="0.15">
      <c r="A457" s="17" t="s">
        <v>29</v>
      </c>
      <c r="B457" s="17" t="s">
        <v>972</v>
      </c>
      <c r="C457" s="18">
        <v>2278716</v>
      </c>
      <c r="D457" s="18">
        <v>21451</v>
      </c>
      <c r="E457" s="19">
        <v>0.01</v>
      </c>
    </row>
    <row r="458" spans="1:5" ht="15" x14ac:dyDescent="0.15">
      <c r="A458" s="17" t="s">
        <v>214</v>
      </c>
      <c r="B458" s="17" t="s">
        <v>973</v>
      </c>
      <c r="C458" s="18">
        <v>1983460</v>
      </c>
      <c r="D458" s="18">
        <v>18205</v>
      </c>
      <c r="E458" s="19">
        <v>8.9999999999999993E-3</v>
      </c>
    </row>
    <row r="459" spans="1:5" ht="15" x14ac:dyDescent="0.15">
      <c r="A459" s="17" t="s">
        <v>214</v>
      </c>
      <c r="B459" s="17" t="s">
        <v>544</v>
      </c>
      <c r="C459" s="18">
        <v>26578363</v>
      </c>
      <c r="D459" s="18">
        <v>319324</v>
      </c>
      <c r="E459" s="19">
        <v>1.2E-2</v>
      </c>
    </row>
    <row r="460" spans="1:5" ht="15" x14ac:dyDescent="0.15">
      <c r="A460" s="17" t="s">
        <v>214</v>
      </c>
      <c r="B460" s="17" t="s">
        <v>974</v>
      </c>
      <c r="C460" s="18">
        <v>6869486</v>
      </c>
      <c r="D460" s="18">
        <v>63320</v>
      </c>
      <c r="E460" s="19">
        <v>8.9999999999999993E-3</v>
      </c>
    </row>
    <row r="461" spans="1:5" ht="15" x14ac:dyDescent="0.15">
      <c r="A461" s="17" t="s">
        <v>214</v>
      </c>
      <c r="B461" s="17" t="s">
        <v>548</v>
      </c>
      <c r="C461" s="18">
        <v>2077172</v>
      </c>
      <c r="D461" s="18">
        <v>32040</v>
      </c>
      <c r="E461" s="19">
        <v>1.6E-2</v>
      </c>
    </row>
    <row r="462" spans="1:5" ht="15" x14ac:dyDescent="0.15">
      <c r="A462" s="17" t="s">
        <v>214</v>
      </c>
      <c r="B462" s="17" t="s">
        <v>308</v>
      </c>
      <c r="C462" s="18">
        <v>4837506</v>
      </c>
      <c r="D462" s="18">
        <v>9470</v>
      </c>
      <c r="E462" s="19">
        <v>2E-3</v>
      </c>
    </row>
    <row r="463" spans="1:5" ht="15" x14ac:dyDescent="0.15">
      <c r="A463" s="17" t="s">
        <v>214</v>
      </c>
      <c r="B463" s="17" t="s">
        <v>975</v>
      </c>
      <c r="C463" s="18">
        <v>540494</v>
      </c>
      <c r="D463" s="18">
        <v>11273</v>
      </c>
      <c r="E463" s="19">
        <v>2.1000000000000001E-2</v>
      </c>
    </row>
    <row r="464" spans="1:5" ht="15" x14ac:dyDescent="0.15">
      <c r="A464" s="17" t="s">
        <v>214</v>
      </c>
      <c r="B464" s="17" t="s">
        <v>976</v>
      </c>
      <c r="C464" s="18">
        <v>416389</v>
      </c>
      <c r="D464" s="18">
        <v>11447</v>
      </c>
      <c r="E464" s="19">
        <v>2.8000000000000001E-2</v>
      </c>
    </row>
    <row r="465" spans="1:5" ht="15" x14ac:dyDescent="0.15">
      <c r="A465" s="17" t="s">
        <v>214</v>
      </c>
      <c r="B465" s="17" t="s">
        <v>714</v>
      </c>
      <c r="C465" s="18">
        <v>229227941</v>
      </c>
      <c r="D465" s="18">
        <v>913237</v>
      </c>
      <c r="E465" s="19">
        <v>4.0000000000000001E-3</v>
      </c>
    </row>
    <row r="466" spans="1:5" ht="15" x14ac:dyDescent="0.15">
      <c r="A466" s="17" t="s">
        <v>214</v>
      </c>
      <c r="B466" s="17" t="s">
        <v>602</v>
      </c>
      <c r="C466" s="18">
        <v>6588302</v>
      </c>
      <c r="D466" s="18">
        <v>102233</v>
      </c>
      <c r="E466" s="19">
        <v>1.6E-2</v>
      </c>
    </row>
    <row r="467" spans="1:5" ht="15" x14ac:dyDescent="0.15">
      <c r="A467" s="17" t="s">
        <v>214</v>
      </c>
      <c r="B467" s="17" t="s">
        <v>482</v>
      </c>
      <c r="C467" s="18">
        <v>1013467</v>
      </c>
      <c r="D467" s="18">
        <v>17889</v>
      </c>
      <c r="E467" s="19">
        <v>1.7999999999999999E-2</v>
      </c>
    </row>
    <row r="468" spans="1:5" ht="15" x14ac:dyDescent="0.15">
      <c r="A468" s="17" t="s">
        <v>214</v>
      </c>
      <c r="B468" s="17" t="s">
        <v>528</v>
      </c>
      <c r="C468" s="18">
        <v>20019632</v>
      </c>
      <c r="D468" s="18">
        <v>175023</v>
      </c>
      <c r="E468" s="19">
        <v>8.9999999999999993E-3</v>
      </c>
    </row>
    <row r="469" spans="1:5" ht="15" x14ac:dyDescent="0.15">
      <c r="A469" s="17" t="s">
        <v>214</v>
      </c>
      <c r="B469" s="17" t="s">
        <v>646</v>
      </c>
      <c r="C469" s="18">
        <v>401435340</v>
      </c>
      <c r="D469" s="18">
        <v>1601321</v>
      </c>
      <c r="E469" s="19">
        <v>4.0000000000000001E-3</v>
      </c>
    </row>
    <row r="470" spans="1:5" ht="15" x14ac:dyDescent="0.15">
      <c r="A470" s="17" t="s">
        <v>214</v>
      </c>
      <c r="B470" s="17" t="s">
        <v>356</v>
      </c>
      <c r="C470" s="18">
        <v>3922465</v>
      </c>
      <c r="D470" s="18">
        <v>29762</v>
      </c>
      <c r="E470" s="19">
        <v>8.0000000000000002E-3</v>
      </c>
    </row>
    <row r="471" spans="1:5" ht="15" x14ac:dyDescent="0.15">
      <c r="A471" s="17" t="s">
        <v>214</v>
      </c>
      <c r="B471" s="17" t="s">
        <v>977</v>
      </c>
      <c r="C471" s="18">
        <v>7960774</v>
      </c>
      <c r="D471" s="18">
        <v>71310</v>
      </c>
      <c r="E471" s="19">
        <v>8.9999999999999993E-3</v>
      </c>
    </row>
    <row r="472" spans="1:5" ht="15" x14ac:dyDescent="0.15">
      <c r="A472" s="17" t="s">
        <v>214</v>
      </c>
      <c r="B472" s="17" t="s">
        <v>978</v>
      </c>
      <c r="C472" s="18">
        <v>2919667</v>
      </c>
      <c r="D472" s="18">
        <v>11810</v>
      </c>
      <c r="E472" s="19">
        <v>4.0000000000000001E-3</v>
      </c>
    </row>
    <row r="473" spans="1:5" ht="15" x14ac:dyDescent="0.15">
      <c r="A473" s="17" t="s">
        <v>214</v>
      </c>
      <c r="B473" s="17" t="s">
        <v>979</v>
      </c>
      <c r="C473" s="18">
        <v>463900</v>
      </c>
      <c r="D473" s="18">
        <v>14473</v>
      </c>
      <c r="E473" s="19">
        <v>3.2000000000000001E-2</v>
      </c>
    </row>
    <row r="474" spans="1:5" ht="15" x14ac:dyDescent="0.15">
      <c r="A474" s="17" t="s">
        <v>214</v>
      </c>
      <c r="B474" s="17" t="s">
        <v>980</v>
      </c>
      <c r="C474" s="18">
        <v>2491734</v>
      </c>
      <c r="D474" s="18">
        <v>9230</v>
      </c>
      <c r="E474" s="19">
        <v>4.0000000000000001E-3</v>
      </c>
    </row>
    <row r="475" spans="1:5" ht="15" x14ac:dyDescent="0.15">
      <c r="A475" s="17" t="s">
        <v>214</v>
      </c>
      <c r="B475" s="17" t="s">
        <v>215</v>
      </c>
      <c r="C475" s="18">
        <v>4042746</v>
      </c>
      <c r="D475" s="18">
        <v>96332</v>
      </c>
      <c r="E475" s="19">
        <v>2.4E-2</v>
      </c>
    </row>
    <row r="476" spans="1:5" ht="15" x14ac:dyDescent="0.15">
      <c r="A476" s="17" t="s">
        <v>214</v>
      </c>
      <c r="B476" s="17" t="s">
        <v>365</v>
      </c>
      <c r="C476" s="18">
        <v>14631509</v>
      </c>
      <c r="D476" s="18">
        <v>34480</v>
      </c>
      <c r="E476" s="19">
        <v>2E-3</v>
      </c>
    </row>
    <row r="477" spans="1:5" ht="15" x14ac:dyDescent="0.15">
      <c r="A477" s="17" t="s">
        <v>214</v>
      </c>
      <c r="B477" s="17" t="s">
        <v>981</v>
      </c>
      <c r="C477" s="18">
        <v>854297</v>
      </c>
      <c r="D477" s="18">
        <v>20184</v>
      </c>
      <c r="E477" s="19">
        <v>2.4E-2</v>
      </c>
    </row>
    <row r="478" spans="1:5" ht="15" x14ac:dyDescent="0.15">
      <c r="A478" s="17" t="s">
        <v>314</v>
      </c>
      <c r="B478" s="17" t="s">
        <v>982</v>
      </c>
      <c r="C478" s="18">
        <v>3724521</v>
      </c>
      <c r="D478" s="18">
        <v>4810</v>
      </c>
      <c r="E478" s="19">
        <v>1E-3</v>
      </c>
    </row>
    <row r="479" spans="1:5" ht="15" x14ac:dyDescent="0.15">
      <c r="A479" s="17" t="s">
        <v>314</v>
      </c>
      <c r="B479" s="17" t="s">
        <v>983</v>
      </c>
      <c r="C479" s="18">
        <v>1887259</v>
      </c>
      <c r="D479" s="18">
        <v>18915</v>
      </c>
      <c r="E479" s="19">
        <v>0.01</v>
      </c>
    </row>
    <row r="480" spans="1:5" ht="15" x14ac:dyDescent="0.15">
      <c r="A480" s="17" t="s">
        <v>314</v>
      </c>
      <c r="B480" s="17" t="s">
        <v>984</v>
      </c>
      <c r="C480" s="18">
        <v>1021424</v>
      </c>
      <c r="D480" s="18">
        <v>16913</v>
      </c>
      <c r="E480" s="19">
        <v>1.7000000000000001E-2</v>
      </c>
    </row>
    <row r="481" spans="1:5" ht="15" x14ac:dyDescent="0.15">
      <c r="A481" s="17" t="s">
        <v>314</v>
      </c>
      <c r="B481" s="17" t="s">
        <v>985</v>
      </c>
      <c r="C481" s="18">
        <v>888093</v>
      </c>
      <c r="D481" s="18">
        <v>1610</v>
      </c>
      <c r="E481" s="19">
        <v>2E-3</v>
      </c>
    </row>
    <row r="482" spans="1:5" ht="15" x14ac:dyDescent="0.15">
      <c r="A482" s="17" t="s">
        <v>314</v>
      </c>
      <c r="B482" s="17" t="s">
        <v>986</v>
      </c>
      <c r="C482" s="18">
        <v>561159</v>
      </c>
      <c r="D482" s="18">
        <v>1670</v>
      </c>
      <c r="E482" s="19">
        <v>3.0000000000000001E-3</v>
      </c>
    </row>
    <row r="483" spans="1:5" ht="15" x14ac:dyDescent="0.15">
      <c r="A483" s="17" t="s">
        <v>314</v>
      </c>
      <c r="B483" s="17" t="s">
        <v>987</v>
      </c>
      <c r="C483" s="18">
        <v>2045939</v>
      </c>
      <c r="D483" s="18">
        <v>32939</v>
      </c>
      <c r="E483" s="19">
        <v>1.6E-2</v>
      </c>
    </row>
    <row r="484" spans="1:5" ht="15" x14ac:dyDescent="0.15">
      <c r="A484" s="17" t="s">
        <v>314</v>
      </c>
      <c r="B484" s="17" t="s">
        <v>585</v>
      </c>
      <c r="C484" s="18">
        <v>21499856</v>
      </c>
      <c r="D484" s="18">
        <v>171291</v>
      </c>
      <c r="E484" s="19">
        <v>8.0000000000000002E-3</v>
      </c>
    </row>
    <row r="485" spans="1:5" ht="15" x14ac:dyDescent="0.15">
      <c r="A485" s="17" t="s">
        <v>314</v>
      </c>
      <c r="B485" s="17" t="s">
        <v>454</v>
      </c>
      <c r="C485" s="18">
        <v>8946371</v>
      </c>
      <c r="D485" s="18">
        <v>91225</v>
      </c>
      <c r="E485" s="19">
        <v>0.01</v>
      </c>
    </row>
    <row r="486" spans="1:5" ht="15" x14ac:dyDescent="0.15">
      <c r="A486" s="17" t="s">
        <v>314</v>
      </c>
      <c r="B486" s="17" t="s">
        <v>403</v>
      </c>
      <c r="C486" s="18">
        <v>13548727</v>
      </c>
      <c r="D486" s="18">
        <v>14345</v>
      </c>
      <c r="E486" s="19">
        <v>1E-3</v>
      </c>
    </row>
    <row r="487" spans="1:5" ht="15" x14ac:dyDescent="0.15">
      <c r="A487" s="17" t="s">
        <v>314</v>
      </c>
      <c r="B487" s="17" t="s">
        <v>988</v>
      </c>
      <c r="C487" s="18">
        <v>3462092</v>
      </c>
      <c r="D487" s="18">
        <v>61898</v>
      </c>
      <c r="E487" s="19">
        <v>1.7999999999999999E-2</v>
      </c>
    </row>
    <row r="488" spans="1:5" ht="15" x14ac:dyDescent="0.15">
      <c r="A488" s="17" t="s">
        <v>314</v>
      </c>
      <c r="B488" s="17" t="s">
        <v>726</v>
      </c>
      <c r="C488" s="18">
        <v>16402608</v>
      </c>
      <c r="D488" s="18">
        <v>17968</v>
      </c>
      <c r="E488" s="19">
        <v>1E-3</v>
      </c>
    </row>
    <row r="489" spans="1:5" ht="15" x14ac:dyDescent="0.15">
      <c r="A489" s="17" t="s">
        <v>314</v>
      </c>
      <c r="B489" s="17" t="s">
        <v>480</v>
      </c>
      <c r="C489" s="18">
        <v>4650594</v>
      </c>
      <c r="D489" s="18">
        <v>40350</v>
      </c>
      <c r="E489" s="19">
        <v>8.9999999999999993E-3</v>
      </c>
    </row>
    <row r="490" spans="1:5" ht="15" x14ac:dyDescent="0.15">
      <c r="A490" s="17" t="s">
        <v>314</v>
      </c>
      <c r="B490" s="17" t="s">
        <v>989</v>
      </c>
      <c r="C490" s="18">
        <v>3506443</v>
      </c>
      <c r="D490" s="18">
        <v>4400</v>
      </c>
      <c r="E490" s="19">
        <v>1E-3</v>
      </c>
    </row>
    <row r="491" spans="1:5" ht="15" x14ac:dyDescent="0.15">
      <c r="A491" s="17" t="s">
        <v>314</v>
      </c>
      <c r="B491" s="17" t="s">
        <v>315</v>
      </c>
      <c r="C491" s="18">
        <v>7012998</v>
      </c>
      <c r="D491" s="18">
        <v>39197</v>
      </c>
      <c r="E491" s="19">
        <v>6.0000000000000001E-3</v>
      </c>
    </row>
    <row r="492" spans="1:5" ht="15" x14ac:dyDescent="0.15">
      <c r="A492" s="17" t="s">
        <v>45</v>
      </c>
      <c r="B492" s="17" t="s">
        <v>990</v>
      </c>
      <c r="C492" s="18">
        <v>678160</v>
      </c>
      <c r="D492" s="18">
        <v>10757</v>
      </c>
      <c r="E492" s="19">
        <v>1.6E-2</v>
      </c>
    </row>
    <row r="493" spans="1:5" ht="15" x14ac:dyDescent="0.15">
      <c r="A493" s="17" t="s">
        <v>45</v>
      </c>
      <c r="B493" s="17" t="s">
        <v>68</v>
      </c>
      <c r="C493" s="18">
        <v>3255276</v>
      </c>
      <c r="D493" s="18">
        <v>82630</v>
      </c>
      <c r="E493" s="19">
        <v>2.5999999999999999E-2</v>
      </c>
    </row>
    <row r="494" spans="1:5" ht="15" x14ac:dyDescent="0.15">
      <c r="A494" s="17" t="s">
        <v>45</v>
      </c>
      <c r="B494" s="17" t="s">
        <v>522</v>
      </c>
      <c r="C494" s="18">
        <v>8202558</v>
      </c>
      <c r="D494" s="18">
        <v>104395</v>
      </c>
      <c r="E494" s="19">
        <v>1.2999999999999999E-2</v>
      </c>
    </row>
    <row r="495" spans="1:5" ht="15" x14ac:dyDescent="0.15">
      <c r="A495" s="17" t="s">
        <v>45</v>
      </c>
      <c r="B495" s="17" t="s">
        <v>991</v>
      </c>
      <c r="C495" s="18">
        <v>1989839</v>
      </c>
      <c r="D495" s="18">
        <v>30239</v>
      </c>
      <c r="E495" s="19">
        <v>1.4999999999999999E-2</v>
      </c>
    </row>
    <row r="496" spans="1:5" ht="15" x14ac:dyDescent="0.15">
      <c r="A496" s="17" t="s">
        <v>45</v>
      </c>
      <c r="B496" s="17" t="s">
        <v>143</v>
      </c>
      <c r="C496" s="18">
        <v>9375561</v>
      </c>
      <c r="D496" s="18">
        <v>121223</v>
      </c>
      <c r="E496" s="19">
        <v>1.2999999999999999E-2</v>
      </c>
    </row>
    <row r="497" spans="1:5" ht="15" x14ac:dyDescent="0.15">
      <c r="A497" s="17" t="s">
        <v>45</v>
      </c>
      <c r="B497" s="17" t="s">
        <v>484</v>
      </c>
      <c r="C497" s="18">
        <v>13283157</v>
      </c>
      <c r="D497" s="18">
        <v>129569</v>
      </c>
      <c r="E497" s="19">
        <v>0.01</v>
      </c>
    </row>
    <row r="498" spans="1:5" ht="15" x14ac:dyDescent="0.15">
      <c r="A498" s="17" t="s">
        <v>45</v>
      </c>
      <c r="B498" s="17" t="s">
        <v>992</v>
      </c>
      <c r="C498" s="18">
        <v>955660</v>
      </c>
      <c r="D498" s="18">
        <v>17527</v>
      </c>
      <c r="E498" s="19">
        <v>1.9E-2</v>
      </c>
    </row>
    <row r="499" spans="1:5" ht="15" x14ac:dyDescent="0.15">
      <c r="A499" s="17" t="s">
        <v>45</v>
      </c>
      <c r="B499" s="17" t="s">
        <v>115</v>
      </c>
      <c r="C499" s="18">
        <v>25185765</v>
      </c>
      <c r="D499" s="18">
        <v>109723</v>
      </c>
      <c r="E499" s="19">
        <v>4.0000000000000001E-3</v>
      </c>
    </row>
    <row r="500" spans="1:5" ht="15" x14ac:dyDescent="0.15">
      <c r="A500" s="17" t="s">
        <v>45</v>
      </c>
      <c r="B500" s="17" t="s">
        <v>378</v>
      </c>
      <c r="C500" s="18">
        <v>5312769</v>
      </c>
      <c r="D500" s="18">
        <v>54903</v>
      </c>
      <c r="E500" s="19">
        <v>0.01</v>
      </c>
    </row>
    <row r="501" spans="1:5" ht="15" x14ac:dyDescent="0.15">
      <c r="A501" s="17" t="s">
        <v>45</v>
      </c>
      <c r="B501" s="17" t="s">
        <v>46</v>
      </c>
      <c r="C501" s="18">
        <v>4085768</v>
      </c>
      <c r="D501" s="18">
        <v>63662</v>
      </c>
      <c r="E501" s="19">
        <v>1.6E-2</v>
      </c>
    </row>
    <row r="502" spans="1:5" ht="15" x14ac:dyDescent="0.15">
      <c r="A502" s="17" t="s">
        <v>45</v>
      </c>
      <c r="B502" s="17" t="s">
        <v>566</v>
      </c>
      <c r="C502" s="18">
        <v>24863280</v>
      </c>
      <c r="D502" s="18">
        <v>210715</v>
      </c>
      <c r="E502" s="19">
        <v>8.9999999999999993E-3</v>
      </c>
    </row>
    <row r="503" spans="1:5" ht="15" x14ac:dyDescent="0.15">
      <c r="A503" s="17" t="s">
        <v>45</v>
      </c>
      <c r="B503" s="17" t="s">
        <v>108</v>
      </c>
      <c r="C503" s="18">
        <v>1428562</v>
      </c>
      <c r="D503" s="18">
        <v>4620</v>
      </c>
      <c r="E503" s="19">
        <v>3.0000000000000001E-3</v>
      </c>
    </row>
    <row r="504" spans="1:5" ht="15" x14ac:dyDescent="0.15">
      <c r="A504" s="17" t="s">
        <v>45</v>
      </c>
      <c r="B504" s="17" t="s">
        <v>121</v>
      </c>
      <c r="C504" s="18">
        <v>898906</v>
      </c>
      <c r="D504" s="18">
        <v>21796</v>
      </c>
      <c r="E504" s="19">
        <v>2.5000000000000001E-2</v>
      </c>
    </row>
    <row r="505" spans="1:5" ht="15" x14ac:dyDescent="0.15">
      <c r="A505" s="17" t="s">
        <v>45</v>
      </c>
      <c r="B505" s="17" t="s">
        <v>235</v>
      </c>
      <c r="C505" s="18">
        <v>5438486</v>
      </c>
      <c r="D505" s="18">
        <v>55449</v>
      </c>
      <c r="E505" s="19">
        <v>0.01</v>
      </c>
    </row>
    <row r="506" spans="1:5" ht="15" x14ac:dyDescent="0.15">
      <c r="A506" s="17" t="s">
        <v>45</v>
      </c>
      <c r="B506" s="17" t="s">
        <v>993</v>
      </c>
      <c r="C506" s="18">
        <v>3369797</v>
      </c>
      <c r="D506" s="18">
        <v>29273</v>
      </c>
      <c r="E506" s="19">
        <v>8.9999999999999993E-3</v>
      </c>
    </row>
    <row r="507" spans="1:5" ht="15" x14ac:dyDescent="0.15">
      <c r="A507" s="17" t="s">
        <v>45</v>
      </c>
      <c r="B507" s="17" t="s">
        <v>994</v>
      </c>
      <c r="C507" s="18">
        <v>1247692</v>
      </c>
      <c r="D507" s="18">
        <v>22731</v>
      </c>
      <c r="E507" s="19">
        <v>1.9E-2</v>
      </c>
    </row>
    <row r="508" spans="1:5" ht="15" x14ac:dyDescent="0.15">
      <c r="A508" s="17" t="s">
        <v>45</v>
      </c>
      <c r="B508" s="17" t="s">
        <v>995</v>
      </c>
      <c r="C508" s="18">
        <v>433186</v>
      </c>
      <c r="D508" s="18">
        <v>8709</v>
      </c>
      <c r="E508" s="19">
        <v>2.1000000000000001E-2</v>
      </c>
    </row>
    <row r="509" spans="1:5" ht="15" x14ac:dyDescent="0.15">
      <c r="A509" s="17" t="s">
        <v>45</v>
      </c>
      <c r="B509" s="17" t="s">
        <v>125</v>
      </c>
      <c r="C509" s="18">
        <v>992398</v>
      </c>
      <c r="D509" s="18">
        <v>22179</v>
      </c>
      <c r="E509" s="19">
        <v>2.3E-2</v>
      </c>
    </row>
    <row r="510" spans="1:5" ht="15" x14ac:dyDescent="0.15">
      <c r="A510" s="17" t="s">
        <v>219</v>
      </c>
      <c r="B510" s="17" t="s">
        <v>996</v>
      </c>
      <c r="C510" s="18">
        <v>2359735</v>
      </c>
      <c r="D510" s="18">
        <v>24480</v>
      </c>
      <c r="E510" s="19">
        <v>0.01</v>
      </c>
    </row>
    <row r="511" spans="1:5" ht="15" x14ac:dyDescent="0.15">
      <c r="A511" s="17" t="s">
        <v>219</v>
      </c>
      <c r="B511" s="17" t="s">
        <v>997</v>
      </c>
      <c r="C511" s="18">
        <v>3802724</v>
      </c>
      <c r="D511" s="18">
        <v>8530</v>
      </c>
      <c r="E511" s="19">
        <v>2E-3</v>
      </c>
    </row>
    <row r="512" spans="1:5" ht="15" x14ac:dyDescent="0.15">
      <c r="A512" s="17" t="s">
        <v>219</v>
      </c>
      <c r="B512" s="17" t="s">
        <v>998</v>
      </c>
      <c r="C512" s="18">
        <v>1967316</v>
      </c>
      <c r="D512" s="18">
        <v>9139</v>
      </c>
      <c r="E512" s="19">
        <v>5.0000000000000001E-3</v>
      </c>
    </row>
    <row r="513" spans="1:5" ht="15" x14ac:dyDescent="0.15">
      <c r="A513" s="17" t="s">
        <v>219</v>
      </c>
      <c r="B513" s="17" t="s">
        <v>999</v>
      </c>
      <c r="C513" s="18">
        <v>3278306</v>
      </c>
      <c r="D513" s="18">
        <v>16102</v>
      </c>
      <c r="E513" s="19">
        <v>5.0000000000000001E-3</v>
      </c>
    </row>
    <row r="514" spans="1:5" ht="15" x14ac:dyDescent="0.15">
      <c r="A514" s="17" t="s">
        <v>219</v>
      </c>
      <c r="B514" s="17" t="s">
        <v>1000</v>
      </c>
      <c r="C514" s="18">
        <v>534307</v>
      </c>
      <c r="D514" s="18">
        <v>2200</v>
      </c>
      <c r="E514" s="19">
        <v>4.0000000000000001E-3</v>
      </c>
    </row>
    <row r="515" spans="1:5" ht="15" x14ac:dyDescent="0.15">
      <c r="A515" s="17" t="s">
        <v>219</v>
      </c>
      <c r="B515" s="17" t="s">
        <v>1001</v>
      </c>
      <c r="C515" s="18">
        <v>2503177</v>
      </c>
      <c r="D515" s="18">
        <v>38612</v>
      </c>
      <c r="E515" s="19">
        <v>1.6E-2</v>
      </c>
    </row>
    <row r="516" spans="1:5" ht="15" x14ac:dyDescent="0.15">
      <c r="A516" s="17" t="s">
        <v>219</v>
      </c>
      <c r="B516" s="17" t="s">
        <v>1002</v>
      </c>
      <c r="C516" s="18">
        <v>1629377</v>
      </c>
      <c r="D516" s="18">
        <v>5471</v>
      </c>
      <c r="E516" s="19">
        <v>3.0000000000000001E-3</v>
      </c>
    </row>
    <row r="517" spans="1:5" ht="15" x14ac:dyDescent="0.15">
      <c r="A517" s="17" t="s">
        <v>219</v>
      </c>
      <c r="B517" s="17" t="s">
        <v>1003</v>
      </c>
      <c r="C517" s="18">
        <v>1278980</v>
      </c>
      <c r="D517" s="18">
        <v>2880</v>
      </c>
      <c r="E517" s="19">
        <v>2E-3</v>
      </c>
    </row>
    <row r="518" spans="1:5" ht="15" x14ac:dyDescent="0.15">
      <c r="A518" s="17" t="s">
        <v>219</v>
      </c>
      <c r="B518" s="17" t="s">
        <v>1004</v>
      </c>
      <c r="C518" s="18">
        <v>2197214</v>
      </c>
      <c r="D518" s="18">
        <v>12959</v>
      </c>
      <c r="E518" s="19">
        <v>6.0000000000000001E-3</v>
      </c>
    </row>
    <row r="519" spans="1:5" ht="15" x14ac:dyDescent="0.15">
      <c r="A519" s="17" t="s">
        <v>219</v>
      </c>
      <c r="B519" s="17" t="s">
        <v>354</v>
      </c>
      <c r="C519" s="18">
        <v>6409644</v>
      </c>
      <c r="D519" s="18">
        <v>9190</v>
      </c>
      <c r="E519" s="19">
        <v>1E-3</v>
      </c>
    </row>
    <row r="520" spans="1:5" ht="15" x14ac:dyDescent="0.15">
      <c r="A520" s="17" t="s">
        <v>219</v>
      </c>
      <c r="B520" s="17" t="s">
        <v>471</v>
      </c>
      <c r="C520" s="18">
        <v>11398915</v>
      </c>
      <c r="D520" s="18">
        <v>15740</v>
      </c>
      <c r="E520" s="19">
        <v>1E-3</v>
      </c>
    </row>
    <row r="521" spans="1:5" ht="15" x14ac:dyDescent="0.15">
      <c r="A521" s="17" t="s">
        <v>219</v>
      </c>
      <c r="B521" s="17" t="s">
        <v>249</v>
      </c>
      <c r="C521" s="18">
        <v>6076172</v>
      </c>
      <c r="D521" s="18">
        <v>33718</v>
      </c>
      <c r="E521" s="19">
        <v>6.0000000000000001E-3</v>
      </c>
    </row>
    <row r="522" spans="1:5" ht="15" x14ac:dyDescent="0.15">
      <c r="A522" s="17" t="s">
        <v>219</v>
      </c>
      <c r="B522" s="17" t="s">
        <v>1005</v>
      </c>
      <c r="C522" s="18">
        <v>846815</v>
      </c>
      <c r="D522" s="18">
        <v>2360</v>
      </c>
      <c r="E522" s="19">
        <v>3.0000000000000001E-3</v>
      </c>
    </row>
    <row r="523" spans="1:5" ht="15" x14ac:dyDescent="0.15">
      <c r="A523" s="17" t="s">
        <v>219</v>
      </c>
      <c r="B523" s="17" t="s">
        <v>317</v>
      </c>
      <c r="C523" s="18">
        <v>4761101</v>
      </c>
      <c r="D523" s="18">
        <v>23202</v>
      </c>
      <c r="E523" s="19">
        <v>5.0000000000000001E-3</v>
      </c>
    </row>
    <row r="524" spans="1:5" ht="15" x14ac:dyDescent="0.15">
      <c r="A524" s="17" t="s">
        <v>219</v>
      </c>
      <c r="B524" s="17" t="s">
        <v>1006</v>
      </c>
      <c r="C524" s="18">
        <v>2702576</v>
      </c>
      <c r="D524" s="18">
        <v>3460</v>
      </c>
      <c r="E524" s="19">
        <v>1E-3</v>
      </c>
    </row>
    <row r="525" spans="1:5" ht="15" x14ac:dyDescent="0.15">
      <c r="A525" s="17" t="s">
        <v>219</v>
      </c>
      <c r="B525" s="17" t="s">
        <v>346</v>
      </c>
      <c r="C525" s="18">
        <v>5934041</v>
      </c>
      <c r="D525" s="18">
        <v>53489</v>
      </c>
      <c r="E525" s="19">
        <v>8.9999999999999993E-3</v>
      </c>
    </row>
    <row r="526" spans="1:5" ht="15" x14ac:dyDescent="0.15">
      <c r="A526" s="17" t="s">
        <v>219</v>
      </c>
      <c r="B526" s="17" t="s">
        <v>1007</v>
      </c>
      <c r="C526" s="18">
        <v>2305716</v>
      </c>
      <c r="D526" s="18">
        <v>16366</v>
      </c>
      <c r="E526" s="19">
        <v>7.0000000000000001E-3</v>
      </c>
    </row>
    <row r="527" spans="1:5" ht="15" x14ac:dyDescent="0.15">
      <c r="A527" s="17" t="s">
        <v>219</v>
      </c>
      <c r="B527" s="17" t="s">
        <v>1008</v>
      </c>
      <c r="C527" s="18">
        <v>573099</v>
      </c>
      <c r="D527" s="18">
        <v>4201</v>
      </c>
      <c r="E527" s="19">
        <v>7.0000000000000001E-3</v>
      </c>
    </row>
    <row r="528" spans="1:5" ht="15" x14ac:dyDescent="0.15">
      <c r="A528" s="17" t="s">
        <v>219</v>
      </c>
      <c r="B528" s="17" t="s">
        <v>220</v>
      </c>
      <c r="C528" s="18">
        <v>5977474</v>
      </c>
      <c r="D528" s="18">
        <v>34324</v>
      </c>
      <c r="E528" s="19">
        <v>6.0000000000000001E-3</v>
      </c>
    </row>
    <row r="529" spans="1:5" ht="15" x14ac:dyDescent="0.15">
      <c r="A529" s="17" t="s">
        <v>219</v>
      </c>
      <c r="B529" s="17" t="s">
        <v>1009</v>
      </c>
      <c r="C529" s="18">
        <v>1516200</v>
      </c>
      <c r="D529" s="18">
        <v>4237</v>
      </c>
      <c r="E529" s="19">
        <v>3.0000000000000001E-3</v>
      </c>
    </row>
    <row r="530" spans="1:5" ht="15" x14ac:dyDescent="0.15">
      <c r="A530" s="17" t="s">
        <v>219</v>
      </c>
      <c r="B530" s="17" t="s">
        <v>1010</v>
      </c>
      <c r="C530" s="18">
        <v>1807267</v>
      </c>
      <c r="D530" s="18">
        <v>3458</v>
      </c>
      <c r="E530" s="19">
        <v>2E-3</v>
      </c>
    </row>
    <row r="531" spans="1:5" ht="15" x14ac:dyDescent="0.15">
      <c r="A531" s="17" t="s">
        <v>219</v>
      </c>
      <c r="B531" s="17" t="s">
        <v>1011</v>
      </c>
      <c r="C531" s="18">
        <v>7828404</v>
      </c>
      <c r="D531" s="18">
        <v>19155</v>
      </c>
      <c r="E531" s="19">
        <v>2E-3</v>
      </c>
    </row>
    <row r="532" spans="1:5" ht="15" x14ac:dyDescent="0.15">
      <c r="A532" s="17" t="s">
        <v>219</v>
      </c>
      <c r="B532" s="17" t="s">
        <v>458</v>
      </c>
      <c r="C532" s="18">
        <v>4197167</v>
      </c>
      <c r="D532" s="18">
        <v>18325</v>
      </c>
      <c r="E532" s="19">
        <v>4.0000000000000001E-3</v>
      </c>
    </row>
    <row r="533" spans="1:5" ht="15" x14ac:dyDescent="0.15">
      <c r="A533" s="17" t="s">
        <v>219</v>
      </c>
      <c r="B533" s="17" t="s">
        <v>275</v>
      </c>
      <c r="C533" s="18">
        <v>25092893</v>
      </c>
      <c r="D533" s="18">
        <v>30670</v>
      </c>
      <c r="E533" s="19">
        <v>1E-3</v>
      </c>
    </row>
    <row r="534" spans="1:5" ht="15" x14ac:dyDescent="0.15">
      <c r="A534" s="17" t="s">
        <v>219</v>
      </c>
      <c r="B534" s="17" t="s">
        <v>319</v>
      </c>
      <c r="C534" s="18">
        <v>4724644</v>
      </c>
      <c r="D534" s="18">
        <v>17434</v>
      </c>
      <c r="E534" s="19">
        <v>4.0000000000000001E-3</v>
      </c>
    </row>
    <row r="535" spans="1:5" ht="15" x14ac:dyDescent="0.15">
      <c r="A535" s="17" t="s">
        <v>32</v>
      </c>
      <c r="B535" s="17" t="s">
        <v>152</v>
      </c>
      <c r="C535" s="18">
        <v>1197251</v>
      </c>
      <c r="D535" s="18">
        <v>27990</v>
      </c>
      <c r="E535" s="19">
        <v>2.4E-2</v>
      </c>
    </row>
    <row r="536" spans="1:5" ht="15" x14ac:dyDescent="0.15">
      <c r="A536" s="17" t="s">
        <v>32</v>
      </c>
      <c r="B536" s="17" t="s">
        <v>496</v>
      </c>
      <c r="C536" s="18">
        <v>1080129</v>
      </c>
      <c r="D536" s="18">
        <v>30718</v>
      </c>
      <c r="E536" s="19">
        <v>2.9000000000000001E-2</v>
      </c>
    </row>
    <row r="537" spans="1:5" ht="15" x14ac:dyDescent="0.15">
      <c r="A537" s="17" t="s">
        <v>32</v>
      </c>
      <c r="B537" s="17" t="s">
        <v>191</v>
      </c>
      <c r="C537" s="18">
        <v>2365757</v>
      </c>
      <c r="D537" s="18">
        <v>55762</v>
      </c>
      <c r="E537" s="19">
        <v>2.4E-2</v>
      </c>
    </row>
    <row r="538" spans="1:5" ht="15" x14ac:dyDescent="0.15">
      <c r="A538" s="17" t="s">
        <v>32</v>
      </c>
      <c r="B538" s="17" t="s">
        <v>310</v>
      </c>
      <c r="C538" s="18">
        <v>366581177</v>
      </c>
      <c r="D538" s="18">
        <v>2635219</v>
      </c>
      <c r="E538" s="19">
        <v>7.0000000000000001E-3</v>
      </c>
    </row>
    <row r="539" spans="1:5" ht="15" x14ac:dyDescent="0.15">
      <c r="A539" s="17" t="s">
        <v>32</v>
      </c>
      <c r="B539" s="17" t="s">
        <v>1012</v>
      </c>
      <c r="C539" s="18">
        <v>455236</v>
      </c>
      <c r="D539" s="18">
        <v>6969</v>
      </c>
      <c r="E539" s="19">
        <v>1.6E-2</v>
      </c>
    </row>
    <row r="540" spans="1:5" ht="15" x14ac:dyDescent="0.15">
      <c r="A540" s="17" t="s">
        <v>32</v>
      </c>
      <c r="B540" s="17" t="s">
        <v>658</v>
      </c>
      <c r="C540" s="18">
        <v>21360653</v>
      </c>
      <c r="D540" s="18">
        <v>180984</v>
      </c>
      <c r="E540" s="19">
        <v>8.9999999999999993E-3</v>
      </c>
    </row>
    <row r="541" spans="1:5" ht="15" x14ac:dyDescent="0.15">
      <c r="A541" s="17" t="s">
        <v>32</v>
      </c>
      <c r="B541" s="17" t="s">
        <v>582</v>
      </c>
      <c r="C541" s="18">
        <v>4388736</v>
      </c>
      <c r="D541" s="18">
        <v>33050</v>
      </c>
      <c r="E541" s="19">
        <v>8.0000000000000002E-3</v>
      </c>
    </row>
    <row r="542" spans="1:5" ht="15" x14ac:dyDescent="0.15">
      <c r="A542" s="17" t="s">
        <v>32</v>
      </c>
      <c r="B542" s="17" t="s">
        <v>605</v>
      </c>
      <c r="C542" s="18">
        <v>21342950</v>
      </c>
      <c r="D542" s="18">
        <v>136156</v>
      </c>
      <c r="E542" s="19">
        <v>6.0000000000000001E-3</v>
      </c>
    </row>
    <row r="543" spans="1:5" ht="15" x14ac:dyDescent="0.15">
      <c r="A543" s="17" t="s">
        <v>32</v>
      </c>
      <c r="B543" s="17" t="s">
        <v>1013</v>
      </c>
      <c r="C543" s="18">
        <v>505408</v>
      </c>
      <c r="D543" s="18">
        <v>13044</v>
      </c>
      <c r="E543" s="19">
        <v>2.5999999999999999E-2</v>
      </c>
    </row>
    <row r="544" spans="1:5" ht="15" x14ac:dyDescent="0.15">
      <c r="A544" s="17" t="s">
        <v>32</v>
      </c>
      <c r="B544" s="17" t="s">
        <v>99</v>
      </c>
      <c r="C544" s="18">
        <v>949023</v>
      </c>
      <c r="D544" s="18">
        <v>31646</v>
      </c>
      <c r="E544" s="19">
        <v>3.4000000000000002E-2</v>
      </c>
    </row>
    <row r="545" spans="1:5" ht="15" x14ac:dyDescent="0.15">
      <c r="A545" s="17" t="s">
        <v>32</v>
      </c>
      <c r="B545" s="17" t="s">
        <v>629</v>
      </c>
      <c r="C545" s="18">
        <v>124006649</v>
      </c>
      <c r="D545" s="18">
        <v>2608969</v>
      </c>
      <c r="E545" s="19">
        <v>2.1000000000000001E-2</v>
      </c>
    </row>
    <row r="546" spans="1:5" ht="15" x14ac:dyDescent="0.15">
      <c r="A546" s="17" t="s">
        <v>32</v>
      </c>
      <c r="B546" s="17" t="s">
        <v>607</v>
      </c>
      <c r="C546" s="18">
        <v>20707800</v>
      </c>
      <c r="D546" s="18">
        <v>186145</v>
      </c>
      <c r="E546" s="19">
        <v>8.9999999999999993E-3</v>
      </c>
    </row>
    <row r="547" spans="1:5" ht="15" x14ac:dyDescent="0.15">
      <c r="A547" s="17" t="s">
        <v>32</v>
      </c>
      <c r="B547" s="17" t="s">
        <v>693</v>
      </c>
      <c r="C547" s="18">
        <v>23810181</v>
      </c>
      <c r="D547" s="18">
        <v>194071</v>
      </c>
      <c r="E547" s="19">
        <v>8.0000000000000002E-3</v>
      </c>
    </row>
    <row r="548" spans="1:5" ht="15" x14ac:dyDescent="0.15">
      <c r="A548" s="17" t="s">
        <v>32</v>
      </c>
      <c r="B548" s="17" t="s">
        <v>546</v>
      </c>
      <c r="C548" s="18">
        <v>10554830</v>
      </c>
      <c r="D548" s="18">
        <v>94566</v>
      </c>
      <c r="E548" s="19">
        <v>8.9999999999999993E-3</v>
      </c>
    </row>
    <row r="549" spans="1:5" ht="15" x14ac:dyDescent="0.15">
      <c r="A549" s="17" t="s">
        <v>32</v>
      </c>
      <c r="B549" s="17" t="s">
        <v>228</v>
      </c>
      <c r="C549" s="18">
        <v>3014466</v>
      </c>
      <c r="D549" s="18">
        <v>66958</v>
      </c>
      <c r="E549" s="19">
        <v>2.3E-2</v>
      </c>
    </row>
    <row r="550" spans="1:5" ht="15" x14ac:dyDescent="0.15">
      <c r="A550" s="17" t="s">
        <v>32</v>
      </c>
      <c r="B550" s="17" t="s">
        <v>398</v>
      </c>
      <c r="C550" s="18">
        <v>1355801</v>
      </c>
      <c r="D550" s="18">
        <v>27245</v>
      </c>
      <c r="E550" s="19">
        <v>2.1000000000000001E-2</v>
      </c>
    </row>
    <row r="551" spans="1:5" ht="15" x14ac:dyDescent="0.15">
      <c r="A551" s="17" t="s">
        <v>32</v>
      </c>
      <c r="B551" s="17" t="s">
        <v>154</v>
      </c>
      <c r="C551" s="18">
        <v>1655470</v>
      </c>
      <c r="D551" s="18">
        <v>48397</v>
      </c>
      <c r="E551" s="19">
        <v>0.03</v>
      </c>
    </row>
    <row r="552" spans="1:5" ht="15" x14ac:dyDescent="0.15">
      <c r="A552" s="17" t="s">
        <v>32</v>
      </c>
      <c r="B552" s="17" t="s">
        <v>33</v>
      </c>
      <c r="C552" s="18">
        <v>5725257</v>
      </c>
      <c r="D552" s="18">
        <v>57921</v>
      </c>
      <c r="E552" s="19">
        <v>0.01</v>
      </c>
    </row>
    <row r="553" spans="1:5" ht="15" x14ac:dyDescent="0.15">
      <c r="A553" s="17" t="s">
        <v>32</v>
      </c>
      <c r="B553" s="17" t="s">
        <v>524</v>
      </c>
      <c r="C553" s="18">
        <v>31072907</v>
      </c>
      <c r="D553" s="18">
        <v>292380</v>
      </c>
      <c r="E553" s="19">
        <v>8.9999999999999993E-3</v>
      </c>
    </row>
    <row r="554" spans="1:5" ht="15" x14ac:dyDescent="0.15">
      <c r="A554" s="17" t="s">
        <v>32</v>
      </c>
      <c r="B554" s="17" t="s">
        <v>101</v>
      </c>
      <c r="C554" s="18">
        <v>3032999</v>
      </c>
      <c r="D554" s="18">
        <v>76682</v>
      </c>
      <c r="E554" s="19">
        <v>2.5999999999999999E-2</v>
      </c>
    </row>
    <row r="555" spans="1:5" ht="15" x14ac:dyDescent="0.15">
      <c r="A555" s="17" t="s">
        <v>32</v>
      </c>
      <c r="B555" s="17" t="s">
        <v>1014</v>
      </c>
      <c r="C555" s="18">
        <v>1672892</v>
      </c>
      <c r="D555" s="18">
        <v>12318</v>
      </c>
      <c r="E555" s="19">
        <v>7.0000000000000001E-3</v>
      </c>
    </row>
    <row r="556" spans="1:5" ht="15" x14ac:dyDescent="0.15">
      <c r="A556" s="17" t="s">
        <v>293</v>
      </c>
      <c r="B556" s="17" t="s">
        <v>1015</v>
      </c>
      <c r="C556" s="18">
        <v>568557</v>
      </c>
      <c r="D556" s="18">
        <v>8362</v>
      </c>
      <c r="E556" s="19">
        <v>1.4999999999999999E-2</v>
      </c>
    </row>
    <row r="557" spans="1:5" ht="15" x14ac:dyDescent="0.15">
      <c r="A557" s="17" t="s">
        <v>293</v>
      </c>
      <c r="B557" s="17" t="s">
        <v>1016</v>
      </c>
      <c r="C557" s="18">
        <v>1911978</v>
      </c>
      <c r="D557" s="18">
        <v>2860</v>
      </c>
      <c r="E557" s="19">
        <v>1E-3</v>
      </c>
    </row>
    <row r="558" spans="1:5" ht="15" x14ac:dyDescent="0.15">
      <c r="A558" s="17" t="s">
        <v>293</v>
      </c>
      <c r="B558" s="17" t="s">
        <v>448</v>
      </c>
      <c r="C558" s="18">
        <v>2838387</v>
      </c>
      <c r="D558" s="18">
        <v>3870</v>
      </c>
      <c r="E558" s="19">
        <v>1E-3</v>
      </c>
    </row>
    <row r="559" spans="1:5" ht="15" x14ac:dyDescent="0.15">
      <c r="A559" s="17" t="s">
        <v>293</v>
      </c>
      <c r="B559" s="17" t="s">
        <v>1017</v>
      </c>
      <c r="C559" s="18">
        <v>1978747</v>
      </c>
      <c r="D559" s="18">
        <v>4990</v>
      </c>
      <c r="E559" s="19">
        <v>3.0000000000000001E-3</v>
      </c>
    </row>
    <row r="560" spans="1:5" ht="15" x14ac:dyDescent="0.15">
      <c r="A560" s="17" t="s">
        <v>293</v>
      </c>
      <c r="B560" s="17" t="s">
        <v>484</v>
      </c>
      <c r="C560" s="18">
        <v>750331</v>
      </c>
      <c r="D560" s="18">
        <v>2040</v>
      </c>
      <c r="E560" s="19">
        <v>3.0000000000000001E-3</v>
      </c>
    </row>
    <row r="561" spans="1:5" ht="15" x14ac:dyDescent="0.15">
      <c r="A561" s="17" t="s">
        <v>293</v>
      </c>
      <c r="B561" s="17" t="s">
        <v>1018</v>
      </c>
      <c r="C561" s="18">
        <v>618360</v>
      </c>
      <c r="D561" s="18">
        <v>1460</v>
      </c>
      <c r="E561" s="19">
        <v>2E-3</v>
      </c>
    </row>
    <row r="562" spans="1:5" ht="15" x14ac:dyDescent="0.15">
      <c r="A562" s="17" t="s">
        <v>293</v>
      </c>
      <c r="B562" s="17" t="s">
        <v>1019</v>
      </c>
      <c r="C562" s="18">
        <v>5918074</v>
      </c>
      <c r="D562" s="18">
        <v>10770</v>
      </c>
      <c r="E562" s="19">
        <v>2E-3</v>
      </c>
    </row>
    <row r="563" spans="1:5" ht="15" x14ac:dyDescent="0.15">
      <c r="A563" s="17" t="s">
        <v>293</v>
      </c>
      <c r="B563" s="17" t="s">
        <v>854</v>
      </c>
      <c r="C563" s="18">
        <v>6020883</v>
      </c>
      <c r="D563" s="18">
        <v>10205</v>
      </c>
      <c r="E563" s="19">
        <v>2E-3</v>
      </c>
    </row>
    <row r="564" spans="1:5" ht="15" x14ac:dyDescent="0.15">
      <c r="A564" s="17" t="s">
        <v>293</v>
      </c>
      <c r="B564" s="17" t="s">
        <v>350</v>
      </c>
      <c r="C564" s="18">
        <v>5152332</v>
      </c>
      <c r="D564" s="18">
        <v>51103</v>
      </c>
      <c r="E564" s="19">
        <v>0.01</v>
      </c>
    </row>
    <row r="565" spans="1:5" ht="15" x14ac:dyDescent="0.15">
      <c r="A565" s="17" t="s">
        <v>293</v>
      </c>
      <c r="B565" s="17" t="s">
        <v>1020</v>
      </c>
      <c r="C565" s="18">
        <v>366285</v>
      </c>
      <c r="D565" s="18">
        <v>7755</v>
      </c>
      <c r="E565" s="19">
        <v>2.1999999999999999E-2</v>
      </c>
    </row>
    <row r="566" spans="1:5" ht="15" x14ac:dyDescent="0.15">
      <c r="A566" s="17" t="s">
        <v>293</v>
      </c>
      <c r="B566" s="17" t="s">
        <v>1021</v>
      </c>
      <c r="C566" s="18">
        <v>972061</v>
      </c>
      <c r="D566" s="18">
        <v>2280</v>
      </c>
      <c r="E566" s="19">
        <v>2E-3</v>
      </c>
    </row>
    <row r="567" spans="1:5" ht="15" x14ac:dyDescent="0.15">
      <c r="A567" s="17" t="s">
        <v>293</v>
      </c>
      <c r="B567" s="17" t="s">
        <v>1022</v>
      </c>
      <c r="C567" s="18">
        <v>1386821</v>
      </c>
      <c r="D567" s="18">
        <v>1870</v>
      </c>
      <c r="E567" s="19">
        <v>1E-3</v>
      </c>
    </row>
    <row r="568" spans="1:5" ht="15" x14ac:dyDescent="0.15">
      <c r="A568" s="17" t="s">
        <v>293</v>
      </c>
      <c r="B568" s="17" t="s">
        <v>1023</v>
      </c>
      <c r="C568" s="18">
        <v>3552251</v>
      </c>
      <c r="D568" s="18">
        <v>36612</v>
      </c>
      <c r="E568" s="19">
        <v>0.01</v>
      </c>
    </row>
    <row r="569" spans="1:5" ht="15" x14ac:dyDescent="0.15">
      <c r="A569" s="17" t="s">
        <v>293</v>
      </c>
      <c r="B569" s="17" t="s">
        <v>800</v>
      </c>
      <c r="C569" s="18">
        <v>3597848</v>
      </c>
      <c r="D569" s="18">
        <v>32624</v>
      </c>
      <c r="E569" s="19">
        <v>8.9999999999999993E-3</v>
      </c>
    </row>
    <row r="570" spans="1:5" ht="15" x14ac:dyDescent="0.15">
      <c r="A570" s="17" t="s">
        <v>293</v>
      </c>
      <c r="B570" s="17" t="s">
        <v>332</v>
      </c>
      <c r="C570" s="18">
        <v>5014341</v>
      </c>
      <c r="D570" s="18">
        <v>19015</v>
      </c>
      <c r="E570" s="19">
        <v>4.0000000000000001E-3</v>
      </c>
    </row>
    <row r="571" spans="1:5" ht="15" x14ac:dyDescent="0.15">
      <c r="A571" s="17" t="s">
        <v>293</v>
      </c>
      <c r="B571" s="17" t="s">
        <v>1024</v>
      </c>
      <c r="C571" s="18">
        <v>2608777</v>
      </c>
      <c r="D571" s="18">
        <v>48871</v>
      </c>
      <c r="E571" s="19">
        <v>1.9E-2</v>
      </c>
    </row>
    <row r="572" spans="1:5" ht="15" x14ac:dyDescent="0.15">
      <c r="A572" s="17" t="s">
        <v>293</v>
      </c>
      <c r="B572" s="17" t="s">
        <v>294</v>
      </c>
      <c r="C572" s="18">
        <v>37483171</v>
      </c>
      <c r="D572" s="18">
        <v>41759</v>
      </c>
      <c r="E572" s="19">
        <v>1E-3</v>
      </c>
    </row>
    <row r="573" spans="1:5" ht="15" x14ac:dyDescent="0.15">
      <c r="A573" s="17" t="s">
        <v>293</v>
      </c>
      <c r="B573" s="17" t="s">
        <v>1025</v>
      </c>
      <c r="C573" s="18">
        <v>1784292</v>
      </c>
      <c r="D573" s="18">
        <v>7334</v>
      </c>
      <c r="E573" s="19">
        <v>4.0000000000000001E-3</v>
      </c>
    </row>
    <row r="574" spans="1:5" ht="15" x14ac:dyDescent="0.15">
      <c r="A574" s="17" t="s">
        <v>293</v>
      </c>
      <c r="B574" s="17" t="s">
        <v>530</v>
      </c>
      <c r="C574" s="18">
        <v>3149187</v>
      </c>
      <c r="D574" s="18">
        <v>26938</v>
      </c>
      <c r="E574" s="19">
        <v>8.9999999999999993E-3</v>
      </c>
    </row>
    <row r="575" spans="1:5" ht="15" x14ac:dyDescent="0.15">
      <c r="A575" s="17" t="s">
        <v>293</v>
      </c>
      <c r="B575" s="17" t="s">
        <v>361</v>
      </c>
      <c r="C575" s="18">
        <v>10590833</v>
      </c>
      <c r="D575" s="18">
        <v>56410</v>
      </c>
      <c r="E575" s="19">
        <v>5.0000000000000001E-3</v>
      </c>
    </row>
    <row r="576" spans="1:5" ht="15" x14ac:dyDescent="0.15">
      <c r="A576" s="17" t="s">
        <v>293</v>
      </c>
      <c r="B576" s="17" t="s">
        <v>1026</v>
      </c>
      <c r="C576" s="18">
        <v>2785753</v>
      </c>
      <c r="D576" s="18">
        <v>27027</v>
      </c>
      <c r="E576" s="19">
        <v>0.01</v>
      </c>
    </row>
    <row r="577" spans="1:5" ht="15" x14ac:dyDescent="0.15">
      <c r="A577" s="17" t="s">
        <v>293</v>
      </c>
      <c r="B577" s="17" t="s">
        <v>367</v>
      </c>
      <c r="C577" s="18">
        <v>2638245</v>
      </c>
      <c r="D577" s="18">
        <v>4520</v>
      </c>
      <c r="E577" s="19">
        <v>2E-3</v>
      </c>
    </row>
    <row r="578" spans="1:5" ht="15" x14ac:dyDescent="0.15">
      <c r="A578" s="17" t="s">
        <v>293</v>
      </c>
      <c r="B578" s="17" t="s">
        <v>1027</v>
      </c>
      <c r="C578" s="21">
        <v>1748109</v>
      </c>
      <c r="D578" s="21">
        <v>4320</v>
      </c>
      <c r="E578" s="19">
        <v>2E-3</v>
      </c>
    </row>
    <row r="579" spans="1:5" ht="15" x14ac:dyDescent="0.15">
      <c r="A579" s="22"/>
      <c r="B579" s="22"/>
      <c r="C579" s="23">
        <v>8031337334</v>
      </c>
      <c r="D579" s="23">
        <v>71325987</v>
      </c>
      <c r="E57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baseColWidth="10" defaultColWidth="14.5" defaultRowHeight="15.75" customHeight="1" x14ac:dyDescent="0.15"/>
  <cols>
    <col min="1" max="1" width="27.5" customWidth="1"/>
    <col min="2" max="2" width="115.6640625" customWidth="1"/>
  </cols>
  <sheetData>
    <row r="1" spans="1:2" ht="15.75" customHeight="1" x14ac:dyDescent="0.15">
      <c r="A1" s="24" t="s">
        <v>1028</v>
      </c>
    </row>
    <row r="2" spans="1:2" ht="15.75" customHeight="1" x14ac:dyDescent="0.15">
      <c r="A2" s="25" t="s">
        <v>1029</v>
      </c>
      <c r="B2" s="7" t="s">
        <v>1030</v>
      </c>
    </row>
    <row r="3" spans="1:2" ht="15.75" customHeight="1" x14ac:dyDescent="0.15">
      <c r="A3" s="7" t="s">
        <v>1031</v>
      </c>
      <c r="B3" s="7" t="s">
        <v>1032</v>
      </c>
    </row>
    <row r="5" spans="1:2" ht="15.75" customHeight="1" x14ac:dyDescent="0.15">
      <c r="A5" s="2" t="s">
        <v>1033</v>
      </c>
    </row>
    <row r="6" spans="1:2" ht="15.75" customHeight="1" x14ac:dyDescent="0.15">
      <c r="A6" s="7" t="s">
        <v>1034</v>
      </c>
      <c r="B6" s="26" t="s">
        <v>1035</v>
      </c>
    </row>
    <row r="7" spans="1:2" ht="15.75" customHeight="1" x14ac:dyDescent="0.15">
      <c r="A7" s="25" t="s">
        <v>1036</v>
      </c>
      <c r="B7" s="27" t="s">
        <v>1037</v>
      </c>
    </row>
    <row r="8" spans="1:2" ht="15.75" customHeight="1" x14ac:dyDescent="0.15">
      <c r="A8" s="25" t="s">
        <v>1038</v>
      </c>
      <c r="B8" s="27" t="s">
        <v>1039</v>
      </c>
    </row>
  </sheetData>
  <hyperlinks>
    <hyperlink ref="B6" r:id="rId1" location="incart_2box_nj-homepage-featured" xr:uid="{00000000-0004-0000-0200-000000000000}"/>
    <hyperlink ref="B7" r:id="rId2" xr:uid="{00000000-0004-0000-0200-000001000000}"/>
    <hyperlink ref="B8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 Data</vt:lpstr>
      <vt:lpstr>Aid by County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Thompson</cp:lastModifiedBy>
  <dcterms:modified xsi:type="dcterms:W3CDTF">2021-03-17T18:47:20Z</dcterms:modified>
</cp:coreProperties>
</file>