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3800" yWindow="0" windowWidth="23080" windowHeight="17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3" i="1" l="1"/>
  <c r="B43" i="1"/>
  <c r="B33" i="1"/>
  <c r="B52" i="1"/>
  <c r="B42" i="1"/>
  <c r="B32" i="1"/>
  <c r="B37" i="1"/>
  <c r="B36" i="1"/>
  <c r="B57" i="1"/>
  <c r="B56" i="1"/>
  <c r="B55" i="1"/>
  <c r="B22" i="1"/>
  <c r="B6" i="1"/>
  <c r="B7" i="1"/>
  <c r="B8" i="1"/>
  <c r="B10" i="1"/>
  <c r="B11" i="1"/>
  <c r="B13" i="1"/>
  <c r="B23" i="1"/>
  <c r="B27" i="1"/>
  <c r="B26" i="1"/>
  <c r="B47" i="1"/>
  <c r="B46" i="1"/>
  <c r="B45" i="1"/>
  <c r="B35" i="1"/>
  <c r="B25" i="1"/>
  <c r="B15" i="1"/>
</calcChain>
</file>

<file path=xl/sharedStrings.xml><?xml version="1.0" encoding="utf-8"?>
<sst xmlns="http://schemas.openxmlformats.org/spreadsheetml/2006/main" count="71" uniqueCount="31">
  <si>
    <t>DESCRIPTION</t>
  </si>
  <si>
    <t>Details label</t>
  </si>
  <si>
    <t>Serial # sticker</t>
  </si>
  <si>
    <t>Plastic sleeve</t>
  </si>
  <si>
    <t>Chipboard sleeve</t>
  </si>
  <si>
    <t>Acetate blank</t>
  </si>
  <si>
    <t>Center label</t>
  </si>
  <si>
    <t>PayPal fee</t>
  </si>
  <si>
    <t>SUBTOTAL</t>
  </si>
  <si>
    <t>NOTES</t>
  </si>
  <si>
    <t>$ EA</t>
  </si>
  <si>
    <t>Bought in packs of 100</t>
  </si>
  <si>
    <t>Bought in packs of 400 labels</t>
  </si>
  <si>
    <t>Bought in packs of 150 labels</t>
  </si>
  <si>
    <t>Bought in packs of 1800 labels</t>
  </si>
  <si>
    <t>Bought in sheets, cut down to size</t>
  </si>
  <si>
    <t>UNIT COST CALCULATION</t>
  </si>
  <si>
    <t>$ to £</t>
  </si>
  <si>
    <t>SUBTOTAL IN GBP</t>
  </si>
  <si>
    <t>If I charge…</t>
  </si>
  <si>
    <t>I net…</t>
  </si>
  <si>
    <t>in profit.</t>
  </si>
  <si>
    <t>records.</t>
  </si>
  <si>
    <t>If I sell 200 records, I make…</t>
  </si>
  <si>
    <t>I recoup all of my costs after selling…</t>
  </si>
  <si>
    <t>I recoup the cost of the lathe after selling…</t>
  </si>
  <si>
    <t>each*,</t>
  </si>
  <si>
    <t>OR…</t>
  </si>
  <si>
    <t>POSSIBLE PRICING</t>
  </si>
  <si>
    <t>(which is…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</si>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</sst>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&quot;$&quot;#,##0.00;[Red]&quot;$&quot;#,##0.00"/>
    <numFmt numFmtId="165" formatCode="_-[$£-809]* #,##0.00_-;\-[$£-809]* #,##0.00_-;_-[$£-809]* &quot;-&quot;??_-;_-@_-"/>
    <numFmt numFmtId="166" formatCode="0.0"/>
    <numFmt numFmtId="167" formatCode="_-[$$-409]* #,##0.00_ ;_-[$$-409]* \-#,##0.00\ ;_-[$$-409]* &quot;-&quot;??_ ;_-@_ "/>
  </numFmts>
  <fonts count="6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b/>
      <sz val="14"/>
      <color theme="1"/>
      <name val="Open Sans"/>
    </font>
    <font>
      <u/>
      <sz val="11"/>
      <color theme="10"/>
      <name val="Open Sans"/>
      <family val="2"/>
    </font>
    <font>
      <u/>
      <sz val="11"/>
      <color theme="1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44" fontId="0" fillId="0" borderId="0" xfId="1" applyFont="1"/>
    <xf numFmtId="44" fontId="2" fillId="0" borderId="0" xfId="1" applyFont="1"/>
    <xf numFmtId="165" fontId="2" fillId="0" borderId="0" xfId="1" applyNumberFormat="1" applyFont="1"/>
    <xf numFmtId="166" fontId="0" fillId="0" borderId="0" xfId="1" applyNumberFormat="1" applyFont="1"/>
    <xf numFmtId="0" fontId="3" fillId="0" borderId="0" xfId="0" applyFont="1" applyAlignment="1">
      <alignment horizontal="left"/>
    </xf>
    <xf numFmtId="44" fontId="2" fillId="0" borderId="0" xfId="1" applyFont="1" applyFill="1" applyBorder="1" applyAlignment="1">
      <alignment horizontal="right"/>
    </xf>
    <xf numFmtId="167" fontId="0" fillId="0" borderId="0" xfId="1" applyNumberFormat="1" applyFont="1"/>
    <xf numFmtId="0" fontId="0" fillId="2" borderId="0" xfId="0" applyFont="1" applyFill="1"/>
    <xf numFmtId="165" fontId="0" fillId="2" borderId="0" xfId="1" applyNumberFormat="1" applyFont="1" applyFill="1"/>
    <xf numFmtId="164" fontId="0" fillId="2" borderId="0" xfId="0" applyNumberFormat="1" applyFill="1"/>
    <xf numFmtId="0" fontId="0" fillId="2" borderId="0" xfId="0" applyFill="1"/>
    <xf numFmtId="44" fontId="0" fillId="2" borderId="0" xfId="1" applyFont="1" applyFill="1"/>
    <xf numFmtId="0" fontId="0" fillId="3" borderId="0" xfId="0" applyFill="1"/>
    <xf numFmtId="44" fontId="0" fillId="3" borderId="0" xfId="1" applyFont="1" applyFill="1"/>
    <xf numFmtId="164" fontId="0" fillId="3" borderId="0" xfId="0" applyNumberFormat="1" applyFill="1"/>
  </cellXfs>
  <cellStyles count="22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tabSelected="1" workbookViewId="0">
      <selection activeCell="D19" sqref="D19"/>
    </sheetView>
  </sheetViews>
  <sheetFormatPr baseColWidth="10" defaultRowHeight="16" x14ac:dyDescent="0"/>
  <cols>
    <col min="1" max="1" width="33.42578125" customWidth="1"/>
    <col min="2" max="2" width="10.5703125" style="7" customWidth="1"/>
    <col min="3" max="3" width="7.85546875" style="4" customWidth="1"/>
    <col min="4" max="4" width="29.140625" style="4" customWidth="1"/>
  </cols>
  <sheetData>
    <row r="2" spans="1:4" ht="20">
      <c r="A2" s="2" t="s">
        <v>16</v>
      </c>
    </row>
    <row r="4" spans="1:4">
      <c r="A4" s="1" t="s">
        <v>0</v>
      </c>
      <c r="B4" s="8" t="s">
        <v>10</v>
      </c>
      <c r="C4" s="5"/>
      <c r="D4" s="5" t="s">
        <v>9</v>
      </c>
    </row>
    <row r="5" spans="1:4">
      <c r="A5" t="s">
        <v>4</v>
      </c>
      <c r="B5" s="7">
        <v>0.63</v>
      </c>
    </row>
    <row r="6" spans="1:4">
      <c r="A6" t="s">
        <v>1</v>
      </c>
      <c r="B6" s="7">
        <f>7.27/150</f>
        <v>4.8466666666666665E-2</v>
      </c>
      <c r="D6" s="4" t="s">
        <v>13</v>
      </c>
    </row>
    <row r="7" spans="1:4">
      <c r="A7" t="s">
        <v>2</v>
      </c>
      <c r="B7" s="7">
        <f>89.9/1800</f>
        <v>4.9944444444444451E-2</v>
      </c>
      <c r="D7" s="4" t="s">
        <v>14</v>
      </c>
    </row>
    <row r="8" spans="1:4">
      <c r="A8" t="s">
        <v>3</v>
      </c>
      <c r="B8" s="7">
        <f>6.45/100</f>
        <v>6.4500000000000002E-2</v>
      </c>
      <c r="D8" s="4" t="s">
        <v>11</v>
      </c>
    </row>
    <row r="9" spans="1:4">
      <c r="A9" t="s">
        <v>5</v>
      </c>
      <c r="B9" s="7">
        <v>0.54</v>
      </c>
      <c r="D9" s="4" t="s">
        <v>15</v>
      </c>
    </row>
    <row r="10" spans="1:4">
      <c r="A10" t="s">
        <v>6</v>
      </c>
      <c r="B10" s="7">
        <f>18.9/400</f>
        <v>4.7249999999999993E-2</v>
      </c>
      <c r="D10" s="4" t="s">
        <v>12</v>
      </c>
    </row>
    <row r="11" spans="1:4">
      <c r="A11" t="s">
        <v>7</v>
      </c>
      <c r="B11" s="7">
        <f>SUM(B5:B10) * 1.037</f>
        <v>1.4312270722222222</v>
      </c>
    </row>
    <row r="12" spans="1:4">
      <c r="C12" s="5"/>
    </row>
    <row r="13" spans="1:4">
      <c r="A13" s="6" t="s">
        <v>8</v>
      </c>
      <c r="B13" s="8">
        <f>SUM(B5:B11)</f>
        <v>2.8113881833333334</v>
      </c>
    </row>
    <row r="14" spans="1:4">
      <c r="A14" s="12" t="s">
        <v>17</v>
      </c>
      <c r="B14" s="8">
        <v>0.64</v>
      </c>
    </row>
    <row r="15" spans="1:4">
      <c r="A15" s="3" t="s">
        <v>18</v>
      </c>
      <c r="B15" s="9">
        <f>B13*B14</f>
        <v>1.7992884373333333</v>
      </c>
    </row>
    <row r="17" spans="1:3" ht="20">
      <c r="A17" s="11"/>
      <c r="B17" s="8"/>
      <c r="C17" s="5"/>
    </row>
    <row r="20" spans="1:3" ht="20">
      <c r="A20" s="2" t="s">
        <v>28</v>
      </c>
    </row>
    <row r="21" spans="1:3">
      <c r="A21" s="14" t="s">
        <v>19</v>
      </c>
      <c r="B21" s="15">
        <v>2</v>
      </c>
      <c r="C21" s="16" t="s">
        <v>26</v>
      </c>
    </row>
    <row r="22" spans="1:3">
      <c r="A22" t="s">
        <v>29</v>
      </c>
      <c r="B22" s="13">
        <f>B21*(1+B14)</f>
        <v>3.2800000000000002</v>
      </c>
      <c r="C22" s="4" t="s">
        <v>30</v>
      </c>
    </row>
    <row r="23" spans="1:3">
      <c r="A23" s="17" t="s">
        <v>20</v>
      </c>
      <c r="B23" s="18">
        <f>B22-B13</f>
        <v>0.46861181666666685</v>
      </c>
      <c r="C23" s="16" t="s">
        <v>21</v>
      </c>
    </row>
    <row r="25" spans="1:3">
      <c r="A25" s="19" t="s">
        <v>23</v>
      </c>
      <c r="B25" s="20">
        <f>200*B23</f>
        <v>93.722363333333362</v>
      </c>
      <c r="C25" s="21" t="s">
        <v>21</v>
      </c>
    </row>
    <row r="26" spans="1:3">
      <c r="A26" t="s">
        <v>25</v>
      </c>
      <c r="B26" s="10">
        <f>2296.5/B23</f>
        <v>4900.6446664863925</v>
      </c>
      <c r="C26" s="4" t="s">
        <v>22</v>
      </c>
    </row>
    <row r="27" spans="1:3">
      <c r="A27" t="s">
        <v>24</v>
      </c>
      <c r="B27" s="10">
        <f>12057.93/B23</f>
        <v>25731.16931999402</v>
      </c>
      <c r="C27" s="4" t="s">
        <v>22</v>
      </c>
    </row>
    <row r="30" spans="1:3" ht="20">
      <c r="A30" s="2" t="s">
        <v>27</v>
      </c>
    </row>
    <row r="31" spans="1:3">
      <c r="A31" s="14" t="s">
        <v>19</v>
      </c>
      <c r="B31" s="15">
        <v>3</v>
      </c>
      <c r="C31" s="16" t="s">
        <v>26</v>
      </c>
    </row>
    <row r="32" spans="1:3">
      <c r="A32" t="s">
        <v>29</v>
      </c>
      <c r="B32" s="13">
        <f>B31*(1+B14)</f>
        <v>4.92</v>
      </c>
      <c r="C32" s="4" t="s">
        <v>30</v>
      </c>
    </row>
    <row r="33" spans="1:3">
      <c r="A33" s="17" t="s">
        <v>20</v>
      </c>
      <c r="B33" s="18">
        <f>B32-B13</f>
        <v>2.1086118166666665</v>
      </c>
      <c r="C33" s="16" t="s">
        <v>21</v>
      </c>
    </row>
    <row r="35" spans="1:3">
      <c r="A35" s="19" t="s">
        <v>23</v>
      </c>
      <c r="B35" s="20">
        <f>200*B33</f>
        <v>421.72236333333331</v>
      </c>
      <c r="C35" s="21" t="s">
        <v>21</v>
      </c>
    </row>
    <row r="36" spans="1:3">
      <c r="A36" t="s">
        <v>25</v>
      </c>
      <c r="B36" s="10">
        <f>2296.5/B33</f>
        <v>1089.1051552724155</v>
      </c>
      <c r="C36" s="4" t="s">
        <v>22</v>
      </c>
    </row>
    <row r="37" spans="1:3">
      <c r="A37" t="s">
        <v>24</v>
      </c>
      <c r="B37" s="10">
        <f>12057.93/B33</f>
        <v>5718.4209557648237</v>
      </c>
      <c r="C37" s="4" t="s">
        <v>22</v>
      </c>
    </row>
    <row r="40" spans="1:3" ht="20">
      <c r="A40" s="2" t="s">
        <v>27</v>
      </c>
    </row>
    <row r="41" spans="1:3">
      <c r="A41" s="14" t="s">
        <v>19</v>
      </c>
      <c r="B41" s="15">
        <v>4</v>
      </c>
      <c r="C41" s="16" t="s">
        <v>26</v>
      </c>
    </row>
    <row r="42" spans="1:3">
      <c r="A42" t="s">
        <v>29</v>
      </c>
      <c r="B42" s="13">
        <f>B41*(1+B14)</f>
        <v>6.5600000000000005</v>
      </c>
      <c r="C42" s="4" t="s">
        <v>30</v>
      </c>
    </row>
    <row r="43" spans="1:3">
      <c r="A43" s="17" t="s">
        <v>20</v>
      </c>
      <c r="B43" s="18">
        <f>B42-B13</f>
        <v>3.7486118166666671</v>
      </c>
      <c r="C43" s="16" t="s">
        <v>21</v>
      </c>
    </row>
    <row r="45" spans="1:3">
      <c r="A45" s="19" t="s">
        <v>23</v>
      </c>
      <c r="B45" s="20">
        <f>200*B43</f>
        <v>749.72236333333342</v>
      </c>
      <c r="C45" s="21" t="s">
        <v>21</v>
      </c>
    </row>
    <row r="46" spans="1:3">
      <c r="A46" t="s">
        <v>25</v>
      </c>
      <c r="B46" s="10">
        <f>2296.5/B43</f>
        <v>612.62678354412515</v>
      </c>
      <c r="C46" s="4" t="s">
        <v>22</v>
      </c>
    </row>
    <row r="47" spans="1:3">
      <c r="A47" t="s">
        <v>24</v>
      </c>
      <c r="B47" s="10">
        <f>12057.93/B43</f>
        <v>3216.6387424777763</v>
      </c>
      <c r="C47" s="4" t="s">
        <v>22</v>
      </c>
    </row>
    <row r="50" spans="1:3" ht="20">
      <c r="A50" s="2" t="s">
        <v>27</v>
      </c>
    </row>
    <row r="51" spans="1:3">
      <c r="A51" s="14" t="s">
        <v>19</v>
      </c>
      <c r="B51" s="15">
        <v>5</v>
      </c>
      <c r="C51" s="16" t="s">
        <v>26</v>
      </c>
    </row>
    <row r="52" spans="1:3">
      <c r="A52" t="s">
        <v>29</v>
      </c>
      <c r="B52" s="13">
        <f>B51*(1+B14)</f>
        <v>8.2000000000000011</v>
      </c>
      <c r="C52" s="4" t="s">
        <v>30</v>
      </c>
    </row>
    <row r="53" spans="1:3">
      <c r="A53" s="17" t="s">
        <v>20</v>
      </c>
      <c r="B53" s="18">
        <f>B52-B13</f>
        <v>5.3886118166666677</v>
      </c>
      <c r="C53" s="16" t="s">
        <v>21</v>
      </c>
    </row>
    <row r="55" spans="1:3">
      <c r="A55" s="19" t="s">
        <v>23</v>
      </c>
      <c r="B55" s="20">
        <f>200*B53</f>
        <v>1077.7223633333335</v>
      </c>
      <c r="C55" s="21" t="s">
        <v>21</v>
      </c>
    </row>
    <row r="56" spans="1:3">
      <c r="A56" t="s">
        <v>25</v>
      </c>
      <c r="B56" s="10">
        <f>2296.5/B53</f>
        <v>426.17655124035042</v>
      </c>
      <c r="C56" s="4" t="s">
        <v>22</v>
      </c>
    </row>
    <row r="57" spans="1:3">
      <c r="A57" t="s">
        <v>24</v>
      </c>
      <c r="B57" s="10">
        <f>12057.93/B53</f>
        <v>2237.6690714119568</v>
      </c>
      <c r="C57" s="4" t="s">
        <v>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Thompson</dc:creator>
  <cp:lastModifiedBy>Jeff Thompson</cp:lastModifiedBy>
  <dcterms:created xsi:type="dcterms:W3CDTF">2015-08-19T01:59:24Z</dcterms:created>
  <dcterms:modified xsi:type="dcterms:W3CDTF">2015-08-19T22:18:27Z</dcterms:modified>
</cp:coreProperties>
</file>