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 Aguirre\Desktop\Administracion de la Info\Trabajo Final\"/>
    </mc:Choice>
  </mc:AlternateContent>
  <bookViews>
    <workbookView xWindow="0" yWindow="0" windowWidth="19200" windowHeight="11595" firstSheet="1" activeTab="2"/>
  </bookViews>
  <sheets>
    <sheet name="1.- Especificaciones" sheetId="2" r:id="rId1"/>
    <sheet name="2.- DetalleCircuito" sheetId="3" r:id="rId2"/>
    <sheet name="3.-Consumo por Minuto" sheetId="4" r:id="rId3"/>
    <sheet name="Plus" sheetId="1" r:id="rId4"/>
    <sheet name="Hoja1" sheetId="5" r:id="rId5"/>
    <sheet name="Hoja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" i="5"/>
  <c r="K1" i="5"/>
  <c r="K19" i="5"/>
  <c r="M1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F94" i="4" l="1"/>
  <c r="F95" i="4"/>
  <c r="F9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3" i="4"/>
  <c r="F84" i="4"/>
  <c r="F85" i="4"/>
  <c r="F86" i="4"/>
  <c r="F87" i="4"/>
  <c r="F88" i="4"/>
  <c r="F89" i="4"/>
  <c r="F90" i="4"/>
  <c r="F91" i="4"/>
  <c r="F92" i="4"/>
  <c r="F83" i="4"/>
  <c r="F75" i="4"/>
  <c r="F76" i="4"/>
  <c r="F77" i="4"/>
  <c r="F78" i="4"/>
  <c r="F79" i="4"/>
  <c r="F80" i="4"/>
  <c r="F81" i="4"/>
  <c r="F82" i="4"/>
  <c r="F74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3" i="4"/>
  <c r="F40" i="4"/>
</calcChain>
</file>

<file path=xl/sharedStrings.xml><?xml version="1.0" encoding="utf-8"?>
<sst xmlns="http://schemas.openxmlformats.org/spreadsheetml/2006/main" count="3686" uniqueCount="419">
  <si>
    <t>S.E. GUADALUPE (L1+L2) KV</t>
  </si>
  <si>
    <t>L1 = ME80.00</t>
  </si>
  <si>
    <t>S.E. PACASMAYO: T1 KV</t>
  </si>
  <si>
    <t>ME61.01</t>
  </si>
  <si>
    <t>S.E. PACASMAYO: T2 KV</t>
  </si>
  <si>
    <t>ME61.02</t>
  </si>
  <si>
    <t>S.E. PACASMAYO: T3 KV</t>
  </si>
  <si>
    <t>ME61.03</t>
  </si>
  <si>
    <t>PERDIDAS EN LINEA (L1+L2) - (T1+T2+T3)</t>
  </si>
  <si>
    <t>%</t>
  </si>
  <si>
    <t>Nombre de Circuito</t>
  </si>
  <si>
    <t>Circuito Nº</t>
  </si>
  <si>
    <t>ID  Del Medidor</t>
  </si>
  <si>
    <t>CONSUMO KWH</t>
  </si>
  <si>
    <t>TOTAL GENERAL</t>
  </si>
  <si>
    <t>Salida - Servicio Auxiliares de Planta 440V (trafo Consumo Propio)</t>
  </si>
  <si>
    <t>MV64.01</t>
  </si>
  <si>
    <t>Servicio Auxiliares Planta 440V (lado baja de trafo)</t>
  </si>
  <si>
    <t>ME64.21</t>
  </si>
  <si>
    <t>Servicio Auxiliares Planta</t>
  </si>
  <si>
    <t>ME64.22</t>
  </si>
  <si>
    <t>Compresoras Ingersoll Rand</t>
  </si>
  <si>
    <t>ME65.10</t>
  </si>
  <si>
    <t>Salida - Motor Chancadora Molino Crudo 2.</t>
  </si>
  <si>
    <t>ME64.05</t>
  </si>
  <si>
    <t>Salida - Motor Molino Crudo 2.</t>
  </si>
  <si>
    <t>ME64.06</t>
  </si>
  <si>
    <t>Salida - Auxiliares Molino Crudo 2.(Trafo 1.6 MVA)</t>
  </si>
  <si>
    <t>ME64.07</t>
  </si>
  <si>
    <t>Salida - Silo de Homogenización 2 ( Trafo 1.6 MVA )</t>
  </si>
  <si>
    <t>ME64.08</t>
  </si>
  <si>
    <t>Taller de Transportes</t>
  </si>
  <si>
    <t>ME67.08</t>
  </si>
  <si>
    <t>Laboratorio QCX</t>
  </si>
  <si>
    <t>ME67.02</t>
  </si>
  <si>
    <t>Auxiliares Homogenización No.2</t>
  </si>
  <si>
    <t>MV64.02</t>
  </si>
  <si>
    <t>Salida - Motor Molino de Crudo  5 ( Ex Cemento 5 ).</t>
  </si>
  <si>
    <t>ME64.09</t>
  </si>
  <si>
    <t xml:space="preserve">CELDA HORNOS VERTICALES 5 Y 6 (TRAFO 2.5 MVA)				_x000D_
_x000D_
</t>
  </si>
  <si>
    <t>ME64.10</t>
  </si>
  <si>
    <t>Hornos Verticales Clinker 5 Y 6 (Lado baja del trafo  440 V)</t>
  </si>
  <si>
    <t>ME62.17</t>
  </si>
  <si>
    <t>Horno Vertical No.5</t>
  </si>
  <si>
    <t>ME62.18</t>
  </si>
  <si>
    <t>Horno Vertical No.6</t>
  </si>
  <si>
    <t>ME62.19</t>
  </si>
  <si>
    <t>Compresoras</t>
  </si>
  <si>
    <t>ME62.20</t>
  </si>
  <si>
    <t>Salida - Motor ID FAN Horno 3.</t>
  </si>
  <si>
    <t>ME64.11</t>
  </si>
  <si>
    <t xml:space="preserve">CELDA S.E HORNO 3 (TRAFO 1.25 MVA)				</t>
  </si>
  <si>
    <t>ME64.13</t>
  </si>
  <si>
    <t>Motor DC Principal Horno 3 ( SIMOREG)</t>
  </si>
  <si>
    <t>ME67.01</t>
  </si>
  <si>
    <t>Laboratorio Físico y Químico</t>
  </si>
  <si>
    <t>ME67.03</t>
  </si>
  <si>
    <t>Carbón Fino</t>
  </si>
  <si>
    <t>ME67.06</t>
  </si>
  <si>
    <t>Auxiliares S.E. Horno 3</t>
  </si>
  <si>
    <t>MV64.03</t>
  </si>
  <si>
    <t>Salida - Auxiliares Enfriador Horno 3 (Trafo 1.25 MVA)</t>
  </si>
  <si>
    <t>ME64.14</t>
  </si>
  <si>
    <t>Salida- Auxiliares Molino Cemento 4 (Trafo 1 MVA)</t>
  </si>
  <si>
    <t>ME64.16</t>
  </si>
  <si>
    <t>Salida- Motor Separador Molino Crudo 2.</t>
  </si>
  <si>
    <t>ME64.18</t>
  </si>
  <si>
    <t xml:space="preserve">CELDA SE MOLINO DE CARBÓN MIAG 1 Y 2. (TRAFO 1.6 MVA)				</t>
  </si>
  <si>
    <t>ME64.19</t>
  </si>
  <si>
    <t>Medicion General Lado baja del Trafo 440 v</t>
  </si>
  <si>
    <t>ME67.16</t>
  </si>
  <si>
    <t>MCC1 - Miag 2  (carbón grueso)</t>
  </si>
  <si>
    <t>ME67.13</t>
  </si>
  <si>
    <t>MCC2 - Miag 2 (carbón grueso)</t>
  </si>
  <si>
    <t>ME67.14</t>
  </si>
  <si>
    <t>Auxiliares Miag 1 (carbón grueso)</t>
  </si>
  <si>
    <t>ME67.12</t>
  </si>
  <si>
    <t xml:space="preserve">CELDA SE HORNOS VERTICALES CLINKER 1,2,3,4 (TRAFO 2.5 MVA)				</t>
  </si>
  <si>
    <t>ME64.20</t>
  </si>
  <si>
    <t>MCC2 Transporte de Crudo Silo Homogenización No.3</t>
  </si>
  <si>
    <t>ME62.07</t>
  </si>
  <si>
    <t>MCC3 Horno Vertical No.1</t>
  </si>
  <si>
    <t>ME62.03</t>
  </si>
  <si>
    <t>MCC3 Horno Vertical No.2</t>
  </si>
  <si>
    <t>ME62.04</t>
  </si>
  <si>
    <t>MCC3 Horno Vertical No.3</t>
  </si>
  <si>
    <t>ME62.05</t>
  </si>
  <si>
    <t>MCC3 Horno Vertical No.4</t>
  </si>
  <si>
    <t>ME62.06</t>
  </si>
  <si>
    <t xml:space="preserve">CELDA SE MOLINO 3_x000D_
</t>
  </si>
  <si>
    <t>ME66.13</t>
  </si>
  <si>
    <t>Recepción y Almacenamiento de Crudo Negro</t>
  </si>
  <si>
    <t>ME69.05</t>
  </si>
  <si>
    <t>Auxiliares del Molino de Crudo No.3</t>
  </si>
  <si>
    <t>MV66.01</t>
  </si>
  <si>
    <t>ME66.04</t>
  </si>
  <si>
    <t>Salida - Motor O-SEPA Molino de Cemento 4.</t>
  </si>
  <si>
    <t>ME65.01</t>
  </si>
  <si>
    <t>Salida - Motor Molino de Carbón MIAG 1.</t>
  </si>
  <si>
    <t>ME65.03</t>
  </si>
  <si>
    <t>Salida  - Motor Molino de Carbón MIAG 2.</t>
  </si>
  <si>
    <t>ME65.02</t>
  </si>
  <si>
    <t>Salida- Compresoras de aire (Trafo 1.25 MVA)</t>
  </si>
  <si>
    <t>ME65.06</t>
  </si>
  <si>
    <t>Barra 440V  - Servicios Auxiliares (Trafo I de 1000 KVA)</t>
  </si>
  <si>
    <t>ME65.05</t>
  </si>
  <si>
    <t>Barra 440V  - Servicios Auxiliares (Trafo II de 1000 KVA)</t>
  </si>
  <si>
    <t>ME65.04</t>
  </si>
  <si>
    <t>ME65.15</t>
  </si>
  <si>
    <t>Pozos de Agua 5,6,8</t>
  </si>
  <si>
    <t>ME65.13</t>
  </si>
  <si>
    <t>S.E. Horno 1</t>
  </si>
  <si>
    <t>ME 65.07</t>
  </si>
  <si>
    <t>Dptos. Eléctrico y Electrónico</t>
  </si>
  <si>
    <t>ME65.18</t>
  </si>
  <si>
    <t>Planta Cal Virgen</t>
  </si>
  <si>
    <t>ME65.19</t>
  </si>
  <si>
    <t>Grua Puente y Chancadora de Yeso</t>
  </si>
  <si>
    <t>ME65.12</t>
  </si>
  <si>
    <t>Embolsadura 3 y 6 ( Medicion General)</t>
  </si>
  <si>
    <t>ME65.08</t>
  </si>
  <si>
    <t>Chancadora de Arcilla-Hierro y Pigmentos</t>
  </si>
  <si>
    <t>ME65.09</t>
  </si>
  <si>
    <t>Auxiliares Filtro Horno 1</t>
  </si>
  <si>
    <t>ME65.20</t>
  </si>
  <si>
    <t>Planta de Ablandamiento</t>
  </si>
  <si>
    <t>ME65.14</t>
  </si>
  <si>
    <t>Residencia</t>
  </si>
  <si>
    <t>ME65.11</t>
  </si>
  <si>
    <t>Dpto. Mecánico</t>
  </si>
  <si>
    <t>ME65.17</t>
  </si>
  <si>
    <r>
      <t xml:space="preserve">Torre </t>
    </r>
    <r>
      <rPr>
        <sz val="9"/>
        <color indexed="10"/>
        <rFont val="Arial"/>
        <family val="2"/>
      </rPr>
      <t>de Enfriamiento ( Marley - Sicrea )</t>
    </r>
  </si>
  <si>
    <t>ME 65.16</t>
  </si>
  <si>
    <t>Transformadores Edificios Administrativos</t>
  </si>
  <si>
    <t>ME66.09</t>
  </si>
  <si>
    <t>Salida  - Cargas PLANTA BLOQUES - DINO (Trafo 800 KVA)</t>
  </si>
  <si>
    <t>ME66.03</t>
  </si>
  <si>
    <t>DINO 220V</t>
  </si>
  <si>
    <t>ME70.06</t>
  </si>
  <si>
    <t>Prímetro Alumbrado 220v</t>
  </si>
  <si>
    <t>ME70.07</t>
  </si>
  <si>
    <t>Planta Bloques</t>
  </si>
  <si>
    <t>ME70.03</t>
  </si>
  <si>
    <t>Dino Comercial</t>
  </si>
  <si>
    <t>ME70.05</t>
  </si>
  <si>
    <t xml:space="preserve">Molino de Cal Vertical </t>
  </si>
  <si>
    <t>ME70.02</t>
  </si>
  <si>
    <t>Planta Piloto Bongara</t>
  </si>
  <si>
    <t>ME70.04</t>
  </si>
  <si>
    <t>Salida - Homogenización 1 (Trafo 1000 KVA)</t>
  </si>
  <si>
    <t>ME66.06</t>
  </si>
  <si>
    <t>S.E. Cancha de Materiales</t>
  </si>
  <si>
    <t>ME67.04</t>
  </si>
  <si>
    <t>Auxiliares S.E. Homogenización No.1</t>
  </si>
  <si>
    <t>MV66.07</t>
  </si>
  <si>
    <t>Salida  - Auxiliares Horno 2 - ID-FAN (Trafo 2 MVA)</t>
  </si>
  <si>
    <t>Salida - Auxiliares Crudo No.5</t>
  </si>
  <si>
    <t>ME66.02</t>
  </si>
  <si>
    <t>Salida - Embolsadura No.4 y 5</t>
  </si>
  <si>
    <t>ME66.01</t>
  </si>
  <si>
    <t>Embolsadura No.4 y 5 (después del Transformador)</t>
  </si>
  <si>
    <t>ME62.10</t>
  </si>
  <si>
    <t>MV62.01</t>
  </si>
  <si>
    <t>Silo Cemento No.6 y 7</t>
  </si>
  <si>
    <t>ME62.11</t>
  </si>
  <si>
    <t>Embolsadura No.4</t>
  </si>
  <si>
    <t>ME62.08</t>
  </si>
  <si>
    <t>Embolsadura No.5</t>
  </si>
  <si>
    <t>ME62.09</t>
  </si>
  <si>
    <t>Nuevo Acceso</t>
  </si>
  <si>
    <t>ME 62.12</t>
  </si>
  <si>
    <t>Salida - Molino de Crudo No.1</t>
  </si>
  <si>
    <t>ME 66.07</t>
  </si>
  <si>
    <t>Salida - Auxiliares Molino Crudo No.1</t>
  </si>
  <si>
    <t>ME 66.05</t>
  </si>
  <si>
    <t>Salida - Motor Molino de Cemento No.6</t>
  </si>
  <si>
    <t>ME62.13</t>
  </si>
  <si>
    <t>Salida - ID-FAN Molino Cemento No.6</t>
  </si>
  <si>
    <t>ME62.14</t>
  </si>
  <si>
    <t>Salida - Auxiliares Molino Cemento No.6</t>
  </si>
  <si>
    <t>ME62.16</t>
  </si>
  <si>
    <t>S.E. Tanques de Petróleo</t>
  </si>
  <si>
    <t>ME62.15</t>
  </si>
  <si>
    <t>Bombas de Petróleo</t>
  </si>
  <si>
    <t>Pozo Agua No.9</t>
  </si>
  <si>
    <t>ME62.22</t>
  </si>
  <si>
    <t>Salida - Planta de Cal ex Bongara</t>
  </si>
  <si>
    <t>ME63.04</t>
  </si>
  <si>
    <t>Nueva Planta de Chancado</t>
  </si>
  <si>
    <t>ME70.01</t>
  </si>
  <si>
    <t>Planta de Cal  (Horno Waelz)</t>
  </si>
  <si>
    <t>MV63.01</t>
  </si>
  <si>
    <t>Salida - Circuito 39 Motor Molino Cemento No.4</t>
  </si>
  <si>
    <t>ME63.05</t>
  </si>
  <si>
    <t xml:space="preserve"> Salida - Motor Molino de Cemento No.7</t>
  </si>
  <si>
    <t>ME69.01</t>
  </si>
  <si>
    <t>Salida - ID-FAN Molino Cemento No.7</t>
  </si>
  <si>
    <t>ME69.02</t>
  </si>
  <si>
    <t>Salida - Auxiliares Molino Cemento No.7</t>
  </si>
  <si>
    <t>ME69.03</t>
  </si>
  <si>
    <t>T1</t>
  </si>
  <si>
    <t>T2</t>
  </si>
  <si>
    <t>T3</t>
  </si>
  <si>
    <t>b1</t>
  </si>
  <si>
    <t>b2</t>
  </si>
  <si>
    <t>b3</t>
  </si>
  <si>
    <t>b4</t>
  </si>
  <si>
    <t>b5</t>
  </si>
  <si>
    <t>Transformador Alumbrado Planta Antigua</t>
  </si>
  <si>
    <t>Nivel Medidor</t>
  </si>
  <si>
    <t>Linea principal</t>
  </si>
  <si>
    <t>Barra Electrica</t>
  </si>
  <si>
    <t>LISTA DE CIRCUITOS ELECTRICOS - PLANTA  CEMENTOS "EL Fortachon"</t>
  </si>
  <si>
    <t>T1=Barra Euclid 6,3KV</t>
  </si>
  <si>
    <t>T2=Barra Siemens 6.3 KV</t>
  </si>
  <si>
    <t>T3 =Barra Siemens 6.3 KV</t>
  </si>
  <si>
    <t>b5=Barra Molino de Cemento</t>
  </si>
  <si>
    <t>b1=Barra sulzer 6,3 KV</t>
  </si>
  <si>
    <t>b2=Barra turbina 1-2.3 KV</t>
  </si>
  <si>
    <t>b3=Barra turbina 2 2.3 KV</t>
  </si>
  <si>
    <t>b4=Barra planta cemento 6,7KV</t>
  </si>
  <si>
    <t>Linea Principal</t>
  </si>
  <si>
    <t>Torre de Enfriamiento ( Marley - Sicrea )</t>
  </si>
  <si>
    <t>% de Perdida en Consumo</t>
  </si>
  <si>
    <t>Variacion de Consumo por minuto</t>
  </si>
  <si>
    <t>100 a 200</t>
  </si>
  <si>
    <t>80 a 150</t>
  </si>
  <si>
    <t>120 a 200</t>
  </si>
  <si>
    <t>150 a 220</t>
  </si>
  <si>
    <t>150 a 200</t>
  </si>
  <si>
    <t>Centro de Costo</t>
  </si>
  <si>
    <t>consumo Propio</t>
  </si>
  <si>
    <t>Auxiliares</t>
  </si>
  <si>
    <t>molinos y trituradores</t>
  </si>
  <si>
    <t>Talleres</t>
  </si>
  <si>
    <t>Hornos y Calderos</t>
  </si>
  <si>
    <t>Embolsadoras</t>
  </si>
  <si>
    <t>Centros de costos</t>
  </si>
  <si>
    <t>Identificador</t>
  </si>
  <si>
    <t>Barras Principales</t>
  </si>
  <si>
    <t>Barra Secundarias</t>
  </si>
  <si>
    <t>Barras Secundarias</t>
  </si>
  <si>
    <t>(</t>
  </si>
  <si>
    <t>,</t>
  </si>
  <si>
    <t>NULL</t>
  </si>
  <si>
    <t>)</t>
  </si>
  <si>
    <t>'Salida - Servicio Auxiliares de Planta 440V (trafo Consumo Propio)'</t>
  </si>
  <si>
    <t>'ME64.13'</t>
  </si>
  <si>
    <t>1</t>
  </si>
  <si>
    <t>'Servicio Auxiliares Planta 440V (lado baja de trafo)'</t>
  </si>
  <si>
    <t>'ME67.01'</t>
  </si>
  <si>
    <t>'Servicio Auxiliares Planta'</t>
  </si>
  <si>
    <t>'ME67.03'</t>
  </si>
  <si>
    <t>'Compresoras Ingersoll Rand'</t>
  </si>
  <si>
    <t>'ME67.06'</t>
  </si>
  <si>
    <t>'Salida - Motor Chancadora Molino Crudo 2.'</t>
  </si>
  <si>
    <t>'MV64.03'</t>
  </si>
  <si>
    <t>'Salida - Motor Molino Crudo 2.'</t>
  </si>
  <si>
    <t>'ME64.14'</t>
  </si>
  <si>
    <t>'Salida - Auxiliares Molino Crudo 2.(Trafo 1.6 MVA)'</t>
  </si>
  <si>
    <t>'ME64.16'</t>
  </si>
  <si>
    <t>'Salida - Silo de Homogenización 2 ( Trafo 1.6 MVA )'</t>
  </si>
  <si>
    <t>'ME64.18'</t>
  </si>
  <si>
    <t>'Taller de Transportes'</t>
  </si>
  <si>
    <t>'ME64.19'</t>
  </si>
  <si>
    <t>'Laboratorio QCX'</t>
  </si>
  <si>
    <t>'ME67.16'</t>
  </si>
  <si>
    <t>'Auxiliares Homogenización No.2'</t>
  </si>
  <si>
    <t>'ME67.13'</t>
  </si>
  <si>
    <t>'Salida - Motor Molino de Crudo  5 ( Ex Cemento 5 ).'</t>
  </si>
  <si>
    <t>'ME67.14'</t>
  </si>
  <si>
    <t>'CELDA HORNOS VERTICALES 5 Y 6 (TRAFO 2.5 MVA)				_x000D_
_x000D_
'</t>
  </si>
  <si>
    <t>'ME67.12'</t>
  </si>
  <si>
    <t>'Hornos Verticales Clinker 5 Y 6 (Lado baja del trafo  440 V)'</t>
  </si>
  <si>
    <t>'ME64.20'</t>
  </si>
  <si>
    <t>'Horno Vertical No.5'</t>
  </si>
  <si>
    <t>'ME62.07'</t>
  </si>
  <si>
    <t>'Horno Vertical No.6'</t>
  </si>
  <si>
    <t>'ME62.03'</t>
  </si>
  <si>
    <t>'Compresoras'</t>
  </si>
  <si>
    <t>'ME62.04'</t>
  </si>
  <si>
    <t>'Salida - Motor ID FAN Horno 3.'</t>
  </si>
  <si>
    <t>'ME62.05'</t>
  </si>
  <si>
    <t>'Motor DC Principal Horno 3 ( SIMOREG)'</t>
  </si>
  <si>
    <t>'Laboratorio Físico y Químico'</t>
  </si>
  <si>
    <t>'Carbón Fino'</t>
  </si>
  <si>
    <t>'Auxiliares S.E. Horno 3'</t>
  </si>
  <si>
    <t>'Salida - Auxiliares Enfriador Horno 3 (Trafo 1.25 MVA)'</t>
  </si>
  <si>
    <t>'Salida- Auxiliares Molino Cemento 4 (Trafo 1 MVA)'</t>
  </si>
  <si>
    <t>'Salida- Motor Separador Molino Crudo 2.'</t>
  </si>
  <si>
    <t>'CELDA SE MOLINO DE CARBÓN MIAG 1 Y 2. (TRAFO 1.6 MVA)				'</t>
  </si>
  <si>
    <t>'Medicion General Lado baja del Trafo 440 v'</t>
  </si>
  <si>
    <t>'MCC1 - Miag 2  (carbón grueso)'</t>
  </si>
  <si>
    <t>'MCC2 - Miag 2 (carbón grueso)'</t>
  </si>
  <si>
    <t>'Auxiliares Miag 1 (carbón grueso)'</t>
  </si>
  <si>
    <t>'CELDA SE HORNOS VERTICALES CLINKER 1,2,3,4 (TRAFO 2.5 MVA)				'</t>
  </si>
  <si>
    <t>'MCC2 Transporte de Crudo Silo Homogenización No.3'</t>
  </si>
  <si>
    <t>'MCC3 Horno Vertical No.1'</t>
  </si>
  <si>
    <t>'MCC3 Horno Vertical No.2'</t>
  </si>
  <si>
    <t>'MCC3 Horno Vertical No.3'</t>
  </si>
  <si>
    <t>'MCC3 Horno Vertical No.4'</t>
  </si>
  <si>
    <t>'ME62.06'</t>
  </si>
  <si>
    <t>'CELDA SE MOLINO 3_x000D_
'</t>
  </si>
  <si>
    <t>'ME66.13'</t>
  </si>
  <si>
    <t>2</t>
  </si>
  <si>
    <t>'Recepción y Almacenamiento de Crudo Negro'</t>
  </si>
  <si>
    <t>'ME69.05'</t>
  </si>
  <si>
    <t>'Auxiliares del Molino de Crudo No.3'</t>
  </si>
  <si>
    <t>'MV66.01'</t>
  </si>
  <si>
    <t>'Salida - Motor O-SEPA Molino de Cemento 4.'</t>
  </si>
  <si>
    <t>'ME65.01'</t>
  </si>
  <si>
    <t>'Salida - Motor Molino de Carbón MIAG 1.'</t>
  </si>
  <si>
    <t>'ME65.03'</t>
  </si>
  <si>
    <t>'Salida  - Motor Molino de Carbón MIAG 2.'</t>
  </si>
  <si>
    <t>'ME65.02'</t>
  </si>
  <si>
    <t>'Salida- Compresoras de aire (Trafo 1.25 MVA)'</t>
  </si>
  <si>
    <t>'ME65.06'</t>
  </si>
  <si>
    <t>'Barra 440V  - Servicios Auxiliares (Trafo I de 1000 KVA)'</t>
  </si>
  <si>
    <t>'ME65.05'</t>
  </si>
  <si>
    <t>'Barra 440V  - Servicios Auxiliares (Trafo II de 1000 KVA)'</t>
  </si>
  <si>
    <t>'ME65.04'</t>
  </si>
  <si>
    <t>'Transformador Alumbrado Planta Antigua'</t>
  </si>
  <si>
    <t>'ME65.15'</t>
  </si>
  <si>
    <t>'Pozos de Agua 5,6,8'</t>
  </si>
  <si>
    <t>'ME65.13'</t>
  </si>
  <si>
    <t>'S.E. Horno 1'</t>
  </si>
  <si>
    <t>'ME 65.07'</t>
  </si>
  <si>
    <t>'Dptos. Eléctrico y Electrónico'</t>
  </si>
  <si>
    <t>'ME65.18'</t>
  </si>
  <si>
    <t>'Planta Cal Virgen'</t>
  </si>
  <si>
    <t>'ME65.19'</t>
  </si>
  <si>
    <t>'Grua Puente y Chancadora de Yeso'</t>
  </si>
  <si>
    <t>'ME65.12'</t>
  </si>
  <si>
    <t>'Embolsadura 3 y 6 ( Medicion General)'</t>
  </si>
  <si>
    <t>'ME65.08'</t>
  </si>
  <si>
    <t>'Chancadora de Arcilla-Hierro y Pigmentos'</t>
  </si>
  <si>
    <t>'ME65.09'</t>
  </si>
  <si>
    <t>'Auxiliares Filtro Horno 1'</t>
  </si>
  <si>
    <t>'ME65.20'</t>
  </si>
  <si>
    <t>'Planta de Ablandamiento'</t>
  </si>
  <si>
    <t>'ME65.14'</t>
  </si>
  <si>
    <t>'Residencia'</t>
  </si>
  <si>
    <t>'ME65.11'</t>
  </si>
  <si>
    <t>'Dpto. Mecánico'</t>
  </si>
  <si>
    <t>'ME65.17'</t>
  </si>
  <si>
    <t>'Torre de Enfriamiento ( Marley - Sicrea )'</t>
  </si>
  <si>
    <t>'ME 65.16'</t>
  </si>
  <si>
    <t>'Transformadores Edificios Administrativos'</t>
  </si>
  <si>
    <t>'ME66.09'</t>
  </si>
  <si>
    <t>'Salida  - Cargas PLANTA BLOQUES - DINO (Trafo 800 KVA)'</t>
  </si>
  <si>
    <t>'ME66.03'</t>
  </si>
  <si>
    <t>'DINO 220V'</t>
  </si>
  <si>
    <t>'ME70.06'</t>
  </si>
  <si>
    <t>'Prímetro Alumbrado 220v'</t>
  </si>
  <si>
    <t>'ME70.07'</t>
  </si>
  <si>
    <t>'Planta Bloques'</t>
  </si>
  <si>
    <t>'ME70.03'</t>
  </si>
  <si>
    <t>'Dino Comercial'</t>
  </si>
  <si>
    <t>'ME70.05'</t>
  </si>
  <si>
    <t>'Molino de Cal Vertical '</t>
  </si>
  <si>
    <t>'ME70.02'</t>
  </si>
  <si>
    <t>'Planta Piloto Bongara'</t>
  </si>
  <si>
    <t>'ME70.04'</t>
  </si>
  <si>
    <t>'Salida - Homogenización 1 (Trafo 1000 KVA)'</t>
  </si>
  <si>
    <t>'ME66.06'</t>
  </si>
  <si>
    <t>'S.E. Cancha de Materiales'</t>
  </si>
  <si>
    <t>'ME67.04'</t>
  </si>
  <si>
    <t>'Auxiliares S.E. Homogenización No.1'</t>
  </si>
  <si>
    <t>'MV66.07'</t>
  </si>
  <si>
    <t>'Salida  - Auxiliares Horno 2 - ID-FAN (Trafo 2 MVA)'</t>
  </si>
  <si>
    <t>'ME66.04'</t>
  </si>
  <si>
    <t>'Salida - Auxiliares Crudo No.5'</t>
  </si>
  <si>
    <t>'ME66.02'</t>
  </si>
  <si>
    <t>3</t>
  </si>
  <si>
    <t>'Salida - Embolsadura No.4 y 5'</t>
  </si>
  <si>
    <t>'ME66.01'</t>
  </si>
  <si>
    <t>'Embolsadura No.4 y 5 (después del Transformador)'</t>
  </si>
  <si>
    <t>'ME62.10'</t>
  </si>
  <si>
    <t>'Silo Cemento No.6 y 7'</t>
  </si>
  <si>
    <t>'ME62.11'</t>
  </si>
  <si>
    <t>'Embolsadura No.4'</t>
  </si>
  <si>
    <t>'ME62.08'</t>
  </si>
  <si>
    <t>'Embolsadura No.5'</t>
  </si>
  <si>
    <t>'ME62.09'</t>
  </si>
  <si>
    <t>'Nuevo Acceso'</t>
  </si>
  <si>
    <t>'ME 62.12'</t>
  </si>
  <si>
    <t>'Salida - Molino de Crudo No.1'</t>
  </si>
  <si>
    <t>'ME 66.07'</t>
  </si>
  <si>
    <t>'Salida - Auxiliares Molino Crudo No.1'</t>
  </si>
  <si>
    <t>'ME 66.05'</t>
  </si>
  <si>
    <t>'Salida - Motor Molino de Cemento No.6'</t>
  </si>
  <si>
    <t>'ME62.13'</t>
  </si>
  <si>
    <t>4</t>
  </si>
  <si>
    <t>'Salida - ID-FAN Molino Cemento No.6'</t>
  </si>
  <si>
    <t>'ME62.14'</t>
  </si>
  <si>
    <t>'Salida - Auxiliares Molino Cemento No.6'</t>
  </si>
  <si>
    <t>'ME62.16'</t>
  </si>
  <si>
    <t>'S.E. Tanques de Petróleo'</t>
  </si>
  <si>
    <t>'ME62.15'</t>
  </si>
  <si>
    <t>'Bombas de Petróleo'</t>
  </si>
  <si>
    <t>'MV62.01'</t>
  </si>
  <si>
    <t>'Pozo Agua No.9'</t>
  </si>
  <si>
    <t>'ME62.22'</t>
  </si>
  <si>
    <t>'Salida - Planta de Cal ex Bongara'</t>
  </si>
  <si>
    <t>'ME63.04'</t>
  </si>
  <si>
    <t>'Nueva Planta de Chancado'</t>
  </si>
  <si>
    <t>'ME70.01'</t>
  </si>
  <si>
    <t>'Planta de Cal  (Horno Waelz)'</t>
  </si>
  <si>
    <t>'MV63.01'</t>
  </si>
  <si>
    <t>'Salida - Circuito 39 Motor Molino Cemento No.4'</t>
  </si>
  <si>
    <t>'ME63.05'</t>
  </si>
  <si>
    <t>' Salida - Motor Molino de Cemento No.7'</t>
  </si>
  <si>
    <t>'ME69.01'</t>
  </si>
  <si>
    <t>5</t>
  </si>
  <si>
    <t>'Salida - ID-FAN Molino Cemento No.7'</t>
  </si>
  <si>
    <t>'ME69.02'</t>
  </si>
  <si>
    <t>'Salida - Auxiliares Molino Cemento No.7'</t>
  </si>
  <si>
    <t>'ME69.03'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</si>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</sst>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3"/>
      <color indexed="22"/>
      <name val="Arial"/>
      <family val="2"/>
    </font>
    <font>
      <sz val="10"/>
      <color indexed="22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9"/>
      <color indexed="62"/>
      <name val="Arial"/>
      <family val="2"/>
    </font>
    <font>
      <sz val="8"/>
      <color indexed="10"/>
      <name val="Arial"/>
      <family val="2"/>
    </font>
    <font>
      <sz val="9"/>
      <color rgb="FFFF000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0" borderId="0" applyBorder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1" fillId="0" borderId="0"/>
    <xf numFmtId="0" fontId="1" fillId="0" borderId="0" applyBorder="0"/>
    <xf numFmtId="0" fontId="1" fillId="22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1"/>
    <xf numFmtId="0" fontId="2" fillId="23" borderId="0" xfId="37" applyFont="1" applyFill="1" applyAlignment="1">
      <alignment horizontal="center"/>
    </xf>
    <xf numFmtId="0" fontId="1" fillId="23" borderId="0" xfId="37" applyFill="1" applyAlignment="1">
      <alignment horizontal="center"/>
    </xf>
    <xf numFmtId="0" fontId="3" fillId="23" borderId="9" xfId="37" applyFont="1" applyFill="1" applyBorder="1"/>
    <xf numFmtId="0" fontId="3" fillId="23" borderId="10" xfId="37" applyFont="1" applyFill="1" applyBorder="1" applyAlignment="1">
      <alignment horizontal="center"/>
    </xf>
    <xf numFmtId="0" fontId="3" fillId="23" borderId="11" xfId="37" applyFont="1" applyFill="1" applyBorder="1" applyAlignment="1">
      <alignment horizontal="center"/>
    </xf>
    <xf numFmtId="0" fontId="3" fillId="23" borderId="12" xfId="37" applyFont="1" applyFill="1" applyBorder="1" applyAlignment="1">
      <alignment horizontal="center"/>
    </xf>
    <xf numFmtId="0" fontId="3" fillId="23" borderId="9" xfId="37" applyFont="1" applyFill="1" applyBorder="1" applyAlignment="1">
      <alignment horizontal="center"/>
    </xf>
    <xf numFmtId="0" fontId="1" fillId="24" borderId="13" xfId="37" applyFill="1" applyBorder="1" applyAlignment="1">
      <alignment horizontal="center"/>
    </xf>
    <xf numFmtId="0" fontId="5" fillId="23" borderId="0" xfId="37" applyFont="1" applyFill="1" applyAlignment="1">
      <alignment horizontal="left"/>
    </xf>
    <xf numFmtId="0" fontId="4" fillId="25" borderId="14" xfId="37" applyFont="1" applyFill="1" applyBorder="1" applyAlignment="1">
      <alignment horizontal="center" vertical="center" wrapText="1"/>
    </xf>
    <xf numFmtId="0" fontId="7" fillId="24" borderId="15" xfId="37" applyFont="1" applyFill="1" applyBorder="1"/>
    <xf numFmtId="0" fontId="8" fillId="24" borderId="16" xfId="37" applyFont="1" applyFill="1" applyBorder="1"/>
    <xf numFmtId="0" fontId="8" fillId="24" borderId="17" xfId="37" applyFont="1" applyFill="1" applyBorder="1"/>
    <xf numFmtId="0" fontId="1" fillId="23" borderId="0" xfId="37" applyFont="1" applyFill="1" applyAlignment="1">
      <alignment horizontal="center"/>
    </xf>
    <xf numFmtId="0" fontId="4" fillId="25" borderId="26" xfId="37" applyFont="1" applyFill="1" applyBorder="1" applyAlignment="1">
      <alignment horizontal="center" vertical="center" wrapText="1"/>
    </xf>
    <xf numFmtId="0" fontId="4" fillId="25" borderId="23" xfId="37" applyFont="1" applyFill="1" applyBorder="1" applyAlignment="1">
      <alignment horizontal="center" vertical="center" wrapText="1"/>
    </xf>
    <xf numFmtId="0" fontId="4" fillId="25" borderId="24" xfId="37" applyFont="1" applyFill="1" applyBorder="1" applyAlignment="1">
      <alignment horizontal="center" vertical="center"/>
    </xf>
    <xf numFmtId="0" fontId="4" fillId="25" borderId="14" xfId="37" applyFont="1" applyFill="1" applyBorder="1" applyAlignment="1">
      <alignment horizontal="center" vertical="center"/>
    </xf>
    <xf numFmtId="0" fontId="3" fillId="23" borderId="10" xfId="37" applyFont="1" applyFill="1" applyBorder="1"/>
    <xf numFmtId="0" fontId="6" fillId="25" borderId="22" xfId="37" applyFont="1" applyFill="1" applyBorder="1" applyAlignment="1">
      <alignment horizontal="center" vertical="center"/>
    </xf>
    <xf numFmtId="0" fontId="6" fillId="25" borderId="28" xfId="37" applyFont="1" applyFill="1" applyBorder="1" applyAlignment="1">
      <alignment horizontal="center" vertical="center"/>
    </xf>
    <xf numFmtId="0" fontId="7" fillId="24" borderId="16" xfId="37" applyFont="1" applyFill="1" applyBorder="1"/>
    <xf numFmtId="0" fontId="6" fillId="25" borderId="24" xfId="37" applyFont="1" applyFill="1" applyBorder="1" applyAlignment="1">
      <alignment horizontal="center" vertical="center"/>
    </xf>
    <xf numFmtId="0" fontId="6" fillId="25" borderId="18" xfId="37" applyFont="1" applyFill="1" applyBorder="1" applyAlignment="1">
      <alignment horizontal="center" vertical="center"/>
    </xf>
    <xf numFmtId="0" fontId="1" fillId="26" borderId="0" xfId="1" applyFont="1" applyFill="1" applyAlignment="1">
      <alignment horizontal="right"/>
    </xf>
    <xf numFmtId="0" fontId="3" fillId="26" borderId="12" xfId="38" applyFont="1" applyFill="1" applyBorder="1" applyAlignment="1">
      <alignment horizontal="right" vertical="center"/>
    </xf>
    <xf numFmtId="0" fontId="3" fillId="26" borderId="12" xfId="37" applyFont="1" applyFill="1" applyBorder="1" applyAlignment="1">
      <alignment horizontal="right" vertical="center"/>
    </xf>
    <xf numFmtId="0" fontId="10" fillId="26" borderId="12" xfId="38" applyFont="1" applyFill="1" applyBorder="1" applyAlignment="1">
      <alignment horizontal="right" vertical="center"/>
    </xf>
    <xf numFmtId="0" fontId="11" fillId="26" borderId="12" xfId="37" applyFont="1" applyFill="1" applyBorder="1" applyAlignment="1">
      <alignment horizontal="right" vertical="center"/>
    </xf>
    <xf numFmtId="0" fontId="10" fillId="26" borderId="12" xfId="1" applyFont="1" applyFill="1" applyBorder="1" applyAlignment="1">
      <alignment horizontal="right" vertical="center"/>
    </xf>
    <xf numFmtId="0" fontId="30" fillId="26" borderId="12" xfId="38" applyFont="1" applyFill="1" applyBorder="1" applyAlignment="1">
      <alignment horizontal="right" vertical="center"/>
    </xf>
    <xf numFmtId="0" fontId="12" fillId="26" borderId="12" xfId="38" applyFont="1" applyFill="1" applyBorder="1" applyAlignment="1">
      <alignment horizontal="right" vertical="center"/>
    </xf>
    <xf numFmtId="0" fontId="12" fillId="26" borderId="12" xfId="1" applyFont="1" applyFill="1" applyBorder="1" applyAlignment="1">
      <alignment horizontal="right" vertical="center"/>
    </xf>
    <xf numFmtId="0" fontId="11" fillId="26" borderId="12" xfId="38" applyFont="1" applyFill="1" applyBorder="1" applyAlignment="1">
      <alignment horizontal="right" vertical="center"/>
    </xf>
    <xf numFmtId="0" fontId="3" fillId="26" borderId="12" xfId="1" applyFont="1" applyFill="1" applyBorder="1" applyAlignment="1">
      <alignment horizontal="right" vertical="center"/>
    </xf>
    <xf numFmtId="0" fontId="29" fillId="26" borderId="12" xfId="1" applyFont="1" applyFill="1" applyBorder="1" applyAlignment="1">
      <alignment horizontal="right" vertical="center"/>
    </xf>
    <xf numFmtId="0" fontId="11" fillId="26" borderId="12" xfId="1" applyFont="1" applyFill="1" applyBorder="1" applyAlignment="1">
      <alignment horizontal="right" vertical="center"/>
    </xf>
    <xf numFmtId="0" fontId="33" fillId="26" borderId="12" xfId="38" applyFont="1" applyFill="1" applyBorder="1" applyAlignment="1">
      <alignment horizontal="right" vertical="center"/>
    </xf>
    <xf numFmtId="0" fontId="34" fillId="26" borderId="12" xfId="38" applyFont="1" applyFill="1" applyBorder="1" applyAlignment="1">
      <alignment horizontal="right" vertical="center"/>
    </xf>
    <xf numFmtId="0" fontId="32" fillId="26" borderId="12" xfId="0" applyFont="1" applyFill="1" applyBorder="1" applyAlignment="1">
      <alignment horizontal="right"/>
    </xf>
    <xf numFmtId="0" fontId="1" fillId="26" borderId="12" xfId="1" applyFont="1" applyFill="1" applyBorder="1" applyAlignment="1">
      <alignment horizontal="right"/>
    </xf>
    <xf numFmtId="0" fontId="3" fillId="26" borderId="12" xfId="37" applyFont="1" applyFill="1" applyBorder="1" applyAlignment="1">
      <alignment horizontal="left" vertical="center"/>
    </xf>
    <xf numFmtId="0" fontId="3" fillId="26" borderId="12" xfId="1" applyFont="1" applyFill="1" applyBorder="1" applyAlignment="1">
      <alignment horizontal="left" vertical="center"/>
    </xf>
    <xf numFmtId="0" fontId="9" fillId="26" borderId="12" xfId="37" applyFont="1" applyFill="1" applyBorder="1" applyAlignment="1">
      <alignment horizontal="left" vertical="center"/>
    </xf>
    <xf numFmtId="0" fontId="3" fillId="26" borderId="12" xfId="1" applyFont="1" applyFill="1" applyBorder="1" applyAlignment="1">
      <alignment horizontal="left" vertical="center"/>
    </xf>
    <xf numFmtId="0" fontId="28" fillId="26" borderId="12" xfId="1" applyFont="1" applyFill="1" applyBorder="1" applyAlignment="1">
      <alignment horizontal="left" vertical="center"/>
    </xf>
    <xf numFmtId="0" fontId="11" fillId="26" borderId="12" xfId="37" applyFont="1" applyFill="1" applyBorder="1" applyAlignment="1">
      <alignment horizontal="left" vertical="center"/>
    </xf>
    <xf numFmtId="0" fontId="3" fillId="26" borderId="12" xfId="1" applyFont="1" applyFill="1" applyBorder="1" applyAlignment="1">
      <alignment horizontal="left" vertical="center" indent="1"/>
    </xf>
    <xf numFmtId="0" fontId="1" fillId="26" borderId="12" xfId="1" applyFont="1" applyFill="1" applyBorder="1" applyAlignment="1">
      <alignment horizontal="left"/>
    </xf>
    <xf numFmtId="0" fontId="11" fillId="26" borderId="12" xfId="1" applyFont="1" applyFill="1" applyBorder="1" applyAlignment="1">
      <alignment horizontal="left" vertical="center"/>
    </xf>
    <xf numFmtId="0" fontId="1" fillId="26" borderId="12" xfId="37" applyFont="1" applyFill="1" applyBorder="1" applyAlignment="1">
      <alignment horizontal="left"/>
    </xf>
    <xf numFmtId="0" fontId="6" fillId="25" borderId="26" xfId="37" applyFont="1" applyFill="1" applyBorder="1" applyAlignment="1">
      <alignment horizontal="center" vertical="center"/>
    </xf>
    <xf numFmtId="164" fontId="0" fillId="0" borderId="0" xfId="0" applyNumberFormat="1"/>
    <xf numFmtId="0" fontId="35" fillId="0" borderId="0" xfId="0" applyFont="1"/>
    <xf numFmtId="0" fontId="36" fillId="0" borderId="0" xfId="0" applyFont="1"/>
    <xf numFmtId="0" fontId="35" fillId="26" borderId="12" xfId="0" applyFont="1" applyFill="1" applyBorder="1"/>
    <xf numFmtId="0" fontId="35" fillId="0" borderId="12" xfId="0" applyFont="1" applyBorder="1"/>
    <xf numFmtId="0" fontId="35" fillId="26" borderId="29" xfId="0" applyFont="1" applyFill="1" applyBorder="1"/>
    <xf numFmtId="0" fontId="35" fillId="26" borderId="30" xfId="0" applyFont="1" applyFill="1" applyBorder="1"/>
    <xf numFmtId="0" fontId="35" fillId="0" borderId="31" xfId="0" applyFont="1" applyBorder="1"/>
    <xf numFmtId="0" fontId="35" fillId="26" borderId="19" xfId="0" applyFont="1" applyFill="1" applyBorder="1"/>
    <xf numFmtId="0" fontId="35" fillId="0" borderId="32" xfId="0" applyFont="1" applyBorder="1"/>
    <xf numFmtId="0" fontId="1" fillId="26" borderId="19" xfId="37" applyFont="1" applyFill="1" applyBorder="1"/>
    <xf numFmtId="0" fontId="1" fillId="26" borderId="20" xfId="37" applyFont="1" applyFill="1" applyBorder="1"/>
    <xf numFmtId="0" fontId="35" fillId="26" borderId="21" xfId="0" applyFont="1" applyFill="1" applyBorder="1"/>
    <xf numFmtId="0" fontId="35" fillId="0" borderId="33" xfId="0" applyFont="1" applyBorder="1"/>
    <xf numFmtId="0" fontId="36" fillId="0" borderId="12" xfId="0" applyFont="1" applyBorder="1"/>
    <xf numFmtId="0" fontId="35" fillId="0" borderId="12" xfId="0" applyFont="1" applyBorder="1" applyAlignment="1">
      <alignment horizontal="left"/>
    </xf>
    <xf numFmtId="0" fontId="3" fillId="26" borderId="12" xfId="37" applyFont="1" applyFill="1" applyBorder="1" applyAlignment="1">
      <alignment horizontal="left" vertical="center"/>
    </xf>
    <xf numFmtId="0" fontId="3" fillId="26" borderId="12" xfId="1" applyFont="1" applyFill="1" applyBorder="1" applyAlignment="1">
      <alignment horizontal="left" vertical="center"/>
    </xf>
    <xf numFmtId="0" fontId="28" fillId="26" borderId="12" xfId="1" applyFont="1" applyFill="1" applyBorder="1" applyAlignment="1">
      <alignment horizontal="left" vertical="center"/>
    </xf>
    <xf numFmtId="0" fontId="2" fillId="23" borderId="0" xfId="37" applyFont="1" applyFill="1" applyAlignment="1">
      <alignment horizontal="center"/>
    </xf>
    <xf numFmtId="0" fontId="31" fillId="23" borderId="0" xfId="37" applyFont="1" applyFill="1" applyAlignment="1">
      <alignment horizontal="center"/>
    </xf>
    <xf numFmtId="0" fontId="6" fillId="25" borderId="14" xfId="37" applyFont="1" applyFill="1" applyBorder="1" applyAlignment="1">
      <alignment horizontal="center" vertical="center"/>
    </xf>
    <xf numFmtId="0" fontId="4" fillId="25" borderId="24" xfId="37" applyFont="1" applyFill="1" applyBorder="1" applyAlignment="1">
      <alignment horizontal="center" vertical="center"/>
    </xf>
    <xf numFmtId="0" fontId="4" fillId="25" borderId="23" xfId="37" applyFont="1" applyFill="1" applyBorder="1" applyAlignment="1">
      <alignment horizontal="center" vertical="center"/>
    </xf>
    <xf numFmtId="0" fontId="4" fillId="25" borderId="18" xfId="37" applyFont="1" applyFill="1" applyBorder="1" applyAlignment="1">
      <alignment horizontal="center" vertical="center"/>
    </xf>
    <xf numFmtId="0" fontId="4" fillId="25" borderId="25" xfId="37" applyFont="1" applyFill="1" applyBorder="1" applyAlignment="1">
      <alignment horizontal="center" vertical="center"/>
    </xf>
    <xf numFmtId="0" fontId="4" fillId="25" borderId="14" xfId="37" applyFont="1" applyFill="1" applyBorder="1" applyAlignment="1">
      <alignment horizontal="center" vertical="center"/>
    </xf>
    <xf numFmtId="0" fontId="4" fillId="25" borderId="26" xfId="37" applyFont="1" applyFill="1" applyBorder="1" applyAlignment="1">
      <alignment horizontal="center" vertical="center" wrapText="1"/>
    </xf>
    <xf numFmtId="0" fontId="4" fillId="25" borderId="27" xfId="37" applyFont="1" applyFill="1" applyBorder="1" applyAlignment="1">
      <alignment horizontal="center" vertical="center" wrapText="1"/>
    </xf>
    <xf numFmtId="0" fontId="3" fillId="26" borderId="12" xfId="37" applyFont="1" applyFill="1" applyBorder="1" applyAlignment="1">
      <alignment vertical="center"/>
    </xf>
    <xf numFmtId="0" fontId="3" fillId="26" borderId="9" xfId="37" applyFont="1" applyFill="1" applyBorder="1" applyAlignment="1">
      <alignment vertical="center"/>
    </xf>
    <xf numFmtId="0" fontId="3" fillId="26" borderId="9" xfId="37" applyFont="1" applyFill="1" applyBorder="1" applyAlignment="1">
      <alignment horizontal="left" vertical="center"/>
    </xf>
    <xf numFmtId="0" fontId="3" fillId="26" borderId="12" xfId="1" applyFont="1" applyFill="1" applyBorder="1" applyAlignment="1">
      <alignment vertical="center"/>
    </xf>
    <xf numFmtId="0" fontId="28" fillId="26" borderId="12" xfId="1" applyFont="1" applyFill="1" applyBorder="1" applyAlignment="1">
      <alignment vertical="center"/>
    </xf>
  </cellXfs>
  <cellStyles count="4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ormal" xfId="0" builtinId="0"/>
    <cellStyle name="Normal 2" xfId="1"/>
    <cellStyle name="Normal_ESTRUCTURA DE LA MEDICION DE ENERGIA 2012" xfId="37"/>
    <cellStyle name="Normal_H_CASFZA" xfId="38"/>
    <cellStyle name="Note" xfId="39"/>
    <cellStyle name="Output" xfId="40"/>
    <cellStyle name="Title" xfId="41"/>
    <cellStyle name="Warning Text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opLeftCell="B1" workbookViewId="0">
      <selection activeCell="C7" sqref="C7"/>
    </sheetView>
  </sheetViews>
  <sheetFormatPr baseColWidth="10" defaultRowHeight="15" x14ac:dyDescent="0.25"/>
  <cols>
    <col min="2" max="2" width="34.140625" customWidth="1"/>
    <col min="3" max="3" width="34" customWidth="1"/>
  </cols>
  <sheetData>
    <row r="1" spans="2:4" ht="15.75" thickBot="1" x14ac:dyDescent="0.3">
      <c r="B1" s="56" t="s">
        <v>239</v>
      </c>
      <c r="C1" s="56" t="s">
        <v>241</v>
      </c>
      <c r="D1" s="56" t="s">
        <v>224</v>
      </c>
    </row>
    <row r="2" spans="2:4" x14ac:dyDescent="0.25">
      <c r="B2" s="59" t="s">
        <v>213</v>
      </c>
      <c r="C2" s="60" t="s">
        <v>217</v>
      </c>
      <c r="D2" s="61" t="s">
        <v>225</v>
      </c>
    </row>
    <row r="3" spans="2:4" x14ac:dyDescent="0.25">
      <c r="B3" s="62"/>
      <c r="C3" s="57" t="s">
        <v>218</v>
      </c>
      <c r="D3" s="63" t="s">
        <v>226</v>
      </c>
    </row>
    <row r="4" spans="2:4" x14ac:dyDescent="0.25">
      <c r="B4" s="62"/>
      <c r="C4" s="57" t="s">
        <v>219</v>
      </c>
      <c r="D4" s="63" t="s">
        <v>227</v>
      </c>
    </row>
    <row r="5" spans="2:4" x14ac:dyDescent="0.25">
      <c r="B5" s="64" t="s">
        <v>214</v>
      </c>
      <c r="C5" s="57" t="s">
        <v>220</v>
      </c>
      <c r="D5" s="63" t="s">
        <v>228</v>
      </c>
    </row>
    <row r="6" spans="2:4" x14ac:dyDescent="0.25">
      <c r="B6" s="62"/>
      <c r="C6" s="57"/>
      <c r="D6" s="63"/>
    </row>
    <row r="7" spans="2:4" ht="15.75" thickBot="1" x14ac:dyDescent="0.3">
      <c r="B7" s="65" t="s">
        <v>215</v>
      </c>
      <c r="C7" s="66" t="s">
        <v>216</v>
      </c>
      <c r="D7" s="67" t="s">
        <v>229</v>
      </c>
    </row>
    <row r="8" spans="2:4" x14ac:dyDescent="0.25">
      <c r="B8" s="55"/>
      <c r="C8" s="55"/>
      <c r="D8" s="55"/>
    </row>
    <row r="9" spans="2:4" x14ac:dyDescent="0.25">
      <c r="B9" s="55"/>
      <c r="C9" s="55"/>
      <c r="D9" s="55"/>
    </row>
    <row r="10" spans="2:4" x14ac:dyDescent="0.25">
      <c r="B10" s="68" t="s">
        <v>237</v>
      </c>
      <c r="C10" s="68" t="s">
        <v>238</v>
      </c>
      <c r="D10" s="55"/>
    </row>
    <row r="11" spans="2:4" x14ac:dyDescent="0.25">
      <c r="B11" s="58" t="s">
        <v>231</v>
      </c>
      <c r="C11" s="69">
        <v>1</v>
      </c>
      <c r="D11" s="55"/>
    </row>
    <row r="12" spans="2:4" x14ac:dyDescent="0.25">
      <c r="B12" s="58" t="s">
        <v>232</v>
      </c>
      <c r="C12" s="69">
        <v>2</v>
      </c>
      <c r="D12" s="55"/>
    </row>
    <row r="13" spans="2:4" x14ac:dyDescent="0.25">
      <c r="B13" s="58" t="s">
        <v>233</v>
      </c>
      <c r="C13" s="69">
        <v>3</v>
      </c>
      <c r="D13" s="55"/>
    </row>
    <row r="14" spans="2:4" x14ac:dyDescent="0.25">
      <c r="B14" s="58" t="s">
        <v>234</v>
      </c>
      <c r="C14" s="69">
        <v>4</v>
      </c>
      <c r="D14" s="55"/>
    </row>
    <row r="15" spans="2:4" x14ac:dyDescent="0.25">
      <c r="B15" s="58" t="s">
        <v>235</v>
      </c>
      <c r="C15" s="69">
        <v>5</v>
      </c>
      <c r="D15" s="55"/>
    </row>
    <row r="16" spans="2:4" x14ac:dyDescent="0.25">
      <c r="B16" s="58" t="s">
        <v>236</v>
      </c>
      <c r="C16" s="69">
        <v>6</v>
      </c>
      <c r="D16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6"/>
  <sheetViews>
    <sheetView topLeftCell="B60" workbookViewId="0">
      <selection activeCell="J3" sqref="J3:L95"/>
    </sheetView>
  </sheetViews>
  <sheetFormatPr baseColWidth="10" defaultRowHeight="15" x14ac:dyDescent="0.25"/>
  <cols>
    <col min="2" max="2" width="15" customWidth="1"/>
    <col min="3" max="3" width="14.85546875" customWidth="1"/>
    <col min="5" max="5" width="57.5703125" customWidth="1"/>
    <col min="9" max="9" width="1.7109375" bestFit="1" customWidth="1"/>
    <col min="10" max="10" width="2" bestFit="1" customWidth="1"/>
    <col min="11" max="11" width="1.7109375" bestFit="1" customWidth="1"/>
    <col min="12" max="12" width="1.5703125" bestFit="1" customWidth="1"/>
  </cols>
  <sheetData>
    <row r="1" spans="2:12" ht="15.75" thickBot="1" x14ac:dyDescent="0.3"/>
    <row r="2" spans="2:12" ht="24.75" customHeight="1" thickBot="1" x14ac:dyDescent="0.3">
      <c r="B2" s="53" t="s">
        <v>221</v>
      </c>
      <c r="C2" s="21" t="s">
        <v>240</v>
      </c>
      <c r="D2" s="19" t="s">
        <v>11</v>
      </c>
      <c r="E2" s="18" t="s">
        <v>10</v>
      </c>
      <c r="F2" s="16" t="s">
        <v>12</v>
      </c>
      <c r="G2" s="16" t="s">
        <v>230</v>
      </c>
    </row>
    <row r="3" spans="2:12" x14ac:dyDescent="0.25">
      <c r="B3" s="41" t="s">
        <v>200</v>
      </c>
      <c r="C3" s="42" t="s">
        <v>203</v>
      </c>
      <c r="D3" s="28">
        <v>1</v>
      </c>
      <c r="E3" s="43" t="s">
        <v>15</v>
      </c>
      <c r="F3" s="27" t="s">
        <v>16</v>
      </c>
      <c r="G3">
        <v>2</v>
      </c>
      <c r="I3" t="s">
        <v>242</v>
      </c>
      <c r="J3">
        <v>2</v>
      </c>
      <c r="K3" t="s">
        <v>245</v>
      </c>
      <c r="L3" t="s">
        <v>243</v>
      </c>
    </row>
    <row r="4" spans="2:12" x14ac:dyDescent="0.25">
      <c r="B4" s="41" t="s">
        <v>200</v>
      </c>
      <c r="C4" s="42" t="s">
        <v>203</v>
      </c>
      <c r="D4" s="28">
        <v>2</v>
      </c>
      <c r="E4" s="43" t="s">
        <v>17</v>
      </c>
      <c r="F4" s="27" t="s">
        <v>18</v>
      </c>
      <c r="G4">
        <v>2</v>
      </c>
      <c r="I4" t="s">
        <v>242</v>
      </c>
      <c r="J4">
        <v>2</v>
      </c>
      <c r="K4" t="s">
        <v>245</v>
      </c>
      <c r="L4" t="s">
        <v>243</v>
      </c>
    </row>
    <row r="5" spans="2:12" x14ac:dyDescent="0.25">
      <c r="B5" s="41" t="s">
        <v>200</v>
      </c>
      <c r="C5" s="42" t="s">
        <v>203</v>
      </c>
      <c r="D5" s="28">
        <v>3</v>
      </c>
      <c r="E5" s="43" t="s">
        <v>19</v>
      </c>
      <c r="F5" s="27" t="s">
        <v>20</v>
      </c>
      <c r="G5">
        <v>2</v>
      </c>
      <c r="I5" t="s">
        <v>242</v>
      </c>
      <c r="J5">
        <v>2</v>
      </c>
      <c r="K5" t="s">
        <v>245</v>
      </c>
      <c r="L5" t="s">
        <v>243</v>
      </c>
    </row>
    <row r="6" spans="2:12" x14ac:dyDescent="0.25">
      <c r="B6" s="41" t="s">
        <v>200</v>
      </c>
      <c r="C6" s="42" t="s">
        <v>203</v>
      </c>
      <c r="D6" s="28">
        <v>4</v>
      </c>
      <c r="E6" s="43" t="s">
        <v>21</v>
      </c>
      <c r="F6" s="27" t="s">
        <v>22</v>
      </c>
      <c r="G6">
        <v>4</v>
      </c>
      <c r="I6" t="s">
        <v>242</v>
      </c>
      <c r="J6">
        <v>4</v>
      </c>
      <c r="K6" t="s">
        <v>245</v>
      </c>
      <c r="L6" t="s">
        <v>243</v>
      </c>
    </row>
    <row r="7" spans="2:12" x14ac:dyDescent="0.25">
      <c r="B7" s="41" t="s">
        <v>200</v>
      </c>
      <c r="C7" s="42" t="s">
        <v>203</v>
      </c>
      <c r="D7" s="28">
        <v>5</v>
      </c>
      <c r="E7" s="43" t="s">
        <v>23</v>
      </c>
      <c r="F7" s="27" t="s">
        <v>24</v>
      </c>
      <c r="G7">
        <v>3</v>
      </c>
      <c r="I7" t="s">
        <v>242</v>
      </c>
      <c r="J7">
        <v>3</v>
      </c>
      <c r="K7" t="s">
        <v>245</v>
      </c>
      <c r="L7" t="s">
        <v>243</v>
      </c>
    </row>
    <row r="8" spans="2:12" x14ac:dyDescent="0.25">
      <c r="B8" s="41" t="s">
        <v>200</v>
      </c>
      <c r="C8" s="42" t="s">
        <v>203</v>
      </c>
      <c r="D8" s="28">
        <v>6</v>
      </c>
      <c r="E8" s="43" t="s">
        <v>25</v>
      </c>
      <c r="F8" s="27" t="s">
        <v>26</v>
      </c>
      <c r="G8">
        <v>3</v>
      </c>
      <c r="I8" t="s">
        <v>242</v>
      </c>
      <c r="J8">
        <v>3</v>
      </c>
      <c r="K8" t="s">
        <v>245</v>
      </c>
      <c r="L8" t="s">
        <v>243</v>
      </c>
    </row>
    <row r="9" spans="2:12" x14ac:dyDescent="0.25">
      <c r="B9" s="41" t="s">
        <v>200</v>
      </c>
      <c r="C9" s="42" t="s">
        <v>203</v>
      </c>
      <c r="D9" s="28">
        <v>7</v>
      </c>
      <c r="E9" s="43" t="s">
        <v>27</v>
      </c>
      <c r="F9" s="27" t="s">
        <v>28</v>
      </c>
      <c r="G9">
        <v>3</v>
      </c>
      <c r="I9" t="s">
        <v>242</v>
      </c>
      <c r="J9">
        <v>3</v>
      </c>
      <c r="K9" t="s">
        <v>245</v>
      </c>
      <c r="L9" t="s">
        <v>243</v>
      </c>
    </row>
    <row r="10" spans="2:12" x14ac:dyDescent="0.25">
      <c r="B10" s="41" t="s">
        <v>200</v>
      </c>
      <c r="C10" s="42" t="s">
        <v>203</v>
      </c>
      <c r="D10" s="28">
        <v>8</v>
      </c>
      <c r="E10" s="43" t="s">
        <v>29</v>
      </c>
      <c r="F10" s="27" t="s">
        <v>30</v>
      </c>
      <c r="G10">
        <v>2</v>
      </c>
      <c r="I10" t="s">
        <v>242</v>
      </c>
      <c r="J10">
        <v>2</v>
      </c>
      <c r="K10" t="s">
        <v>245</v>
      </c>
      <c r="L10" t="s">
        <v>243</v>
      </c>
    </row>
    <row r="11" spans="2:12" x14ac:dyDescent="0.25">
      <c r="B11" s="41" t="s">
        <v>200</v>
      </c>
      <c r="C11" s="42" t="s">
        <v>203</v>
      </c>
      <c r="D11" s="28">
        <v>9</v>
      </c>
      <c r="E11" s="43" t="s">
        <v>31</v>
      </c>
      <c r="F11" s="27" t="s">
        <v>32</v>
      </c>
      <c r="G11">
        <v>4</v>
      </c>
      <c r="I11" t="s">
        <v>242</v>
      </c>
      <c r="J11">
        <v>4</v>
      </c>
      <c r="K11" t="s">
        <v>245</v>
      </c>
      <c r="L11" t="s">
        <v>243</v>
      </c>
    </row>
    <row r="12" spans="2:12" x14ac:dyDescent="0.25">
      <c r="B12" s="41" t="s">
        <v>200</v>
      </c>
      <c r="C12" s="42" t="s">
        <v>203</v>
      </c>
      <c r="D12" s="28">
        <v>10</v>
      </c>
      <c r="E12" s="43" t="s">
        <v>33</v>
      </c>
      <c r="F12" s="27" t="s">
        <v>34</v>
      </c>
      <c r="G12">
        <v>4</v>
      </c>
      <c r="I12" t="s">
        <v>242</v>
      </c>
      <c r="J12">
        <v>4</v>
      </c>
      <c r="K12" t="s">
        <v>245</v>
      </c>
      <c r="L12" t="s">
        <v>243</v>
      </c>
    </row>
    <row r="13" spans="2:12" x14ac:dyDescent="0.25">
      <c r="B13" s="41" t="s">
        <v>200</v>
      </c>
      <c r="C13" s="42" t="s">
        <v>203</v>
      </c>
      <c r="D13" s="28">
        <v>11</v>
      </c>
      <c r="E13" s="43" t="s">
        <v>35</v>
      </c>
      <c r="F13" s="27" t="s">
        <v>36</v>
      </c>
      <c r="G13">
        <v>2</v>
      </c>
      <c r="I13" t="s">
        <v>242</v>
      </c>
      <c r="J13">
        <v>2</v>
      </c>
      <c r="K13" t="s">
        <v>245</v>
      </c>
      <c r="L13" t="s">
        <v>243</v>
      </c>
    </row>
    <row r="14" spans="2:12" x14ac:dyDescent="0.25">
      <c r="B14" s="41" t="s">
        <v>200</v>
      </c>
      <c r="C14" s="42" t="s">
        <v>203</v>
      </c>
      <c r="D14" s="28">
        <v>12</v>
      </c>
      <c r="E14" s="43" t="s">
        <v>37</v>
      </c>
      <c r="F14" s="27" t="s">
        <v>38</v>
      </c>
      <c r="G14">
        <v>3</v>
      </c>
      <c r="I14" t="s">
        <v>242</v>
      </c>
      <c r="J14">
        <v>3</v>
      </c>
      <c r="K14" t="s">
        <v>245</v>
      </c>
      <c r="L14" t="s">
        <v>243</v>
      </c>
    </row>
    <row r="15" spans="2:12" x14ac:dyDescent="0.25">
      <c r="B15" s="41" t="s">
        <v>200</v>
      </c>
      <c r="C15" s="42" t="s">
        <v>203</v>
      </c>
      <c r="D15" s="28">
        <v>13</v>
      </c>
      <c r="E15" s="43" t="s">
        <v>39</v>
      </c>
      <c r="F15" s="27" t="s">
        <v>40</v>
      </c>
      <c r="G15">
        <v>5</v>
      </c>
      <c r="I15" t="s">
        <v>242</v>
      </c>
      <c r="J15">
        <v>5</v>
      </c>
      <c r="K15" t="s">
        <v>245</v>
      </c>
      <c r="L15" t="s">
        <v>243</v>
      </c>
    </row>
    <row r="16" spans="2:12" x14ac:dyDescent="0.25">
      <c r="B16" s="41" t="s">
        <v>200</v>
      </c>
      <c r="C16" s="42" t="s">
        <v>203</v>
      </c>
      <c r="D16" s="28">
        <v>14</v>
      </c>
      <c r="E16" s="43" t="s">
        <v>41</v>
      </c>
      <c r="F16" s="27" t="s">
        <v>42</v>
      </c>
      <c r="G16">
        <v>5</v>
      </c>
      <c r="I16" t="s">
        <v>242</v>
      </c>
      <c r="J16">
        <v>5</v>
      </c>
      <c r="K16" t="s">
        <v>245</v>
      </c>
      <c r="L16" t="s">
        <v>243</v>
      </c>
    </row>
    <row r="17" spans="2:12" x14ac:dyDescent="0.25">
      <c r="B17" s="41" t="s">
        <v>200</v>
      </c>
      <c r="C17" s="42" t="s">
        <v>203</v>
      </c>
      <c r="D17" s="28">
        <v>15</v>
      </c>
      <c r="E17" s="43" t="s">
        <v>43</v>
      </c>
      <c r="F17" s="27" t="s">
        <v>44</v>
      </c>
      <c r="G17">
        <v>5</v>
      </c>
      <c r="I17" t="s">
        <v>242</v>
      </c>
      <c r="J17">
        <v>5</v>
      </c>
      <c r="K17" t="s">
        <v>245</v>
      </c>
      <c r="L17" t="s">
        <v>243</v>
      </c>
    </row>
    <row r="18" spans="2:12" x14ac:dyDescent="0.25">
      <c r="B18" s="41" t="s">
        <v>200</v>
      </c>
      <c r="C18" s="42" t="s">
        <v>203</v>
      </c>
      <c r="D18" s="28">
        <v>16</v>
      </c>
      <c r="E18" s="43" t="s">
        <v>45</v>
      </c>
      <c r="F18" s="27" t="s">
        <v>46</v>
      </c>
      <c r="G18">
        <v>5</v>
      </c>
      <c r="I18" t="s">
        <v>242</v>
      </c>
      <c r="J18">
        <v>5</v>
      </c>
      <c r="K18" t="s">
        <v>245</v>
      </c>
      <c r="L18" t="s">
        <v>243</v>
      </c>
    </row>
    <row r="19" spans="2:12" x14ac:dyDescent="0.25">
      <c r="B19" s="41" t="s">
        <v>200</v>
      </c>
      <c r="C19" s="42" t="s">
        <v>203</v>
      </c>
      <c r="D19" s="28">
        <v>17</v>
      </c>
      <c r="E19" s="43" t="s">
        <v>47</v>
      </c>
      <c r="F19" s="27" t="s">
        <v>48</v>
      </c>
      <c r="G19">
        <v>4</v>
      </c>
      <c r="I19" t="s">
        <v>242</v>
      </c>
      <c r="J19">
        <v>4</v>
      </c>
      <c r="K19" t="s">
        <v>245</v>
      </c>
      <c r="L19" t="s">
        <v>243</v>
      </c>
    </row>
    <row r="20" spans="2:12" x14ac:dyDescent="0.25">
      <c r="B20" s="41" t="s">
        <v>200</v>
      </c>
      <c r="C20" s="42" t="s">
        <v>203</v>
      </c>
      <c r="D20" s="28">
        <v>18</v>
      </c>
      <c r="E20" s="43" t="s">
        <v>49</v>
      </c>
      <c r="F20" s="27" t="s">
        <v>50</v>
      </c>
      <c r="G20">
        <v>5</v>
      </c>
      <c r="I20" t="s">
        <v>242</v>
      </c>
      <c r="J20">
        <v>5</v>
      </c>
      <c r="K20" t="s">
        <v>245</v>
      </c>
      <c r="L20" t="s">
        <v>243</v>
      </c>
    </row>
    <row r="21" spans="2:12" x14ac:dyDescent="0.25">
      <c r="B21" s="41" t="s">
        <v>200</v>
      </c>
      <c r="C21" s="42" t="s">
        <v>203</v>
      </c>
      <c r="D21" s="28">
        <v>19</v>
      </c>
      <c r="E21" s="43" t="s">
        <v>51</v>
      </c>
      <c r="F21" s="27" t="s">
        <v>52</v>
      </c>
      <c r="G21">
        <v>5</v>
      </c>
      <c r="I21" t="s">
        <v>242</v>
      </c>
      <c r="J21">
        <v>5</v>
      </c>
      <c r="K21" t="s">
        <v>245</v>
      </c>
      <c r="L21" t="s">
        <v>243</v>
      </c>
    </row>
    <row r="22" spans="2:12" x14ac:dyDescent="0.25">
      <c r="B22" s="41" t="s">
        <v>200</v>
      </c>
      <c r="C22" s="42" t="s">
        <v>203</v>
      </c>
      <c r="D22" s="28">
        <v>20</v>
      </c>
      <c r="E22" s="43" t="s">
        <v>53</v>
      </c>
      <c r="F22" s="27" t="s">
        <v>54</v>
      </c>
      <c r="G22">
        <v>5</v>
      </c>
      <c r="I22" t="s">
        <v>242</v>
      </c>
      <c r="J22">
        <v>5</v>
      </c>
      <c r="K22" t="s">
        <v>245</v>
      </c>
      <c r="L22" t="s">
        <v>243</v>
      </c>
    </row>
    <row r="23" spans="2:12" x14ac:dyDescent="0.25">
      <c r="B23" s="41" t="s">
        <v>200</v>
      </c>
      <c r="C23" s="42" t="s">
        <v>203</v>
      </c>
      <c r="D23" s="28">
        <v>21</v>
      </c>
      <c r="E23" s="43" t="s">
        <v>55</v>
      </c>
      <c r="F23" s="27" t="s">
        <v>56</v>
      </c>
      <c r="G23">
        <v>4</v>
      </c>
      <c r="I23" t="s">
        <v>242</v>
      </c>
      <c r="J23">
        <v>4</v>
      </c>
      <c r="K23" t="s">
        <v>245</v>
      </c>
      <c r="L23" t="s">
        <v>243</v>
      </c>
    </row>
    <row r="24" spans="2:12" x14ac:dyDescent="0.25">
      <c r="B24" s="41" t="s">
        <v>200</v>
      </c>
      <c r="C24" s="42" t="s">
        <v>203</v>
      </c>
      <c r="D24" s="28">
        <v>22</v>
      </c>
      <c r="E24" s="43" t="s">
        <v>57</v>
      </c>
      <c r="F24" s="27" t="s">
        <v>58</v>
      </c>
      <c r="G24">
        <v>2</v>
      </c>
      <c r="I24" t="s">
        <v>242</v>
      </c>
      <c r="J24">
        <v>2</v>
      </c>
      <c r="K24" t="s">
        <v>245</v>
      </c>
      <c r="L24" t="s">
        <v>243</v>
      </c>
    </row>
    <row r="25" spans="2:12" x14ac:dyDescent="0.25">
      <c r="B25" s="41" t="s">
        <v>200</v>
      </c>
      <c r="C25" s="42" t="s">
        <v>203</v>
      </c>
      <c r="D25" s="28">
        <v>23</v>
      </c>
      <c r="E25" s="43" t="s">
        <v>59</v>
      </c>
      <c r="F25" s="27" t="s">
        <v>60</v>
      </c>
      <c r="G25">
        <v>2</v>
      </c>
      <c r="I25" t="s">
        <v>242</v>
      </c>
      <c r="J25">
        <v>2</v>
      </c>
      <c r="K25" t="s">
        <v>245</v>
      </c>
      <c r="L25" t="s">
        <v>243</v>
      </c>
    </row>
    <row r="26" spans="2:12" x14ac:dyDescent="0.25">
      <c r="B26" s="41" t="s">
        <v>200</v>
      </c>
      <c r="C26" s="42" t="s">
        <v>203</v>
      </c>
      <c r="D26" s="28">
        <v>24</v>
      </c>
      <c r="E26" s="43" t="s">
        <v>61</v>
      </c>
      <c r="F26" s="27" t="s">
        <v>62</v>
      </c>
      <c r="G26">
        <v>5</v>
      </c>
      <c r="I26" t="s">
        <v>242</v>
      </c>
      <c r="J26">
        <v>5</v>
      </c>
      <c r="K26" t="s">
        <v>245</v>
      </c>
      <c r="L26" t="s">
        <v>243</v>
      </c>
    </row>
    <row r="27" spans="2:12" x14ac:dyDescent="0.25">
      <c r="B27" s="41" t="s">
        <v>200</v>
      </c>
      <c r="C27" s="42" t="s">
        <v>203</v>
      </c>
      <c r="D27" s="28">
        <v>25</v>
      </c>
      <c r="E27" s="43" t="s">
        <v>63</v>
      </c>
      <c r="F27" s="27" t="s">
        <v>64</v>
      </c>
      <c r="G27">
        <v>5</v>
      </c>
      <c r="I27" t="s">
        <v>242</v>
      </c>
      <c r="J27">
        <v>5</v>
      </c>
      <c r="K27" t="s">
        <v>245</v>
      </c>
      <c r="L27" t="s">
        <v>243</v>
      </c>
    </row>
    <row r="28" spans="2:12" x14ac:dyDescent="0.25">
      <c r="B28" s="41" t="s">
        <v>200</v>
      </c>
      <c r="C28" s="42" t="s">
        <v>203</v>
      </c>
      <c r="D28" s="28">
        <v>26</v>
      </c>
      <c r="E28" s="43" t="s">
        <v>65</v>
      </c>
      <c r="F28" s="27" t="s">
        <v>66</v>
      </c>
      <c r="G28">
        <v>3</v>
      </c>
      <c r="I28" t="s">
        <v>242</v>
      </c>
      <c r="J28">
        <v>3</v>
      </c>
      <c r="K28" t="s">
        <v>245</v>
      </c>
      <c r="L28" t="s">
        <v>243</v>
      </c>
    </row>
    <row r="29" spans="2:12" x14ac:dyDescent="0.25">
      <c r="B29" s="41" t="s">
        <v>200</v>
      </c>
      <c r="C29" s="42" t="s">
        <v>203</v>
      </c>
      <c r="D29" s="28">
        <v>27</v>
      </c>
      <c r="E29" s="43" t="s">
        <v>67</v>
      </c>
      <c r="F29" s="36" t="s">
        <v>68</v>
      </c>
      <c r="G29">
        <v>3</v>
      </c>
      <c r="I29" t="s">
        <v>242</v>
      </c>
      <c r="J29">
        <v>3</v>
      </c>
      <c r="K29" t="s">
        <v>245</v>
      </c>
      <c r="L29" t="s">
        <v>243</v>
      </c>
    </row>
    <row r="30" spans="2:12" x14ac:dyDescent="0.25">
      <c r="B30" s="41" t="s">
        <v>200</v>
      </c>
      <c r="C30" s="42" t="s">
        <v>203</v>
      </c>
      <c r="D30" s="28">
        <v>28</v>
      </c>
      <c r="E30" s="43" t="s">
        <v>69</v>
      </c>
      <c r="F30" s="36" t="s">
        <v>70</v>
      </c>
      <c r="G30">
        <v>2</v>
      </c>
      <c r="I30" t="s">
        <v>242</v>
      </c>
      <c r="J30">
        <v>2</v>
      </c>
      <c r="K30" t="s">
        <v>245</v>
      </c>
      <c r="L30" t="s">
        <v>243</v>
      </c>
    </row>
    <row r="31" spans="2:12" x14ac:dyDescent="0.25">
      <c r="B31" s="41" t="s">
        <v>200</v>
      </c>
      <c r="C31" s="42" t="s">
        <v>203</v>
      </c>
      <c r="D31" s="28">
        <v>29</v>
      </c>
      <c r="E31" s="43" t="s">
        <v>71</v>
      </c>
      <c r="F31" s="27" t="s">
        <v>72</v>
      </c>
      <c r="G31">
        <v>3</v>
      </c>
      <c r="I31" t="s">
        <v>242</v>
      </c>
      <c r="J31">
        <v>3</v>
      </c>
      <c r="K31" t="s">
        <v>245</v>
      </c>
      <c r="L31" t="s">
        <v>243</v>
      </c>
    </row>
    <row r="32" spans="2:12" x14ac:dyDescent="0.25">
      <c r="B32" s="41" t="s">
        <v>200</v>
      </c>
      <c r="C32" s="42" t="s">
        <v>203</v>
      </c>
      <c r="D32" s="28">
        <v>30</v>
      </c>
      <c r="E32" s="43" t="s">
        <v>73</v>
      </c>
      <c r="F32" s="27" t="s">
        <v>74</v>
      </c>
      <c r="G32">
        <v>3</v>
      </c>
      <c r="I32" t="s">
        <v>242</v>
      </c>
      <c r="J32">
        <v>3</v>
      </c>
      <c r="K32" t="s">
        <v>245</v>
      </c>
      <c r="L32" t="s">
        <v>243</v>
      </c>
    </row>
    <row r="33" spans="2:12" x14ac:dyDescent="0.25">
      <c r="B33" s="41" t="s">
        <v>200</v>
      </c>
      <c r="C33" s="42" t="s">
        <v>203</v>
      </c>
      <c r="D33" s="28">
        <v>31</v>
      </c>
      <c r="E33" s="43" t="s">
        <v>75</v>
      </c>
      <c r="F33" s="27" t="s">
        <v>76</v>
      </c>
      <c r="G33">
        <v>2</v>
      </c>
      <c r="I33" t="s">
        <v>242</v>
      </c>
      <c r="J33">
        <v>2</v>
      </c>
      <c r="K33" t="s">
        <v>245</v>
      </c>
      <c r="L33" t="s">
        <v>243</v>
      </c>
    </row>
    <row r="34" spans="2:12" x14ac:dyDescent="0.25">
      <c r="B34" s="41" t="s">
        <v>200</v>
      </c>
      <c r="C34" s="42" t="s">
        <v>203</v>
      </c>
      <c r="D34" s="28">
        <v>32</v>
      </c>
      <c r="E34" s="43" t="s">
        <v>77</v>
      </c>
      <c r="F34" s="36" t="s">
        <v>78</v>
      </c>
      <c r="G34">
        <v>5</v>
      </c>
      <c r="I34" t="s">
        <v>242</v>
      </c>
      <c r="J34">
        <v>5</v>
      </c>
      <c r="K34" t="s">
        <v>245</v>
      </c>
      <c r="L34" t="s">
        <v>243</v>
      </c>
    </row>
    <row r="35" spans="2:12" x14ac:dyDescent="0.25">
      <c r="B35" s="41" t="s">
        <v>200</v>
      </c>
      <c r="C35" s="42" t="s">
        <v>203</v>
      </c>
      <c r="D35" s="28">
        <v>33</v>
      </c>
      <c r="E35" s="43" t="s">
        <v>79</v>
      </c>
      <c r="F35" s="36" t="s">
        <v>80</v>
      </c>
      <c r="G35">
        <v>5</v>
      </c>
      <c r="I35" t="s">
        <v>242</v>
      </c>
      <c r="J35">
        <v>5</v>
      </c>
      <c r="K35" t="s">
        <v>245</v>
      </c>
      <c r="L35" t="s">
        <v>243</v>
      </c>
    </row>
    <row r="36" spans="2:12" x14ac:dyDescent="0.25">
      <c r="B36" s="41" t="s">
        <v>200</v>
      </c>
      <c r="C36" s="42" t="s">
        <v>203</v>
      </c>
      <c r="D36" s="28">
        <v>34</v>
      </c>
      <c r="E36" s="43" t="s">
        <v>81</v>
      </c>
      <c r="F36" s="36" t="s">
        <v>82</v>
      </c>
      <c r="G36">
        <v>5</v>
      </c>
      <c r="I36" t="s">
        <v>242</v>
      </c>
      <c r="J36">
        <v>5</v>
      </c>
      <c r="K36" t="s">
        <v>245</v>
      </c>
      <c r="L36" t="s">
        <v>243</v>
      </c>
    </row>
    <row r="37" spans="2:12" x14ac:dyDescent="0.25">
      <c r="B37" s="41" t="s">
        <v>200</v>
      </c>
      <c r="C37" s="42" t="s">
        <v>203</v>
      </c>
      <c r="D37" s="28">
        <v>35</v>
      </c>
      <c r="E37" s="43" t="s">
        <v>83</v>
      </c>
      <c r="F37" s="36" t="s">
        <v>84</v>
      </c>
      <c r="G37">
        <v>5</v>
      </c>
      <c r="I37" t="s">
        <v>242</v>
      </c>
      <c r="J37">
        <v>5</v>
      </c>
      <c r="K37" t="s">
        <v>245</v>
      </c>
      <c r="L37" t="s">
        <v>243</v>
      </c>
    </row>
    <row r="38" spans="2:12" x14ac:dyDescent="0.25">
      <c r="B38" s="41" t="s">
        <v>200</v>
      </c>
      <c r="C38" s="42" t="s">
        <v>203</v>
      </c>
      <c r="D38" s="28">
        <v>36</v>
      </c>
      <c r="E38" s="43" t="s">
        <v>85</v>
      </c>
      <c r="F38" s="36" t="s">
        <v>86</v>
      </c>
      <c r="G38">
        <v>5</v>
      </c>
      <c r="I38" t="s">
        <v>242</v>
      </c>
      <c r="J38">
        <v>5</v>
      </c>
      <c r="K38" t="s">
        <v>245</v>
      </c>
      <c r="L38" t="s">
        <v>243</v>
      </c>
    </row>
    <row r="39" spans="2:12" x14ac:dyDescent="0.25">
      <c r="B39" s="41" t="s">
        <v>200</v>
      </c>
      <c r="C39" s="42" t="s">
        <v>203</v>
      </c>
      <c r="D39" s="28">
        <v>37</v>
      </c>
      <c r="E39" s="43" t="s">
        <v>87</v>
      </c>
      <c r="F39" s="36" t="s">
        <v>88</v>
      </c>
      <c r="G39">
        <v>5</v>
      </c>
      <c r="I39" t="s">
        <v>242</v>
      </c>
      <c r="J39">
        <v>5</v>
      </c>
      <c r="K39" t="s">
        <v>245</v>
      </c>
      <c r="L39" t="s">
        <v>243</v>
      </c>
    </row>
    <row r="40" spans="2:12" x14ac:dyDescent="0.25">
      <c r="B40" s="41" t="s">
        <v>200</v>
      </c>
      <c r="C40" s="42" t="s">
        <v>204</v>
      </c>
      <c r="D40" s="28">
        <v>38</v>
      </c>
      <c r="E40" s="44" t="s">
        <v>89</v>
      </c>
      <c r="F40" s="36" t="s">
        <v>90</v>
      </c>
      <c r="G40">
        <v>3</v>
      </c>
      <c r="I40" t="s">
        <v>242</v>
      </c>
      <c r="J40">
        <v>3</v>
      </c>
      <c r="K40" t="s">
        <v>245</v>
      </c>
      <c r="L40" t="s">
        <v>243</v>
      </c>
    </row>
    <row r="41" spans="2:12" x14ac:dyDescent="0.25">
      <c r="B41" s="41" t="s">
        <v>200</v>
      </c>
      <c r="C41" s="42" t="s">
        <v>204</v>
      </c>
      <c r="D41" s="28">
        <v>39</v>
      </c>
      <c r="E41" s="43" t="s">
        <v>91</v>
      </c>
      <c r="F41" s="28" t="s">
        <v>92</v>
      </c>
      <c r="G41">
        <v>2</v>
      </c>
      <c r="I41" t="s">
        <v>242</v>
      </c>
      <c r="J41">
        <v>2</v>
      </c>
      <c r="K41" t="s">
        <v>245</v>
      </c>
      <c r="L41" t="s">
        <v>243</v>
      </c>
    </row>
    <row r="42" spans="2:12" x14ac:dyDescent="0.25">
      <c r="B42" s="41" t="s">
        <v>200</v>
      </c>
      <c r="C42" s="42" t="s">
        <v>204</v>
      </c>
      <c r="D42" s="28">
        <v>40</v>
      </c>
      <c r="E42" s="43" t="s">
        <v>93</v>
      </c>
      <c r="F42" s="28" t="s">
        <v>94</v>
      </c>
      <c r="G42">
        <v>2</v>
      </c>
      <c r="I42" t="s">
        <v>242</v>
      </c>
      <c r="J42">
        <v>2</v>
      </c>
      <c r="K42" t="s">
        <v>245</v>
      </c>
      <c r="L42" t="s">
        <v>243</v>
      </c>
    </row>
    <row r="43" spans="2:12" x14ac:dyDescent="0.25">
      <c r="B43" s="41" t="s">
        <v>200</v>
      </c>
      <c r="C43" s="42" t="s">
        <v>204</v>
      </c>
      <c r="D43" s="28">
        <v>41</v>
      </c>
      <c r="E43" s="44" t="s">
        <v>96</v>
      </c>
      <c r="F43" s="36" t="s">
        <v>97</v>
      </c>
      <c r="G43">
        <v>3</v>
      </c>
      <c r="I43" t="s">
        <v>242</v>
      </c>
      <c r="J43">
        <v>3</v>
      </c>
      <c r="K43" t="s">
        <v>245</v>
      </c>
      <c r="L43" t="s">
        <v>243</v>
      </c>
    </row>
    <row r="44" spans="2:12" x14ac:dyDescent="0.25">
      <c r="B44" s="41" t="s">
        <v>200</v>
      </c>
      <c r="C44" s="42" t="s">
        <v>204</v>
      </c>
      <c r="D44" s="28">
        <v>42</v>
      </c>
      <c r="E44" s="44" t="s">
        <v>98</v>
      </c>
      <c r="F44" s="36" t="s">
        <v>99</v>
      </c>
      <c r="G44">
        <v>3</v>
      </c>
      <c r="I44" t="s">
        <v>242</v>
      </c>
      <c r="J44">
        <v>3</v>
      </c>
      <c r="K44" t="s">
        <v>245</v>
      </c>
      <c r="L44" t="s">
        <v>243</v>
      </c>
    </row>
    <row r="45" spans="2:12" x14ac:dyDescent="0.25">
      <c r="B45" s="41" t="s">
        <v>200</v>
      </c>
      <c r="C45" s="42" t="s">
        <v>204</v>
      </c>
      <c r="D45" s="28">
        <v>43</v>
      </c>
      <c r="E45" s="44" t="s">
        <v>100</v>
      </c>
      <c r="F45" s="36" t="s">
        <v>101</v>
      </c>
      <c r="G45">
        <v>3</v>
      </c>
      <c r="I45" t="s">
        <v>242</v>
      </c>
      <c r="J45">
        <v>3</v>
      </c>
      <c r="K45" t="s">
        <v>245</v>
      </c>
      <c r="L45" t="s">
        <v>243</v>
      </c>
    </row>
    <row r="46" spans="2:12" x14ac:dyDescent="0.25">
      <c r="B46" s="41" t="s">
        <v>200</v>
      </c>
      <c r="C46" s="42" t="s">
        <v>204</v>
      </c>
      <c r="D46" s="28">
        <v>44</v>
      </c>
      <c r="E46" s="44" t="s">
        <v>102</v>
      </c>
      <c r="F46" s="36" t="s">
        <v>103</v>
      </c>
      <c r="G46">
        <v>2</v>
      </c>
      <c r="I46" t="s">
        <v>242</v>
      </c>
      <c r="J46">
        <v>2</v>
      </c>
      <c r="K46" t="s">
        <v>245</v>
      </c>
      <c r="L46" t="s">
        <v>243</v>
      </c>
    </row>
    <row r="47" spans="2:12" x14ac:dyDescent="0.25">
      <c r="B47" s="41" t="s">
        <v>200</v>
      </c>
      <c r="C47" s="42" t="s">
        <v>204</v>
      </c>
      <c r="D47" s="28">
        <v>45</v>
      </c>
      <c r="E47" s="44" t="s">
        <v>104</v>
      </c>
      <c r="F47" s="36" t="s">
        <v>105</v>
      </c>
      <c r="G47">
        <v>2</v>
      </c>
      <c r="I47" t="s">
        <v>242</v>
      </c>
      <c r="J47">
        <v>2</v>
      </c>
      <c r="K47" t="s">
        <v>245</v>
      </c>
      <c r="L47" t="s">
        <v>243</v>
      </c>
    </row>
    <row r="48" spans="2:12" x14ac:dyDescent="0.25">
      <c r="B48" s="41" t="s">
        <v>200</v>
      </c>
      <c r="C48" s="42" t="s">
        <v>204</v>
      </c>
      <c r="D48" s="28">
        <v>46</v>
      </c>
      <c r="E48" s="44" t="s">
        <v>106</v>
      </c>
      <c r="F48" s="36" t="s">
        <v>107</v>
      </c>
      <c r="G48">
        <v>2</v>
      </c>
      <c r="I48" t="s">
        <v>242</v>
      </c>
      <c r="J48">
        <v>2</v>
      </c>
      <c r="K48" t="s">
        <v>245</v>
      </c>
      <c r="L48" t="s">
        <v>243</v>
      </c>
    </row>
    <row r="49" spans="2:12" x14ac:dyDescent="0.25">
      <c r="B49" s="41" t="s">
        <v>200</v>
      </c>
      <c r="C49" s="42" t="s">
        <v>204</v>
      </c>
      <c r="D49" s="28">
        <v>47</v>
      </c>
      <c r="E49" s="44" t="s">
        <v>208</v>
      </c>
      <c r="F49" s="27" t="s">
        <v>108</v>
      </c>
      <c r="G49">
        <v>1</v>
      </c>
      <c r="I49" t="s">
        <v>242</v>
      </c>
      <c r="J49">
        <v>1</v>
      </c>
      <c r="K49" t="s">
        <v>245</v>
      </c>
      <c r="L49" t="s">
        <v>243</v>
      </c>
    </row>
    <row r="50" spans="2:12" x14ac:dyDescent="0.25">
      <c r="B50" s="41" t="s">
        <v>200</v>
      </c>
      <c r="C50" s="42" t="s">
        <v>204</v>
      </c>
      <c r="D50" s="28">
        <v>48</v>
      </c>
      <c r="E50" s="43" t="s">
        <v>109</v>
      </c>
      <c r="F50" s="27" t="s">
        <v>110</v>
      </c>
      <c r="G50">
        <v>2</v>
      </c>
      <c r="I50" t="s">
        <v>242</v>
      </c>
      <c r="J50">
        <v>2</v>
      </c>
      <c r="K50" t="s">
        <v>245</v>
      </c>
      <c r="L50" t="s">
        <v>243</v>
      </c>
    </row>
    <row r="51" spans="2:12" x14ac:dyDescent="0.25">
      <c r="B51" s="41" t="s">
        <v>200</v>
      </c>
      <c r="C51" s="42" t="s">
        <v>204</v>
      </c>
      <c r="D51" s="28">
        <v>49</v>
      </c>
      <c r="E51" s="43" t="s">
        <v>111</v>
      </c>
      <c r="F51" s="27" t="s">
        <v>112</v>
      </c>
      <c r="G51">
        <v>5</v>
      </c>
      <c r="I51" t="s">
        <v>242</v>
      </c>
      <c r="J51">
        <v>5</v>
      </c>
      <c r="K51" t="s">
        <v>245</v>
      </c>
      <c r="L51" t="s">
        <v>243</v>
      </c>
    </row>
    <row r="52" spans="2:12" x14ac:dyDescent="0.25">
      <c r="B52" s="41" t="s">
        <v>200</v>
      </c>
      <c r="C52" s="42" t="s">
        <v>204</v>
      </c>
      <c r="D52" s="28">
        <v>50</v>
      </c>
      <c r="E52" s="43" t="s">
        <v>113</v>
      </c>
      <c r="F52" s="27" t="s">
        <v>114</v>
      </c>
      <c r="G52">
        <v>1</v>
      </c>
      <c r="I52" t="s">
        <v>242</v>
      </c>
      <c r="J52">
        <v>1</v>
      </c>
      <c r="K52" t="s">
        <v>245</v>
      </c>
      <c r="L52" t="s">
        <v>243</v>
      </c>
    </row>
    <row r="53" spans="2:12" x14ac:dyDescent="0.25">
      <c r="B53" s="41" t="s">
        <v>200</v>
      </c>
      <c r="C53" s="42" t="s">
        <v>204</v>
      </c>
      <c r="D53" s="28">
        <v>51</v>
      </c>
      <c r="E53" s="43" t="s">
        <v>115</v>
      </c>
      <c r="F53" s="27" t="s">
        <v>116</v>
      </c>
      <c r="G53">
        <v>1</v>
      </c>
      <c r="I53" t="s">
        <v>242</v>
      </c>
      <c r="J53">
        <v>1</v>
      </c>
      <c r="K53" t="s">
        <v>245</v>
      </c>
      <c r="L53" t="s">
        <v>243</v>
      </c>
    </row>
    <row r="54" spans="2:12" x14ac:dyDescent="0.25">
      <c r="B54" s="41" t="s">
        <v>200</v>
      </c>
      <c r="C54" s="42" t="s">
        <v>204</v>
      </c>
      <c r="D54" s="28">
        <v>52</v>
      </c>
      <c r="E54" s="43" t="s">
        <v>117</v>
      </c>
      <c r="F54" s="27" t="s">
        <v>118</v>
      </c>
      <c r="G54">
        <v>2</v>
      </c>
      <c r="I54" t="s">
        <v>242</v>
      </c>
      <c r="J54">
        <v>2</v>
      </c>
      <c r="K54" t="s">
        <v>245</v>
      </c>
      <c r="L54" t="s">
        <v>243</v>
      </c>
    </row>
    <row r="55" spans="2:12" x14ac:dyDescent="0.25">
      <c r="B55" s="41" t="s">
        <v>200</v>
      </c>
      <c r="C55" s="42" t="s">
        <v>204</v>
      </c>
      <c r="D55" s="28">
        <v>53</v>
      </c>
      <c r="E55" s="43" t="s">
        <v>119</v>
      </c>
      <c r="F55" s="27" t="s">
        <v>120</v>
      </c>
      <c r="G55">
        <v>6</v>
      </c>
      <c r="I55" t="s">
        <v>242</v>
      </c>
      <c r="J55">
        <v>6</v>
      </c>
      <c r="K55" t="s">
        <v>245</v>
      </c>
      <c r="L55" t="s">
        <v>243</v>
      </c>
    </row>
    <row r="56" spans="2:12" x14ac:dyDescent="0.25">
      <c r="B56" s="41" t="s">
        <v>200</v>
      </c>
      <c r="C56" s="42" t="s">
        <v>204</v>
      </c>
      <c r="D56" s="28">
        <v>54</v>
      </c>
      <c r="E56" s="43" t="s">
        <v>121</v>
      </c>
      <c r="F56" s="27" t="s">
        <v>122</v>
      </c>
      <c r="G56">
        <v>2</v>
      </c>
      <c r="I56" t="s">
        <v>242</v>
      </c>
      <c r="J56">
        <v>2</v>
      </c>
      <c r="K56" t="s">
        <v>245</v>
      </c>
      <c r="L56" t="s">
        <v>243</v>
      </c>
    </row>
    <row r="57" spans="2:12" x14ac:dyDescent="0.25">
      <c r="B57" s="41" t="s">
        <v>200</v>
      </c>
      <c r="C57" s="42" t="s">
        <v>204</v>
      </c>
      <c r="D57" s="28">
        <v>55</v>
      </c>
      <c r="E57" s="43" t="s">
        <v>123</v>
      </c>
      <c r="F57" s="27" t="s">
        <v>124</v>
      </c>
      <c r="G57">
        <v>5</v>
      </c>
      <c r="I57" t="s">
        <v>242</v>
      </c>
      <c r="J57">
        <v>5</v>
      </c>
      <c r="K57" t="s">
        <v>245</v>
      </c>
      <c r="L57" t="s">
        <v>243</v>
      </c>
    </row>
    <row r="58" spans="2:12" x14ac:dyDescent="0.25">
      <c r="B58" s="41" t="s">
        <v>200</v>
      </c>
      <c r="C58" s="42" t="s">
        <v>204</v>
      </c>
      <c r="D58" s="28">
        <v>56</v>
      </c>
      <c r="E58" s="43" t="s">
        <v>125</v>
      </c>
      <c r="F58" s="27" t="s">
        <v>126</v>
      </c>
      <c r="G58">
        <v>2</v>
      </c>
      <c r="I58" t="s">
        <v>242</v>
      </c>
      <c r="J58">
        <v>2</v>
      </c>
      <c r="K58" t="s">
        <v>245</v>
      </c>
      <c r="L58" t="s">
        <v>243</v>
      </c>
    </row>
    <row r="59" spans="2:12" x14ac:dyDescent="0.25">
      <c r="B59" s="41" t="s">
        <v>200</v>
      </c>
      <c r="C59" s="42" t="s">
        <v>204</v>
      </c>
      <c r="D59" s="28">
        <v>57</v>
      </c>
      <c r="E59" s="43" t="s">
        <v>127</v>
      </c>
      <c r="F59" s="27" t="s">
        <v>128</v>
      </c>
      <c r="G59">
        <v>1</v>
      </c>
      <c r="I59" t="s">
        <v>242</v>
      </c>
      <c r="J59">
        <v>1</v>
      </c>
      <c r="K59" t="s">
        <v>245</v>
      </c>
      <c r="L59" t="s">
        <v>243</v>
      </c>
    </row>
    <row r="60" spans="2:12" x14ac:dyDescent="0.25">
      <c r="B60" s="41" t="s">
        <v>200</v>
      </c>
      <c r="C60" s="42" t="s">
        <v>204</v>
      </c>
      <c r="D60" s="28">
        <v>58</v>
      </c>
      <c r="E60" s="43" t="s">
        <v>129</v>
      </c>
      <c r="F60" s="27" t="s">
        <v>130</v>
      </c>
      <c r="G60">
        <v>1</v>
      </c>
      <c r="I60" t="s">
        <v>242</v>
      </c>
      <c r="J60">
        <v>1</v>
      </c>
      <c r="K60" t="s">
        <v>245</v>
      </c>
      <c r="L60" t="s">
        <v>243</v>
      </c>
    </row>
    <row r="61" spans="2:12" x14ac:dyDescent="0.25">
      <c r="B61" s="41" t="s">
        <v>200</v>
      </c>
      <c r="C61" s="42" t="s">
        <v>204</v>
      </c>
      <c r="D61" s="28">
        <v>59</v>
      </c>
      <c r="E61" s="43" t="s">
        <v>222</v>
      </c>
      <c r="F61" s="27" t="s">
        <v>132</v>
      </c>
      <c r="G61">
        <v>2</v>
      </c>
      <c r="I61" t="s">
        <v>242</v>
      </c>
      <c r="J61">
        <v>2</v>
      </c>
      <c r="K61" t="s">
        <v>245</v>
      </c>
      <c r="L61" t="s">
        <v>243</v>
      </c>
    </row>
    <row r="62" spans="2:12" x14ac:dyDescent="0.25">
      <c r="B62" s="41" t="s">
        <v>200</v>
      </c>
      <c r="C62" s="42" t="s">
        <v>204</v>
      </c>
      <c r="D62" s="28">
        <v>60</v>
      </c>
      <c r="E62" s="43" t="s">
        <v>133</v>
      </c>
      <c r="F62" s="27" t="s">
        <v>134</v>
      </c>
      <c r="G62">
        <v>2</v>
      </c>
      <c r="I62" t="s">
        <v>242</v>
      </c>
      <c r="J62">
        <v>2</v>
      </c>
      <c r="K62" t="s">
        <v>245</v>
      </c>
      <c r="L62" t="s">
        <v>243</v>
      </c>
    </row>
    <row r="63" spans="2:12" x14ac:dyDescent="0.25">
      <c r="B63" s="41" t="s">
        <v>200</v>
      </c>
      <c r="C63" s="42" t="s">
        <v>204</v>
      </c>
      <c r="D63" s="28">
        <v>61</v>
      </c>
      <c r="E63" s="44" t="s">
        <v>135</v>
      </c>
      <c r="F63" s="36" t="s">
        <v>136</v>
      </c>
      <c r="G63">
        <v>1</v>
      </c>
      <c r="I63" t="s">
        <v>242</v>
      </c>
      <c r="J63">
        <v>1</v>
      </c>
      <c r="K63" t="s">
        <v>245</v>
      </c>
      <c r="L63" t="s">
        <v>243</v>
      </c>
    </row>
    <row r="64" spans="2:12" x14ac:dyDescent="0.25">
      <c r="B64" s="41" t="s">
        <v>200</v>
      </c>
      <c r="C64" s="42" t="s">
        <v>204</v>
      </c>
      <c r="D64" s="28">
        <v>62</v>
      </c>
      <c r="E64" s="44" t="s">
        <v>137</v>
      </c>
      <c r="F64" s="38" t="s">
        <v>138</v>
      </c>
      <c r="G64">
        <v>1</v>
      </c>
      <c r="I64" t="s">
        <v>242</v>
      </c>
      <c r="J64">
        <v>1</v>
      </c>
      <c r="K64" t="s">
        <v>245</v>
      </c>
      <c r="L64" t="s">
        <v>243</v>
      </c>
    </row>
    <row r="65" spans="2:12" x14ac:dyDescent="0.25">
      <c r="B65" s="41" t="s">
        <v>200</v>
      </c>
      <c r="C65" s="42" t="s">
        <v>204</v>
      </c>
      <c r="D65" s="28">
        <v>63</v>
      </c>
      <c r="E65" s="44" t="s">
        <v>139</v>
      </c>
      <c r="F65" s="38" t="s">
        <v>140</v>
      </c>
      <c r="G65">
        <v>1</v>
      </c>
      <c r="I65" t="s">
        <v>242</v>
      </c>
      <c r="J65">
        <v>1</v>
      </c>
      <c r="K65" t="s">
        <v>245</v>
      </c>
      <c r="L65" t="s">
        <v>243</v>
      </c>
    </row>
    <row r="66" spans="2:12" x14ac:dyDescent="0.25">
      <c r="B66" s="41" t="s">
        <v>200</v>
      </c>
      <c r="C66" s="42" t="s">
        <v>204</v>
      </c>
      <c r="D66" s="28">
        <v>64</v>
      </c>
      <c r="E66" s="48" t="s">
        <v>141</v>
      </c>
      <c r="F66" s="38" t="s">
        <v>142</v>
      </c>
      <c r="G66">
        <v>1</v>
      </c>
      <c r="I66" t="s">
        <v>242</v>
      </c>
      <c r="J66">
        <v>1</v>
      </c>
      <c r="K66" t="s">
        <v>245</v>
      </c>
      <c r="L66" t="s">
        <v>243</v>
      </c>
    </row>
    <row r="67" spans="2:12" x14ac:dyDescent="0.25">
      <c r="B67" s="41" t="s">
        <v>200</v>
      </c>
      <c r="C67" s="42" t="s">
        <v>204</v>
      </c>
      <c r="D67" s="28">
        <v>65</v>
      </c>
      <c r="E67" s="48" t="s">
        <v>143</v>
      </c>
      <c r="F67" s="38" t="s">
        <v>144</v>
      </c>
      <c r="G67">
        <v>1</v>
      </c>
      <c r="I67" t="s">
        <v>242</v>
      </c>
      <c r="J67">
        <v>1</v>
      </c>
      <c r="K67" t="s">
        <v>245</v>
      </c>
      <c r="L67" t="s">
        <v>243</v>
      </c>
    </row>
    <row r="68" spans="2:12" x14ac:dyDescent="0.25">
      <c r="B68" s="41" t="s">
        <v>200</v>
      </c>
      <c r="C68" s="42" t="s">
        <v>204</v>
      </c>
      <c r="D68" s="28">
        <v>66</v>
      </c>
      <c r="E68" s="48" t="s">
        <v>145</v>
      </c>
      <c r="F68" s="38" t="s">
        <v>146</v>
      </c>
      <c r="G68">
        <v>1</v>
      </c>
      <c r="I68" t="s">
        <v>242</v>
      </c>
      <c r="J68">
        <v>1</v>
      </c>
      <c r="K68" t="s">
        <v>245</v>
      </c>
      <c r="L68" t="s">
        <v>243</v>
      </c>
    </row>
    <row r="69" spans="2:12" x14ac:dyDescent="0.25">
      <c r="B69" s="41" t="s">
        <v>200</v>
      </c>
      <c r="C69" s="42" t="s">
        <v>204</v>
      </c>
      <c r="D69" s="28">
        <v>67</v>
      </c>
      <c r="E69" s="48" t="s">
        <v>147</v>
      </c>
      <c r="F69" s="38" t="s">
        <v>148</v>
      </c>
      <c r="G69">
        <v>1</v>
      </c>
      <c r="I69" t="s">
        <v>242</v>
      </c>
      <c r="J69">
        <v>1</v>
      </c>
      <c r="K69" t="s">
        <v>245</v>
      </c>
      <c r="L69" t="s">
        <v>243</v>
      </c>
    </row>
    <row r="70" spans="2:12" x14ac:dyDescent="0.25">
      <c r="B70" s="41" t="s">
        <v>200</v>
      </c>
      <c r="C70" s="42" t="s">
        <v>204</v>
      </c>
      <c r="D70" s="28">
        <v>68</v>
      </c>
      <c r="E70" s="44" t="s">
        <v>149</v>
      </c>
      <c r="F70" s="36" t="s">
        <v>150</v>
      </c>
      <c r="G70">
        <v>5</v>
      </c>
      <c r="I70" t="s">
        <v>242</v>
      </c>
      <c r="J70">
        <v>5</v>
      </c>
      <c r="K70" t="s">
        <v>245</v>
      </c>
      <c r="L70" t="s">
        <v>418</v>
      </c>
    </row>
    <row r="71" spans="2:12" x14ac:dyDescent="0.25">
      <c r="B71" s="41" t="s">
        <v>200</v>
      </c>
      <c r="C71" s="42" t="s">
        <v>204</v>
      </c>
      <c r="D71" s="28">
        <v>69</v>
      </c>
      <c r="E71" s="43" t="s">
        <v>151</v>
      </c>
      <c r="F71" s="35" t="s">
        <v>152</v>
      </c>
      <c r="I71" t="s">
        <v>242</v>
      </c>
      <c r="J71" t="s">
        <v>244</v>
      </c>
      <c r="K71" t="s">
        <v>245</v>
      </c>
      <c r="L71" t="s">
        <v>418</v>
      </c>
    </row>
    <row r="72" spans="2:12" x14ac:dyDescent="0.25">
      <c r="B72" s="41" t="s">
        <v>200</v>
      </c>
      <c r="C72" s="42" t="s">
        <v>204</v>
      </c>
      <c r="D72" s="28">
        <v>70</v>
      </c>
      <c r="E72" s="43" t="s">
        <v>153</v>
      </c>
      <c r="F72" s="38" t="s">
        <v>154</v>
      </c>
      <c r="G72">
        <v>5</v>
      </c>
      <c r="I72" t="s">
        <v>242</v>
      </c>
      <c r="J72">
        <v>5</v>
      </c>
      <c r="K72" t="s">
        <v>245</v>
      </c>
      <c r="L72" t="s">
        <v>418</v>
      </c>
    </row>
    <row r="73" spans="2:12" x14ac:dyDescent="0.25">
      <c r="B73" s="41" t="s">
        <v>200</v>
      </c>
      <c r="C73" s="42" t="s">
        <v>204</v>
      </c>
      <c r="D73" s="28">
        <v>71</v>
      </c>
      <c r="E73" s="44" t="s">
        <v>155</v>
      </c>
      <c r="F73" s="36" t="s">
        <v>95</v>
      </c>
      <c r="G73">
        <v>5</v>
      </c>
      <c r="I73" t="s">
        <v>242</v>
      </c>
      <c r="J73">
        <v>5</v>
      </c>
      <c r="K73" t="s">
        <v>245</v>
      </c>
      <c r="L73" t="s">
        <v>418</v>
      </c>
    </row>
    <row r="74" spans="2:12" x14ac:dyDescent="0.25">
      <c r="B74" s="41" t="s">
        <v>200</v>
      </c>
      <c r="C74" s="42" t="s">
        <v>205</v>
      </c>
      <c r="D74" s="28">
        <v>72</v>
      </c>
      <c r="E74" s="44" t="s">
        <v>156</v>
      </c>
      <c r="F74" s="36" t="s">
        <v>157</v>
      </c>
      <c r="G74">
        <v>5</v>
      </c>
      <c r="I74" t="s">
        <v>242</v>
      </c>
      <c r="J74">
        <v>5</v>
      </c>
      <c r="K74" t="s">
        <v>245</v>
      </c>
      <c r="L74" t="s">
        <v>418</v>
      </c>
    </row>
    <row r="75" spans="2:12" x14ac:dyDescent="0.25">
      <c r="B75" s="41" t="s">
        <v>200</v>
      </c>
      <c r="C75" s="42" t="s">
        <v>205</v>
      </c>
      <c r="D75" s="28">
        <v>73</v>
      </c>
      <c r="E75" s="44" t="s">
        <v>158</v>
      </c>
      <c r="F75" s="36" t="s">
        <v>159</v>
      </c>
      <c r="G75">
        <v>6</v>
      </c>
      <c r="I75" t="s">
        <v>242</v>
      </c>
      <c r="J75">
        <v>5</v>
      </c>
      <c r="K75" t="s">
        <v>245</v>
      </c>
      <c r="L75" t="s">
        <v>418</v>
      </c>
    </row>
    <row r="76" spans="2:12" x14ac:dyDescent="0.25">
      <c r="B76" s="41" t="s">
        <v>200</v>
      </c>
      <c r="C76" s="42" t="s">
        <v>205</v>
      </c>
      <c r="D76" s="28">
        <v>74</v>
      </c>
      <c r="E76" s="43" t="s">
        <v>160</v>
      </c>
      <c r="F76" s="36" t="s">
        <v>161</v>
      </c>
      <c r="G76">
        <v>6</v>
      </c>
      <c r="I76" t="s">
        <v>242</v>
      </c>
      <c r="J76">
        <v>5</v>
      </c>
      <c r="K76" t="s">
        <v>245</v>
      </c>
      <c r="L76" t="s">
        <v>418</v>
      </c>
    </row>
    <row r="77" spans="2:12" x14ac:dyDescent="0.25">
      <c r="B77" s="41" t="s">
        <v>200</v>
      </c>
      <c r="C77" s="42" t="s">
        <v>205</v>
      </c>
      <c r="D77" s="28">
        <v>75</v>
      </c>
      <c r="E77" s="43" t="s">
        <v>163</v>
      </c>
      <c r="F77" s="36" t="s">
        <v>164</v>
      </c>
      <c r="G77">
        <v>6</v>
      </c>
      <c r="I77" t="s">
        <v>242</v>
      </c>
      <c r="J77">
        <v>5</v>
      </c>
      <c r="K77" t="s">
        <v>245</v>
      </c>
      <c r="L77" t="s">
        <v>418</v>
      </c>
    </row>
    <row r="78" spans="2:12" x14ac:dyDescent="0.25">
      <c r="B78" s="41" t="s">
        <v>200</v>
      </c>
      <c r="C78" s="42" t="s">
        <v>205</v>
      </c>
      <c r="D78" s="28">
        <v>76</v>
      </c>
      <c r="E78" s="43" t="s">
        <v>165</v>
      </c>
      <c r="F78" s="36" t="s">
        <v>166</v>
      </c>
      <c r="G78">
        <v>6</v>
      </c>
      <c r="I78" t="s">
        <v>242</v>
      </c>
      <c r="J78">
        <v>5</v>
      </c>
      <c r="K78" t="s">
        <v>245</v>
      </c>
      <c r="L78" t="s">
        <v>418</v>
      </c>
    </row>
    <row r="79" spans="2:12" x14ac:dyDescent="0.25">
      <c r="B79" s="41" t="s">
        <v>200</v>
      </c>
      <c r="C79" s="42" t="s">
        <v>205</v>
      </c>
      <c r="D79" s="28">
        <v>77</v>
      </c>
      <c r="E79" s="43" t="s">
        <v>167</v>
      </c>
      <c r="F79" s="36" t="s">
        <v>168</v>
      </c>
      <c r="G79">
        <v>6</v>
      </c>
      <c r="I79" t="s">
        <v>242</v>
      </c>
      <c r="J79">
        <v>5</v>
      </c>
      <c r="K79" t="s">
        <v>245</v>
      </c>
      <c r="L79" t="s">
        <v>418</v>
      </c>
    </row>
    <row r="80" spans="2:12" x14ac:dyDescent="0.25">
      <c r="B80" s="41" t="s">
        <v>200</v>
      </c>
      <c r="C80" s="42" t="s">
        <v>205</v>
      </c>
      <c r="D80" s="28">
        <v>78</v>
      </c>
      <c r="E80" s="43" t="s">
        <v>169</v>
      </c>
      <c r="F80" s="36" t="s">
        <v>170</v>
      </c>
      <c r="G80">
        <v>3</v>
      </c>
      <c r="I80" t="s">
        <v>242</v>
      </c>
      <c r="J80">
        <v>5</v>
      </c>
      <c r="K80" t="s">
        <v>245</v>
      </c>
      <c r="L80" t="s">
        <v>418</v>
      </c>
    </row>
    <row r="81" spans="2:12" x14ac:dyDescent="0.25">
      <c r="B81" s="41" t="s">
        <v>200</v>
      </c>
      <c r="C81" s="42" t="s">
        <v>205</v>
      </c>
      <c r="D81" s="28">
        <v>79</v>
      </c>
      <c r="E81" s="44" t="s">
        <v>171</v>
      </c>
      <c r="F81" s="36" t="s">
        <v>172</v>
      </c>
      <c r="G81">
        <v>3</v>
      </c>
      <c r="I81" t="s">
        <v>242</v>
      </c>
      <c r="J81">
        <v>5</v>
      </c>
      <c r="K81" t="s">
        <v>245</v>
      </c>
      <c r="L81" t="s">
        <v>418</v>
      </c>
    </row>
    <row r="82" spans="2:12" x14ac:dyDescent="0.25">
      <c r="B82" s="41" t="s">
        <v>200</v>
      </c>
      <c r="C82" s="42" t="s">
        <v>205</v>
      </c>
      <c r="D82" s="28">
        <v>80</v>
      </c>
      <c r="E82" s="44" t="s">
        <v>173</v>
      </c>
      <c r="F82" s="36" t="s">
        <v>174</v>
      </c>
      <c r="G82">
        <v>3</v>
      </c>
      <c r="I82" t="s">
        <v>242</v>
      </c>
      <c r="J82">
        <v>5</v>
      </c>
      <c r="K82" t="s">
        <v>245</v>
      </c>
      <c r="L82" t="s">
        <v>418</v>
      </c>
    </row>
    <row r="83" spans="2:12" x14ac:dyDescent="0.25">
      <c r="B83" s="41" t="s">
        <v>200</v>
      </c>
      <c r="C83" s="42" t="s">
        <v>206</v>
      </c>
      <c r="D83" s="28">
        <v>81</v>
      </c>
      <c r="E83" s="44" t="s">
        <v>175</v>
      </c>
      <c r="F83" s="36" t="s">
        <v>176</v>
      </c>
      <c r="G83">
        <v>3</v>
      </c>
      <c r="I83" t="s">
        <v>242</v>
      </c>
      <c r="J83">
        <v>5</v>
      </c>
      <c r="K83" t="s">
        <v>245</v>
      </c>
      <c r="L83" t="s">
        <v>418</v>
      </c>
    </row>
    <row r="84" spans="2:12" x14ac:dyDescent="0.25">
      <c r="B84" s="42" t="s">
        <v>201</v>
      </c>
      <c r="C84" s="42" t="s">
        <v>206</v>
      </c>
      <c r="D84" s="28">
        <v>82</v>
      </c>
      <c r="E84" s="44" t="s">
        <v>177</v>
      </c>
      <c r="F84" s="36" t="s">
        <v>178</v>
      </c>
      <c r="G84">
        <v>3</v>
      </c>
      <c r="I84" t="s">
        <v>242</v>
      </c>
      <c r="J84">
        <v>5</v>
      </c>
      <c r="K84" t="s">
        <v>245</v>
      </c>
      <c r="L84" t="s">
        <v>418</v>
      </c>
    </row>
    <row r="85" spans="2:12" x14ac:dyDescent="0.25">
      <c r="B85" s="42" t="s">
        <v>201</v>
      </c>
      <c r="C85" s="42" t="s">
        <v>206</v>
      </c>
      <c r="D85" s="28">
        <v>83</v>
      </c>
      <c r="E85" s="44" t="s">
        <v>179</v>
      </c>
      <c r="F85" s="36" t="s">
        <v>180</v>
      </c>
      <c r="G85">
        <v>3</v>
      </c>
      <c r="I85" t="s">
        <v>242</v>
      </c>
      <c r="J85">
        <v>5</v>
      </c>
      <c r="K85" t="s">
        <v>245</v>
      </c>
      <c r="L85" t="s">
        <v>418</v>
      </c>
    </row>
    <row r="86" spans="2:12" x14ac:dyDescent="0.25">
      <c r="B86" s="42" t="s">
        <v>201</v>
      </c>
      <c r="C86" s="42" t="s">
        <v>206</v>
      </c>
      <c r="D86" s="28">
        <v>84</v>
      </c>
      <c r="E86" s="43" t="s">
        <v>181</v>
      </c>
      <c r="F86" s="38" t="s">
        <v>182</v>
      </c>
      <c r="G86">
        <v>2</v>
      </c>
      <c r="I86" t="s">
        <v>242</v>
      </c>
      <c r="J86">
        <v>5</v>
      </c>
      <c r="K86" t="s">
        <v>245</v>
      </c>
      <c r="L86" t="s">
        <v>418</v>
      </c>
    </row>
    <row r="87" spans="2:12" x14ac:dyDescent="0.25">
      <c r="B87" s="42" t="s">
        <v>201</v>
      </c>
      <c r="C87" s="42" t="s">
        <v>206</v>
      </c>
      <c r="D87" s="28">
        <v>85</v>
      </c>
      <c r="E87" s="43" t="s">
        <v>183</v>
      </c>
      <c r="F87" s="35" t="s">
        <v>162</v>
      </c>
      <c r="G87">
        <v>2</v>
      </c>
      <c r="I87" t="s">
        <v>242</v>
      </c>
      <c r="J87">
        <v>5</v>
      </c>
      <c r="K87" t="s">
        <v>245</v>
      </c>
      <c r="L87" t="s">
        <v>418</v>
      </c>
    </row>
    <row r="88" spans="2:12" x14ac:dyDescent="0.25">
      <c r="B88" s="42" t="s">
        <v>201</v>
      </c>
      <c r="C88" s="42" t="s">
        <v>206</v>
      </c>
      <c r="D88" s="28">
        <v>86</v>
      </c>
      <c r="E88" s="43" t="s">
        <v>184</v>
      </c>
      <c r="F88" s="38" t="s">
        <v>185</v>
      </c>
      <c r="G88">
        <v>1</v>
      </c>
      <c r="I88" t="s">
        <v>242</v>
      </c>
      <c r="J88">
        <v>5</v>
      </c>
      <c r="K88" t="s">
        <v>245</v>
      </c>
      <c r="L88" t="s">
        <v>418</v>
      </c>
    </row>
    <row r="89" spans="2:12" x14ac:dyDescent="0.25">
      <c r="B89" s="42" t="s">
        <v>201</v>
      </c>
      <c r="C89" s="42" t="s">
        <v>206</v>
      </c>
      <c r="D89" s="28">
        <v>87</v>
      </c>
      <c r="E89" s="50" t="s">
        <v>186</v>
      </c>
      <c r="F89" s="36" t="s">
        <v>187</v>
      </c>
      <c r="G89">
        <v>1</v>
      </c>
      <c r="I89" t="s">
        <v>242</v>
      </c>
      <c r="J89">
        <v>5</v>
      </c>
      <c r="K89" t="s">
        <v>245</v>
      </c>
      <c r="L89" t="s">
        <v>418</v>
      </c>
    </row>
    <row r="90" spans="2:12" x14ac:dyDescent="0.25">
      <c r="B90" s="42" t="s">
        <v>201</v>
      </c>
      <c r="C90" s="42" t="s">
        <v>206</v>
      </c>
      <c r="D90" s="28">
        <v>88</v>
      </c>
      <c r="E90" s="44" t="s">
        <v>188</v>
      </c>
      <c r="F90" s="38" t="s">
        <v>189</v>
      </c>
      <c r="G90">
        <v>1</v>
      </c>
      <c r="I90" t="s">
        <v>242</v>
      </c>
      <c r="J90">
        <v>5</v>
      </c>
      <c r="K90" t="s">
        <v>245</v>
      </c>
      <c r="L90" t="s">
        <v>418</v>
      </c>
    </row>
    <row r="91" spans="2:12" x14ac:dyDescent="0.25">
      <c r="B91" s="42" t="s">
        <v>201</v>
      </c>
      <c r="C91" s="42" t="s">
        <v>206</v>
      </c>
      <c r="D91" s="28">
        <v>89</v>
      </c>
      <c r="E91" s="44" t="s">
        <v>190</v>
      </c>
      <c r="F91" s="38" t="s">
        <v>191</v>
      </c>
      <c r="G91">
        <v>3</v>
      </c>
      <c r="I91" t="s">
        <v>242</v>
      </c>
      <c r="J91">
        <v>5</v>
      </c>
      <c r="K91" t="s">
        <v>245</v>
      </c>
      <c r="L91" t="s">
        <v>418</v>
      </c>
    </row>
    <row r="92" spans="2:12" x14ac:dyDescent="0.25">
      <c r="B92" s="42" t="s">
        <v>201</v>
      </c>
      <c r="C92" s="42" t="s">
        <v>206</v>
      </c>
      <c r="D92" s="28">
        <v>90</v>
      </c>
      <c r="E92" s="50" t="s">
        <v>192</v>
      </c>
      <c r="F92" s="36" t="s">
        <v>193</v>
      </c>
      <c r="G92">
        <v>3</v>
      </c>
      <c r="I92" t="s">
        <v>242</v>
      </c>
      <c r="J92">
        <v>5</v>
      </c>
      <c r="K92" t="s">
        <v>245</v>
      </c>
      <c r="L92" t="s">
        <v>418</v>
      </c>
    </row>
    <row r="93" spans="2:12" x14ac:dyDescent="0.25">
      <c r="B93" s="42" t="s">
        <v>201</v>
      </c>
      <c r="C93" s="42" t="s">
        <v>207</v>
      </c>
      <c r="D93" s="28">
        <v>91</v>
      </c>
      <c r="E93" s="44" t="s">
        <v>194</v>
      </c>
      <c r="F93" s="36" t="s">
        <v>195</v>
      </c>
      <c r="G93">
        <v>3</v>
      </c>
      <c r="I93" t="s">
        <v>242</v>
      </c>
      <c r="J93">
        <v>5</v>
      </c>
      <c r="K93" t="s">
        <v>245</v>
      </c>
      <c r="L93" t="s">
        <v>418</v>
      </c>
    </row>
    <row r="94" spans="2:12" x14ac:dyDescent="0.25">
      <c r="B94" s="42" t="s">
        <v>202</v>
      </c>
      <c r="C94" s="42" t="s">
        <v>207</v>
      </c>
      <c r="D94" s="28">
        <v>92</v>
      </c>
      <c r="E94" s="44" t="s">
        <v>196</v>
      </c>
      <c r="F94" s="36" t="s">
        <v>197</v>
      </c>
      <c r="G94">
        <v>3</v>
      </c>
      <c r="I94" t="s">
        <v>242</v>
      </c>
      <c r="J94">
        <v>5</v>
      </c>
      <c r="K94" t="s">
        <v>245</v>
      </c>
      <c r="L94" t="s">
        <v>418</v>
      </c>
    </row>
    <row r="95" spans="2:12" x14ac:dyDescent="0.25">
      <c r="B95" s="42" t="s">
        <v>202</v>
      </c>
      <c r="C95" s="42" t="s">
        <v>207</v>
      </c>
      <c r="D95" s="28">
        <v>93</v>
      </c>
      <c r="E95" s="44" t="s">
        <v>198</v>
      </c>
      <c r="F95" s="36" t="s">
        <v>199</v>
      </c>
      <c r="G95">
        <v>3</v>
      </c>
      <c r="I95" t="s">
        <v>242</v>
      </c>
      <c r="J95">
        <v>5</v>
      </c>
      <c r="K95" t="s">
        <v>245</v>
      </c>
      <c r="L95" t="s">
        <v>418</v>
      </c>
    </row>
    <row r="96" spans="2:12" x14ac:dyDescent="0.25">
      <c r="B96" s="42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5"/>
  <sheetViews>
    <sheetView tabSelected="1" zoomScaleNormal="100" workbookViewId="0">
      <selection activeCell="C20" sqref="C20"/>
    </sheetView>
  </sheetViews>
  <sheetFormatPr baseColWidth="10" defaultRowHeight="15" x14ac:dyDescent="0.25"/>
  <cols>
    <col min="2" max="2" width="14.85546875" customWidth="1"/>
    <col min="4" max="4" width="63.85546875" customWidth="1"/>
  </cols>
  <sheetData>
    <row r="1" spans="2:7" ht="15.75" thickBot="1" x14ac:dyDescent="0.3"/>
    <row r="2" spans="2:7" ht="24.75" thickBot="1" x14ac:dyDescent="0.3">
      <c r="B2" s="21" t="s">
        <v>211</v>
      </c>
      <c r="C2" s="19" t="s">
        <v>11</v>
      </c>
      <c r="D2" s="18" t="s">
        <v>10</v>
      </c>
      <c r="E2" s="16" t="s">
        <v>12</v>
      </c>
      <c r="F2" s="16" t="s">
        <v>13</v>
      </c>
      <c r="G2" s="16" t="s">
        <v>223</v>
      </c>
    </row>
    <row r="3" spans="2:7" x14ac:dyDescent="0.25">
      <c r="B3" s="42" t="s">
        <v>203</v>
      </c>
      <c r="C3" s="28">
        <v>1</v>
      </c>
      <c r="D3" s="43" t="s">
        <v>15</v>
      </c>
      <c r="E3" s="27" t="s">
        <v>16</v>
      </c>
      <c r="F3" s="30">
        <f ca="1">RANDBETWEEN(100,200)</f>
        <v>102</v>
      </c>
      <c r="G3" s="54">
        <f ca="1">RAND()/10</f>
        <v>2.7981977734693308E-2</v>
      </c>
    </row>
    <row r="4" spans="2:7" x14ac:dyDescent="0.25">
      <c r="B4" s="42" t="s">
        <v>203</v>
      </c>
      <c r="C4" s="28">
        <v>2</v>
      </c>
      <c r="D4" s="43" t="s">
        <v>17</v>
      </c>
      <c r="E4" s="27" t="s">
        <v>18</v>
      </c>
      <c r="F4" s="30">
        <f t="shared" ref="F4:F39" ca="1" si="0">RANDBETWEEN(100,200)</f>
        <v>114</v>
      </c>
      <c r="G4" s="54">
        <f t="shared" ref="G4:G67" ca="1" si="1">RAND()/10</f>
        <v>4.6099471564297258E-2</v>
      </c>
    </row>
    <row r="5" spans="2:7" x14ac:dyDescent="0.25">
      <c r="B5" s="42" t="s">
        <v>203</v>
      </c>
      <c r="C5" s="28">
        <v>3</v>
      </c>
      <c r="D5" s="43" t="s">
        <v>19</v>
      </c>
      <c r="E5" s="27" t="s">
        <v>20</v>
      </c>
      <c r="F5" s="30">
        <f t="shared" ca="1" si="0"/>
        <v>199</v>
      </c>
      <c r="G5" s="54">
        <f t="shared" ca="1" si="1"/>
        <v>3.8048781793626793E-2</v>
      </c>
    </row>
    <row r="6" spans="2:7" x14ac:dyDescent="0.25">
      <c r="B6" s="42" t="s">
        <v>203</v>
      </c>
      <c r="C6" s="28">
        <v>4</v>
      </c>
      <c r="D6" s="43" t="s">
        <v>21</v>
      </c>
      <c r="E6" s="27" t="s">
        <v>22</v>
      </c>
      <c r="F6" s="30">
        <f t="shared" ca="1" si="0"/>
        <v>198</v>
      </c>
      <c r="G6" s="54">
        <f t="shared" ca="1" si="1"/>
        <v>6.8663568316203072E-2</v>
      </c>
    </row>
    <row r="7" spans="2:7" x14ac:dyDescent="0.25">
      <c r="B7" s="42" t="s">
        <v>203</v>
      </c>
      <c r="C7" s="28">
        <v>5</v>
      </c>
      <c r="D7" s="43" t="s">
        <v>23</v>
      </c>
      <c r="E7" s="27" t="s">
        <v>24</v>
      </c>
      <c r="F7" s="30">
        <f t="shared" ca="1" si="0"/>
        <v>200</v>
      </c>
      <c r="G7" s="54">
        <f t="shared" ca="1" si="1"/>
        <v>7.6396071181857469E-2</v>
      </c>
    </row>
    <row r="8" spans="2:7" x14ac:dyDescent="0.25">
      <c r="B8" s="42" t="s">
        <v>203</v>
      </c>
      <c r="C8" s="28">
        <v>6</v>
      </c>
      <c r="D8" s="43" t="s">
        <v>25</v>
      </c>
      <c r="E8" s="27" t="s">
        <v>26</v>
      </c>
      <c r="F8" s="30">
        <f t="shared" ca="1" si="0"/>
        <v>112</v>
      </c>
      <c r="G8" s="54">
        <f t="shared" ca="1" si="1"/>
        <v>1.2619404132024437E-2</v>
      </c>
    </row>
    <row r="9" spans="2:7" x14ac:dyDescent="0.25">
      <c r="B9" s="42" t="s">
        <v>203</v>
      </c>
      <c r="C9" s="28">
        <v>7</v>
      </c>
      <c r="D9" s="43" t="s">
        <v>27</v>
      </c>
      <c r="E9" s="27" t="s">
        <v>28</v>
      </c>
      <c r="F9" s="30">
        <f t="shared" ca="1" si="0"/>
        <v>198</v>
      </c>
      <c r="G9" s="54">
        <f t="shared" ca="1" si="1"/>
        <v>4.6387132004545736E-2</v>
      </c>
    </row>
    <row r="10" spans="2:7" x14ac:dyDescent="0.25">
      <c r="B10" s="42" t="s">
        <v>203</v>
      </c>
      <c r="C10" s="28">
        <v>8</v>
      </c>
      <c r="D10" s="43" t="s">
        <v>29</v>
      </c>
      <c r="E10" s="27" t="s">
        <v>30</v>
      </c>
      <c r="F10" s="30">
        <f t="shared" ca="1" si="0"/>
        <v>111</v>
      </c>
      <c r="G10" s="54">
        <f t="shared" ca="1" si="1"/>
        <v>5.1432951518094903E-3</v>
      </c>
    </row>
    <row r="11" spans="2:7" x14ac:dyDescent="0.25">
      <c r="B11" s="42" t="s">
        <v>203</v>
      </c>
      <c r="C11" s="28">
        <v>9</v>
      </c>
      <c r="D11" s="43" t="s">
        <v>31</v>
      </c>
      <c r="E11" s="27" t="s">
        <v>32</v>
      </c>
      <c r="F11" s="30">
        <f t="shared" ca="1" si="0"/>
        <v>195</v>
      </c>
      <c r="G11" s="54">
        <f t="shared" ca="1" si="1"/>
        <v>1.0065318753362662E-2</v>
      </c>
    </row>
    <row r="12" spans="2:7" x14ac:dyDescent="0.25">
      <c r="B12" s="42" t="s">
        <v>203</v>
      </c>
      <c r="C12" s="28">
        <v>10</v>
      </c>
      <c r="D12" s="43" t="s">
        <v>33</v>
      </c>
      <c r="E12" s="27" t="s">
        <v>34</v>
      </c>
      <c r="F12" s="30">
        <f t="shared" ca="1" si="0"/>
        <v>200</v>
      </c>
      <c r="G12" s="54">
        <f t="shared" ca="1" si="1"/>
        <v>3.5928010817193198E-2</v>
      </c>
    </row>
    <row r="13" spans="2:7" x14ac:dyDescent="0.25">
      <c r="B13" s="42" t="s">
        <v>203</v>
      </c>
      <c r="C13" s="28">
        <v>11</v>
      </c>
      <c r="D13" s="43" t="s">
        <v>35</v>
      </c>
      <c r="E13" s="27" t="s">
        <v>36</v>
      </c>
      <c r="F13" s="30">
        <f t="shared" ca="1" si="0"/>
        <v>113</v>
      </c>
      <c r="G13" s="54">
        <f t="shared" ca="1" si="1"/>
        <v>1.8911181887283367E-2</v>
      </c>
    </row>
    <row r="14" spans="2:7" x14ac:dyDescent="0.25">
      <c r="B14" s="42" t="s">
        <v>203</v>
      </c>
      <c r="C14" s="28">
        <v>12</v>
      </c>
      <c r="D14" s="43" t="s">
        <v>37</v>
      </c>
      <c r="E14" s="27" t="s">
        <v>38</v>
      </c>
      <c r="F14" s="30">
        <f t="shared" ca="1" si="0"/>
        <v>162</v>
      </c>
      <c r="G14" s="54">
        <f t="shared" ca="1" si="1"/>
        <v>6.1943541266765344E-2</v>
      </c>
    </row>
    <row r="15" spans="2:7" x14ac:dyDescent="0.25">
      <c r="B15" s="42" t="s">
        <v>203</v>
      </c>
      <c r="C15" s="28">
        <v>13</v>
      </c>
      <c r="D15" s="43" t="s">
        <v>39</v>
      </c>
      <c r="E15" s="27" t="s">
        <v>40</v>
      </c>
      <c r="F15" s="30">
        <f t="shared" ca="1" si="0"/>
        <v>111</v>
      </c>
      <c r="G15" s="54">
        <f t="shared" ca="1" si="1"/>
        <v>1.5701822353499862E-2</v>
      </c>
    </row>
    <row r="16" spans="2:7" x14ac:dyDescent="0.25">
      <c r="B16" s="42" t="s">
        <v>203</v>
      </c>
      <c r="C16" s="28">
        <v>14</v>
      </c>
      <c r="D16" s="43" t="s">
        <v>41</v>
      </c>
      <c r="E16" s="27" t="s">
        <v>42</v>
      </c>
      <c r="F16" s="30">
        <f t="shared" ca="1" si="0"/>
        <v>116</v>
      </c>
      <c r="G16" s="54">
        <f t="shared" ca="1" si="1"/>
        <v>9.7694952188841708E-2</v>
      </c>
    </row>
    <row r="17" spans="2:7" x14ac:dyDescent="0.25">
      <c r="B17" s="42" t="s">
        <v>203</v>
      </c>
      <c r="C17" s="28">
        <v>15</v>
      </c>
      <c r="D17" s="43" t="s">
        <v>43</v>
      </c>
      <c r="E17" s="27" t="s">
        <v>44</v>
      </c>
      <c r="F17" s="30">
        <f t="shared" ca="1" si="0"/>
        <v>168</v>
      </c>
      <c r="G17" s="54">
        <f t="shared" ca="1" si="1"/>
        <v>9.3565251906280594E-2</v>
      </c>
    </row>
    <row r="18" spans="2:7" x14ac:dyDescent="0.25">
      <c r="B18" s="42" t="s">
        <v>203</v>
      </c>
      <c r="C18" s="28">
        <v>16</v>
      </c>
      <c r="D18" s="43" t="s">
        <v>45</v>
      </c>
      <c r="E18" s="27" t="s">
        <v>46</v>
      </c>
      <c r="F18" s="30">
        <f t="shared" ca="1" si="0"/>
        <v>120</v>
      </c>
      <c r="G18" s="54">
        <f t="shared" ca="1" si="1"/>
        <v>8.4670214501971139E-2</v>
      </c>
    </row>
    <row r="19" spans="2:7" x14ac:dyDescent="0.25">
      <c r="B19" s="42" t="s">
        <v>203</v>
      </c>
      <c r="C19" s="28">
        <v>17</v>
      </c>
      <c r="D19" s="43" t="s">
        <v>47</v>
      </c>
      <c r="E19" s="27" t="s">
        <v>48</v>
      </c>
      <c r="F19" s="30">
        <f t="shared" ca="1" si="0"/>
        <v>132</v>
      </c>
      <c r="G19" s="54">
        <f t="shared" ca="1" si="1"/>
        <v>3.2951739315903263E-2</v>
      </c>
    </row>
    <row r="20" spans="2:7" x14ac:dyDescent="0.25">
      <c r="B20" s="42" t="s">
        <v>203</v>
      </c>
      <c r="C20" s="28">
        <v>18</v>
      </c>
      <c r="D20" s="43" t="s">
        <v>49</v>
      </c>
      <c r="E20" s="27" t="s">
        <v>50</v>
      </c>
      <c r="F20" s="30">
        <f t="shared" ca="1" si="0"/>
        <v>166</v>
      </c>
      <c r="G20" s="54">
        <f t="shared" ca="1" si="1"/>
        <v>2.8543162200693872E-2</v>
      </c>
    </row>
    <row r="21" spans="2:7" x14ac:dyDescent="0.25">
      <c r="B21" s="42" t="s">
        <v>203</v>
      </c>
      <c r="C21" s="28">
        <v>19</v>
      </c>
      <c r="D21" s="43" t="s">
        <v>51</v>
      </c>
      <c r="E21" s="27" t="s">
        <v>52</v>
      </c>
      <c r="F21" s="30">
        <f t="shared" ca="1" si="0"/>
        <v>106</v>
      </c>
      <c r="G21" s="54">
        <f t="shared" ca="1" si="1"/>
        <v>8.5637432492980628E-2</v>
      </c>
    </row>
    <row r="22" spans="2:7" x14ac:dyDescent="0.25">
      <c r="B22" s="42" t="s">
        <v>203</v>
      </c>
      <c r="C22" s="28">
        <v>20</v>
      </c>
      <c r="D22" s="43" t="s">
        <v>53</v>
      </c>
      <c r="E22" s="27" t="s">
        <v>54</v>
      </c>
      <c r="F22" s="30">
        <f t="shared" ca="1" si="0"/>
        <v>118</v>
      </c>
      <c r="G22" s="54">
        <f t="shared" ca="1" si="1"/>
        <v>4.5214119505903552E-2</v>
      </c>
    </row>
    <row r="23" spans="2:7" x14ac:dyDescent="0.25">
      <c r="B23" s="42" t="s">
        <v>203</v>
      </c>
      <c r="C23" s="28">
        <v>21</v>
      </c>
      <c r="D23" s="43" t="s">
        <v>55</v>
      </c>
      <c r="E23" s="27" t="s">
        <v>56</v>
      </c>
      <c r="F23" s="30">
        <f t="shared" ca="1" si="0"/>
        <v>138</v>
      </c>
      <c r="G23" s="54">
        <f t="shared" ca="1" si="1"/>
        <v>9.1321336001532361E-2</v>
      </c>
    </row>
    <row r="24" spans="2:7" x14ac:dyDescent="0.25">
      <c r="B24" s="42" t="s">
        <v>203</v>
      </c>
      <c r="C24" s="28">
        <v>22</v>
      </c>
      <c r="D24" s="43" t="s">
        <v>57</v>
      </c>
      <c r="E24" s="27" t="s">
        <v>58</v>
      </c>
      <c r="F24" s="30">
        <f t="shared" ca="1" si="0"/>
        <v>117</v>
      </c>
      <c r="G24" s="54">
        <f t="shared" ca="1" si="1"/>
        <v>3.8447165778091839E-2</v>
      </c>
    </row>
    <row r="25" spans="2:7" x14ac:dyDescent="0.25">
      <c r="B25" s="42" t="s">
        <v>203</v>
      </c>
      <c r="C25" s="28">
        <v>23</v>
      </c>
      <c r="D25" s="43" t="s">
        <v>59</v>
      </c>
      <c r="E25" s="27" t="s">
        <v>60</v>
      </c>
      <c r="F25" s="30">
        <f t="shared" ca="1" si="0"/>
        <v>118</v>
      </c>
      <c r="G25" s="54">
        <f t="shared" ca="1" si="1"/>
        <v>7.559205112741571E-2</v>
      </c>
    </row>
    <row r="26" spans="2:7" x14ac:dyDescent="0.25">
      <c r="B26" s="42" t="s">
        <v>203</v>
      </c>
      <c r="C26" s="28">
        <v>24</v>
      </c>
      <c r="D26" s="43" t="s">
        <v>61</v>
      </c>
      <c r="E26" s="27" t="s">
        <v>62</v>
      </c>
      <c r="F26" s="30">
        <f t="shared" ca="1" si="0"/>
        <v>199</v>
      </c>
      <c r="G26" s="54">
        <f t="shared" ca="1" si="1"/>
        <v>6.6749025552794522E-2</v>
      </c>
    </row>
    <row r="27" spans="2:7" x14ac:dyDescent="0.25">
      <c r="B27" s="42" t="s">
        <v>203</v>
      </c>
      <c r="C27" s="28">
        <v>25</v>
      </c>
      <c r="D27" s="43" t="s">
        <v>63</v>
      </c>
      <c r="E27" s="27" t="s">
        <v>64</v>
      </c>
      <c r="F27" s="30">
        <f t="shared" ca="1" si="0"/>
        <v>161</v>
      </c>
      <c r="G27" s="54">
        <f t="shared" ca="1" si="1"/>
        <v>9.3941707925669596E-2</v>
      </c>
    </row>
    <row r="28" spans="2:7" x14ac:dyDescent="0.25">
      <c r="B28" s="42" t="s">
        <v>203</v>
      </c>
      <c r="C28" s="28">
        <v>26</v>
      </c>
      <c r="D28" s="43" t="s">
        <v>65</v>
      </c>
      <c r="E28" s="27" t="s">
        <v>66</v>
      </c>
      <c r="F28" s="30">
        <f t="shared" ca="1" si="0"/>
        <v>175</v>
      </c>
      <c r="G28" s="54">
        <f t="shared" ca="1" si="1"/>
        <v>1.7469592191954032E-2</v>
      </c>
    </row>
    <row r="29" spans="2:7" x14ac:dyDescent="0.25">
      <c r="B29" s="42" t="s">
        <v>203</v>
      </c>
      <c r="C29" s="28">
        <v>27</v>
      </c>
      <c r="D29" s="43" t="s">
        <v>67</v>
      </c>
      <c r="E29" s="36" t="s">
        <v>68</v>
      </c>
      <c r="F29" s="30">
        <f t="shared" ca="1" si="0"/>
        <v>165</v>
      </c>
      <c r="G29" s="54">
        <f t="shared" ca="1" si="1"/>
        <v>6.4319931377922079E-2</v>
      </c>
    </row>
    <row r="30" spans="2:7" x14ac:dyDescent="0.25">
      <c r="B30" s="42" t="s">
        <v>203</v>
      </c>
      <c r="C30" s="28">
        <v>28</v>
      </c>
      <c r="D30" s="43" t="s">
        <v>69</v>
      </c>
      <c r="E30" s="36" t="s">
        <v>70</v>
      </c>
      <c r="F30" s="30">
        <f t="shared" ca="1" si="0"/>
        <v>157</v>
      </c>
      <c r="G30" s="54">
        <f t="shared" ca="1" si="1"/>
        <v>1.9044086795409511E-2</v>
      </c>
    </row>
    <row r="31" spans="2:7" x14ac:dyDescent="0.25">
      <c r="B31" s="42" t="s">
        <v>203</v>
      </c>
      <c r="C31" s="28">
        <v>29</v>
      </c>
      <c r="D31" s="43" t="s">
        <v>71</v>
      </c>
      <c r="E31" s="27" t="s">
        <v>72</v>
      </c>
      <c r="F31" s="30">
        <f t="shared" ca="1" si="0"/>
        <v>174</v>
      </c>
      <c r="G31" s="54">
        <f t="shared" ca="1" si="1"/>
        <v>7.9083759659572997E-2</v>
      </c>
    </row>
    <row r="32" spans="2:7" x14ac:dyDescent="0.25">
      <c r="B32" s="42" t="s">
        <v>203</v>
      </c>
      <c r="C32" s="28">
        <v>30</v>
      </c>
      <c r="D32" s="43" t="s">
        <v>73</v>
      </c>
      <c r="E32" s="27" t="s">
        <v>74</v>
      </c>
      <c r="F32" s="30">
        <f t="shared" ca="1" si="0"/>
        <v>193</v>
      </c>
      <c r="G32" s="54">
        <f t="shared" ca="1" si="1"/>
        <v>1.9274661363682145E-2</v>
      </c>
    </row>
    <row r="33" spans="2:7" x14ac:dyDescent="0.25">
      <c r="B33" s="42" t="s">
        <v>203</v>
      </c>
      <c r="C33" s="28">
        <v>31</v>
      </c>
      <c r="D33" s="43" t="s">
        <v>75</v>
      </c>
      <c r="E33" s="27" t="s">
        <v>76</v>
      </c>
      <c r="F33" s="30">
        <f t="shared" ca="1" si="0"/>
        <v>101</v>
      </c>
      <c r="G33" s="54">
        <f t="shared" ca="1" si="1"/>
        <v>6.4761959183317341E-2</v>
      </c>
    </row>
    <row r="34" spans="2:7" x14ac:dyDescent="0.25">
      <c r="B34" s="42" t="s">
        <v>203</v>
      </c>
      <c r="C34" s="28">
        <v>32</v>
      </c>
      <c r="D34" s="43" t="s">
        <v>77</v>
      </c>
      <c r="E34" s="36" t="s">
        <v>78</v>
      </c>
      <c r="F34" s="30">
        <f t="shared" ca="1" si="0"/>
        <v>168</v>
      </c>
      <c r="G34" s="54">
        <f t="shared" ca="1" si="1"/>
        <v>8.0412046647124452E-2</v>
      </c>
    </row>
    <row r="35" spans="2:7" x14ac:dyDescent="0.25">
      <c r="B35" s="42" t="s">
        <v>203</v>
      </c>
      <c r="C35" s="28">
        <v>33</v>
      </c>
      <c r="D35" s="43" t="s">
        <v>79</v>
      </c>
      <c r="E35" s="36" t="s">
        <v>80</v>
      </c>
      <c r="F35" s="30">
        <f t="shared" ca="1" si="0"/>
        <v>152</v>
      </c>
      <c r="G35" s="54">
        <f t="shared" ca="1" si="1"/>
        <v>8.0227435938931557E-3</v>
      </c>
    </row>
    <row r="36" spans="2:7" x14ac:dyDescent="0.25">
      <c r="B36" s="42" t="s">
        <v>203</v>
      </c>
      <c r="C36" s="28">
        <v>34</v>
      </c>
      <c r="D36" s="43" t="s">
        <v>81</v>
      </c>
      <c r="E36" s="36" t="s">
        <v>82</v>
      </c>
      <c r="F36" s="30">
        <f t="shared" ca="1" si="0"/>
        <v>102</v>
      </c>
      <c r="G36" s="54">
        <f t="shared" ca="1" si="1"/>
        <v>3.2069348602372315E-3</v>
      </c>
    </row>
    <row r="37" spans="2:7" x14ac:dyDescent="0.25">
      <c r="B37" s="42" t="s">
        <v>203</v>
      </c>
      <c r="C37" s="28">
        <v>35</v>
      </c>
      <c r="D37" s="43" t="s">
        <v>83</v>
      </c>
      <c r="E37" s="36" t="s">
        <v>84</v>
      </c>
      <c r="F37" s="30">
        <f t="shared" ca="1" si="0"/>
        <v>186</v>
      </c>
      <c r="G37" s="54">
        <f t="shared" ca="1" si="1"/>
        <v>2.2348507719780208E-2</v>
      </c>
    </row>
    <row r="38" spans="2:7" x14ac:dyDescent="0.25">
      <c r="B38" s="42" t="s">
        <v>203</v>
      </c>
      <c r="C38" s="28">
        <v>36</v>
      </c>
      <c r="D38" s="43" t="s">
        <v>85</v>
      </c>
      <c r="E38" s="36" t="s">
        <v>86</v>
      </c>
      <c r="F38" s="30">
        <f t="shared" ca="1" si="0"/>
        <v>135</v>
      </c>
      <c r="G38" s="54">
        <f t="shared" ca="1" si="1"/>
        <v>5.9034711134050236E-3</v>
      </c>
    </row>
    <row r="39" spans="2:7" x14ac:dyDescent="0.25">
      <c r="B39" s="42" t="s">
        <v>203</v>
      </c>
      <c r="C39" s="28">
        <v>37</v>
      </c>
      <c r="D39" s="43" t="s">
        <v>87</v>
      </c>
      <c r="E39" s="36" t="s">
        <v>88</v>
      </c>
      <c r="F39" s="30">
        <f t="shared" ca="1" si="0"/>
        <v>173</v>
      </c>
      <c r="G39" s="54">
        <f t="shared" ca="1" si="1"/>
        <v>1.3269055896120452E-2</v>
      </c>
    </row>
    <row r="40" spans="2:7" x14ac:dyDescent="0.25">
      <c r="B40" s="42" t="s">
        <v>204</v>
      </c>
      <c r="C40" s="28">
        <v>38</v>
      </c>
      <c r="D40" s="44" t="s">
        <v>89</v>
      </c>
      <c r="E40" s="36" t="s">
        <v>90</v>
      </c>
      <c r="F40" s="30">
        <f ca="1">RANDBETWEEN(80,150)</f>
        <v>149</v>
      </c>
      <c r="G40" s="54">
        <f t="shared" ca="1" si="1"/>
        <v>2.5117026136157072E-2</v>
      </c>
    </row>
    <row r="41" spans="2:7" x14ac:dyDescent="0.25">
      <c r="B41" s="42" t="s">
        <v>204</v>
      </c>
      <c r="C41" s="28">
        <v>39</v>
      </c>
      <c r="D41" s="43" t="s">
        <v>91</v>
      </c>
      <c r="E41" s="28" t="s">
        <v>92</v>
      </c>
      <c r="F41" s="30">
        <f t="shared" ref="F41:F73" ca="1" si="2">RANDBETWEEN(80,150)</f>
        <v>130</v>
      </c>
      <c r="G41" s="54">
        <f t="shared" ca="1" si="1"/>
        <v>7.4525178601040548E-2</v>
      </c>
    </row>
    <row r="42" spans="2:7" x14ac:dyDescent="0.25">
      <c r="B42" s="42" t="s">
        <v>204</v>
      </c>
      <c r="C42" s="28">
        <v>40</v>
      </c>
      <c r="D42" s="43" t="s">
        <v>93</v>
      </c>
      <c r="E42" s="28" t="s">
        <v>94</v>
      </c>
      <c r="F42" s="30">
        <f t="shared" ca="1" si="2"/>
        <v>95</v>
      </c>
      <c r="G42" s="54">
        <f t="shared" ca="1" si="1"/>
        <v>3.4917450397446162E-2</v>
      </c>
    </row>
    <row r="43" spans="2:7" x14ac:dyDescent="0.25">
      <c r="B43" s="42" t="s">
        <v>204</v>
      </c>
      <c r="C43" s="28">
        <v>41</v>
      </c>
      <c r="D43" s="44" t="s">
        <v>96</v>
      </c>
      <c r="E43" s="36" t="s">
        <v>97</v>
      </c>
      <c r="F43" s="30">
        <f t="shared" ca="1" si="2"/>
        <v>96</v>
      </c>
      <c r="G43" s="54">
        <f t="shared" ca="1" si="1"/>
        <v>9.7874704422056549E-2</v>
      </c>
    </row>
    <row r="44" spans="2:7" x14ac:dyDescent="0.25">
      <c r="B44" s="42" t="s">
        <v>204</v>
      </c>
      <c r="C44" s="28">
        <v>42</v>
      </c>
      <c r="D44" s="44" t="s">
        <v>98</v>
      </c>
      <c r="E44" s="36" t="s">
        <v>99</v>
      </c>
      <c r="F44" s="30">
        <f t="shared" ca="1" si="2"/>
        <v>101</v>
      </c>
      <c r="G44" s="54">
        <f t="shared" ca="1" si="1"/>
        <v>5.54247448378953E-2</v>
      </c>
    </row>
    <row r="45" spans="2:7" x14ac:dyDescent="0.25">
      <c r="B45" s="42" t="s">
        <v>204</v>
      </c>
      <c r="C45" s="28">
        <v>43</v>
      </c>
      <c r="D45" s="44" t="s">
        <v>100</v>
      </c>
      <c r="E45" s="36" t="s">
        <v>101</v>
      </c>
      <c r="F45" s="30">
        <f t="shared" ca="1" si="2"/>
        <v>129</v>
      </c>
      <c r="G45" s="54">
        <f t="shared" ca="1" si="1"/>
        <v>8.2598621077954015E-2</v>
      </c>
    </row>
    <row r="46" spans="2:7" x14ac:dyDescent="0.25">
      <c r="B46" s="42" t="s">
        <v>204</v>
      </c>
      <c r="C46" s="28">
        <v>44</v>
      </c>
      <c r="D46" s="44" t="s">
        <v>102</v>
      </c>
      <c r="E46" s="36" t="s">
        <v>103</v>
      </c>
      <c r="F46" s="30">
        <f t="shared" ca="1" si="2"/>
        <v>129</v>
      </c>
      <c r="G46" s="54">
        <f t="shared" ca="1" si="1"/>
        <v>3.0259884983915929E-2</v>
      </c>
    </row>
    <row r="47" spans="2:7" x14ac:dyDescent="0.25">
      <c r="B47" s="42" t="s">
        <v>204</v>
      </c>
      <c r="C47" s="28">
        <v>45</v>
      </c>
      <c r="D47" s="44" t="s">
        <v>104</v>
      </c>
      <c r="E47" s="36" t="s">
        <v>105</v>
      </c>
      <c r="F47" s="30">
        <f t="shared" ca="1" si="2"/>
        <v>111</v>
      </c>
      <c r="G47" s="54">
        <f t="shared" ca="1" si="1"/>
        <v>8.0329443438364276E-2</v>
      </c>
    </row>
    <row r="48" spans="2:7" x14ac:dyDescent="0.25">
      <c r="B48" s="42" t="s">
        <v>204</v>
      </c>
      <c r="C48" s="28">
        <v>46</v>
      </c>
      <c r="D48" s="44" t="s">
        <v>106</v>
      </c>
      <c r="E48" s="36" t="s">
        <v>107</v>
      </c>
      <c r="F48" s="30">
        <f t="shared" ca="1" si="2"/>
        <v>146</v>
      </c>
      <c r="G48" s="54">
        <f t="shared" ca="1" si="1"/>
        <v>3.4237222351868178E-2</v>
      </c>
    </row>
    <row r="49" spans="2:7" x14ac:dyDescent="0.25">
      <c r="B49" s="42" t="s">
        <v>204</v>
      </c>
      <c r="C49" s="28">
        <v>47</v>
      </c>
      <c r="D49" s="44" t="s">
        <v>208</v>
      </c>
      <c r="E49" s="27" t="s">
        <v>108</v>
      </c>
      <c r="F49" s="30">
        <f t="shared" ca="1" si="2"/>
        <v>143</v>
      </c>
      <c r="G49" s="54">
        <f t="shared" ca="1" si="1"/>
        <v>6.4333821728448246E-2</v>
      </c>
    </row>
    <row r="50" spans="2:7" x14ac:dyDescent="0.25">
      <c r="B50" s="42" t="s">
        <v>204</v>
      </c>
      <c r="C50" s="28">
        <v>48</v>
      </c>
      <c r="D50" s="43" t="s">
        <v>109</v>
      </c>
      <c r="E50" s="27" t="s">
        <v>110</v>
      </c>
      <c r="F50" s="30">
        <f t="shared" ca="1" si="2"/>
        <v>139</v>
      </c>
      <c r="G50" s="54">
        <f t="shared" ca="1" si="1"/>
        <v>2.6681192866271464E-2</v>
      </c>
    </row>
    <row r="51" spans="2:7" x14ac:dyDescent="0.25">
      <c r="B51" s="42" t="s">
        <v>204</v>
      </c>
      <c r="C51" s="28">
        <v>49</v>
      </c>
      <c r="D51" s="43" t="s">
        <v>111</v>
      </c>
      <c r="E51" s="27" t="s">
        <v>112</v>
      </c>
      <c r="F51" s="30">
        <f t="shared" ca="1" si="2"/>
        <v>117</v>
      </c>
      <c r="G51" s="54">
        <f t="shared" ca="1" si="1"/>
        <v>1.9627182978971036E-2</v>
      </c>
    </row>
    <row r="52" spans="2:7" x14ac:dyDescent="0.25">
      <c r="B52" s="42" t="s">
        <v>204</v>
      </c>
      <c r="C52" s="28">
        <v>50</v>
      </c>
      <c r="D52" s="43" t="s">
        <v>113</v>
      </c>
      <c r="E52" s="27" t="s">
        <v>114</v>
      </c>
      <c r="F52" s="30">
        <f t="shared" ca="1" si="2"/>
        <v>89</v>
      </c>
      <c r="G52" s="54">
        <f t="shared" ca="1" si="1"/>
        <v>8.5511754693623002E-2</v>
      </c>
    </row>
    <row r="53" spans="2:7" x14ac:dyDescent="0.25">
      <c r="B53" s="42" t="s">
        <v>204</v>
      </c>
      <c r="C53" s="28">
        <v>51</v>
      </c>
      <c r="D53" s="43" t="s">
        <v>115</v>
      </c>
      <c r="E53" s="27" t="s">
        <v>116</v>
      </c>
      <c r="F53" s="30">
        <f t="shared" ca="1" si="2"/>
        <v>93</v>
      </c>
      <c r="G53" s="54">
        <f t="shared" ca="1" si="1"/>
        <v>5.5074034624243172E-2</v>
      </c>
    </row>
    <row r="54" spans="2:7" x14ac:dyDescent="0.25">
      <c r="B54" s="42" t="s">
        <v>204</v>
      </c>
      <c r="C54" s="28">
        <v>52</v>
      </c>
      <c r="D54" s="43" t="s">
        <v>117</v>
      </c>
      <c r="E54" s="27" t="s">
        <v>118</v>
      </c>
      <c r="F54" s="30">
        <f t="shared" ca="1" si="2"/>
        <v>140</v>
      </c>
      <c r="G54" s="54">
        <f t="shared" ca="1" si="1"/>
        <v>9.7218403184884866E-2</v>
      </c>
    </row>
    <row r="55" spans="2:7" x14ac:dyDescent="0.25">
      <c r="B55" s="42" t="s">
        <v>204</v>
      </c>
      <c r="C55" s="28">
        <v>53</v>
      </c>
      <c r="D55" s="43" t="s">
        <v>119</v>
      </c>
      <c r="E55" s="27" t="s">
        <v>120</v>
      </c>
      <c r="F55" s="30">
        <f t="shared" ca="1" si="2"/>
        <v>143</v>
      </c>
      <c r="G55" s="54">
        <f t="shared" ca="1" si="1"/>
        <v>8.7550379313616783E-2</v>
      </c>
    </row>
    <row r="56" spans="2:7" x14ac:dyDescent="0.25">
      <c r="B56" s="42" t="s">
        <v>204</v>
      </c>
      <c r="C56" s="28">
        <v>54</v>
      </c>
      <c r="D56" s="43" t="s">
        <v>121</v>
      </c>
      <c r="E56" s="27" t="s">
        <v>122</v>
      </c>
      <c r="F56" s="30">
        <f t="shared" ca="1" si="2"/>
        <v>127</v>
      </c>
      <c r="G56" s="54">
        <f t="shared" ca="1" si="1"/>
        <v>5.0424603558698697E-2</v>
      </c>
    </row>
    <row r="57" spans="2:7" x14ac:dyDescent="0.25">
      <c r="B57" s="42" t="s">
        <v>204</v>
      </c>
      <c r="C57" s="28">
        <v>55</v>
      </c>
      <c r="D57" s="43" t="s">
        <v>123</v>
      </c>
      <c r="E57" s="27" t="s">
        <v>124</v>
      </c>
      <c r="F57" s="30">
        <f t="shared" ca="1" si="2"/>
        <v>132</v>
      </c>
      <c r="G57" s="54">
        <f t="shared" ca="1" si="1"/>
        <v>4.7960603619883656E-2</v>
      </c>
    </row>
    <row r="58" spans="2:7" x14ac:dyDescent="0.25">
      <c r="B58" s="42" t="s">
        <v>204</v>
      </c>
      <c r="C58" s="28">
        <v>56</v>
      </c>
      <c r="D58" s="43" t="s">
        <v>125</v>
      </c>
      <c r="E58" s="27" t="s">
        <v>126</v>
      </c>
      <c r="F58" s="30">
        <f t="shared" ca="1" si="2"/>
        <v>136</v>
      </c>
      <c r="G58" s="54">
        <f t="shared" ca="1" si="1"/>
        <v>4.5270616655118112E-3</v>
      </c>
    </row>
    <row r="59" spans="2:7" x14ac:dyDescent="0.25">
      <c r="B59" s="42" t="s">
        <v>204</v>
      </c>
      <c r="C59" s="28">
        <v>57</v>
      </c>
      <c r="D59" s="43" t="s">
        <v>127</v>
      </c>
      <c r="E59" s="27" t="s">
        <v>128</v>
      </c>
      <c r="F59" s="30">
        <f t="shared" ca="1" si="2"/>
        <v>108</v>
      </c>
      <c r="G59" s="54">
        <f t="shared" ca="1" si="1"/>
        <v>5.0601765407719913E-2</v>
      </c>
    </row>
    <row r="60" spans="2:7" x14ac:dyDescent="0.25">
      <c r="B60" s="42" t="s">
        <v>204</v>
      </c>
      <c r="C60" s="28">
        <v>58</v>
      </c>
      <c r="D60" s="43" t="s">
        <v>129</v>
      </c>
      <c r="E60" s="27" t="s">
        <v>130</v>
      </c>
      <c r="F60" s="30">
        <f t="shared" ca="1" si="2"/>
        <v>120</v>
      </c>
      <c r="G60" s="54">
        <f t="shared" ca="1" si="1"/>
        <v>3.1762728434300357E-2</v>
      </c>
    </row>
    <row r="61" spans="2:7" x14ac:dyDescent="0.25">
      <c r="B61" s="42" t="s">
        <v>204</v>
      </c>
      <c r="C61" s="28">
        <v>59</v>
      </c>
      <c r="D61" s="43" t="s">
        <v>222</v>
      </c>
      <c r="E61" s="27" t="s">
        <v>132</v>
      </c>
      <c r="F61" s="30">
        <f t="shared" ca="1" si="2"/>
        <v>134</v>
      </c>
      <c r="G61" s="54">
        <f t="shared" ca="1" si="1"/>
        <v>5.5071607197784776E-2</v>
      </c>
    </row>
    <row r="62" spans="2:7" x14ac:dyDescent="0.25">
      <c r="B62" s="42" t="s">
        <v>204</v>
      </c>
      <c r="C62" s="28">
        <v>60</v>
      </c>
      <c r="D62" s="43" t="s">
        <v>133</v>
      </c>
      <c r="E62" s="27" t="s">
        <v>134</v>
      </c>
      <c r="F62" s="30">
        <f t="shared" ca="1" si="2"/>
        <v>87</v>
      </c>
      <c r="G62" s="54">
        <f t="shared" ca="1" si="1"/>
        <v>5.1684884098800808E-2</v>
      </c>
    </row>
    <row r="63" spans="2:7" x14ac:dyDescent="0.25">
      <c r="B63" s="42" t="s">
        <v>204</v>
      </c>
      <c r="C63" s="28">
        <v>61</v>
      </c>
      <c r="D63" s="44" t="s">
        <v>135</v>
      </c>
      <c r="E63" s="36" t="s">
        <v>136</v>
      </c>
      <c r="F63" s="30">
        <f t="shared" ca="1" si="2"/>
        <v>143</v>
      </c>
      <c r="G63" s="54">
        <f t="shared" ca="1" si="1"/>
        <v>3.0817830743358133E-2</v>
      </c>
    </row>
    <row r="64" spans="2:7" x14ac:dyDescent="0.25">
      <c r="B64" s="42" t="s">
        <v>204</v>
      </c>
      <c r="C64" s="28">
        <v>62</v>
      </c>
      <c r="D64" s="44" t="s">
        <v>137</v>
      </c>
      <c r="E64" s="38" t="s">
        <v>138</v>
      </c>
      <c r="F64" s="30">
        <f t="shared" ca="1" si="2"/>
        <v>95</v>
      </c>
      <c r="G64" s="54">
        <f t="shared" ca="1" si="1"/>
        <v>6.0601624611180939E-2</v>
      </c>
    </row>
    <row r="65" spans="2:7" x14ac:dyDescent="0.25">
      <c r="B65" s="42" t="s">
        <v>204</v>
      </c>
      <c r="C65" s="28">
        <v>63</v>
      </c>
      <c r="D65" s="44" t="s">
        <v>139</v>
      </c>
      <c r="E65" s="38" t="s">
        <v>140</v>
      </c>
      <c r="F65" s="30">
        <f t="shared" ca="1" si="2"/>
        <v>99</v>
      </c>
      <c r="G65" s="54">
        <f t="shared" ca="1" si="1"/>
        <v>8.4091891852583436E-2</v>
      </c>
    </row>
    <row r="66" spans="2:7" x14ac:dyDescent="0.25">
      <c r="B66" s="42" t="s">
        <v>204</v>
      </c>
      <c r="C66" s="28">
        <v>64</v>
      </c>
      <c r="D66" s="48" t="s">
        <v>141</v>
      </c>
      <c r="E66" s="38" t="s">
        <v>142</v>
      </c>
      <c r="F66" s="30">
        <f t="shared" ca="1" si="2"/>
        <v>124</v>
      </c>
      <c r="G66" s="54">
        <f t="shared" ca="1" si="1"/>
        <v>3.5001030799131937E-2</v>
      </c>
    </row>
    <row r="67" spans="2:7" x14ac:dyDescent="0.25">
      <c r="B67" s="42" t="s">
        <v>204</v>
      </c>
      <c r="C67" s="28">
        <v>65</v>
      </c>
      <c r="D67" s="48" t="s">
        <v>143</v>
      </c>
      <c r="E67" s="38" t="s">
        <v>144</v>
      </c>
      <c r="F67" s="30">
        <f t="shared" ca="1" si="2"/>
        <v>88</v>
      </c>
      <c r="G67" s="54">
        <f t="shared" ca="1" si="1"/>
        <v>6.2875994296828192E-2</v>
      </c>
    </row>
    <row r="68" spans="2:7" x14ac:dyDescent="0.25">
      <c r="B68" s="42" t="s">
        <v>204</v>
      </c>
      <c r="C68" s="28">
        <v>66</v>
      </c>
      <c r="D68" s="48" t="s">
        <v>145</v>
      </c>
      <c r="E68" s="38" t="s">
        <v>146</v>
      </c>
      <c r="F68" s="30">
        <f t="shared" ca="1" si="2"/>
        <v>114</v>
      </c>
      <c r="G68" s="54">
        <f t="shared" ref="G68:G95" ca="1" si="3">RAND()/10</f>
        <v>5.7859370685858058E-2</v>
      </c>
    </row>
    <row r="69" spans="2:7" x14ac:dyDescent="0.25">
      <c r="B69" s="42" t="s">
        <v>204</v>
      </c>
      <c r="C69" s="28">
        <v>67</v>
      </c>
      <c r="D69" s="48" t="s">
        <v>147</v>
      </c>
      <c r="E69" s="38" t="s">
        <v>148</v>
      </c>
      <c r="F69" s="30">
        <f t="shared" ca="1" si="2"/>
        <v>124</v>
      </c>
      <c r="G69" s="54">
        <f t="shared" ca="1" si="3"/>
        <v>3.689894721470012E-2</v>
      </c>
    </row>
    <row r="70" spans="2:7" x14ac:dyDescent="0.25">
      <c r="B70" s="42" t="s">
        <v>204</v>
      </c>
      <c r="C70" s="28">
        <v>68</v>
      </c>
      <c r="D70" s="44" t="s">
        <v>149</v>
      </c>
      <c r="E70" s="36" t="s">
        <v>150</v>
      </c>
      <c r="F70" s="30">
        <f t="shared" ca="1" si="2"/>
        <v>80</v>
      </c>
      <c r="G70" s="54">
        <f t="shared" ca="1" si="3"/>
        <v>2.0274562333037326E-2</v>
      </c>
    </row>
    <row r="71" spans="2:7" x14ac:dyDescent="0.25">
      <c r="B71" s="42" t="s">
        <v>204</v>
      </c>
      <c r="C71" s="28">
        <v>69</v>
      </c>
      <c r="D71" s="43" t="s">
        <v>151</v>
      </c>
      <c r="E71" s="35" t="s">
        <v>152</v>
      </c>
      <c r="F71" s="30">
        <f t="shared" ca="1" si="2"/>
        <v>85</v>
      </c>
      <c r="G71" s="54">
        <f t="shared" ca="1" si="3"/>
        <v>4.5456514786741911E-2</v>
      </c>
    </row>
    <row r="72" spans="2:7" x14ac:dyDescent="0.25">
      <c r="B72" s="42" t="s">
        <v>204</v>
      </c>
      <c r="C72" s="28">
        <v>70</v>
      </c>
      <c r="D72" s="43" t="s">
        <v>153</v>
      </c>
      <c r="E72" s="38" t="s">
        <v>154</v>
      </c>
      <c r="F72" s="30">
        <f t="shared" ca="1" si="2"/>
        <v>126</v>
      </c>
      <c r="G72" s="54">
        <f t="shared" ca="1" si="3"/>
        <v>5.3854185870635209E-2</v>
      </c>
    </row>
    <row r="73" spans="2:7" x14ac:dyDescent="0.25">
      <c r="B73" s="42" t="s">
        <v>204</v>
      </c>
      <c r="C73" s="28">
        <v>71</v>
      </c>
      <c r="D73" s="44" t="s">
        <v>155</v>
      </c>
      <c r="E73" s="36" t="s">
        <v>95</v>
      </c>
      <c r="F73" s="30">
        <f t="shared" ca="1" si="2"/>
        <v>105</v>
      </c>
      <c r="G73" s="54">
        <f t="shared" ca="1" si="3"/>
        <v>1.3987105069266337E-2</v>
      </c>
    </row>
    <row r="74" spans="2:7" x14ac:dyDescent="0.25">
      <c r="B74" s="42" t="s">
        <v>205</v>
      </c>
      <c r="C74" s="28">
        <v>72</v>
      </c>
      <c r="D74" s="44" t="s">
        <v>156</v>
      </c>
      <c r="E74" s="36" t="s">
        <v>157</v>
      </c>
      <c r="F74" s="30">
        <f ca="1">RANDBETWEEN(120,200)</f>
        <v>185</v>
      </c>
      <c r="G74" s="54">
        <f t="shared" ca="1" si="3"/>
        <v>5.0870230254406179E-2</v>
      </c>
    </row>
    <row r="75" spans="2:7" x14ac:dyDescent="0.25">
      <c r="B75" s="42" t="s">
        <v>205</v>
      </c>
      <c r="C75" s="28">
        <v>73</v>
      </c>
      <c r="D75" s="44" t="s">
        <v>158</v>
      </c>
      <c r="E75" s="36" t="s">
        <v>159</v>
      </c>
      <c r="F75" s="30">
        <f t="shared" ref="F75:F82" ca="1" si="4">RANDBETWEEN(120,200)</f>
        <v>133</v>
      </c>
      <c r="G75" s="54">
        <f t="shared" ca="1" si="3"/>
        <v>9.5926680073227202E-2</v>
      </c>
    </row>
    <row r="76" spans="2:7" x14ac:dyDescent="0.25">
      <c r="B76" s="42" t="s">
        <v>205</v>
      </c>
      <c r="C76" s="28">
        <v>74</v>
      </c>
      <c r="D76" s="43" t="s">
        <v>160</v>
      </c>
      <c r="E76" s="36" t="s">
        <v>161</v>
      </c>
      <c r="F76" s="30">
        <f t="shared" ca="1" si="4"/>
        <v>179</v>
      </c>
      <c r="G76" s="54">
        <f t="shared" ca="1" si="3"/>
        <v>4.1525883098000559E-2</v>
      </c>
    </row>
    <row r="77" spans="2:7" x14ac:dyDescent="0.25">
      <c r="B77" s="42" t="s">
        <v>205</v>
      </c>
      <c r="C77" s="28">
        <v>75</v>
      </c>
      <c r="D77" s="43" t="s">
        <v>163</v>
      </c>
      <c r="E77" s="36" t="s">
        <v>164</v>
      </c>
      <c r="F77" s="30">
        <f t="shared" ca="1" si="4"/>
        <v>169</v>
      </c>
      <c r="G77" s="54">
        <f t="shared" ca="1" si="3"/>
        <v>2.8671297684118059E-2</v>
      </c>
    </row>
    <row r="78" spans="2:7" x14ac:dyDescent="0.25">
      <c r="B78" s="42" t="s">
        <v>205</v>
      </c>
      <c r="C78" s="28">
        <v>76</v>
      </c>
      <c r="D78" s="43" t="s">
        <v>165</v>
      </c>
      <c r="E78" s="36" t="s">
        <v>166</v>
      </c>
      <c r="F78" s="30">
        <f t="shared" ca="1" si="4"/>
        <v>180</v>
      </c>
      <c r="G78" s="54">
        <f t="shared" ca="1" si="3"/>
        <v>1.5321198456152884E-2</v>
      </c>
    </row>
    <row r="79" spans="2:7" x14ac:dyDescent="0.25">
      <c r="B79" s="42" t="s">
        <v>205</v>
      </c>
      <c r="C79" s="28">
        <v>77</v>
      </c>
      <c r="D79" s="43" t="s">
        <v>167</v>
      </c>
      <c r="E79" s="36" t="s">
        <v>168</v>
      </c>
      <c r="F79" s="30">
        <f t="shared" ca="1" si="4"/>
        <v>133</v>
      </c>
      <c r="G79" s="54">
        <f t="shared" ca="1" si="3"/>
        <v>8.0675437369679873E-2</v>
      </c>
    </row>
    <row r="80" spans="2:7" x14ac:dyDescent="0.25">
      <c r="B80" s="42" t="s">
        <v>205</v>
      </c>
      <c r="C80" s="28">
        <v>78</v>
      </c>
      <c r="D80" s="43" t="s">
        <v>169</v>
      </c>
      <c r="E80" s="36" t="s">
        <v>170</v>
      </c>
      <c r="F80" s="30">
        <f t="shared" ca="1" si="4"/>
        <v>195</v>
      </c>
      <c r="G80" s="54">
        <f t="shared" ca="1" si="3"/>
        <v>3.7177593877200953E-2</v>
      </c>
    </row>
    <row r="81" spans="2:7" x14ac:dyDescent="0.25">
      <c r="B81" s="42" t="s">
        <v>205</v>
      </c>
      <c r="C81" s="28">
        <v>79</v>
      </c>
      <c r="D81" s="44" t="s">
        <v>171</v>
      </c>
      <c r="E81" s="36" t="s">
        <v>172</v>
      </c>
      <c r="F81" s="30">
        <f t="shared" ca="1" si="4"/>
        <v>182</v>
      </c>
      <c r="G81" s="54">
        <f t="shared" ca="1" si="3"/>
        <v>6.7574799966861915E-2</v>
      </c>
    </row>
    <row r="82" spans="2:7" x14ac:dyDescent="0.25">
      <c r="B82" s="42" t="s">
        <v>205</v>
      </c>
      <c r="C82" s="28">
        <v>80</v>
      </c>
      <c r="D82" s="44" t="s">
        <v>173</v>
      </c>
      <c r="E82" s="36" t="s">
        <v>174</v>
      </c>
      <c r="F82" s="30">
        <f t="shared" ca="1" si="4"/>
        <v>174</v>
      </c>
      <c r="G82" s="54">
        <f t="shared" ca="1" si="3"/>
        <v>7.0926106615619433E-2</v>
      </c>
    </row>
    <row r="83" spans="2:7" x14ac:dyDescent="0.25">
      <c r="B83" s="42" t="s">
        <v>206</v>
      </c>
      <c r="C83" s="28">
        <v>81</v>
      </c>
      <c r="D83" s="44" t="s">
        <v>175</v>
      </c>
      <c r="E83" s="36" t="s">
        <v>176</v>
      </c>
      <c r="F83" s="30">
        <f ca="1">RANDBETWEEN(150,220)</f>
        <v>190</v>
      </c>
      <c r="G83" s="54">
        <f t="shared" ca="1" si="3"/>
        <v>2.7338669167984884E-3</v>
      </c>
    </row>
    <row r="84" spans="2:7" x14ac:dyDescent="0.25">
      <c r="B84" s="42" t="s">
        <v>206</v>
      </c>
      <c r="C84" s="28">
        <v>82</v>
      </c>
      <c r="D84" s="44" t="s">
        <v>177</v>
      </c>
      <c r="E84" s="36" t="s">
        <v>178</v>
      </c>
      <c r="F84" s="30">
        <f t="shared" ref="F84:F92" ca="1" si="5">RANDBETWEEN(150,220)</f>
        <v>216</v>
      </c>
      <c r="G84" s="54">
        <f t="shared" ca="1" si="3"/>
        <v>9.7005239294428072E-2</v>
      </c>
    </row>
    <row r="85" spans="2:7" x14ac:dyDescent="0.25">
      <c r="B85" s="42" t="s">
        <v>206</v>
      </c>
      <c r="C85" s="28">
        <v>83</v>
      </c>
      <c r="D85" s="44" t="s">
        <v>179</v>
      </c>
      <c r="E85" s="36" t="s">
        <v>180</v>
      </c>
      <c r="F85" s="30">
        <f t="shared" ca="1" si="5"/>
        <v>203</v>
      </c>
      <c r="G85" s="54">
        <f t="shared" ca="1" si="3"/>
        <v>7.0723537179394946E-2</v>
      </c>
    </row>
    <row r="86" spans="2:7" x14ac:dyDescent="0.25">
      <c r="B86" s="42" t="s">
        <v>206</v>
      </c>
      <c r="C86" s="28">
        <v>84</v>
      </c>
      <c r="D86" s="43" t="s">
        <v>181</v>
      </c>
      <c r="E86" s="38" t="s">
        <v>182</v>
      </c>
      <c r="F86" s="30">
        <f t="shared" ca="1" si="5"/>
        <v>189</v>
      </c>
      <c r="G86" s="54">
        <f t="shared" ca="1" si="3"/>
        <v>1.8731081817704533E-2</v>
      </c>
    </row>
    <row r="87" spans="2:7" x14ac:dyDescent="0.25">
      <c r="B87" s="42" t="s">
        <v>206</v>
      </c>
      <c r="C87" s="28">
        <v>85</v>
      </c>
      <c r="D87" s="43" t="s">
        <v>183</v>
      </c>
      <c r="E87" s="35" t="s">
        <v>162</v>
      </c>
      <c r="F87" s="30">
        <f t="shared" ca="1" si="5"/>
        <v>215</v>
      </c>
      <c r="G87" s="54">
        <f t="shared" ca="1" si="3"/>
        <v>4.2460541396529786E-2</v>
      </c>
    </row>
    <row r="88" spans="2:7" x14ac:dyDescent="0.25">
      <c r="B88" s="42" t="s">
        <v>206</v>
      </c>
      <c r="C88" s="28">
        <v>86</v>
      </c>
      <c r="D88" s="43" t="s">
        <v>184</v>
      </c>
      <c r="E88" s="38" t="s">
        <v>185</v>
      </c>
      <c r="F88" s="30">
        <f t="shared" ca="1" si="5"/>
        <v>174</v>
      </c>
      <c r="G88" s="54">
        <f t="shared" ca="1" si="3"/>
        <v>5.3811633959822913E-2</v>
      </c>
    </row>
    <row r="89" spans="2:7" x14ac:dyDescent="0.25">
      <c r="B89" s="42" t="s">
        <v>206</v>
      </c>
      <c r="C89" s="28">
        <v>87</v>
      </c>
      <c r="D89" s="50" t="s">
        <v>186</v>
      </c>
      <c r="E89" s="36" t="s">
        <v>187</v>
      </c>
      <c r="F89" s="30">
        <f t="shared" ca="1" si="5"/>
        <v>186</v>
      </c>
      <c r="G89" s="54">
        <f t="shared" ca="1" si="3"/>
        <v>6.2957492918900751E-2</v>
      </c>
    </row>
    <row r="90" spans="2:7" x14ac:dyDescent="0.25">
      <c r="B90" s="42" t="s">
        <v>206</v>
      </c>
      <c r="C90" s="28">
        <v>88</v>
      </c>
      <c r="D90" s="44" t="s">
        <v>188</v>
      </c>
      <c r="E90" s="38" t="s">
        <v>189</v>
      </c>
      <c r="F90" s="30">
        <f t="shared" ca="1" si="5"/>
        <v>169</v>
      </c>
      <c r="G90" s="54">
        <f t="shared" ca="1" si="3"/>
        <v>3.5673017996966337E-2</v>
      </c>
    </row>
    <row r="91" spans="2:7" x14ac:dyDescent="0.25">
      <c r="B91" s="42" t="s">
        <v>206</v>
      </c>
      <c r="C91" s="28">
        <v>89</v>
      </c>
      <c r="D91" s="44" t="s">
        <v>190</v>
      </c>
      <c r="E91" s="38" t="s">
        <v>191</v>
      </c>
      <c r="F91" s="30">
        <f t="shared" ca="1" si="5"/>
        <v>156</v>
      </c>
      <c r="G91" s="54">
        <f t="shared" ca="1" si="3"/>
        <v>4.8828171404489328E-2</v>
      </c>
    </row>
    <row r="92" spans="2:7" x14ac:dyDescent="0.25">
      <c r="B92" s="42" t="s">
        <v>206</v>
      </c>
      <c r="C92" s="28">
        <v>90</v>
      </c>
      <c r="D92" s="50" t="s">
        <v>192</v>
      </c>
      <c r="E92" s="36" t="s">
        <v>193</v>
      </c>
      <c r="F92" s="30">
        <f t="shared" ca="1" si="5"/>
        <v>177</v>
      </c>
      <c r="G92" s="54">
        <f t="shared" ca="1" si="3"/>
        <v>4.3713623055426788E-2</v>
      </c>
    </row>
    <row r="93" spans="2:7" x14ac:dyDescent="0.25">
      <c r="B93" s="42" t="s">
        <v>207</v>
      </c>
      <c r="C93" s="28">
        <v>91</v>
      </c>
      <c r="D93" s="44" t="s">
        <v>194</v>
      </c>
      <c r="E93" s="36" t="s">
        <v>195</v>
      </c>
      <c r="F93" s="30">
        <f ca="1">RANDBETWEEN(150,200)</f>
        <v>159</v>
      </c>
      <c r="G93" s="54">
        <f t="shared" ca="1" si="3"/>
        <v>5.7597042988754676E-2</v>
      </c>
    </row>
    <row r="94" spans="2:7" x14ac:dyDescent="0.25">
      <c r="B94" s="42" t="s">
        <v>207</v>
      </c>
      <c r="C94" s="28">
        <v>92</v>
      </c>
      <c r="D94" s="44" t="s">
        <v>196</v>
      </c>
      <c r="E94" s="36" t="s">
        <v>197</v>
      </c>
      <c r="F94" s="30">
        <f t="shared" ref="F94:F95" ca="1" si="6">RANDBETWEEN(150,200)</f>
        <v>161</v>
      </c>
      <c r="G94" s="54">
        <f t="shared" ca="1" si="3"/>
        <v>8.9100701625401901E-2</v>
      </c>
    </row>
    <row r="95" spans="2:7" x14ac:dyDescent="0.25">
      <c r="B95" s="42" t="s">
        <v>207</v>
      </c>
      <c r="C95" s="28">
        <v>93</v>
      </c>
      <c r="D95" s="44" t="s">
        <v>198</v>
      </c>
      <c r="E95" s="36" t="s">
        <v>199</v>
      </c>
      <c r="F95" s="30">
        <f t="shared" ca="1" si="6"/>
        <v>166</v>
      </c>
      <c r="G95" s="54">
        <f t="shared" ca="1" si="3"/>
        <v>3.6789466490104769E-2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7"/>
  <sheetViews>
    <sheetView topLeftCell="A4" workbookViewId="0">
      <selection activeCell="E41" sqref="E41:I41"/>
    </sheetView>
  </sheetViews>
  <sheetFormatPr baseColWidth="10" defaultRowHeight="15" x14ac:dyDescent="0.25"/>
  <sheetData>
    <row r="1" spans="2:13" ht="18" x14ac:dyDescent="0.25">
      <c r="B1" s="73" t="s">
        <v>212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2:13" ht="18" x14ac:dyDescent="0.25">
      <c r="B2" s="2"/>
      <c r="C2" s="2"/>
      <c r="D2" s="2"/>
      <c r="E2" s="2"/>
      <c r="F2" s="2"/>
      <c r="G2" s="74"/>
      <c r="H2" s="74"/>
      <c r="I2" s="74"/>
      <c r="J2" s="74"/>
      <c r="K2" s="74"/>
      <c r="L2" s="2"/>
      <c r="M2" s="2"/>
    </row>
    <row r="3" spans="2:13" x14ac:dyDescent="0.25">
      <c r="B3" s="1"/>
      <c r="C3" s="1"/>
      <c r="D3" s="1"/>
      <c r="E3" s="3"/>
      <c r="F3" s="3"/>
      <c r="G3" s="3"/>
      <c r="H3" s="3"/>
      <c r="I3" s="3"/>
      <c r="J3" s="3"/>
      <c r="K3" s="3"/>
      <c r="L3" s="3"/>
      <c r="M3" s="3"/>
    </row>
    <row r="4" spans="2:13" x14ac:dyDescent="0.25">
      <c r="B4" s="4" t="s">
        <v>0</v>
      </c>
      <c r="C4" s="20"/>
      <c r="D4" s="20"/>
      <c r="E4" s="5"/>
      <c r="F4" s="5"/>
      <c r="G4" s="6"/>
      <c r="H4" s="7"/>
      <c r="I4" s="3"/>
      <c r="J4" s="15" t="s">
        <v>1</v>
      </c>
      <c r="K4" s="3"/>
      <c r="L4" s="3"/>
      <c r="M4" s="3"/>
    </row>
    <row r="5" spans="2:13" x14ac:dyDescent="0.25">
      <c r="B5" s="4" t="s">
        <v>2</v>
      </c>
      <c r="C5" s="20"/>
      <c r="D5" s="20"/>
      <c r="E5" s="5"/>
      <c r="F5" s="5"/>
      <c r="G5" s="6"/>
      <c r="H5" s="7" t="s">
        <v>3</v>
      </c>
      <c r="I5" s="3"/>
      <c r="J5" s="3"/>
      <c r="K5" s="3"/>
      <c r="L5" s="3"/>
      <c r="M5" s="3"/>
    </row>
    <row r="6" spans="2:13" x14ac:dyDescent="0.25">
      <c r="B6" s="4" t="s">
        <v>4</v>
      </c>
      <c r="C6" s="20"/>
      <c r="D6" s="20"/>
      <c r="E6" s="5"/>
      <c r="F6" s="5"/>
      <c r="G6" s="6"/>
      <c r="H6" s="7" t="s">
        <v>5</v>
      </c>
      <c r="I6" s="3"/>
      <c r="J6" s="3"/>
      <c r="K6" s="3"/>
      <c r="L6" s="3"/>
      <c r="M6" s="3"/>
    </row>
    <row r="7" spans="2:13" x14ac:dyDescent="0.25">
      <c r="B7" s="4" t="s">
        <v>6</v>
      </c>
      <c r="C7" s="20"/>
      <c r="D7" s="20"/>
      <c r="E7" s="5"/>
      <c r="F7" s="5"/>
      <c r="G7" s="6"/>
      <c r="H7" s="7" t="s">
        <v>7</v>
      </c>
      <c r="I7" s="3"/>
      <c r="J7" s="3"/>
      <c r="K7" s="3"/>
      <c r="L7" s="3"/>
      <c r="M7" s="3"/>
    </row>
    <row r="8" spans="2:13" ht="16.5" thickBot="1" x14ac:dyDescent="0.3">
      <c r="B8" s="4" t="s">
        <v>8</v>
      </c>
      <c r="C8" s="20"/>
      <c r="D8" s="20"/>
      <c r="E8" s="5"/>
      <c r="F8" s="5"/>
      <c r="G8" s="6"/>
      <c r="H8" s="8"/>
      <c r="I8" s="9"/>
      <c r="J8" s="10" t="s">
        <v>9</v>
      </c>
      <c r="K8" s="3"/>
      <c r="L8" s="3"/>
      <c r="M8" s="3"/>
    </row>
    <row r="9" spans="2:13" ht="15.75" thickBot="1" x14ac:dyDescent="0.3">
      <c r="B9" s="1"/>
      <c r="C9" s="1"/>
      <c r="D9" s="1"/>
      <c r="E9" s="3"/>
      <c r="F9" s="3"/>
      <c r="G9" s="3"/>
      <c r="H9" s="3"/>
      <c r="I9" s="3"/>
      <c r="J9" s="3"/>
      <c r="K9" s="3"/>
      <c r="L9" s="3"/>
      <c r="M9" s="3"/>
    </row>
    <row r="10" spans="2:13" ht="15.75" customHeight="1" thickBot="1" x14ac:dyDescent="0.3">
      <c r="B10" s="75"/>
      <c r="C10" s="21"/>
      <c r="D10" s="24"/>
      <c r="E10" s="76" t="s">
        <v>10</v>
      </c>
      <c r="F10" s="76"/>
      <c r="G10" s="76"/>
      <c r="H10" s="76"/>
      <c r="I10" s="77"/>
      <c r="J10" s="80" t="s">
        <v>11</v>
      </c>
      <c r="K10" s="81" t="s">
        <v>12</v>
      </c>
      <c r="L10" s="81" t="s">
        <v>13</v>
      </c>
      <c r="M10" s="17"/>
    </row>
    <row r="11" spans="2:13" ht="15.75" thickBot="1" x14ac:dyDescent="0.3">
      <c r="B11" s="75"/>
      <c r="C11" s="22"/>
      <c r="D11" s="25"/>
      <c r="E11" s="78"/>
      <c r="F11" s="78"/>
      <c r="G11" s="78"/>
      <c r="H11" s="78"/>
      <c r="I11" s="79"/>
      <c r="J11" s="80"/>
      <c r="K11" s="82"/>
      <c r="L11" s="82"/>
      <c r="M11" s="11" t="s">
        <v>9</v>
      </c>
    </row>
    <row r="12" spans="2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7.25" thickBot="1" x14ac:dyDescent="0.3">
      <c r="B13" s="12" t="s">
        <v>14</v>
      </c>
      <c r="C13" s="23"/>
      <c r="D13" s="23"/>
      <c r="E13" s="13"/>
      <c r="F13" s="13"/>
      <c r="G13" s="13"/>
      <c r="H13" s="13"/>
      <c r="I13" s="13"/>
      <c r="J13" s="13"/>
      <c r="K13" s="13"/>
      <c r="L13" s="14"/>
      <c r="M13" s="14"/>
    </row>
    <row r="14" spans="2:13" ht="15.75" thickTop="1" x14ac:dyDescent="0.25">
      <c r="B14" s="26" t="s">
        <v>210</v>
      </c>
      <c r="C14" s="26" t="s">
        <v>211</v>
      </c>
      <c r="D14" s="26" t="s">
        <v>209</v>
      </c>
      <c r="E14" s="26"/>
      <c r="F14" s="26"/>
      <c r="G14" s="26"/>
      <c r="H14" s="26"/>
      <c r="I14" s="26"/>
      <c r="J14" s="26"/>
      <c r="K14" s="26"/>
      <c r="L14" s="26"/>
      <c r="M14" s="26"/>
    </row>
    <row r="15" spans="2:13" x14ac:dyDescent="0.25">
      <c r="B15" s="41" t="s">
        <v>200</v>
      </c>
      <c r="C15" s="42" t="s">
        <v>203</v>
      </c>
      <c r="D15" s="42">
        <v>1</v>
      </c>
      <c r="E15" s="70" t="s">
        <v>15</v>
      </c>
      <c r="F15" s="70"/>
      <c r="G15" s="70"/>
      <c r="H15" s="70"/>
      <c r="I15" s="70"/>
      <c r="J15" s="28">
        <v>1</v>
      </c>
      <c r="K15" s="27" t="s">
        <v>16</v>
      </c>
      <c r="L15" s="28"/>
      <c r="M15" s="28"/>
    </row>
    <row r="16" spans="2:13" x14ac:dyDescent="0.25">
      <c r="B16" s="41" t="s">
        <v>200</v>
      </c>
      <c r="C16" s="42" t="s">
        <v>203</v>
      </c>
      <c r="D16" s="42">
        <v>2</v>
      </c>
      <c r="E16" s="43"/>
      <c r="F16" s="70" t="s">
        <v>17</v>
      </c>
      <c r="G16" s="70"/>
      <c r="H16" s="70"/>
      <c r="I16" s="70"/>
      <c r="J16" s="28">
        <v>2</v>
      </c>
      <c r="K16" s="29" t="s">
        <v>18</v>
      </c>
      <c r="L16" s="30"/>
      <c r="M16" s="30"/>
    </row>
    <row r="17" spans="2:13" x14ac:dyDescent="0.25">
      <c r="B17" s="41" t="s">
        <v>200</v>
      </c>
      <c r="C17" s="42" t="s">
        <v>203</v>
      </c>
      <c r="D17" s="42">
        <v>2</v>
      </c>
      <c r="E17" s="43"/>
      <c r="F17" s="70" t="s">
        <v>19</v>
      </c>
      <c r="G17" s="70"/>
      <c r="H17" s="70"/>
      <c r="I17" s="70"/>
      <c r="J17" s="28">
        <v>3</v>
      </c>
      <c r="K17" s="29" t="s">
        <v>20</v>
      </c>
      <c r="L17" s="28"/>
      <c r="M17" s="28"/>
    </row>
    <row r="18" spans="2:13" x14ac:dyDescent="0.25">
      <c r="B18" s="41" t="s">
        <v>200</v>
      </c>
      <c r="C18" s="42" t="s">
        <v>203</v>
      </c>
      <c r="D18" s="42">
        <v>2</v>
      </c>
      <c r="E18" s="43"/>
      <c r="F18" s="70" t="s">
        <v>21</v>
      </c>
      <c r="G18" s="70"/>
      <c r="H18" s="70"/>
      <c r="I18" s="70"/>
      <c r="J18" s="28">
        <v>4</v>
      </c>
      <c r="K18" s="29" t="s">
        <v>22</v>
      </c>
      <c r="L18" s="30"/>
      <c r="M18" s="30"/>
    </row>
    <row r="19" spans="2:13" x14ac:dyDescent="0.25">
      <c r="B19" s="41" t="s">
        <v>200</v>
      </c>
      <c r="C19" s="42" t="s">
        <v>203</v>
      </c>
      <c r="D19" s="42">
        <v>1</v>
      </c>
      <c r="E19" s="70" t="s">
        <v>23</v>
      </c>
      <c r="F19" s="70"/>
      <c r="G19" s="70"/>
      <c r="H19" s="70"/>
      <c r="I19" s="70"/>
      <c r="J19" s="28">
        <v>5</v>
      </c>
      <c r="K19" s="29" t="s">
        <v>24</v>
      </c>
      <c r="L19" s="28"/>
      <c r="M19" s="28"/>
    </row>
    <row r="20" spans="2:13" x14ac:dyDescent="0.25">
      <c r="B20" s="41" t="s">
        <v>200</v>
      </c>
      <c r="C20" s="42" t="s">
        <v>203</v>
      </c>
      <c r="D20" s="42">
        <v>1</v>
      </c>
      <c r="E20" s="70" t="s">
        <v>25</v>
      </c>
      <c r="F20" s="70"/>
      <c r="G20" s="70"/>
      <c r="H20" s="70"/>
      <c r="I20" s="70"/>
      <c r="J20" s="28">
        <v>6</v>
      </c>
      <c r="K20" s="29" t="s">
        <v>26</v>
      </c>
      <c r="L20" s="28"/>
      <c r="M20" s="28"/>
    </row>
    <row r="21" spans="2:13" x14ac:dyDescent="0.25">
      <c r="B21" s="41" t="s">
        <v>200</v>
      </c>
      <c r="C21" s="42" t="s">
        <v>203</v>
      </c>
      <c r="D21" s="42">
        <v>1</v>
      </c>
      <c r="E21" s="70" t="s">
        <v>27</v>
      </c>
      <c r="F21" s="70"/>
      <c r="G21" s="70"/>
      <c r="H21" s="70"/>
      <c r="I21" s="70"/>
      <c r="J21" s="28">
        <v>7</v>
      </c>
      <c r="K21" s="29" t="s">
        <v>28</v>
      </c>
      <c r="L21" s="28"/>
      <c r="M21" s="28"/>
    </row>
    <row r="22" spans="2:13" x14ac:dyDescent="0.25">
      <c r="B22" s="41" t="s">
        <v>200</v>
      </c>
      <c r="C22" s="42" t="s">
        <v>203</v>
      </c>
      <c r="D22" s="42">
        <v>1</v>
      </c>
      <c r="E22" s="70" t="s">
        <v>29</v>
      </c>
      <c r="F22" s="70"/>
      <c r="G22" s="70"/>
      <c r="H22" s="70"/>
      <c r="I22" s="70"/>
      <c r="J22" s="28">
        <v>8</v>
      </c>
      <c r="K22" s="27" t="s">
        <v>30</v>
      </c>
      <c r="L22" s="28"/>
      <c r="M22" s="28"/>
    </row>
    <row r="23" spans="2:13" x14ac:dyDescent="0.25">
      <c r="B23" s="41" t="s">
        <v>200</v>
      </c>
      <c r="C23" s="42" t="s">
        <v>203</v>
      </c>
      <c r="D23" s="42">
        <v>2</v>
      </c>
      <c r="E23" s="43"/>
      <c r="F23" s="70" t="s">
        <v>31</v>
      </c>
      <c r="G23" s="70"/>
      <c r="H23" s="70"/>
      <c r="I23" s="70"/>
      <c r="J23" s="28">
        <v>9</v>
      </c>
      <c r="K23" s="27" t="s">
        <v>32</v>
      </c>
      <c r="L23" s="30"/>
      <c r="M23" s="30"/>
    </row>
    <row r="24" spans="2:13" x14ac:dyDescent="0.25">
      <c r="B24" s="41" t="s">
        <v>200</v>
      </c>
      <c r="C24" s="42" t="s">
        <v>203</v>
      </c>
      <c r="D24" s="42">
        <v>2</v>
      </c>
      <c r="E24" s="43"/>
      <c r="F24" s="70" t="s">
        <v>33</v>
      </c>
      <c r="G24" s="70"/>
      <c r="H24" s="70"/>
      <c r="I24" s="70"/>
      <c r="J24" s="28">
        <v>10</v>
      </c>
      <c r="K24" s="27" t="s">
        <v>34</v>
      </c>
      <c r="L24" s="30"/>
      <c r="M24" s="30"/>
    </row>
    <row r="25" spans="2:13" x14ac:dyDescent="0.25">
      <c r="B25" s="41" t="s">
        <v>200</v>
      </c>
      <c r="C25" s="42" t="s">
        <v>203</v>
      </c>
      <c r="D25" s="42">
        <v>2</v>
      </c>
      <c r="E25" s="43"/>
      <c r="F25" s="70" t="s">
        <v>35</v>
      </c>
      <c r="G25" s="70"/>
      <c r="H25" s="70"/>
      <c r="I25" s="70"/>
      <c r="J25" s="28">
        <v>11</v>
      </c>
      <c r="K25" s="27" t="s">
        <v>36</v>
      </c>
      <c r="L25" s="30"/>
      <c r="M25" s="30"/>
    </row>
    <row r="26" spans="2:13" x14ac:dyDescent="0.25">
      <c r="B26" s="41" t="s">
        <v>200</v>
      </c>
      <c r="C26" s="42" t="s">
        <v>203</v>
      </c>
      <c r="D26" s="42">
        <v>1</v>
      </c>
      <c r="E26" s="70" t="s">
        <v>37</v>
      </c>
      <c r="F26" s="70"/>
      <c r="G26" s="70"/>
      <c r="H26" s="70"/>
      <c r="I26" s="70"/>
      <c r="J26" s="28">
        <v>12</v>
      </c>
      <c r="K26" s="29" t="s">
        <v>38</v>
      </c>
      <c r="L26" s="28"/>
      <c r="M26" s="28"/>
    </row>
    <row r="27" spans="2:13" x14ac:dyDescent="0.25">
      <c r="B27" s="41" t="s">
        <v>200</v>
      </c>
      <c r="C27" s="42" t="s">
        <v>203</v>
      </c>
      <c r="D27" s="42">
        <v>1</v>
      </c>
      <c r="E27" s="70" t="s">
        <v>39</v>
      </c>
      <c r="F27" s="70"/>
      <c r="G27" s="70"/>
      <c r="H27" s="70"/>
      <c r="I27" s="70"/>
      <c r="J27" s="28">
        <v>13</v>
      </c>
      <c r="K27" s="29" t="s">
        <v>40</v>
      </c>
      <c r="L27" s="28"/>
      <c r="M27" s="28"/>
    </row>
    <row r="28" spans="2:13" x14ac:dyDescent="0.25">
      <c r="B28" s="41" t="s">
        <v>200</v>
      </c>
      <c r="C28" s="42" t="s">
        <v>203</v>
      </c>
      <c r="D28" s="42">
        <v>2</v>
      </c>
      <c r="E28" s="43"/>
      <c r="F28" s="70" t="s">
        <v>41</v>
      </c>
      <c r="G28" s="70"/>
      <c r="H28" s="70"/>
      <c r="I28" s="70"/>
      <c r="J28" s="28">
        <v>14</v>
      </c>
      <c r="K28" s="29" t="s">
        <v>42</v>
      </c>
      <c r="L28" s="28"/>
      <c r="M28" s="28"/>
    </row>
    <row r="29" spans="2:13" x14ac:dyDescent="0.25">
      <c r="B29" s="41" t="s">
        <v>200</v>
      </c>
      <c r="C29" s="42" t="s">
        <v>203</v>
      </c>
      <c r="D29" s="42">
        <v>2</v>
      </c>
      <c r="E29" s="43"/>
      <c r="F29" s="70" t="s">
        <v>43</v>
      </c>
      <c r="G29" s="70"/>
      <c r="H29" s="70"/>
      <c r="I29" s="70"/>
      <c r="J29" s="28">
        <v>15</v>
      </c>
      <c r="K29" s="29" t="s">
        <v>44</v>
      </c>
      <c r="L29" s="30"/>
      <c r="M29" s="30"/>
    </row>
    <row r="30" spans="2:13" x14ac:dyDescent="0.25">
      <c r="B30" s="41" t="s">
        <v>200</v>
      </c>
      <c r="C30" s="42" t="s">
        <v>203</v>
      </c>
      <c r="D30" s="42">
        <v>2</v>
      </c>
      <c r="E30" s="43"/>
      <c r="F30" s="70" t="s">
        <v>45</v>
      </c>
      <c r="G30" s="70"/>
      <c r="H30" s="70"/>
      <c r="I30" s="70"/>
      <c r="J30" s="28">
        <v>16</v>
      </c>
      <c r="K30" s="29" t="s">
        <v>46</v>
      </c>
      <c r="L30" s="30"/>
      <c r="M30" s="30"/>
    </row>
    <row r="31" spans="2:13" x14ac:dyDescent="0.25">
      <c r="B31" s="41" t="s">
        <v>200</v>
      </c>
      <c r="C31" s="42" t="s">
        <v>203</v>
      </c>
      <c r="D31" s="42">
        <v>2</v>
      </c>
      <c r="E31" s="43"/>
      <c r="F31" s="70" t="s">
        <v>47</v>
      </c>
      <c r="G31" s="70"/>
      <c r="H31" s="70"/>
      <c r="I31" s="70"/>
      <c r="J31" s="28">
        <v>17</v>
      </c>
      <c r="K31" s="29" t="s">
        <v>48</v>
      </c>
      <c r="L31" s="30"/>
      <c r="M31" s="30"/>
    </row>
    <row r="32" spans="2:13" x14ac:dyDescent="0.25">
      <c r="B32" s="41" t="s">
        <v>200</v>
      </c>
      <c r="C32" s="42" t="s">
        <v>203</v>
      </c>
      <c r="D32" s="42">
        <v>1</v>
      </c>
      <c r="E32" s="70" t="s">
        <v>49</v>
      </c>
      <c r="F32" s="70"/>
      <c r="G32" s="70"/>
      <c r="H32" s="70"/>
      <c r="I32" s="70"/>
      <c r="J32" s="28">
        <v>18</v>
      </c>
      <c r="K32" s="29" t="s">
        <v>50</v>
      </c>
      <c r="L32" s="28"/>
      <c r="M32" s="28"/>
    </row>
    <row r="33" spans="2:13" x14ac:dyDescent="0.25">
      <c r="B33" s="41" t="s">
        <v>200</v>
      </c>
      <c r="C33" s="42" t="s">
        <v>203</v>
      </c>
      <c r="D33" s="42">
        <v>1</v>
      </c>
      <c r="E33" s="70" t="s">
        <v>51</v>
      </c>
      <c r="F33" s="70"/>
      <c r="G33" s="70"/>
      <c r="H33" s="70"/>
      <c r="I33" s="70"/>
      <c r="J33" s="28">
        <v>19</v>
      </c>
      <c r="K33" s="29" t="s">
        <v>52</v>
      </c>
      <c r="L33" s="28"/>
      <c r="M33" s="28"/>
    </row>
    <row r="34" spans="2:13" x14ac:dyDescent="0.25">
      <c r="B34" s="41" t="s">
        <v>200</v>
      </c>
      <c r="C34" s="42" t="s">
        <v>203</v>
      </c>
      <c r="D34" s="42">
        <v>2</v>
      </c>
      <c r="E34" s="43"/>
      <c r="F34" s="70" t="s">
        <v>53</v>
      </c>
      <c r="G34" s="70"/>
      <c r="H34" s="70"/>
      <c r="I34" s="70"/>
      <c r="J34" s="28">
        <v>20</v>
      </c>
      <c r="K34" s="29" t="s">
        <v>54</v>
      </c>
      <c r="L34" s="30"/>
      <c r="M34" s="30"/>
    </row>
    <row r="35" spans="2:13" x14ac:dyDescent="0.25">
      <c r="B35" s="41" t="s">
        <v>200</v>
      </c>
      <c r="C35" s="42" t="s">
        <v>203</v>
      </c>
      <c r="D35" s="42">
        <v>2</v>
      </c>
      <c r="E35" s="43"/>
      <c r="F35" s="70" t="s">
        <v>55</v>
      </c>
      <c r="G35" s="70"/>
      <c r="H35" s="70"/>
      <c r="I35" s="70"/>
      <c r="J35" s="28">
        <v>21</v>
      </c>
      <c r="K35" s="29" t="s">
        <v>56</v>
      </c>
      <c r="L35" s="30"/>
      <c r="M35" s="30"/>
    </row>
    <row r="36" spans="2:13" x14ac:dyDescent="0.25">
      <c r="B36" s="41" t="s">
        <v>200</v>
      </c>
      <c r="C36" s="42" t="s">
        <v>203</v>
      </c>
      <c r="D36" s="42">
        <v>2</v>
      </c>
      <c r="E36" s="43"/>
      <c r="F36" s="70" t="s">
        <v>57</v>
      </c>
      <c r="G36" s="70"/>
      <c r="H36" s="70"/>
      <c r="I36" s="70"/>
      <c r="J36" s="28">
        <v>22</v>
      </c>
      <c r="K36" s="29" t="s">
        <v>58</v>
      </c>
      <c r="L36" s="30"/>
      <c r="M36" s="30"/>
    </row>
    <row r="37" spans="2:13" x14ac:dyDescent="0.25">
      <c r="B37" s="41" t="s">
        <v>200</v>
      </c>
      <c r="C37" s="42" t="s">
        <v>203</v>
      </c>
      <c r="D37" s="42">
        <v>2</v>
      </c>
      <c r="E37" s="43"/>
      <c r="F37" s="70" t="s">
        <v>59</v>
      </c>
      <c r="G37" s="70"/>
      <c r="H37" s="70"/>
      <c r="I37" s="70"/>
      <c r="J37" s="28">
        <v>23</v>
      </c>
      <c r="K37" s="27" t="s">
        <v>60</v>
      </c>
      <c r="L37" s="30"/>
      <c r="M37" s="30"/>
    </row>
    <row r="38" spans="2:13" x14ac:dyDescent="0.25">
      <c r="B38" s="41" t="s">
        <v>200</v>
      </c>
      <c r="C38" s="42" t="s">
        <v>203</v>
      </c>
      <c r="D38" s="42">
        <v>1</v>
      </c>
      <c r="E38" s="70" t="s">
        <v>61</v>
      </c>
      <c r="F38" s="70"/>
      <c r="G38" s="70"/>
      <c r="H38" s="70"/>
      <c r="I38" s="70"/>
      <c r="J38" s="28">
        <v>24</v>
      </c>
      <c r="K38" s="29" t="s">
        <v>62</v>
      </c>
      <c r="L38" s="28"/>
      <c r="M38" s="28"/>
    </row>
    <row r="39" spans="2:13" x14ac:dyDescent="0.25">
      <c r="B39" s="41" t="s">
        <v>200</v>
      </c>
      <c r="C39" s="42" t="s">
        <v>203</v>
      </c>
      <c r="D39" s="42">
        <v>1</v>
      </c>
      <c r="E39" s="70" t="s">
        <v>63</v>
      </c>
      <c r="F39" s="70"/>
      <c r="G39" s="70"/>
      <c r="H39" s="70"/>
      <c r="I39" s="70"/>
      <c r="J39" s="28">
        <v>25</v>
      </c>
      <c r="K39" s="29" t="s">
        <v>64</v>
      </c>
      <c r="L39" s="28"/>
      <c r="M39" s="28"/>
    </row>
    <row r="40" spans="2:13" x14ac:dyDescent="0.25">
      <c r="B40" s="41" t="s">
        <v>200</v>
      </c>
      <c r="C40" s="42" t="s">
        <v>203</v>
      </c>
      <c r="D40" s="42">
        <v>1</v>
      </c>
      <c r="E40" s="70" t="s">
        <v>65</v>
      </c>
      <c r="F40" s="70"/>
      <c r="G40" s="70"/>
      <c r="H40" s="70"/>
      <c r="I40" s="70"/>
      <c r="J40" s="28">
        <v>26</v>
      </c>
      <c r="K40" s="29" t="s">
        <v>66</v>
      </c>
      <c r="L40" s="28"/>
      <c r="M40" s="28"/>
    </row>
    <row r="41" spans="2:13" x14ac:dyDescent="0.25">
      <c r="B41" s="41" t="s">
        <v>200</v>
      </c>
      <c r="C41" s="42" t="s">
        <v>203</v>
      </c>
      <c r="D41" s="42">
        <v>1</v>
      </c>
      <c r="E41" s="70" t="s">
        <v>67</v>
      </c>
      <c r="F41" s="70"/>
      <c r="G41" s="70"/>
      <c r="H41" s="70"/>
      <c r="I41" s="70"/>
      <c r="J41" s="28">
        <v>27</v>
      </c>
      <c r="K41" s="31" t="s">
        <v>68</v>
      </c>
      <c r="L41" s="28"/>
      <c r="M41" s="28"/>
    </row>
    <row r="42" spans="2:13" x14ac:dyDescent="0.25">
      <c r="B42" s="41" t="s">
        <v>200</v>
      </c>
      <c r="C42" s="42" t="s">
        <v>203</v>
      </c>
      <c r="D42" s="42">
        <v>2</v>
      </c>
      <c r="E42" s="43"/>
      <c r="F42" s="70" t="s">
        <v>69</v>
      </c>
      <c r="G42" s="70"/>
      <c r="H42" s="70"/>
      <c r="I42" s="70"/>
      <c r="J42" s="28">
        <v>28</v>
      </c>
      <c r="K42" s="31" t="s">
        <v>70</v>
      </c>
      <c r="L42" s="28"/>
      <c r="M42" s="28"/>
    </row>
    <row r="43" spans="2:13" x14ac:dyDescent="0.25">
      <c r="B43" s="41" t="s">
        <v>200</v>
      </c>
      <c r="C43" s="42" t="s">
        <v>203</v>
      </c>
      <c r="D43" s="42">
        <v>2</v>
      </c>
      <c r="E43" s="43"/>
      <c r="F43" s="70" t="s">
        <v>71</v>
      </c>
      <c r="G43" s="70"/>
      <c r="H43" s="70"/>
      <c r="I43" s="70"/>
      <c r="J43" s="28">
        <v>29</v>
      </c>
      <c r="K43" s="29" t="s">
        <v>72</v>
      </c>
      <c r="L43" s="30"/>
      <c r="M43" s="30"/>
    </row>
    <row r="44" spans="2:13" x14ac:dyDescent="0.25">
      <c r="B44" s="41" t="s">
        <v>200</v>
      </c>
      <c r="C44" s="42" t="s">
        <v>203</v>
      </c>
      <c r="D44" s="42">
        <v>2</v>
      </c>
      <c r="E44" s="43"/>
      <c r="F44" s="70" t="s">
        <v>73</v>
      </c>
      <c r="G44" s="70"/>
      <c r="H44" s="70"/>
      <c r="I44" s="70"/>
      <c r="J44" s="28">
        <v>30</v>
      </c>
      <c r="K44" s="29" t="s">
        <v>74</v>
      </c>
      <c r="L44" s="30"/>
      <c r="M44" s="30"/>
    </row>
    <row r="45" spans="2:13" x14ac:dyDescent="0.25">
      <c r="B45" s="41" t="s">
        <v>200</v>
      </c>
      <c r="C45" s="42" t="s">
        <v>203</v>
      </c>
      <c r="D45" s="42">
        <v>2</v>
      </c>
      <c r="E45" s="43"/>
      <c r="F45" s="70" t="s">
        <v>75</v>
      </c>
      <c r="G45" s="70"/>
      <c r="H45" s="70"/>
      <c r="I45" s="70"/>
      <c r="J45" s="28">
        <v>31</v>
      </c>
      <c r="K45" s="29" t="s">
        <v>76</v>
      </c>
      <c r="L45" s="30"/>
      <c r="M45" s="30"/>
    </row>
    <row r="46" spans="2:13" x14ac:dyDescent="0.25">
      <c r="B46" s="41" t="s">
        <v>200</v>
      </c>
      <c r="C46" s="42" t="s">
        <v>203</v>
      </c>
      <c r="D46" s="42">
        <v>1</v>
      </c>
      <c r="E46" s="70" t="s">
        <v>77</v>
      </c>
      <c r="F46" s="70"/>
      <c r="G46" s="70"/>
      <c r="H46" s="70"/>
      <c r="I46" s="70"/>
      <c r="J46" s="28">
        <v>32</v>
      </c>
      <c r="K46" s="31" t="s">
        <v>78</v>
      </c>
      <c r="L46" s="28"/>
      <c r="M46" s="28"/>
    </row>
    <row r="47" spans="2:13" x14ac:dyDescent="0.25">
      <c r="B47" s="41" t="s">
        <v>200</v>
      </c>
      <c r="C47" s="42" t="s">
        <v>203</v>
      </c>
      <c r="D47" s="42">
        <v>2</v>
      </c>
      <c r="E47" s="43"/>
      <c r="F47" s="70" t="s">
        <v>79</v>
      </c>
      <c r="G47" s="70"/>
      <c r="H47" s="70"/>
      <c r="I47" s="70"/>
      <c r="J47" s="28">
        <v>33</v>
      </c>
      <c r="K47" s="31" t="s">
        <v>80</v>
      </c>
      <c r="L47" s="30"/>
      <c r="M47" s="30"/>
    </row>
    <row r="48" spans="2:13" x14ac:dyDescent="0.25">
      <c r="B48" s="41" t="s">
        <v>200</v>
      </c>
      <c r="C48" s="42" t="s">
        <v>203</v>
      </c>
      <c r="D48" s="42">
        <v>2</v>
      </c>
      <c r="E48" s="43"/>
      <c r="F48" s="70" t="s">
        <v>81</v>
      </c>
      <c r="G48" s="70"/>
      <c r="H48" s="70"/>
      <c r="I48" s="70"/>
      <c r="J48" s="28">
        <v>34</v>
      </c>
      <c r="K48" s="31" t="s">
        <v>82</v>
      </c>
      <c r="L48" s="30"/>
      <c r="M48" s="30"/>
    </row>
    <row r="49" spans="2:13" x14ac:dyDescent="0.25">
      <c r="B49" s="41" t="s">
        <v>200</v>
      </c>
      <c r="C49" s="42" t="s">
        <v>203</v>
      </c>
      <c r="D49" s="42">
        <v>2</v>
      </c>
      <c r="E49" s="43"/>
      <c r="F49" s="70" t="s">
        <v>83</v>
      </c>
      <c r="G49" s="70"/>
      <c r="H49" s="70"/>
      <c r="I49" s="70"/>
      <c r="J49" s="28">
        <v>35</v>
      </c>
      <c r="K49" s="31" t="s">
        <v>84</v>
      </c>
      <c r="L49" s="30"/>
      <c r="M49" s="30"/>
    </row>
    <row r="50" spans="2:13" x14ac:dyDescent="0.25">
      <c r="B50" s="41" t="s">
        <v>200</v>
      </c>
      <c r="C50" s="42" t="s">
        <v>203</v>
      </c>
      <c r="D50" s="42">
        <v>2</v>
      </c>
      <c r="E50" s="43"/>
      <c r="F50" s="70" t="s">
        <v>85</v>
      </c>
      <c r="G50" s="70"/>
      <c r="H50" s="70"/>
      <c r="I50" s="70"/>
      <c r="J50" s="28">
        <v>36</v>
      </c>
      <c r="K50" s="31" t="s">
        <v>86</v>
      </c>
      <c r="L50" s="30"/>
      <c r="M50" s="30"/>
    </row>
    <row r="51" spans="2:13" x14ac:dyDescent="0.25">
      <c r="B51" s="41" t="s">
        <v>200</v>
      </c>
      <c r="C51" s="42" t="s">
        <v>203</v>
      </c>
      <c r="D51" s="42">
        <v>2</v>
      </c>
      <c r="E51" s="43"/>
      <c r="F51" s="70" t="s">
        <v>87</v>
      </c>
      <c r="G51" s="70"/>
      <c r="H51" s="70"/>
      <c r="I51" s="70"/>
      <c r="J51" s="28">
        <v>37</v>
      </c>
      <c r="K51" s="31" t="s">
        <v>88</v>
      </c>
      <c r="L51" s="30"/>
      <c r="M51" s="30"/>
    </row>
    <row r="52" spans="2:13" x14ac:dyDescent="0.25">
      <c r="B52" s="41" t="s">
        <v>200</v>
      </c>
      <c r="C52" s="42" t="s">
        <v>204</v>
      </c>
      <c r="D52" s="42">
        <v>1</v>
      </c>
      <c r="E52" s="44" t="s">
        <v>89</v>
      </c>
      <c r="F52" s="44"/>
      <c r="G52" s="44"/>
      <c r="H52" s="44"/>
      <c r="I52" s="44"/>
      <c r="J52" s="28">
        <v>38</v>
      </c>
      <c r="K52" s="36" t="s">
        <v>90</v>
      </c>
      <c r="L52" s="36"/>
      <c r="M52" s="36"/>
    </row>
    <row r="53" spans="2:13" x14ac:dyDescent="0.25">
      <c r="B53" s="41" t="s">
        <v>200</v>
      </c>
      <c r="C53" s="42" t="s">
        <v>204</v>
      </c>
      <c r="D53" s="42">
        <v>1</v>
      </c>
      <c r="E53" s="43" t="s">
        <v>91</v>
      </c>
      <c r="F53" s="43"/>
      <c r="G53" s="43"/>
      <c r="H53" s="43"/>
      <c r="I53" s="43"/>
      <c r="J53" s="28">
        <v>39</v>
      </c>
      <c r="K53" s="28" t="s">
        <v>92</v>
      </c>
      <c r="L53" s="28"/>
      <c r="M53" s="28"/>
    </row>
    <row r="54" spans="2:13" x14ac:dyDescent="0.25">
      <c r="B54" s="41" t="s">
        <v>200</v>
      </c>
      <c r="C54" s="42" t="s">
        <v>204</v>
      </c>
      <c r="D54" s="42">
        <v>1</v>
      </c>
      <c r="E54" s="43" t="s">
        <v>93</v>
      </c>
      <c r="F54" s="45"/>
      <c r="G54" s="45"/>
      <c r="H54" s="45"/>
      <c r="I54" s="45"/>
      <c r="J54" s="28">
        <v>40</v>
      </c>
      <c r="K54" s="28" t="s">
        <v>94</v>
      </c>
      <c r="L54" s="28"/>
      <c r="M54" s="28"/>
    </row>
    <row r="55" spans="2:13" x14ac:dyDescent="0.25">
      <c r="B55" s="41" t="s">
        <v>200</v>
      </c>
      <c r="C55" s="42" t="s">
        <v>204</v>
      </c>
      <c r="D55" s="42">
        <v>1</v>
      </c>
      <c r="E55" s="71" t="s">
        <v>96</v>
      </c>
      <c r="F55" s="71"/>
      <c r="G55" s="71"/>
      <c r="H55" s="71"/>
      <c r="I55" s="71"/>
      <c r="J55" s="28">
        <v>41</v>
      </c>
      <c r="K55" s="31" t="s">
        <v>97</v>
      </c>
      <c r="L55" s="39"/>
      <c r="M55" s="39"/>
    </row>
    <row r="56" spans="2:13" x14ac:dyDescent="0.25">
      <c r="B56" s="41" t="s">
        <v>200</v>
      </c>
      <c r="C56" s="42" t="s">
        <v>204</v>
      </c>
      <c r="D56" s="42">
        <v>1</v>
      </c>
      <c r="E56" s="71" t="s">
        <v>98</v>
      </c>
      <c r="F56" s="71"/>
      <c r="G56" s="71"/>
      <c r="H56" s="71"/>
      <c r="I56" s="71"/>
      <c r="J56" s="28">
        <v>42</v>
      </c>
      <c r="K56" s="31" t="s">
        <v>99</v>
      </c>
      <c r="L56" s="39"/>
      <c r="M56" s="39"/>
    </row>
    <row r="57" spans="2:13" x14ac:dyDescent="0.25">
      <c r="B57" s="41" t="s">
        <v>200</v>
      </c>
      <c r="C57" s="42" t="s">
        <v>204</v>
      </c>
      <c r="D57" s="42">
        <v>1</v>
      </c>
      <c r="E57" s="71" t="s">
        <v>100</v>
      </c>
      <c r="F57" s="71"/>
      <c r="G57" s="71"/>
      <c r="H57" s="71"/>
      <c r="I57" s="71"/>
      <c r="J57" s="28">
        <v>43</v>
      </c>
      <c r="K57" s="31" t="s">
        <v>101</v>
      </c>
      <c r="L57" s="39"/>
      <c r="M57" s="39"/>
    </row>
    <row r="58" spans="2:13" x14ac:dyDescent="0.25">
      <c r="B58" s="41" t="s">
        <v>200</v>
      </c>
      <c r="C58" s="42" t="s">
        <v>204</v>
      </c>
      <c r="D58" s="42">
        <v>1</v>
      </c>
      <c r="E58" s="71" t="s">
        <v>102</v>
      </c>
      <c r="F58" s="71"/>
      <c r="G58" s="71"/>
      <c r="H58" s="71"/>
      <c r="I58" s="71"/>
      <c r="J58" s="28">
        <v>44</v>
      </c>
      <c r="K58" s="31" t="s">
        <v>103</v>
      </c>
      <c r="L58" s="39"/>
      <c r="M58" s="39"/>
    </row>
    <row r="59" spans="2:13" x14ac:dyDescent="0.25">
      <c r="B59" s="41" t="s">
        <v>200</v>
      </c>
      <c r="C59" s="42" t="s">
        <v>204</v>
      </c>
      <c r="D59" s="42">
        <v>1</v>
      </c>
      <c r="E59" s="71" t="s">
        <v>104</v>
      </c>
      <c r="F59" s="71"/>
      <c r="G59" s="71"/>
      <c r="H59" s="71"/>
      <c r="I59" s="71"/>
      <c r="J59" s="28">
        <v>45</v>
      </c>
      <c r="K59" s="31" t="s">
        <v>105</v>
      </c>
      <c r="L59" s="39"/>
      <c r="M59" s="39"/>
    </row>
    <row r="60" spans="2:13" x14ac:dyDescent="0.25">
      <c r="B60" s="41" t="s">
        <v>200</v>
      </c>
      <c r="C60" s="42" t="s">
        <v>204</v>
      </c>
      <c r="D60" s="42">
        <v>1</v>
      </c>
      <c r="E60" s="71" t="s">
        <v>106</v>
      </c>
      <c r="F60" s="71"/>
      <c r="G60" s="71"/>
      <c r="H60" s="71"/>
      <c r="I60" s="71"/>
      <c r="J60" s="28">
        <v>46</v>
      </c>
      <c r="K60" s="31" t="s">
        <v>107</v>
      </c>
      <c r="L60" s="39"/>
      <c r="M60" s="39"/>
    </row>
    <row r="61" spans="2:13" x14ac:dyDescent="0.25">
      <c r="B61" s="41" t="s">
        <v>200</v>
      </c>
      <c r="C61" s="42" t="s">
        <v>204</v>
      </c>
      <c r="D61" s="42">
        <v>1</v>
      </c>
      <c r="E61" s="71" t="s">
        <v>208</v>
      </c>
      <c r="F61" s="71"/>
      <c r="G61" s="71"/>
      <c r="H61" s="71"/>
      <c r="I61" s="71"/>
      <c r="J61" s="28">
        <v>47</v>
      </c>
      <c r="K61" s="29" t="s">
        <v>108</v>
      </c>
      <c r="L61" s="30"/>
      <c r="M61" s="30"/>
    </row>
    <row r="62" spans="2:13" x14ac:dyDescent="0.25">
      <c r="B62" s="41" t="s">
        <v>200</v>
      </c>
      <c r="C62" s="42" t="s">
        <v>204</v>
      </c>
      <c r="D62" s="42">
        <v>2</v>
      </c>
      <c r="E62" s="43"/>
      <c r="F62" s="70" t="s">
        <v>109</v>
      </c>
      <c r="G62" s="70"/>
      <c r="H62" s="70"/>
      <c r="I62" s="70"/>
      <c r="J62" s="28">
        <v>48</v>
      </c>
      <c r="K62" s="29" t="s">
        <v>110</v>
      </c>
      <c r="L62" s="30"/>
      <c r="M62" s="30"/>
    </row>
    <row r="63" spans="2:13" x14ac:dyDescent="0.25">
      <c r="B63" s="41" t="s">
        <v>200</v>
      </c>
      <c r="C63" s="42" t="s">
        <v>204</v>
      </c>
      <c r="D63" s="42">
        <v>2</v>
      </c>
      <c r="E63" s="43"/>
      <c r="F63" s="70" t="s">
        <v>111</v>
      </c>
      <c r="G63" s="70"/>
      <c r="H63" s="70"/>
      <c r="I63" s="70"/>
      <c r="J63" s="28">
        <v>49</v>
      </c>
      <c r="K63" s="29" t="s">
        <v>112</v>
      </c>
      <c r="L63" s="30"/>
      <c r="M63" s="30"/>
    </row>
    <row r="64" spans="2:13" x14ac:dyDescent="0.25">
      <c r="B64" s="41" t="s">
        <v>200</v>
      </c>
      <c r="C64" s="42" t="s">
        <v>204</v>
      </c>
      <c r="D64" s="42">
        <v>2</v>
      </c>
      <c r="E64" s="43"/>
      <c r="F64" s="70" t="s">
        <v>113</v>
      </c>
      <c r="G64" s="70"/>
      <c r="H64" s="70"/>
      <c r="I64" s="70"/>
      <c r="J64" s="28">
        <v>50</v>
      </c>
      <c r="K64" s="29" t="s">
        <v>114</v>
      </c>
      <c r="L64" s="30"/>
      <c r="M64" s="30"/>
    </row>
    <row r="65" spans="2:13" x14ac:dyDescent="0.25">
      <c r="B65" s="41" t="s">
        <v>200</v>
      </c>
      <c r="C65" s="42" t="s">
        <v>204</v>
      </c>
      <c r="D65" s="42">
        <v>2</v>
      </c>
      <c r="E65" s="43"/>
      <c r="F65" s="70" t="s">
        <v>115</v>
      </c>
      <c r="G65" s="70"/>
      <c r="H65" s="70"/>
      <c r="I65" s="70"/>
      <c r="J65" s="28">
        <v>51</v>
      </c>
      <c r="K65" s="29" t="s">
        <v>116</v>
      </c>
      <c r="L65" s="30"/>
      <c r="M65" s="30"/>
    </row>
    <row r="66" spans="2:13" x14ac:dyDescent="0.25">
      <c r="B66" s="41" t="s">
        <v>200</v>
      </c>
      <c r="C66" s="42" t="s">
        <v>204</v>
      </c>
      <c r="D66" s="42">
        <v>2</v>
      </c>
      <c r="E66" s="43"/>
      <c r="F66" s="70" t="s">
        <v>117</v>
      </c>
      <c r="G66" s="70"/>
      <c r="H66" s="70"/>
      <c r="I66" s="70"/>
      <c r="J66" s="28">
        <v>52</v>
      </c>
      <c r="K66" s="29" t="s">
        <v>118</v>
      </c>
      <c r="L66" s="30"/>
      <c r="M66" s="30"/>
    </row>
    <row r="67" spans="2:13" x14ac:dyDescent="0.25">
      <c r="B67" s="41" t="s">
        <v>200</v>
      </c>
      <c r="C67" s="42" t="s">
        <v>204</v>
      </c>
      <c r="D67" s="42">
        <v>2</v>
      </c>
      <c r="E67" s="43"/>
      <c r="F67" s="70" t="s">
        <v>119</v>
      </c>
      <c r="G67" s="70"/>
      <c r="H67" s="70"/>
      <c r="I67" s="70"/>
      <c r="J67" s="28">
        <v>53</v>
      </c>
      <c r="K67" s="29" t="s">
        <v>120</v>
      </c>
      <c r="L67" s="30"/>
      <c r="M67" s="30"/>
    </row>
    <row r="68" spans="2:13" x14ac:dyDescent="0.25">
      <c r="B68" s="41" t="s">
        <v>200</v>
      </c>
      <c r="C68" s="42" t="s">
        <v>204</v>
      </c>
      <c r="D68" s="42">
        <v>2</v>
      </c>
      <c r="E68" s="43"/>
      <c r="F68" s="70" t="s">
        <v>121</v>
      </c>
      <c r="G68" s="70"/>
      <c r="H68" s="70"/>
      <c r="I68" s="70"/>
      <c r="J68" s="28">
        <v>54</v>
      </c>
      <c r="K68" s="29" t="s">
        <v>122</v>
      </c>
      <c r="L68" s="30"/>
      <c r="M68" s="30"/>
    </row>
    <row r="69" spans="2:13" x14ac:dyDescent="0.25">
      <c r="B69" s="41" t="s">
        <v>200</v>
      </c>
      <c r="C69" s="42" t="s">
        <v>204</v>
      </c>
      <c r="D69" s="42">
        <v>2</v>
      </c>
      <c r="E69" s="43"/>
      <c r="F69" s="70" t="s">
        <v>123</v>
      </c>
      <c r="G69" s="70"/>
      <c r="H69" s="70"/>
      <c r="I69" s="70"/>
      <c r="J69" s="28">
        <v>55</v>
      </c>
      <c r="K69" s="29" t="s">
        <v>124</v>
      </c>
      <c r="L69" s="30"/>
      <c r="M69" s="30"/>
    </row>
    <row r="70" spans="2:13" x14ac:dyDescent="0.25">
      <c r="B70" s="41" t="s">
        <v>200</v>
      </c>
      <c r="C70" s="42" t="s">
        <v>204</v>
      </c>
      <c r="D70" s="42">
        <v>2</v>
      </c>
      <c r="E70" s="43"/>
      <c r="F70" s="70" t="s">
        <v>125</v>
      </c>
      <c r="G70" s="70"/>
      <c r="H70" s="70"/>
      <c r="I70" s="70"/>
      <c r="J70" s="28">
        <v>56</v>
      </c>
      <c r="K70" s="32" t="s">
        <v>126</v>
      </c>
      <c r="L70" s="30"/>
      <c r="M70" s="30"/>
    </row>
    <row r="71" spans="2:13" x14ac:dyDescent="0.25">
      <c r="B71" s="41" t="s">
        <v>200</v>
      </c>
      <c r="C71" s="42" t="s">
        <v>204</v>
      </c>
      <c r="D71" s="42">
        <v>2</v>
      </c>
      <c r="E71" s="43"/>
      <c r="F71" s="70" t="s">
        <v>127</v>
      </c>
      <c r="G71" s="70"/>
      <c r="H71" s="70"/>
      <c r="I71" s="70"/>
      <c r="J71" s="28">
        <v>57</v>
      </c>
      <c r="K71" s="29" t="s">
        <v>128</v>
      </c>
      <c r="L71" s="30"/>
      <c r="M71" s="30"/>
    </row>
    <row r="72" spans="2:13" x14ac:dyDescent="0.25">
      <c r="B72" s="41" t="s">
        <v>200</v>
      </c>
      <c r="C72" s="42" t="s">
        <v>204</v>
      </c>
      <c r="D72" s="42">
        <v>2</v>
      </c>
      <c r="E72" s="43"/>
      <c r="F72" s="70" t="s">
        <v>129</v>
      </c>
      <c r="G72" s="70"/>
      <c r="H72" s="70"/>
      <c r="I72" s="70"/>
      <c r="J72" s="28">
        <v>58</v>
      </c>
      <c r="K72" s="29" t="s">
        <v>130</v>
      </c>
      <c r="L72" s="30"/>
      <c r="M72" s="30"/>
    </row>
    <row r="73" spans="2:13" x14ac:dyDescent="0.25">
      <c r="B73" s="41" t="s">
        <v>200</v>
      </c>
      <c r="C73" s="42" t="s">
        <v>204</v>
      </c>
      <c r="D73" s="42">
        <v>2</v>
      </c>
      <c r="E73" s="43"/>
      <c r="F73" s="70" t="s">
        <v>131</v>
      </c>
      <c r="G73" s="70"/>
      <c r="H73" s="70"/>
      <c r="I73" s="70"/>
      <c r="J73" s="28">
        <v>59</v>
      </c>
      <c r="K73" s="29" t="s">
        <v>132</v>
      </c>
      <c r="L73" s="30"/>
      <c r="M73" s="30"/>
    </row>
    <row r="74" spans="2:13" x14ac:dyDescent="0.25">
      <c r="B74" s="41" t="s">
        <v>200</v>
      </c>
      <c r="C74" s="42" t="s">
        <v>204</v>
      </c>
      <c r="D74" s="42">
        <v>2</v>
      </c>
      <c r="E74" s="43"/>
      <c r="F74" s="70" t="s">
        <v>133</v>
      </c>
      <c r="G74" s="70"/>
      <c r="H74" s="70"/>
      <c r="I74" s="70"/>
      <c r="J74" s="28">
        <v>60</v>
      </c>
      <c r="K74" s="29" t="s">
        <v>134</v>
      </c>
      <c r="L74" s="30"/>
      <c r="M74" s="30"/>
    </row>
    <row r="75" spans="2:13" x14ac:dyDescent="0.25">
      <c r="B75" s="41" t="s">
        <v>200</v>
      </c>
      <c r="C75" s="42" t="s">
        <v>204</v>
      </c>
      <c r="D75" s="42">
        <v>1</v>
      </c>
      <c r="E75" s="72" t="s">
        <v>135</v>
      </c>
      <c r="F75" s="72"/>
      <c r="G75" s="72"/>
      <c r="H75" s="72"/>
      <c r="I75" s="72"/>
      <c r="J75" s="28">
        <v>61</v>
      </c>
      <c r="K75" s="36" t="s">
        <v>136</v>
      </c>
      <c r="L75" s="40"/>
      <c r="M75" s="40"/>
    </row>
    <row r="76" spans="2:13" x14ac:dyDescent="0.25">
      <c r="B76" s="41" t="s">
        <v>200</v>
      </c>
      <c r="C76" s="42" t="s">
        <v>204</v>
      </c>
      <c r="D76" s="42">
        <v>2</v>
      </c>
      <c r="E76" s="47"/>
      <c r="F76" s="47" t="s">
        <v>137</v>
      </c>
      <c r="G76" s="47"/>
      <c r="H76" s="47"/>
      <c r="I76" s="47"/>
      <c r="J76" s="28">
        <v>62</v>
      </c>
      <c r="K76" s="37" t="s">
        <v>138</v>
      </c>
      <c r="L76" s="40"/>
      <c r="M76" s="40"/>
    </row>
    <row r="77" spans="2:13" x14ac:dyDescent="0.25">
      <c r="B77" s="41" t="s">
        <v>200</v>
      </c>
      <c r="C77" s="42" t="s">
        <v>204</v>
      </c>
      <c r="D77" s="42">
        <v>2</v>
      </c>
      <c r="E77" s="47"/>
      <c r="F77" s="47" t="s">
        <v>139</v>
      </c>
      <c r="G77" s="47"/>
      <c r="H77" s="47"/>
      <c r="I77" s="47"/>
      <c r="J77" s="28">
        <v>63</v>
      </c>
      <c r="K77" s="37" t="s">
        <v>140</v>
      </c>
      <c r="L77" s="40"/>
      <c r="M77" s="40"/>
    </row>
    <row r="78" spans="2:13" x14ac:dyDescent="0.25">
      <c r="B78" s="41" t="s">
        <v>200</v>
      </c>
      <c r="C78" s="42" t="s">
        <v>204</v>
      </c>
      <c r="D78" s="42">
        <v>2</v>
      </c>
      <c r="E78" s="43"/>
      <c r="F78" s="48" t="s">
        <v>141</v>
      </c>
      <c r="G78" s="48"/>
      <c r="H78" s="48"/>
      <c r="I78" s="48"/>
      <c r="J78" s="28">
        <v>64</v>
      </c>
      <c r="K78" s="37" t="s">
        <v>142</v>
      </c>
      <c r="L78" s="30"/>
      <c r="M78" s="30"/>
    </row>
    <row r="79" spans="2:13" x14ac:dyDescent="0.25">
      <c r="B79" s="41" t="s">
        <v>200</v>
      </c>
      <c r="C79" s="42" t="s">
        <v>204</v>
      </c>
      <c r="D79" s="42">
        <v>2</v>
      </c>
      <c r="E79" s="43"/>
      <c r="F79" s="48" t="s">
        <v>143</v>
      </c>
      <c r="G79" s="48"/>
      <c r="H79" s="48"/>
      <c r="I79" s="48"/>
      <c r="J79" s="28">
        <v>65</v>
      </c>
      <c r="K79" s="37" t="s">
        <v>144</v>
      </c>
      <c r="L79" s="30"/>
      <c r="M79" s="30"/>
    </row>
    <row r="80" spans="2:13" x14ac:dyDescent="0.25">
      <c r="B80" s="41" t="s">
        <v>200</v>
      </c>
      <c r="C80" s="42" t="s">
        <v>204</v>
      </c>
      <c r="D80" s="42">
        <v>2</v>
      </c>
      <c r="E80" s="43"/>
      <c r="F80" s="48" t="s">
        <v>145</v>
      </c>
      <c r="G80" s="48"/>
      <c r="H80" s="48"/>
      <c r="I80" s="48"/>
      <c r="J80" s="28">
        <v>66</v>
      </c>
      <c r="K80" s="37" t="s">
        <v>146</v>
      </c>
      <c r="L80" s="30"/>
      <c r="M80" s="30"/>
    </row>
    <row r="81" spans="2:13" x14ac:dyDescent="0.25">
      <c r="B81" s="41" t="s">
        <v>200</v>
      </c>
      <c r="C81" s="42" t="s">
        <v>204</v>
      </c>
      <c r="D81" s="42">
        <v>2</v>
      </c>
      <c r="E81" s="43"/>
      <c r="F81" s="48" t="s">
        <v>147</v>
      </c>
      <c r="G81" s="48"/>
      <c r="H81" s="48"/>
      <c r="I81" s="48"/>
      <c r="J81" s="28">
        <v>67</v>
      </c>
      <c r="K81" s="37" t="s">
        <v>148</v>
      </c>
      <c r="L81" s="30"/>
      <c r="M81" s="30"/>
    </row>
    <row r="82" spans="2:13" x14ac:dyDescent="0.25">
      <c r="B82" s="41" t="s">
        <v>200</v>
      </c>
      <c r="C82" s="42" t="s">
        <v>204</v>
      </c>
      <c r="D82" s="42">
        <v>1</v>
      </c>
      <c r="E82" s="71" t="s">
        <v>149</v>
      </c>
      <c r="F82" s="71"/>
      <c r="G82" s="71"/>
      <c r="H82" s="71"/>
      <c r="I82" s="71"/>
      <c r="J82" s="28">
        <v>68</v>
      </c>
      <c r="K82" s="31" t="s">
        <v>150</v>
      </c>
      <c r="L82" s="39"/>
      <c r="M82" s="39"/>
    </row>
    <row r="83" spans="2:13" x14ac:dyDescent="0.25">
      <c r="B83" s="41" t="s">
        <v>200</v>
      </c>
      <c r="C83" s="42" t="s">
        <v>204</v>
      </c>
      <c r="D83" s="42">
        <v>2</v>
      </c>
      <c r="E83" s="44"/>
      <c r="F83" s="70" t="s">
        <v>151</v>
      </c>
      <c r="G83" s="70"/>
      <c r="H83" s="70"/>
      <c r="I83" s="70"/>
      <c r="J83" s="28">
        <v>69</v>
      </c>
      <c r="K83" s="33" t="s">
        <v>152</v>
      </c>
      <c r="L83" s="30"/>
      <c r="M83" s="30"/>
    </row>
    <row r="84" spans="2:13" x14ac:dyDescent="0.25">
      <c r="B84" s="41" t="s">
        <v>200</v>
      </c>
      <c r="C84" s="42" t="s">
        <v>204</v>
      </c>
      <c r="D84" s="42">
        <v>2</v>
      </c>
      <c r="E84" s="44"/>
      <c r="F84" s="70" t="s">
        <v>153</v>
      </c>
      <c r="G84" s="70"/>
      <c r="H84" s="70"/>
      <c r="I84" s="70"/>
      <c r="J84" s="28">
        <v>70</v>
      </c>
      <c r="K84" s="38" t="s">
        <v>154</v>
      </c>
      <c r="L84" s="30"/>
      <c r="M84" s="30"/>
    </row>
    <row r="85" spans="2:13" x14ac:dyDescent="0.25">
      <c r="B85" s="41" t="s">
        <v>200</v>
      </c>
      <c r="C85" s="42" t="s">
        <v>204</v>
      </c>
      <c r="D85" s="42">
        <v>1</v>
      </c>
      <c r="E85" s="71" t="s">
        <v>155</v>
      </c>
      <c r="F85" s="71"/>
      <c r="G85" s="71"/>
      <c r="H85" s="71"/>
      <c r="I85" s="71"/>
      <c r="J85" s="28">
        <v>71</v>
      </c>
      <c r="K85" s="31" t="s">
        <v>95</v>
      </c>
      <c r="L85" s="39"/>
      <c r="M85" s="39"/>
    </row>
    <row r="86" spans="2:13" x14ac:dyDescent="0.25">
      <c r="B86" s="41" t="s">
        <v>200</v>
      </c>
      <c r="C86" s="42" t="s">
        <v>205</v>
      </c>
      <c r="D86" s="42">
        <v>1</v>
      </c>
      <c r="E86" s="44" t="s">
        <v>156</v>
      </c>
      <c r="F86" s="44"/>
      <c r="G86" s="44"/>
      <c r="H86" s="44"/>
      <c r="I86" s="44"/>
      <c r="J86" s="28">
        <v>72</v>
      </c>
      <c r="K86" s="31" t="s">
        <v>157</v>
      </c>
      <c r="L86" s="39"/>
      <c r="M86" s="39"/>
    </row>
    <row r="87" spans="2:13" x14ac:dyDescent="0.25">
      <c r="B87" s="41" t="s">
        <v>200</v>
      </c>
      <c r="C87" s="42" t="s">
        <v>205</v>
      </c>
      <c r="D87" s="42">
        <v>1</v>
      </c>
      <c r="E87" s="44" t="s">
        <v>158</v>
      </c>
      <c r="F87" s="44"/>
      <c r="G87" s="44"/>
      <c r="H87" s="44"/>
      <c r="I87" s="44"/>
      <c r="J87" s="28">
        <v>73</v>
      </c>
      <c r="K87" s="31" t="s">
        <v>159</v>
      </c>
      <c r="L87" s="39"/>
      <c r="M87" s="39"/>
    </row>
    <row r="88" spans="2:13" x14ac:dyDescent="0.25">
      <c r="B88" s="41" t="s">
        <v>200</v>
      </c>
      <c r="C88" s="42" t="s">
        <v>205</v>
      </c>
      <c r="D88" s="42">
        <v>2</v>
      </c>
      <c r="E88" s="49"/>
      <c r="F88" s="70" t="s">
        <v>160</v>
      </c>
      <c r="G88" s="70"/>
      <c r="H88" s="70"/>
      <c r="I88" s="70"/>
      <c r="J88" s="28">
        <v>74</v>
      </c>
      <c r="K88" s="31" t="s">
        <v>161</v>
      </c>
      <c r="L88" s="39"/>
      <c r="M88" s="39"/>
    </row>
    <row r="89" spans="2:13" x14ac:dyDescent="0.25">
      <c r="B89" s="41" t="s">
        <v>200</v>
      </c>
      <c r="C89" s="42" t="s">
        <v>205</v>
      </c>
      <c r="D89" s="42">
        <v>2</v>
      </c>
      <c r="E89" s="44"/>
      <c r="F89" s="70" t="s">
        <v>163</v>
      </c>
      <c r="G89" s="70"/>
      <c r="H89" s="70"/>
      <c r="I89" s="70"/>
      <c r="J89" s="28">
        <v>75</v>
      </c>
      <c r="K89" s="31" t="s">
        <v>164</v>
      </c>
      <c r="L89" s="39"/>
      <c r="M89" s="39"/>
    </row>
    <row r="90" spans="2:13" x14ac:dyDescent="0.25">
      <c r="B90" s="41" t="s">
        <v>200</v>
      </c>
      <c r="C90" s="42" t="s">
        <v>205</v>
      </c>
      <c r="D90" s="42">
        <v>2</v>
      </c>
      <c r="E90" s="44"/>
      <c r="F90" s="70" t="s">
        <v>165</v>
      </c>
      <c r="G90" s="70"/>
      <c r="H90" s="70"/>
      <c r="I90" s="70"/>
      <c r="J90" s="28">
        <v>76</v>
      </c>
      <c r="K90" s="31" t="s">
        <v>166</v>
      </c>
      <c r="L90" s="39"/>
      <c r="M90" s="39"/>
    </row>
    <row r="91" spans="2:13" x14ac:dyDescent="0.25">
      <c r="B91" s="41" t="s">
        <v>200</v>
      </c>
      <c r="C91" s="42" t="s">
        <v>205</v>
      </c>
      <c r="D91" s="42">
        <v>2</v>
      </c>
      <c r="E91" s="44"/>
      <c r="F91" s="70" t="s">
        <v>167</v>
      </c>
      <c r="G91" s="70"/>
      <c r="H91" s="70"/>
      <c r="I91" s="70"/>
      <c r="J91" s="28">
        <v>77</v>
      </c>
      <c r="K91" s="31" t="s">
        <v>168</v>
      </c>
      <c r="L91" s="39"/>
      <c r="M91" s="39"/>
    </row>
    <row r="92" spans="2:13" x14ac:dyDescent="0.25">
      <c r="B92" s="41" t="s">
        <v>200</v>
      </c>
      <c r="C92" s="42" t="s">
        <v>205</v>
      </c>
      <c r="D92" s="42">
        <v>2</v>
      </c>
      <c r="E92" s="44"/>
      <c r="F92" s="70" t="s">
        <v>169</v>
      </c>
      <c r="G92" s="70"/>
      <c r="H92" s="70"/>
      <c r="I92" s="70"/>
      <c r="J92" s="28">
        <v>78</v>
      </c>
      <c r="K92" s="31" t="s">
        <v>170</v>
      </c>
      <c r="L92" s="39"/>
      <c r="M92" s="39"/>
    </row>
    <row r="93" spans="2:13" x14ac:dyDescent="0.25">
      <c r="B93" s="41" t="s">
        <v>200</v>
      </c>
      <c r="C93" s="42" t="s">
        <v>205</v>
      </c>
      <c r="D93" s="42">
        <v>1</v>
      </c>
      <c r="E93" s="44" t="s">
        <v>171</v>
      </c>
      <c r="F93" s="44"/>
      <c r="G93" s="44"/>
      <c r="H93" s="44"/>
      <c r="I93" s="44"/>
      <c r="J93" s="28">
        <v>79</v>
      </c>
      <c r="K93" s="31" t="s">
        <v>172</v>
      </c>
      <c r="L93" s="39"/>
      <c r="M93" s="39"/>
    </row>
    <row r="94" spans="2:13" x14ac:dyDescent="0.25">
      <c r="B94" s="41" t="s">
        <v>200</v>
      </c>
      <c r="C94" s="42" t="s">
        <v>205</v>
      </c>
      <c r="D94" s="42">
        <v>1</v>
      </c>
      <c r="E94" s="71" t="s">
        <v>173</v>
      </c>
      <c r="F94" s="71"/>
      <c r="G94" s="71"/>
      <c r="H94" s="71"/>
      <c r="I94" s="71"/>
      <c r="J94" s="28">
        <v>80</v>
      </c>
      <c r="K94" s="31" t="s">
        <v>174</v>
      </c>
      <c r="L94" s="39"/>
      <c r="M94" s="39"/>
    </row>
    <row r="95" spans="2:13" x14ac:dyDescent="0.25">
      <c r="B95" s="42" t="s">
        <v>201</v>
      </c>
      <c r="C95" s="42" t="s">
        <v>206</v>
      </c>
      <c r="D95" s="42">
        <v>1</v>
      </c>
      <c r="E95" s="44" t="s">
        <v>175</v>
      </c>
      <c r="F95" s="44"/>
      <c r="G95" s="44"/>
      <c r="H95" s="44"/>
      <c r="I95" s="44"/>
      <c r="J95" s="28">
        <v>81</v>
      </c>
      <c r="K95" s="31" t="s">
        <v>176</v>
      </c>
      <c r="L95" s="39"/>
      <c r="M95" s="39"/>
    </row>
    <row r="96" spans="2:13" x14ac:dyDescent="0.25">
      <c r="B96" s="42" t="s">
        <v>201</v>
      </c>
      <c r="C96" s="42" t="s">
        <v>206</v>
      </c>
      <c r="D96" s="42">
        <v>1</v>
      </c>
      <c r="E96" s="44" t="s">
        <v>177</v>
      </c>
      <c r="F96" s="44"/>
      <c r="G96" s="44"/>
      <c r="H96" s="44"/>
      <c r="I96" s="44"/>
      <c r="J96" s="28">
        <v>82</v>
      </c>
      <c r="K96" s="31" t="s">
        <v>178</v>
      </c>
      <c r="L96" s="39"/>
      <c r="M96" s="39"/>
    </row>
    <row r="97" spans="2:13" x14ac:dyDescent="0.25">
      <c r="B97" s="42" t="s">
        <v>201</v>
      </c>
      <c r="C97" s="42" t="s">
        <v>206</v>
      </c>
      <c r="D97" s="42">
        <v>1</v>
      </c>
      <c r="E97" s="44" t="s">
        <v>179</v>
      </c>
      <c r="F97" s="44"/>
      <c r="G97" s="44"/>
      <c r="H97" s="44"/>
      <c r="I97" s="44"/>
      <c r="J97" s="28">
        <v>83</v>
      </c>
      <c r="K97" s="31" t="s">
        <v>180</v>
      </c>
      <c r="L97" s="39"/>
      <c r="M97" s="39"/>
    </row>
    <row r="98" spans="2:13" x14ac:dyDescent="0.25">
      <c r="B98" s="42" t="s">
        <v>201</v>
      </c>
      <c r="C98" s="42" t="s">
        <v>206</v>
      </c>
      <c r="D98" s="42">
        <v>2</v>
      </c>
      <c r="E98" s="44"/>
      <c r="F98" s="70" t="s">
        <v>181</v>
      </c>
      <c r="G98" s="70"/>
      <c r="H98" s="70"/>
      <c r="I98" s="70"/>
      <c r="J98" s="28">
        <v>84</v>
      </c>
      <c r="K98" s="34" t="s">
        <v>182</v>
      </c>
      <c r="L98" s="33"/>
      <c r="M98" s="33"/>
    </row>
    <row r="99" spans="2:13" x14ac:dyDescent="0.25">
      <c r="B99" s="42" t="s">
        <v>201</v>
      </c>
      <c r="C99" s="42" t="s">
        <v>206</v>
      </c>
      <c r="D99" s="42">
        <v>2</v>
      </c>
      <c r="E99" s="44"/>
      <c r="F99" s="70" t="s">
        <v>183</v>
      </c>
      <c r="G99" s="70"/>
      <c r="H99" s="70"/>
      <c r="I99" s="70"/>
      <c r="J99" s="28">
        <v>85</v>
      </c>
      <c r="K99" s="35" t="s">
        <v>162</v>
      </c>
      <c r="L99" s="33"/>
      <c r="M99" s="33"/>
    </row>
    <row r="100" spans="2:13" x14ac:dyDescent="0.25">
      <c r="B100" s="42" t="s">
        <v>201</v>
      </c>
      <c r="C100" s="42" t="s">
        <v>206</v>
      </c>
      <c r="D100" s="42">
        <v>2</v>
      </c>
      <c r="E100" s="44"/>
      <c r="F100" s="70" t="s">
        <v>184</v>
      </c>
      <c r="G100" s="70"/>
      <c r="H100" s="70"/>
      <c r="I100" s="70"/>
      <c r="J100" s="28">
        <v>86</v>
      </c>
      <c r="K100" s="34" t="s">
        <v>185</v>
      </c>
      <c r="L100" s="33"/>
      <c r="M100" s="33"/>
    </row>
    <row r="101" spans="2:13" x14ac:dyDescent="0.25">
      <c r="B101" s="42" t="s">
        <v>201</v>
      </c>
      <c r="C101" s="42" t="s">
        <v>206</v>
      </c>
      <c r="D101" s="42">
        <v>1</v>
      </c>
      <c r="E101" s="50" t="s">
        <v>186</v>
      </c>
      <c r="F101" s="51"/>
      <c r="G101" s="51"/>
      <c r="H101" s="51"/>
      <c r="I101" s="51"/>
      <c r="J101" s="28">
        <v>87</v>
      </c>
      <c r="K101" s="36" t="s">
        <v>187</v>
      </c>
      <c r="L101" s="33"/>
      <c r="M101" s="33"/>
    </row>
    <row r="102" spans="2:13" x14ac:dyDescent="0.25">
      <c r="B102" s="42" t="s">
        <v>201</v>
      </c>
      <c r="C102" s="42" t="s">
        <v>206</v>
      </c>
      <c r="D102" s="42">
        <v>2</v>
      </c>
      <c r="E102" s="52"/>
      <c r="F102" s="44" t="s">
        <v>188</v>
      </c>
      <c r="G102" s="51"/>
      <c r="H102" s="51"/>
      <c r="I102" s="51"/>
      <c r="J102" s="28">
        <v>88</v>
      </c>
      <c r="K102" s="37" t="s">
        <v>189</v>
      </c>
      <c r="L102" s="33"/>
      <c r="M102" s="33"/>
    </row>
    <row r="103" spans="2:13" x14ac:dyDescent="0.25">
      <c r="B103" s="42" t="s">
        <v>201</v>
      </c>
      <c r="C103" s="42" t="s">
        <v>206</v>
      </c>
      <c r="D103" s="42">
        <v>2</v>
      </c>
      <c r="E103" s="52"/>
      <c r="F103" s="44" t="s">
        <v>190</v>
      </c>
      <c r="G103" s="51"/>
      <c r="H103" s="51"/>
      <c r="I103" s="51"/>
      <c r="J103" s="28">
        <v>89</v>
      </c>
      <c r="K103" s="38" t="s">
        <v>191</v>
      </c>
      <c r="L103" s="33"/>
      <c r="M103" s="33"/>
    </row>
    <row r="104" spans="2:13" x14ac:dyDescent="0.25">
      <c r="B104" s="42" t="s">
        <v>201</v>
      </c>
      <c r="C104" s="42" t="s">
        <v>206</v>
      </c>
      <c r="D104" s="42">
        <v>1</v>
      </c>
      <c r="E104" s="50" t="s">
        <v>192</v>
      </c>
      <c r="F104" s="51"/>
      <c r="G104" s="51"/>
      <c r="H104" s="51"/>
      <c r="I104" s="51"/>
      <c r="J104" s="28">
        <v>90</v>
      </c>
      <c r="K104" s="36" t="s">
        <v>193</v>
      </c>
      <c r="L104" s="33"/>
      <c r="M104" s="33"/>
    </row>
    <row r="105" spans="2:13" x14ac:dyDescent="0.25">
      <c r="B105" s="42" t="s">
        <v>202</v>
      </c>
      <c r="C105" s="42" t="s">
        <v>207</v>
      </c>
      <c r="D105" s="42">
        <v>1</v>
      </c>
      <c r="E105" s="44" t="s">
        <v>194</v>
      </c>
      <c r="F105" s="44"/>
      <c r="G105" s="44"/>
      <c r="H105" s="44"/>
      <c r="I105" s="44"/>
      <c r="J105" s="28">
        <v>91</v>
      </c>
      <c r="K105" s="31" t="s">
        <v>195</v>
      </c>
      <c r="L105" s="39"/>
      <c r="M105" s="39"/>
    </row>
    <row r="106" spans="2:13" x14ac:dyDescent="0.25">
      <c r="B106" s="42" t="s">
        <v>202</v>
      </c>
      <c r="C106" s="42" t="s">
        <v>207</v>
      </c>
      <c r="D106" s="42">
        <v>1</v>
      </c>
      <c r="E106" s="44" t="s">
        <v>196</v>
      </c>
      <c r="F106" s="44"/>
      <c r="G106" s="44"/>
      <c r="H106" s="44"/>
      <c r="I106" s="44"/>
      <c r="J106" s="28">
        <v>92</v>
      </c>
      <c r="K106" s="31" t="s">
        <v>197</v>
      </c>
      <c r="L106" s="39"/>
      <c r="M106" s="39"/>
    </row>
    <row r="107" spans="2:13" x14ac:dyDescent="0.25">
      <c r="B107" s="42" t="s">
        <v>202</v>
      </c>
      <c r="C107" s="42" t="s">
        <v>207</v>
      </c>
      <c r="D107" s="42">
        <v>1</v>
      </c>
      <c r="E107" s="44" t="s">
        <v>198</v>
      </c>
      <c r="F107" s="44"/>
      <c r="G107" s="44"/>
      <c r="H107" s="44"/>
      <c r="I107" s="44"/>
      <c r="J107" s="28">
        <v>93</v>
      </c>
      <c r="K107" s="31" t="s">
        <v>199</v>
      </c>
      <c r="L107" s="39"/>
      <c r="M107" s="39"/>
    </row>
  </sheetData>
  <mergeCells count="78">
    <mergeCell ref="B1:M1"/>
    <mergeCell ref="G2:K2"/>
    <mergeCell ref="B10:B11"/>
    <mergeCell ref="E10:I11"/>
    <mergeCell ref="J10:J11"/>
    <mergeCell ref="K10:K11"/>
    <mergeCell ref="L10:L11"/>
    <mergeCell ref="F24:I24"/>
    <mergeCell ref="E15:I15"/>
    <mergeCell ref="F17:I17"/>
    <mergeCell ref="F16:I16"/>
    <mergeCell ref="F18:I18"/>
    <mergeCell ref="E19:I19"/>
    <mergeCell ref="E20:I20"/>
    <mergeCell ref="E21:I21"/>
    <mergeCell ref="E22:I22"/>
    <mergeCell ref="F23:I23"/>
    <mergeCell ref="F37:I37"/>
    <mergeCell ref="E38:I38"/>
    <mergeCell ref="E39:I39"/>
    <mergeCell ref="E40:I40"/>
    <mergeCell ref="E41:I41"/>
    <mergeCell ref="F35:I35"/>
    <mergeCell ref="F25:I25"/>
    <mergeCell ref="E26:I26"/>
    <mergeCell ref="E27:I27"/>
    <mergeCell ref="F29:I29"/>
    <mergeCell ref="F30:I30"/>
    <mergeCell ref="F31:I31"/>
    <mergeCell ref="E32:I32"/>
    <mergeCell ref="E33:I33"/>
    <mergeCell ref="F28:I28"/>
    <mergeCell ref="F34:I34"/>
    <mergeCell ref="E61:I61"/>
    <mergeCell ref="F62:I62"/>
    <mergeCell ref="F63:I63"/>
    <mergeCell ref="F64:I64"/>
    <mergeCell ref="F36:I36"/>
    <mergeCell ref="F43:I43"/>
    <mergeCell ref="F44:I44"/>
    <mergeCell ref="E58:I58"/>
    <mergeCell ref="E46:I46"/>
    <mergeCell ref="F47:I47"/>
    <mergeCell ref="F48:I48"/>
    <mergeCell ref="F49:I49"/>
    <mergeCell ref="F50:I50"/>
    <mergeCell ref="F51:I51"/>
    <mergeCell ref="F45:I45"/>
    <mergeCell ref="F42:I42"/>
    <mergeCell ref="E55:I55"/>
    <mergeCell ref="E56:I56"/>
    <mergeCell ref="E57:I57"/>
    <mergeCell ref="E59:I59"/>
    <mergeCell ref="E60:I60"/>
    <mergeCell ref="F65:I65"/>
    <mergeCell ref="F66:I66"/>
    <mergeCell ref="F70:I70"/>
    <mergeCell ref="F67:I67"/>
    <mergeCell ref="F68:I68"/>
    <mergeCell ref="F83:I83"/>
    <mergeCell ref="F84:I84"/>
    <mergeCell ref="E85:I85"/>
    <mergeCell ref="F69:I69"/>
    <mergeCell ref="F88:I88"/>
    <mergeCell ref="F71:I71"/>
    <mergeCell ref="F72:I72"/>
    <mergeCell ref="F73:I73"/>
    <mergeCell ref="F74:I74"/>
    <mergeCell ref="E75:I75"/>
    <mergeCell ref="E82:I82"/>
    <mergeCell ref="F99:I99"/>
    <mergeCell ref="F100:I100"/>
    <mergeCell ref="F89:I89"/>
    <mergeCell ref="F90:I90"/>
    <mergeCell ref="F91:I91"/>
    <mergeCell ref="F92:I92"/>
    <mergeCell ref="F98:I98"/>
    <mergeCell ref="E94:I94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opLeftCell="C1" workbookViewId="0">
      <selection activeCell="H1" sqref="H1:V1048576"/>
    </sheetView>
  </sheetViews>
  <sheetFormatPr baseColWidth="10" defaultRowHeight="15" x14ac:dyDescent="0.25"/>
  <cols>
    <col min="4" max="4" width="62.140625" bestFit="1" customWidth="1"/>
    <col min="7" max="7" width="8.5703125" customWidth="1"/>
    <col min="8" max="8" width="1.7109375" bestFit="1" customWidth="1"/>
    <col min="9" max="9" width="3" bestFit="1" customWidth="1"/>
    <col min="10" max="10" width="1.5703125" bestFit="1" customWidth="1"/>
    <col min="12" max="12" width="1.5703125" bestFit="1" customWidth="1"/>
    <col min="14" max="15" width="2" bestFit="1" customWidth="1"/>
    <col min="16" max="16" width="1.5703125" bestFit="1" customWidth="1"/>
    <col min="17" max="17" width="2" bestFit="1" customWidth="1"/>
    <col min="18" max="18" width="1.5703125" bestFit="1" customWidth="1"/>
    <col min="19" max="19" width="5.42578125" bestFit="1" customWidth="1"/>
    <col min="20" max="20" width="1.5703125" bestFit="1" customWidth="1"/>
    <col min="21" max="21" width="2" bestFit="1" customWidth="1"/>
    <col min="22" max="22" width="1.7109375" bestFit="1" customWidth="1"/>
  </cols>
  <sheetData>
    <row r="1" spans="1:22" x14ac:dyDescent="0.25">
      <c r="A1" s="41" t="s">
        <v>200</v>
      </c>
      <c r="B1" s="42" t="s">
        <v>203</v>
      </c>
      <c r="C1" s="42">
        <v>1</v>
      </c>
      <c r="D1" s="84" t="s">
        <v>15</v>
      </c>
      <c r="E1" s="28">
        <v>1</v>
      </c>
      <c r="F1" s="27" t="s">
        <v>16</v>
      </c>
      <c r="H1" t="s">
        <v>242</v>
      </c>
      <c r="I1">
        <f>E1</f>
        <v>1</v>
      </c>
      <c r="J1" t="s">
        <v>243</v>
      </c>
      <c r="K1" t="str">
        <f>CONCATENATE("'",D1,"'")</f>
        <v>'Salida - Servicio Auxiliares de Planta 440V (trafo Consumo Propio)'</v>
      </c>
      <c r="L1" t="s">
        <v>243</v>
      </c>
      <c r="M1" t="str">
        <f>CONCATENATE("'",F19,"'")</f>
        <v>'ME64.13'</v>
      </c>
      <c r="N1" t="s">
        <v>243</v>
      </c>
      <c r="O1">
        <f>IF(A1="T1",1,IF(A1="T2",2,3))</f>
        <v>1</v>
      </c>
      <c r="P1" t="s">
        <v>243</v>
      </c>
      <c r="Q1" t="str">
        <f>MID(B1,2,1)</f>
        <v>1</v>
      </c>
      <c r="R1" t="s">
        <v>243</v>
      </c>
      <c r="S1" t="s">
        <v>244</v>
      </c>
      <c r="T1" t="s">
        <v>243</v>
      </c>
      <c r="U1">
        <f>C1</f>
        <v>1</v>
      </c>
      <c r="V1" t="s">
        <v>245</v>
      </c>
    </row>
    <row r="2" spans="1:22" x14ac:dyDescent="0.25">
      <c r="A2" s="41" t="s">
        <v>200</v>
      </c>
      <c r="B2" s="42" t="s">
        <v>203</v>
      </c>
      <c r="C2" s="42">
        <v>2</v>
      </c>
      <c r="D2" s="84" t="s">
        <v>17</v>
      </c>
      <c r="E2" s="28">
        <v>2</v>
      </c>
      <c r="F2" s="29" t="s">
        <v>18</v>
      </c>
      <c r="H2" t="s">
        <v>242</v>
      </c>
      <c r="I2">
        <f t="shared" ref="I2:I18" si="0">E2</f>
        <v>2</v>
      </c>
      <c r="J2" t="s">
        <v>243</v>
      </c>
      <c r="K2" t="str">
        <f t="shared" ref="K2:K18" si="1">CONCATENATE("'",D2,"'")</f>
        <v>'Servicio Auxiliares Planta 440V (lado baja de trafo)'</v>
      </c>
      <c r="L2" t="s">
        <v>243</v>
      </c>
      <c r="M2" t="str">
        <f t="shared" ref="M2:M18" si="2">CONCATENATE("'",F20,"'")</f>
        <v>'ME67.01'</v>
      </c>
      <c r="N2" t="s">
        <v>243</v>
      </c>
      <c r="O2">
        <f t="shared" ref="O2:O65" si="3">IF(A2="T1",1,IF(A2="T2",2,3))</f>
        <v>1</v>
      </c>
      <c r="P2" t="s">
        <v>243</v>
      </c>
      <c r="Q2" t="str">
        <f t="shared" ref="Q2:Q65" si="4">MID(B2,2,1)</f>
        <v>1</v>
      </c>
      <c r="R2" t="s">
        <v>243</v>
      </c>
      <c r="S2" t="s">
        <v>244</v>
      </c>
      <c r="T2" t="s">
        <v>243</v>
      </c>
      <c r="U2">
        <f t="shared" ref="U2:U65" si="5">C2</f>
        <v>2</v>
      </c>
      <c r="V2" t="s">
        <v>245</v>
      </c>
    </row>
    <row r="3" spans="1:22" x14ac:dyDescent="0.25">
      <c r="A3" s="41" t="s">
        <v>200</v>
      </c>
      <c r="B3" s="42" t="s">
        <v>203</v>
      </c>
      <c r="C3" s="42">
        <v>2</v>
      </c>
      <c r="D3" s="84" t="s">
        <v>19</v>
      </c>
      <c r="E3" s="28">
        <v>3</v>
      </c>
      <c r="F3" s="29" t="s">
        <v>20</v>
      </c>
      <c r="H3" t="s">
        <v>242</v>
      </c>
      <c r="I3">
        <f t="shared" si="0"/>
        <v>3</v>
      </c>
      <c r="J3" t="s">
        <v>243</v>
      </c>
      <c r="K3" t="str">
        <f t="shared" si="1"/>
        <v>'Servicio Auxiliares Planta'</v>
      </c>
      <c r="L3" t="s">
        <v>243</v>
      </c>
      <c r="M3" t="str">
        <f t="shared" si="2"/>
        <v>'ME67.03'</v>
      </c>
      <c r="N3" t="s">
        <v>243</v>
      </c>
      <c r="O3">
        <f t="shared" si="3"/>
        <v>1</v>
      </c>
      <c r="P3" t="s">
        <v>243</v>
      </c>
      <c r="Q3" t="str">
        <f t="shared" si="4"/>
        <v>1</v>
      </c>
      <c r="R3" t="s">
        <v>243</v>
      </c>
      <c r="S3" t="s">
        <v>244</v>
      </c>
      <c r="T3" t="s">
        <v>243</v>
      </c>
      <c r="U3">
        <f t="shared" si="5"/>
        <v>2</v>
      </c>
      <c r="V3" t="s">
        <v>245</v>
      </c>
    </row>
    <row r="4" spans="1:22" x14ac:dyDescent="0.25">
      <c r="A4" s="41" t="s">
        <v>200</v>
      </c>
      <c r="B4" s="42" t="s">
        <v>203</v>
      </c>
      <c r="C4" s="42">
        <v>2</v>
      </c>
      <c r="D4" s="84" t="s">
        <v>21</v>
      </c>
      <c r="E4" s="28">
        <v>4</v>
      </c>
      <c r="F4" s="29" t="s">
        <v>22</v>
      </c>
      <c r="H4" t="s">
        <v>242</v>
      </c>
      <c r="I4">
        <f t="shared" si="0"/>
        <v>4</v>
      </c>
      <c r="J4" t="s">
        <v>243</v>
      </c>
      <c r="K4" t="str">
        <f t="shared" si="1"/>
        <v>'Compresoras Ingersoll Rand'</v>
      </c>
      <c r="L4" t="s">
        <v>243</v>
      </c>
      <c r="M4" t="str">
        <f t="shared" si="2"/>
        <v>'ME67.06'</v>
      </c>
      <c r="N4" t="s">
        <v>243</v>
      </c>
      <c r="O4">
        <f t="shared" si="3"/>
        <v>1</v>
      </c>
      <c r="P4" t="s">
        <v>243</v>
      </c>
      <c r="Q4" t="str">
        <f t="shared" si="4"/>
        <v>1</v>
      </c>
      <c r="R4" t="s">
        <v>243</v>
      </c>
      <c r="S4" t="s">
        <v>244</v>
      </c>
      <c r="T4" t="s">
        <v>243</v>
      </c>
      <c r="U4">
        <f t="shared" si="5"/>
        <v>2</v>
      </c>
      <c r="V4" t="s">
        <v>245</v>
      </c>
    </row>
    <row r="5" spans="1:22" x14ac:dyDescent="0.25">
      <c r="A5" s="41" t="s">
        <v>200</v>
      </c>
      <c r="B5" s="42" t="s">
        <v>203</v>
      </c>
      <c r="C5" s="42">
        <v>1</v>
      </c>
      <c r="D5" s="84" t="s">
        <v>23</v>
      </c>
      <c r="E5" s="28">
        <v>5</v>
      </c>
      <c r="F5" s="29" t="s">
        <v>24</v>
      </c>
      <c r="H5" t="s">
        <v>242</v>
      </c>
      <c r="I5">
        <f t="shared" si="0"/>
        <v>5</v>
      </c>
      <c r="J5" t="s">
        <v>243</v>
      </c>
      <c r="K5" t="str">
        <f t="shared" si="1"/>
        <v>'Salida - Motor Chancadora Molino Crudo 2.'</v>
      </c>
      <c r="L5" t="s">
        <v>243</v>
      </c>
      <c r="M5" t="str">
        <f t="shared" si="2"/>
        <v>'MV64.03'</v>
      </c>
      <c r="N5" t="s">
        <v>243</v>
      </c>
      <c r="O5">
        <f t="shared" si="3"/>
        <v>1</v>
      </c>
      <c r="P5" t="s">
        <v>243</v>
      </c>
      <c r="Q5" t="str">
        <f t="shared" si="4"/>
        <v>1</v>
      </c>
      <c r="R5" t="s">
        <v>243</v>
      </c>
      <c r="S5" t="s">
        <v>244</v>
      </c>
      <c r="T5" t="s">
        <v>243</v>
      </c>
      <c r="U5">
        <f t="shared" si="5"/>
        <v>1</v>
      </c>
      <c r="V5" t="s">
        <v>245</v>
      </c>
    </row>
    <row r="6" spans="1:22" x14ac:dyDescent="0.25">
      <c r="A6" s="41" t="s">
        <v>200</v>
      </c>
      <c r="B6" s="42" t="s">
        <v>203</v>
      </c>
      <c r="C6" s="42">
        <v>1</v>
      </c>
      <c r="D6" s="84" t="s">
        <v>25</v>
      </c>
      <c r="E6" s="28">
        <v>6</v>
      </c>
      <c r="F6" s="29" t="s">
        <v>26</v>
      </c>
      <c r="H6" t="s">
        <v>242</v>
      </c>
      <c r="I6">
        <f t="shared" si="0"/>
        <v>6</v>
      </c>
      <c r="J6" t="s">
        <v>243</v>
      </c>
      <c r="K6" t="str">
        <f t="shared" si="1"/>
        <v>'Salida - Motor Molino Crudo 2.'</v>
      </c>
      <c r="L6" t="s">
        <v>243</v>
      </c>
      <c r="M6" t="str">
        <f t="shared" si="2"/>
        <v>'ME64.14'</v>
      </c>
      <c r="N6" t="s">
        <v>243</v>
      </c>
      <c r="O6">
        <f t="shared" si="3"/>
        <v>1</v>
      </c>
      <c r="P6" t="s">
        <v>243</v>
      </c>
      <c r="Q6" t="str">
        <f t="shared" si="4"/>
        <v>1</v>
      </c>
      <c r="R6" t="s">
        <v>243</v>
      </c>
      <c r="S6" t="s">
        <v>244</v>
      </c>
      <c r="T6" t="s">
        <v>243</v>
      </c>
      <c r="U6">
        <f t="shared" si="5"/>
        <v>1</v>
      </c>
      <c r="V6" t="s">
        <v>245</v>
      </c>
    </row>
    <row r="7" spans="1:22" x14ac:dyDescent="0.25">
      <c r="A7" s="41" t="s">
        <v>200</v>
      </c>
      <c r="B7" s="42" t="s">
        <v>203</v>
      </c>
      <c r="C7" s="42">
        <v>1</v>
      </c>
      <c r="D7" s="84" t="s">
        <v>27</v>
      </c>
      <c r="E7" s="28">
        <v>7</v>
      </c>
      <c r="F7" s="29" t="s">
        <v>28</v>
      </c>
      <c r="H7" t="s">
        <v>242</v>
      </c>
      <c r="I7">
        <f t="shared" si="0"/>
        <v>7</v>
      </c>
      <c r="J7" t="s">
        <v>243</v>
      </c>
      <c r="K7" t="str">
        <f t="shared" si="1"/>
        <v>'Salida - Auxiliares Molino Crudo 2.(Trafo 1.6 MVA)'</v>
      </c>
      <c r="L7" t="s">
        <v>243</v>
      </c>
      <c r="M7" t="str">
        <f t="shared" si="2"/>
        <v>'ME64.16'</v>
      </c>
      <c r="N7" t="s">
        <v>243</v>
      </c>
      <c r="O7">
        <f t="shared" si="3"/>
        <v>1</v>
      </c>
      <c r="P7" t="s">
        <v>243</v>
      </c>
      <c r="Q7" t="str">
        <f t="shared" si="4"/>
        <v>1</v>
      </c>
      <c r="R7" t="s">
        <v>243</v>
      </c>
      <c r="S7" t="s">
        <v>244</v>
      </c>
      <c r="T7" t="s">
        <v>243</v>
      </c>
      <c r="U7">
        <f t="shared" si="5"/>
        <v>1</v>
      </c>
      <c r="V7" t="s">
        <v>245</v>
      </c>
    </row>
    <row r="8" spans="1:22" x14ac:dyDescent="0.25">
      <c r="A8" s="41" t="s">
        <v>200</v>
      </c>
      <c r="B8" s="42" t="s">
        <v>203</v>
      </c>
      <c r="C8" s="42">
        <v>1</v>
      </c>
      <c r="D8" s="84" t="s">
        <v>29</v>
      </c>
      <c r="E8" s="28">
        <v>8</v>
      </c>
      <c r="F8" s="27" t="s">
        <v>30</v>
      </c>
      <c r="H8" t="s">
        <v>242</v>
      </c>
      <c r="I8">
        <f t="shared" si="0"/>
        <v>8</v>
      </c>
      <c r="J8" t="s">
        <v>243</v>
      </c>
      <c r="K8" t="str">
        <f t="shared" si="1"/>
        <v>'Salida - Silo de Homogenización 2 ( Trafo 1.6 MVA )'</v>
      </c>
      <c r="L8" t="s">
        <v>243</v>
      </c>
      <c r="M8" t="str">
        <f t="shared" si="2"/>
        <v>'ME64.18'</v>
      </c>
      <c r="N8" t="s">
        <v>243</v>
      </c>
      <c r="O8">
        <f t="shared" si="3"/>
        <v>1</v>
      </c>
      <c r="P8" t="s">
        <v>243</v>
      </c>
      <c r="Q8" t="str">
        <f t="shared" si="4"/>
        <v>1</v>
      </c>
      <c r="R8" t="s">
        <v>243</v>
      </c>
      <c r="S8" t="s">
        <v>244</v>
      </c>
      <c r="T8" t="s">
        <v>243</v>
      </c>
      <c r="U8">
        <f t="shared" si="5"/>
        <v>1</v>
      </c>
      <c r="V8" t="s">
        <v>245</v>
      </c>
    </row>
    <row r="9" spans="1:22" x14ac:dyDescent="0.25">
      <c r="A9" s="41" t="s">
        <v>200</v>
      </c>
      <c r="B9" s="42" t="s">
        <v>203</v>
      </c>
      <c r="C9" s="42">
        <v>2</v>
      </c>
      <c r="D9" s="84" t="s">
        <v>31</v>
      </c>
      <c r="E9" s="28">
        <v>9</v>
      </c>
      <c r="F9" s="27" t="s">
        <v>32</v>
      </c>
      <c r="H9" t="s">
        <v>242</v>
      </c>
      <c r="I9">
        <f t="shared" si="0"/>
        <v>9</v>
      </c>
      <c r="J9" t="s">
        <v>243</v>
      </c>
      <c r="K9" t="str">
        <f t="shared" si="1"/>
        <v>'Taller de Transportes'</v>
      </c>
      <c r="L9" t="s">
        <v>243</v>
      </c>
      <c r="M9" t="str">
        <f t="shared" si="2"/>
        <v>'ME64.19'</v>
      </c>
      <c r="N9" t="s">
        <v>243</v>
      </c>
      <c r="O9">
        <f t="shared" si="3"/>
        <v>1</v>
      </c>
      <c r="P9" t="s">
        <v>243</v>
      </c>
      <c r="Q9" t="str">
        <f t="shared" si="4"/>
        <v>1</v>
      </c>
      <c r="R9" t="s">
        <v>243</v>
      </c>
      <c r="S9" t="s">
        <v>244</v>
      </c>
      <c r="T9" t="s">
        <v>243</v>
      </c>
      <c r="U9">
        <f t="shared" si="5"/>
        <v>2</v>
      </c>
      <c r="V9" t="s">
        <v>245</v>
      </c>
    </row>
    <row r="10" spans="1:22" x14ac:dyDescent="0.25">
      <c r="A10" s="41" t="s">
        <v>200</v>
      </c>
      <c r="B10" s="42" t="s">
        <v>203</v>
      </c>
      <c r="C10" s="42">
        <v>2</v>
      </c>
      <c r="D10" s="84" t="s">
        <v>33</v>
      </c>
      <c r="E10" s="28">
        <v>10</v>
      </c>
      <c r="F10" s="27" t="s">
        <v>34</v>
      </c>
      <c r="H10" t="s">
        <v>242</v>
      </c>
      <c r="I10">
        <f t="shared" si="0"/>
        <v>10</v>
      </c>
      <c r="J10" t="s">
        <v>243</v>
      </c>
      <c r="K10" t="str">
        <f t="shared" si="1"/>
        <v>'Laboratorio QCX'</v>
      </c>
      <c r="L10" t="s">
        <v>243</v>
      </c>
      <c r="M10" t="str">
        <f t="shared" si="2"/>
        <v>'ME67.16'</v>
      </c>
      <c r="N10" t="s">
        <v>243</v>
      </c>
      <c r="O10">
        <f t="shared" si="3"/>
        <v>1</v>
      </c>
      <c r="P10" t="s">
        <v>243</v>
      </c>
      <c r="Q10" t="str">
        <f t="shared" si="4"/>
        <v>1</v>
      </c>
      <c r="R10" t="s">
        <v>243</v>
      </c>
      <c r="S10" t="s">
        <v>244</v>
      </c>
      <c r="T10" t="s">
        <v>243</v>
      </c>
      <c r="U10">
        <f t="shared" si="5"/>
        <v>2</v>
      </c>
      <c r="V10" t="s">
        <v>245</v>
      </c>
    </row>
    <row r="11" spans="1:22" x14ac:dyDescent="0.25">
      <c r="A11" s="41" t="s">
        <v>200</v>
      </c>
      <c r="B11" s="42" t="s">
        <v>203</v>
      </c>
      <c r="C11" s="42">
        <v>2</v>
      </c>
      <c r="D11" s="84" t="s">
        <v>35</v>
      </c>
      <c r="E11" s="28">
        <v>11</v>
      </c>
      <c r="F11" s="27" t="s">
        <v>36</v>
      </c>
      <c r="H11" t="s">
        <v>242</v>
      </c>
      <c r="I11">
        <f t="shared" si="0"/>
        <v>11</v>
      </c>
      <c r="J11" t="s">
        <v>243</v>
      </c>
      <c r="K11" t="str">
        <f t="shared" si="1"/>
        <v>'Auxiliares Homogenización No.2'</v>
      </c>
      <c r="L11" t="s">
        <v>243</v>
      </c>
      <c r="M11" t="str">
        <f t="shared" si="2"/>
        <v>'ME67.13'</v>
      </c>
      <c r="N11" t="s">
        <v>243</v>
      </c>
      <c r="O11">
        <f t="shared" si="3"/>
        <v>1</v>
      </c>
      <c r="P11" t="s">
        <v>243</v>
      </c>
      <c r="Q11" t="str">
        <f t="shared" si="4"/>
        <v>1</v>
      </c>
      <c r="R11" t="s">
        <v>243</v>
      </c>
      <c r="S11" t="s">
        <v>244</v>
      </c>
      <c r="T11" t="s">
        <v>243</v>
      </c>
      <c r="U11">
        <f t="shared" si="5"/>
        <v>2</v>
      </c>
      <c r="V11" t="s">
        <v>245</v>
      </c>
    </row>
    <row r="12" spans="1:22" x14ac:dyDescent="0.25">
      <c r="A12" s="41" t="s">
        <v>200</v>
      </c>
      <c r="B12" s="42" t="s">
        <v>203</v>
      </c>
      <c r="C12" s="42">
        <v>1</v>
      </c>
      <c r="D12" s="85" t="s">
        <v>37</v>
      </c>
      <c r="E12" s="28">
        <v>12</v>
      </c>
      <c r="F12" s="29" t="s">
        <v>38</v>
      </c>
      <c r="H12" t="s">
        <v>242</v>
      </c>
      <c r="I12">
        <f t="shared" si="0"/>
        <v>12</v>
      </c>
      <c r="J12" t="s">
        <v>243</v>
      </c>
      <c r="K12" t="str">
        <f t="shared" si="1"/>
        <v>'Salida - Motor Molino de Crudo  5 ( Ex Cemento 5 ).'</v>
      </c>
      <c r="L12" t="s">
        <v>243</v>
      </c>
      <c r="M12" t="str">
        <f t="shared" si="2"/>
        <v>'ME67.14'</v>
      </c>
      <c r="N12" t="s">
        <v>243</v>
      </c>
      <c r="O12">
        <f t="shared" si="3"/>
        <v>1</v>
      </c>
      <c r="P12" t="s">
        <v>243</v>
      </c>
      <c r="Q12" t="str">
        <f t="shared" si="4"/>
        <v>1</v>
      </c>
      <c r="R12" t="s">
        <v>243</v>
      </c>
      <c r="S12" t="s">
        <v>244</v>
      </c>
      <c r="T12" t="s">
        <v>243</v>
      </c>
      <c r="U12">
        <f t="shared" si="5"/>
        <v>1</v>
      </c>
      <c r="V12" t="s">
        <v>245</v>
      </c>
    </row>
    <row r="13" spans="1:22" x14ac:dyDescent="0.25">
      <c r="A13" s="41" t="s">
        <v>200</v>
      </c>
      <c r="B13" s="42" t="s">
        <v>203</v>
      </c>
      <c r="C13" s="42">
        <v>1</v>
      </c>
      <c r="D13" s="84" t="s">
        <v>39</v>
      </c>
      <c r="E13" s="28">
        <v>13</v>
      </c>
      <c r="F13" s="29" t="s">
        <v>40</v>
      </c>
      <c r="H13" t="s">
        <v>242</v>
      </c>
      <c r="I13">
        <f t="shared" si="0"/>
        <v>13</v>
      </c>
      <c r="J13" t="s">
        <v>243</v>
      </c>
      <c r="K13" t="str">
        <f t="shared" si="1"/>
        <v>'CELDA HORNOS VERTICALES 5 Y 6 (TRAFO 2.5 MVA)				_x000D_
_x000D_
'</v>
      </c>
      <c r="L13" t="s">
        <v>243</v>
      </c>
      <c r="M13" t="str">
        <f t="shared" si="2"/>
        <v>'ME67.12'</v>
      </c>
      <c r="N13" t="s">
        <v>243</v>
      </c>
      <c r="O13">
        <f t="shared" si="3"/>
        <v>1</v>
      </c>
      <c r="P13" t="s">
        <v>243</v>
      </c>
      <c r="Q13" t="str">
        <f t="shared" si="4"/>
        <v>1</v>
      </c>
      <c r="R13" t="s">
        <v>243</v>
      </c>
      <c r="S13" t="s">
        <v>244</v>
      </c>
      <c r="T13" t="s">
        <v>243</v>
      </c>
      <c r="U13">
        <f t="shared" si="5"/>
        <v>1</v>
      </c>
      <c r="V13" t="s">
        <v>245</v>
      </c>
    </row>
    <row r="14" spans="1:22" x14ac:dyDescent="0.25">
      <c r="A14" s="41" t="s">
        <v>200</v>
      </c>
      <c r="B14" s="42" t="s">
        <v>203</v>
      </c>
      <c r="C14" s="42">
        <v>2</v>
      </c>
      <c r="D14" s="84" t="s">
        <v>41</v>
      </c>
      <c r="E14" s="28">
        <v>14</v>
      </c>
      <c r="F14" s="29" t="s">
        <v>42</v>
      </c>
      <c r="H14" t="s">
        <v>242</v>
      </c>
      <c r="I14">
        <f t="shared" si="0"/>
        <v>14</v>
      </c>
      <c r="J14" t="s">
        <v>243</v>
      </c>
      <c r="K14" t="str">
        <f t="shared" si="1"/>
        <v>'Hornos Verticales Clinker 5 Y 6 (Lado baja del trafo  440 V)'</v>
      </c>
      <c r="L14" t="s">
        <v>243</v>
      </c>
      <c r="M14" t="str">
        <f t="shared" si="2"/>
        <v>'ME64.20'</v>
      </c>
      <c r="N14" t="s">
        <v>243</v>
      </c>
      <c r="O14">
        <f t="shared" si="3"/>
        <v>1</v>
      </c>
      <c r="P14" t="s">
        <v>243</v>
      </c>
      <c r="Q14" t="str">
        <f t="shared" si="4"/>
        <v>1</v>
      </c>
      <c r="R14" t="s">
        <v>243</v>
      </c>
      <c r="S14" t="s">
        <v>244</v>
      </c>
      <c r="T14" t="s">
        <v>243</v>
      </c>
      <c r="U14">
        <f t="shared" si="5"/>
        <v>2</v>
      </c>
      <c r="V14" t="s">
        <v>245</v>
      </c>
    </row>
    <row r="15" spans="1:22" x14ac:dyDescent="0.25">
      <c r="A15" s="41" t="s">
        <v>200</v>
      </c>
      <c r="B15" s="42" t="s">
        <v>203</v>
      </c>
      <c r="C15" s="42">
        <v>2</v>
      </c>
      <c r="D15" s="84" t="s">
        <v>43</v>
      </c>
      <c r="E15" s="28">
        <v>15</v>
      </c>
      <c r="F15" s="29" t="s">
        <v>44</v>
      </c>
      <c r="H15" t="s">
        <v>242</v>
      </c>
      <c r="I15">
        <f t="shared" si="0"/>
        <v>15</v>
      </c>
      <c r="J15" t="s">
        <v>243</v>
      </c>
      <c r="K15" t="str">
        <f t="shared" si="1"/>
        <v>'Horno Vertical No.5'</v>
      </c>
      <c r="L15" t="s">
        <v>243</v>
      </c>
      <c r="M15" t="str">
        <f t="shared" si="2"/>
        <v>'ME62.07'</v>
      </c>
      <c r="N15" t="s">
        <v>243</v>
      </c>
      <c r="O15">
        <f t="shared" si="3"/>
        <v>1</v>
      </c>
      <c r="P15" t="s">
        <v>243</v>
      </c>
      <c r="Q15" t="str">
        <f t="shared" si="4"/>
        <v>1</v>
      </c>
      <c r="R15" t="s">
        <v>243</v>
      </c>
      <c r="S15" t="s">
        <v>244</v>
      </c>
      <c r="T15" t="s">
        <v>243</v>
      </c>
      <c r="U15">
        <f t="shared" si="5"/>
        <v>2</v>
      </c>
      <c r="V15" t="s">
        <v>245</v>
      </c>
    </row>
    <row r="16" spans="1:22" x14ac:dyDescent="0.25">
      <c r="A16" s="41" t="s">
        <v>200</v>
      </c>
      <c r="B16" s="42" t="s">
        <v>203</v>
      </c>
      <c r="C16" s="42">
        <v>2</v>
      </c>
      <c r="D16" s="83" t="s">
        <v>45</v>
      </c>
      <c r="E16" s="28">
        <v>16</v>
      </c>
      <c r="F16" s="29" t="s">
        <v>46</v>
      </c>
      <c r="H16" t="s">
        <v>242</v>
      </c>
      <c r="I16">
        <f t="shared" si="0"/>
        <v>16</v>
      </c>
      <c r="J16" t="s">
        <v>243</v>
      </c>
      <c r="K16" t="str">
        <f t="shared" si="1"/>
        <v>'Horno Vertical No.6'</v>
      </c>
      <c r="L16" t="s">
        <v>243</v>
      </c>
      <c r="M16" t="str">
        <f t="shared" si="2"/>
        <v>'ME62.03'</v>
      </c>
      <c r="N16" t="s">
        <v>243</v>
      </c>
      <c r="O16">
        <f t="shared" si="3"/>
        <v>1</v>
      </c>
      <c r="P16" t="s">
        <v>243</v>
      </c>
      <c r="Q16" t="str">
        <f t="shared" si="4"/>
        <v>1</v>
      </c>
      <c r="R16" t="s">
        <v>243</v>
      </c>
      <c r="S16" t="s">
        <v>244</v>
      </c>
      <c r="T16" t="s">
        <v>243</v>
      </c>
      <c r="U16">
        <f t="shared" si="5"/>
        <v>2</v>
      </c>
      <c r="V16" t="s">
        <v>245</v>
      </c>
    </row>
    <row r="17" spans="1:22" x14ac:dyDescent="0.25">
      <c r="A17" s="41" t="s">
        <v>200</v>
      </c>
      <c r="B17" s="42" t="s">
        <v>203</v>
      </c>
      <c r="C17" s="42">
        <v>2</v>
      </c>
      <c r="D17" s="83" t="s">
        <v>47</v>
      </c>
      <c r="E17" s="28">
        <v>17</v>
      </c>
      <c r="F17" s="29" t="s">
        <v>48</v>
      </c>
      <c r="H17" t="s">
        <v>242</v>
      </c>
      <c r="I17">
        <f t="shared" si="0"/>
        <v>17</v>
      </c>
      <c r="J17" t="s">
        <v>243</v>
      </c>
      <c r="K17" t="str">
        <f t="shared" si="1"/>
        <v>'Compresoras'</v>
      </c>
      <c r="L17" t="s">
        <v>243</v>
      </c>
      <c r="M17" t="str">
        <f t="shared" si="2"/>
        <v>'ME62.04'</v>
      </c>
      <c r="N17" t="s">
        <v>243</v>
      </c>
      <c r="O17">
        <f t="shared" si="3"/>
        <v>1</v>
      </c>
      <c r="P17" t="s">
        <v>243</v>
      </c>
      <c r="Q17" t="str">
        <f t="shared" si="4"/>
        <v>1</v>
      </c>
      <c r="R17" t="s">
        <v>243</v>
      </c>
      <c r="S17" t="s">
        <v>244</v>
      </c>
      <c r="T17" t="s">
        <v>243</v>
      </c>
      <c r="U17">
        <f t="shared" si="5"/>
        <v>2</v>
      </c>
      <c r="V17" t="s">
        <v>245</v>
      </c>
    </row>
    <row r="18" spans="1:22" x14ac:dyDescent="0.25">
      <c r="A18" s="41" t="s">
        <v>200</v>
      </c>
      <c r="B18" s="42" t="s">
        <v>203</v>
      </c>
      <c r="C18" s="42">
        <v>1</v>
      </c>
      <c r="D18" s="83" t="s">
        <v>49</v>
      </c>
      <c r="E18" s="28">
        <v>18</v>
      </c>
      <c r="F18" s="29" t="s">
        <v>50</v>
      </c>
      <c r="H18" t="s">
        <v>242</v>
      </c>
      <c r="I18">
        <f t="shared" si="0"/>
        <v>18</v>
      </c>
      <c r="J18" t="s">
        <v>243</v>
      </c>
      <c r="K18" t="str">
        <f t="shared" si="1"/>
        <v>'Salida - Motor ID FAN Horno 3.'</v>
      </c>
      <c r="L18" t="s">
        <v>243</v>
      </c>
      <c r="M18" t="str">
        <f t="shared" si="2"/>
        <v>'ME62.05'</v>
      </c>
      <c r="N18" t="s">
        <v>243</v>
      </c>
      <c r="O18">
        <f t="shared" si="3"/>
        <v>1</v>
      </c>
      <c r="P18" t="s">
        <v>243</v>
      </c>
      <c r="Q18" t="str">
        <f t="shared" si="4"/>
        <v>1</v>
      </c>
      <c r="R18" t="s">
        <v>243</v>
      </c>
      <c r="S18" t="s">
        <v>244</v>
      </c>
      <c r="T18" t="s">
        <v>243</v>
      </c>
      <c r="U18">
        <f t="shared" si="5"/>
        <v>1</v>
      </c>
      <c r="V18" t="s">
        <v>245</v>
      </c>
    </row>
    <row r="19" spans="1:22" x14ac:dyDescent="0.25">
      <c r="A19" s="41" t="s">
        <v>200</v>
      </c>
      <c r="B19" s="42" t="s">
        <v>203</v>
      </c>
      <c r="C19" s="42">
        <v>1</v>
      </c>
      <c r="D19" s="83" t="s">
        <v>51</v>
      </c>
      <c r="E19" s="28">
        <v>19</v>
      </c>
      <c r="F19" s="29" t="s">
        <v>52</v>
      </c>
      <c r="H19" t="s">
        <v>242</v>
      </c>
      <c r="I19">
        <v>1</v>
      </c>
      <c r="J19" t="s">
        <v>243</v>
      </c>
      <c r="K19" t="str">
        <f>CONCATENATE("'",D1,"'")</f>
        <v>'Salida - Servicio Auxiliares de Planta 440V (trafo Consumo Propio)'</v>
      </c>
      <c r="L19" t="s">
        <v>243</v>
      </c>
      <c r="M19" t="str">
        <f>CONCATENATE("'",F19,"'")</f>
        <v>'ME64.13'</v>
      </c>
      <c r="N19" t="s">
        <v>243</v>
      </c>
      <c r="O19">
        <f t="shared" si="3"/>
        <v>1</v>
      </c>
      <c r="P19" t="s">
        <v>243</v>
      </c>
      <c r="Q19" t="str">
        <f t="shared" si="4"/>
        <v>1</v>
      </c>
      <c r="R19" t="s">
        <v>243</v>
      </c>
      <c r="S19" t="s">
        <v>244</v>
      </c>
      <c r="T19" t="s">
        <v>243</v>
      </c>
      <c r="U19">
        <f t="shared" si="5"/>
        <v>1</v>
      </c>
      <c r="V19" t="s">
        <v>245</v>
      </c>
    </row>
    <row r="20" spans="1:22" x14ac:dyDescent="0.25">
      <c r="A20" s="41" t="s">
        <v>200</v>
      </c>
      <c r="B20" s="42" t="s">
        <v>203</v>
      </c>
      <c r="C20" s="42">
        <v>2</v>
      </c>
      <c r="D20" s="83" t="s">
        <v>53</v>
      </c>
      <c r="E20" s="28">
        <v>20</v>
      </c>
      <c r="F20" s="29" t="s">
        <v>54</v>
      </c>
      <c r="H20" t="s">
        <v>242</v>
      </c>
      <c r="I20">
        <v>2</v>
      </c>
      <c r="J20" t="s">
        <v>243</v>
      </c>
      <c r="K20" t="str">
        <f t="shared" ref="K20:K83" si="6">CONCATENATE("'",D20,"'")</f>
        <v>'Motor DC Principal Horno 3 ( SIMOREG)'</v>
      </c>
      <c r="L20" t="s">
        <v>243</v>
      </c>
      <c r="M20" t="str">
        <f t="shared" ref="M20:M83" si="7">CONCATENATE("'",F20,"'")</f>
        <v>'ME67.01'</v>
      </c>
      <c r="N20" t="s">
        <v>243</v>
      </c>
      <c r="O20">
        <f t="shared" si="3"/>
        <v>1</v>
      </c>
      <c r="P20" t="s">
        <v>243</v>
      </c>
      <c r="Q20" t="str">
        <f t="shared" si="4"/>
        <v>1</v>
      </c>
      <c r="R20" t="s">
        <v>243</v>
      </c>
      <c r="S20" t="s">
        <v>244</v>
      </c>
      <c r="T20" t="s">
        <v>243</v>
      </c>
      <c r="U20">
        <f t="shared" si="5"/>
        <v>2</v>
      </c>
      <c r="V20" t="s">
        <v>245</v>
      </c>
    </row>
    <row r="21" spans="1:22" x14ac:dyDescent="0.25">
      <c r="A21" s="41" t="s">
        <v>200</v>
      </c>
      <c r="B21" s="42" t="s">
        <v>203</v>
      </c>
      <c r="C21" s="42">
        <v>2</v>
      </c>
      <c r="D21" s="83" t="s">
        <v>55</v>
      </c>
      <c r="E21" s="28">
        <v>21</v>
      </c>
      <c r="F21" s="29" t="s">
        <v>56</v>
      </c>
      <c r="H21" t="s">
        <v>242</v>
      </c>
      <c r="I21">
        <v>3</v>
      </c>
      <c r="J21" t="s">
        <v>243</v>
      </c>
      <c r="K21" t="str">
        <f t="shared" si="6"/>
        <v>'Laboratorio Físico y Químico'</v>
      </c>
      <c r="L21" t="s">
        <v>243</v>
      </c>
      <c r="M21" t="str">
        <f t="shared" si="7"/>
        <v>'ME67.03'</v>
      </c>
      <c r="N21" t="s">
        <v>243</v>
      </c>
      <c r="O21">
        <f t="shared" si="3"/>
        <v>1</v>
      </c>
      <c r="P21" t="s">
        <v>243</v>
      </c>
      <c r="Q21" t="str">
        <f t="shared" si="4"/>
        <v>1</v>
      </c>
      <c r="R21" t="s">
        <v>243</v>
      </c>
      <c r="S21" t="s">
        <v>244</v>
      </c>
      <c r="T21" t="s">
        <v>243</v>
      </c>
      <c r="U21">
        <f t="shared" si="5"/>
        <v>2</v>
      </c>
      <c r="V21" t="s">
        <v>245</v>
      </c>
    </row>
    <row r="22" spans="1:22" x14ac:dyDescent="0.25">
      <c r="A22" s="41" t="s">
        <v>200</v>
      </c>
      <c r="B22" s="42" t="s">
        <v>203</v>
      </c>
      <c r="C22" s="42">
        <v>2</v>
      </c>
      <c r="D22" s="83" t="s">
        <v>57</v>
      </c>
      <c r="E22" s="28">
        <v>22</v>
      </c>
      <c r="F22" s="29" t="s">
        <v>58</v>
      </c>
      <c r="H22" t="s">
        <v>242</v>
      </c>
      <c r="I22">
        <v>4</v>
      </c>
      <c r="J22" t="s">
        <v>243</v>
      </c>
      <c r="K22" t="str">
        <f t="shared" si="6"/>
        <v>'Carbón Fino'</v>
      </c>
      <c r="L22" t="s">
        <v>243</v>
      </c>
      <c r="M22" t="str">
        <f t="shared" si="7"/>
        <v>'ME67.06'</v>
      </c>
      <c r="N22" t="s">
        <v>243</v>
      </c>
      <c r="O22">
        <f t="shared" si="3"/>
        <v>1</v>
      </c>
      <c r="P22" t="s">
        <v>243</v>
      </c>
      <c r="Q22" t="str">
        <f t="shared" si="4"/>
        <v>1</v>
      </c>
      <c r="R22" t="s">
        <v>243</v>
      </c>
      <c r="S22" t="s">
        <v>244</v>
      </c>
      <c r="T22" t="s">
        <v>243</v>
      </c>
      <c r="U22">
        <f t="shared" si="5"/>
        <v>2</v>
      </c>
      <c r="V22" t="s">
        <v>245</v>
      </c>
    </row>
    <row r="23" spans="1:22" x14ac:dyDescent="0.25">
      <c r="A23" s="41" t="s">
        <v>200</v>
      </c>
      <c r="B23" s="42" t="s">
        <v>203</v>
      </c>
      <c r="C23" s="42">
        <v>2</v>
      </c>
      <c r="D23" s="83" t="s">
        <v>59</v>
      </c>
      <c r="E23" s="28">
        <v>23</v>
      </c>
      <c r="F23" s="27" t="s">
        <v>60</v>
      </c>
      <c r="H23" t="s">
        <v>242</v>
      </c>
      <c r="I23">
        <v>5</v>
      </c>
      <c r="J23" t="s">
        <v>243</v>
      </c>
      <c r="K23" t="str">
        <f t="shared" si="6"/>
        <v>'Auxiliares S.E. Horno 3'</v>
      </c>
      <c r="L23" t="s">
        <v>243</v>
      </c>
      <c r="M23" t="str">
        <f t="shared" si="7"/>
        <v>'MV64.03'</v>
      </c>
      <c r="N23" t="s">
        <v>243</v>
      </c>
      <c r="O23">
        <f t="shared" si="3"/>
        <v>1</v>
      </c>
      <c r="P23" t="s">
        <v>243</v>
      </c>
      <c r="Q23" t="str">
        <f t="shared" si="4"/>
        <v>1</v>
      </c>
      <c r="R23" t="s">
        <v>243</v>
      </c>
      <c r="S23" t="s">
        <v>244</v>
      </c>
      <c r="T23" t="s">
        <v>243</v>
      </c>
      <c r="U23">
        <f t="shared" si="5"/>
        <v>2</v>
      </c>
      <c r="V23" t="s">
        <v>245</v>
      </c>
    </row>
    <row r="24" spans="1:22" x14ac:dyDescent="0.25">
      <c r="A24" s="41" t="s">
        <v>200</v>
      </c>
      <c r="B24" s="42" t="s">
        <v>203</v>
      </c>
      <c r="C24" s="42">
        <v>1</v>
      </c>
      <c r="D24" s="83" t="s">
        <v>61</v>
      </c>
      <c r="E24" s="28">
        <v>24</v>
      </c>
      <c r="F24" s="29" t="s">
        <v>62</v>
      </c>
      <c r="H24" t="s">
        <v>242</v>
      </c>
      <c r="I24">
        <v>6</v>
      </c>
      <c r="J24" t="s">
        <v>243</v>
      </c>
      <c r="K24" t="str">
        <f t="shared" si="6"/>
        <v>'Salida - Auxiliares Enfriador Horno 3 (Trafo 1.25 MVA)'</v>
      </c>
      <c r="L24" t="s">
        <v>243</v>
      </c>
      <c r="M24" t="str">
        <f t="shared" si="7"/>
        <v>'ME64.14'</v>
      </c>
      <c r="N24" t="s">
        <v>243</v>
      </c>
      <c r="O24">
        <f t="shared" si="3"/>
        <v>1</v>
      </c>
      <c r="P24" t="s">
        <v>243</v>
      </c>
      <c r="Q24" t="str">
        <f t="shared" si="4"/>
        <v>1</v>
      </c>
      <c r="R24" t="s">
        <v>243</v>
      </c>
      <c r="S24" t="s">
        <v>244</v>
      </c>
      <c r="T24" t="s">
        <v>243</v>
      </c>
      <c r="U24">
        <f t="shared" si="5"/>
        <v>1</v>
      </c>
      <c r="V24" t="s">
        <v>245</v>
      </c>
    </row>
    <row r="25" spans="1:22" x14ac:dyDescent="0.25">
      <c r="A25" s="41" t="s">
        <v>200</v>
      </c>
      <c r="B25" s="42" t="s">
        <v>203</v>
      </c>
      <c r="C25" s="42">
        <v>1</v>
      </c>
      <c r="D25" s="83" t="s">
        <v>63</v>
      </c>
      <c r="E25" s="28">
        <v>25</v>
      </c>
      <c r="F25" s="29" t="s">
        <v>64</v>
      </c>
      <c r="H25" t="s">
        <v>242</v>
      </c>
      <c r="I25">
        <v>7</v>
      </c>
      <c r="J25" t="s">
        <v>243</v>
      </c>
      <c r="K25" t="str">
        <f t="shared" si="6"/>
        <v>'Salida- Auxiliares Molino Cemento 4 (Trafo 1 MVA)'</v>
      </c>
      <c r="L25" t="s">
        <v>243</v>
      </c>
      <c r="M25" t="str">
        <f t="shared" si="7"/>
        <v>'ME64.16'</v>
      </c>
      <c r="N25" t="s">
        <v>243</v>
      </c>
      <c r="O25">
        <f t="shared" si="3"/>
        <v>1</v>
      </c>
      <c r="P25" t="s">
        <v>243</v>
      </c>
      <c r="Q25" t="str">
        <f t="shared" si="4"/>
        <v>1</v>
      </c>
      <c r="R25" t="s">
        <v>243</v>
      </c>
      <c r="S25" t="s">
        <v>244</v>
      </c>
      <c r="T25" t="s">
        <v>243</v>
      </c>
      <c r="U25">
        <f t="shared" si="5"/>
        <v>1</v>
      </c>
      <c r="V25" t="s">
        <v>245</v>
      </c>
    </row>
    <row r="26" spans="1:22" x14ac:dyDescent="0.25">
      <c r="A26" s="41" t="s">
        <v>200</v>
      </c>
      <c r="B26" s="42" t="s">
        <v>203</v>
      </c>
      <c r="C26" s="42">
        <v>1</v>
      </c>
      <c r="D26" s="83" t="s">
        <v>65</v>
      </c>
      <c r="E26" s="28">
        <v>26</v>
      </c>
      <c r="F26" s="29" t="s">
        <v>66</v>
      </c>
      <c r="H26" t="s">
        <v>242</v>
      </c>
      <c r="I26">
        <v>8</v>
      </c>
      <c r="J26" t="s">
        <v>243</v>
      </c>
      <c r="K26" t="str">
        <f t="shared" si="6"/>
        <v>'Salida- Motor Separador Molino Crudo 2.'</v>
      </c>
      <c r="L26" t="s">
        <v>243</v>
      </c>
      <c r="M26" t="str">
        <f t="shared" si="7"/>
        <v>'ME64.18'</v>
      </c>
      <c r="N26" t="s">
        <v>243</v>
      </c>
      <c r="O26">
        <f t="shared" si="3"/>
        <v>1</v>
      </c>
      <c r="P26" t="s">
        <v>243</v>
      </c>
      <c r="Q26" t="str">
        <f t="shared" si="4"/>
        <v>1</v>
      </c>
      <c r="R26" t="s">
        <v>243</v>
      </c>
      <c r="S26" t="s">
        <v>244</v>
      </c>
      <c r="T26" t="s">
        <v>243</v>
      </c>
      <c r="U26">
        <f t="shared" si="5"/>
        <v>1</v>
      </c>
      <c r="V26" t="s">
        <v>245</v>
      </c>
    </row>
    <row r="27" spans="1:22" x14ac:dyDescent="0.25">
      <c r="A27" s="41" t="s">
        <v>200</v>
      </c>
      <c r="B27" s="42" t="s">
        <v>203</v>
      </c>
      <c r="C27" s="42">
        <v>1</v>
      </c>
      <c r="D27" s="83" t="s">
        <v>67</v>
      </c>
      <c r="E27" s="28">
        <v>27</v>
      </c>
      <c r="F27" s="31" t="s">
        <v>68</v>
      </c>
      <c r="H27" t="s">
        <v>242</v>
      </c>
      <c r="I27">
        <v>9</v>
      </c>
      <c r="J27" t="s">
        <v>243</v>
      </c>
      <c r="K27" t="str">
        <f t="shared" si="6"/>
        <v>'CELDA SE MOLINO DE CARBÓN MIAG 1 Y 2. (TRAFO 1.6 MVA)				'</v>
      </c>
      <c r="L27" t="s">
        <v>243</v>
      </c>
      <c r="M27" t="str">
        <f t="shared" si="7"/>
        <v>'ME64.19'</v>
      </c>
      <c r="N27" t="s">
        <v>243</v>
      </c>
      <c r="O27">
        <f t="shared" si="3"/>
        <v>1</v>
      </c>
      <c r="P27" t="s">
        <v>243</v>
      </c>
      <c r="Q27" t="str">
        <f t="shared" si="4"/>
        <v>1</v>
      </c>
      <c r="R27" t="s">
        <v>243</v>
      </c>
      <c r="S27" t="s">
        <v>244</v>
      </c>
      <c r="T27" t="s">
        <v>243</v>
      </c>
      <c r="U27">
        <f t="shared" si="5"/>
        <v>1</v>
      </c>
      <c r="V27" t="s">
        <v>245</v>
      </c>
    </row>
    <row r="28" spans="1:22" x14ac:dyDescent="0.25">
      <c r="A28" s="41" t="s">
        <v>200</v>
      </c>
      <c r="B28" s="42" t="s">
        <v>203</v>
      </c>
      <c r="C28" s="42">
        <v>2</v>
      </c>
      <c r="D28" s="83" t="s">
        <v>69</v>
      </c>
      <c r="E28" s="28">
        <v>28</v>
      </c>
      <c r="F28" s="31" t="s">
        <v>70</v>
      </c>
      <c r="H28" t="s">
        <v>242</v>
      </c>
      <c r="I28">
        <v>10</v>
      </c>
      <c r="J28" t="s">
        <v>243</v>
      </c>
      <c r="K28" t="str">
        <f t="shared" si="6"/>
        <v>'Medicion General Lado baja del Trafo 440 v'</v>
      </c>
      <c r="L28" t="s">
        <v>243</v>
      </c>
      <c r="M28" t="str">
        <f t="shared" si="7"/>
        <v>'ME67.16'</v>
      </c>
      <c r="N28" t="s">
        <v>243</v>
      </c>
      <c r="O28">
        <f t="shared" si="3"/>
        <v>1</v>
      </c>
      <c r="P28" t="s">
        <v>243</v>
      </c>
      <c r="Q28" t="str">
        <f t="shared" si="4"/>
        <v>1</v>
      </c>
      <c r="R28" t="s">
        <v>243</v>
      </c>
      <c r="S28" t="s">
        <v>244</v>
      </c>
      <c r="T28" t="s">
        <v>243</v>
      </c>
      <c r="U28">
        <f t="shared" si="5"/>
        <v>2</v>
      </c>
      <c r="V28" t="s">
        <v>245</v>
      </c>
    </row>
    <row r="29" spans="1:22" x14ac:dyDescent="0.25">
      <c r="A29" s="41" t="s">
        <v>200</v>
      </c>
      <c r="B29" s="42" t="s">
        <v>203</v>
      </c>
      <c r="C29" s="42">
        <v>2</v>
      </c>
      <c r="D29" s="83" t="s">
        <v>71</v>
      </c>
      <c r="E29" s="28">
        <v>29</v>
      </c>
      <c r="F29" s="29" t="s">
        <v>72</v>
      </c>
      <c r="H29" t="s">
        <v>242</v>
      </c>
      <c r="I29">
        <v>11</v>
      </c>
      <c r="J29" t="s">
        <v>243</v>
      </c>
      <c r="K29" t="str">
        <f t="shared" si="6"/>
        <v>'MCC1 - Miag 2  (carbón grueso)'</v>
      </c>
      <c r="L29" t="s">
        <v>243</v>
      </c>
      <c r="M29" t="str">
        <f t="shared" si="7"/>
        <v>'ME67.13'</v>
      </c>
      <c r="N29" t="s">
        <v>243</v>
      </c>
      <c r="O29">
        <f t="shared" si="3"/>
        <v>1</v>
      </c>
      <c r="P29" t="s">
        <v>243</v>
      </c>
      <c r="Q29" t="str">
        <f t="shared" si="4"/>
        <v>1</v>
      </c>
      <c r="R29" t="s">
        <v>243</v>
      </c>
      <c r="S29" t="s">
        <v>244</v>
      </c>
      <c r="T29" t="s">
        <v>243</v>
      </c>
      <c r="U29">
        <f t="shared" si="5"/>
        <v>2</v>
      </c>
      <c r="V29" t="s">
        <v>245</v>
      </c>
    </row>
    <row r="30" spans="1:22" x14ac:dyDescent="0.25">
      <c r="A30" s="41" t="s">
        <v>200</v>
      </c>
      <c r="B30" s="42" t="s">
        <v>203</v>
      </c>
      <c r="C30" s="42">
        <v>2</v>
      </c>
      <c r="D30" s="83" t="s">
        <v>73</v>
      </c>
      <c r="E30" s="28">
        <v>30</v>
      </c>
      <c r="F30" s="29" t="s">
        <v>74</v>
      </c>
      <c r="H30" t="s">
        <v>242</v>
      </c>
      <c r="I30">
        <v>12</v>
      </c>
      <c r="J30" t="s">
        <v>243</v>
      </c>
      <c r="K30" t="str">
        <f t="shared" si="6"/>
        <v>'MCC2 - Miag 2 (carbón grueso)'</v>
      </c>
      <c r="L30" t="s">
        <v>243</v>
      </c>
      <c r="M30" t="str">
        <f t="shared" si="7"/>
        <v>'ME67.14'</v>
      </c>
      <c r="N30" t="s">
        <v>243</v>
      </c>
      <c r="O30">
        <f t="shared" si="3"/>
        <v>1</v>
      </c>
      <c r="P30" t="s">
        <v>243</v>
      </c>
      <c r="Q30" t="str">
        <f t="shared" si="4"/>
        <v>1</v>
      </c>
      <c r="R30" t="s">
        <v>243</v>
      </c>
      <c r="S30" t="s">
        <v>244</v>
      </c>
      <c r="T30" t="s">
        <v>243</v>
      </c>
      <c r="U30">
        <f t="shared" si="5"/>
        <v>2</v>
      </c>
      <c r="V30" t="s">
        <v>245</v>
      </c>
    </row>
    <row r="31" spans="1:22" x14ac:dyDescent="0.25">
      <c r="A31" s="41" t="s">
        <v>200</v>
      </c>
      <c r="B31" s="42" t="s">
        <v>203</v>
      </c>
      <c r="C31" s="42">
        <v>2</v>
      </c>
      <c r="D31" s="83" t="s">
        <v>75</v>
      </c>
      <c r="E31" s="28">
        <v>31</v>
      </c>
      <c r="F31" s="29" t="s">
        <v>76</v>
      </c>
      <c r="H31" t="s">
        <v>242</v>
      </c>
      <c r="I31">
        <v>13</v>
      </c>
      <c r="J31" t="s">
        <v>243</v>
      </c>
      <c r="K31" t="str">
        <f t="shared" si="6"/>
        <v>'Auxiliares Miag 1 (carbón grueso)'</v>
      </c>
      <c r="L31" t="s">
        <v>243</v>
      </c>
      <c r="M31" t="str">
        <f t="shared" si="7"/>
        <v>'ME67.12'</v>
      </c>
      <c r="N31" t="s">
        <v>243</v>
      </c>
      <c r="O31">
        <f t="shared" si="3"/>
        <v>1</v>
      </c>
      <c r="P31" t="s">
        <v>243</v>
      </c>
      <c r="Q31" t="str">
        <f t="shared" si="4"/>
        <v>1</v>
      </c>
      <c r="R31" t="s">
        <v>243</v>
      </c>
      <c r="S31" t="s">
        <v>244</v>
      </c>
      <c r="T31" t="s">
        <v>243</v>
      </c>
      <c r="U31">
        <f t="shared" si="5"/>
        <v>2</v>
      </c>
      <c r="V31" t="s">
        <v>245</v>
      </c>
    </row>
    <row r="32" spans="1:22" x14ac:dyDescent="0.25">
      <c r="A32" s="41" t="s">
        <v>200</v>
      </c>
      <c r="B32" s="42" t="s">
        <v>203</v>
      </c>
      <c r="C32" s="42">
        <v>1</v>
      </c>
      <c r="D32" s="83" t="s">
        <v>77</v>
      </c>
      <c r="E32" s="28">
        <v>32</v>
      </c>
      <c r="F32" s="31" t="s">
        <v>78</v>
      </c>
      <c r="H32" t="s">
        <v>242</v>
      </c>
      <c r="I32">
        <v>14</v>
      </c>
      <c r="J32" t="s">
        <v>243</v>
      </c>
      <c r="K32" t="str">
        <f t="shared" si="6"/>
        <v>'CELDA SE HORNOS VERTICALES CLINKER 1,2,3,4 (TRAFO 2.5 MVA)				'</v>
      </c>
      <c r="L32" t="s">
        <v>243</v>
      </c>
      <c r="M32" t="str">
        <f t="shared" si="7"/>
        <v>'ME64.20'</v>
      </c>
      <c r="N32" t="s">
        <v>243</v>
      </c>
      <c r="O32">
        <f t="shared" si="3"/>
        <v>1</v>
      </c>
      <c r="P32" t="s">
        <v>243</v>
      </c>
      <c r="Q32" t="str">
        <f t="shared" si="4"/>
        <v>1</v>
      </c>
      <c r="R32" t="s">
        <v>243</v>
      </c>
      <c r="S32" t="s">
        <v>244</v>
      </c>
      <c r="T32" t="s">
        <v>243</v>
      </c>
      <c r="U32">
        <f t="shared" si="5"/>
        <v>1</v>
      </c>
      <c r="V32" t="s">
        <v>245</v>
      </c>
    </row>
    <row r="33" spans="1:22" x14ac:dyDescent="0.25">
      <c r="A33" s="41" t="s">
        <v>200</v>
      </c>
      <c r="B33" s="42" t="s">
        <v>203</v>
      </c>
      <c r="C33" s="42">
        <v>2</v>
      </c>
      <c r="D33" s="83" t="s">
        <v>79</v>
      </c>
      <c r="E33" s="28">
        <v>33</v>
      </c>
      <c r="F33" s="31" t="s">
        <v>80</v>
      </c>
      <c r="H33" t="s">
        <v>242</v>
      </c>
      <c r="I33">
        <v>15</v>
      </c>
      <c r="J33" t="s">
        <v>243</v>
      </c>
      <c r="K33" t="str">
        <f t="shared" si="6"/>
        <v>'MCC2 Transporte de Crudo Silo Homogenización No.3'</v>
      </c>
      <c r="L33" t="s">
        <v>243</v>
      </c>
      <c r="M33" t="str">
        <f t="shared" si="7"/>
        <v>'ME62.07'</v>
      </c>
      <c r="N33" t="s">
        <v>243</v>
      </c>
      <c r="O33">
        <f t="shared" si="3"/>
        <v>1</v>
      </c>
      <c r="P33" t="s">
        <v>243</v>
      </c>
      <c r="Q33" t="str">
        <f t="shared" si="4"/>
        <v>1</v>
      </c>
      <c r="R33" t="s">
        <v>243</v>
      </c>
      <c r="S33" t="s">
        <v>244</v>
      </c>
      <c r="T33" t="s">
        <v>243</v>
      </c>
      <c r="U33">
        <f t="shared" si="5"/>
        <v>2</v>
      </c>
      <c r="V33" t="s">
        <v>245</v>
      </c>
    </row>
    <row r="34" spans="1:22" x14ac:dyDescent="0.25">
      <c r="A34" s="41" t="s">
        <v>200</v>
      </c>
      <c r="B34" s="42" t="s">
        <v>203</v>
      </c>
      <c r="C34" s="42">
        <v>2</v>
      </c>
      <c r="D34" s="83" t="s">
        <v>81</v>
      </c>
      <c r="E34" s="28">
        <v>34</v>
      </c>
      <c r="F34" s="31" t="s">
        <v>82</v>
      </c>
      <c r="H34" t="s">
        <v>242</v>
      </c>
      <c r="I34">
        <v>16</v>
      </c>
      <c r="J34" t="s">
        <v>243</v>
      </c>
      <c r="K34" t="str">
        <f t="shared" si="6"/>
        <v>'MCC3 Horno Vertical No.1'</v>
      </c>
      <c r="L34" t="s">
        <v>243</v>
      </c>
      <c r="M34" t="str">
        <f t="shared" si="7"/>
        <v>'ME62.03'</v>
      </c>
      <c r="N34" t="s">
        <v>243</v>
      </c>
      <c r="O34">
        <f t="shared" si="3"/>
        <v>1</v>
      </c>
      <c r="P34" t="s">
        <v>243</v>
      </c>
      <c r="Q34" t="str">
        <f t="shared" si="4"/>
        <v>1</v>
      </c>
      <c r="R34" t="s">
        <v>243</v>
      </c>
      <c r="S34" t="s">
        <v>244</v>
      </c>
      <c r="T34" t="s">
        <v>243</v>
      </c>
      <c r="U34">
        <f t="shared" si="5"/>
        <v>2</v>
      </c>
      <c r="V34" t="s">
        <v>245</v>
      </c>
    </row>
    <row r="35" spans="1:22" x14ac:dyDescent="0.25">
      <c r="A35" s="41" t="s">
        <v>200</v>
      </c>
      <c r="B35" s="42" t="s">
        <v>203</v>
      </c>
      <c r="C35" s="42">
        <v>2</v>
      </c>
      <c r="D35" s="83" t="s">
        <v>83</v>
      </c>
      <c r="E35" s="28">
        <v>35</v>
      </c>
      <c r="F35" s="31" t="s">
        <v>84</v>
      </c>
      <c r="H35" t="s">
        <v>242</v>
      </c>
      <c r="I35">
        <v>17</v>
      </c>
      <c r="J35" t="s">
        <v>243</v>
      </c>
      <c r="K35" t="str">
        <f t="shared" si="6"/>
        <v>'MCC3 Horno Vertical No.2'</v>
      </c>
      <c r="L35" t="s">
        <v>243</v>
      </c>
      <c r="M35" t="str">
        <f t="shared" si="7"/>
        <v>'ME62.04'</v>
      </c>
      <c r="N35" t="s">
        <v>243</v>
      </c>
      <c r="O35">
        <f t="shared" si="3"/>
        <v>1</v>
      </c>
      <c r="P35" t="s">
        <v>243</v>
      </c>
      <c r="Q35" t="str">
        <f t="shared" si="4"/>
        <v>1</v>
      </c>
      <c r="R35" t="s">
        <v>243</v>
      </c>
      <c r="S35" t="s">
        <v>244</v>
      </c>
      <c r="T35" t="s">
        <v>243</v>
      </c>
      <c r="U35">
        <f t="shared" si="5"/>
        <v>2</v>
      </c>
      <c r="V35" t="s">
        <v>245</v>
      </c>
    </row>
    <row r="36" spans="1:22" x14ac:dyDescent="0.25">
      <c r="A36" s="41" t="s">
        <v>200</v>
      </c>
      <c r="B36" s="42" t="s">
        <v>203</v>
      </c>
      <c r="C36" s="42">
        <v>2</v>
      </c>
      <c r="D36" s="83" t="s">
        <v>85</v>
      </c>
      <c r="E36" s="28">
        <v>36</v>
      </c>
      <c r="F36" s="31" t="s">
        <v>86</v>
      </c>
      <c r="H36" t="s">
        <v>242</v>
      </c>
      <c r="I36">
        <v>18</v>
      </c>
      <c r="J36" t="s">
        <v>243</v>
      </c>
      <c r="K36" t="str">
        <f t="shared" si="6"/>
        <v>'MCC3 Horno Vertical No.3'</v>
      </c>
      <c r="L36" t="s">
        <v>243</v>
      </c>
      <c r="M36" t="str">
        <f t="shared" si="7"/>
        <v>'ME62.05'</v>
      </c>
      <c r="N36" t="s">
        <v>243</v>
      </c>
      <c r="O36">
        <f t="shared" si="3"/>
        <v>1</v>
      </c>
      <c r="P36" t="s">
        <v>243</v>
      </c>
      <c r="Q36" t="str">
        <f t="shared" si="4"/>
        <v>1</v>
      </c>
      <c r="R36" t="s">
        <v>243</v>
      </c>
      <c r="S36" t="s">
        <v>244</v>
      </c>
      <c r="T36" t="s">
        <v>243</v>
      </c>
      <c r="U36">
        <f t="shared" si="5"/>
        <v>2</v>
      </c>
      <c r="V36" t="s">
        <v>245</v>
      </c>
    </row>
    <row r="37" spans="1:22" x14ac:dyDescent="0.25">
      <c r="A37" s="41" t="s">
        <v>200</v>
      </c>
      <c r="B37" s="42" t="s">
        <v>203</v>
      </c>
      <c r="C37" s="42">
        <v>2</v>
      </c>
      <c r="D37" s="83" t="s">
        <v>87</v>
      </c>
      <c r="E37" s="28">
        <v>37</v>
      </c>
      <c r="F37" s="31" t="s">
        <v>88</v>
      </c>
      <c r="H37" t="s">
        <v>242</v>
      </c>
      <c r="I37">
        <v>19</v>
      </c>
      <c r="J37" t="s">
        <v>243</v>
      </c>
      <c r="K37" t="str">
        <f t="shared" si="6"/>
        <v>'MCC3 Horno Vertical No.4'</v>
      </c>
      <c r="L37" t="s">
        <v>243</v>
      </c>
      <c r="M37" t="str">
        <f t="shared" si="7"/>
        <v>'ME62.06'</v>
      </c>
      <c r="N37" t="s">
        <v>243</v>
      </c>
      <c r="O37">
        <f t="shared" si="3"/>
        <v>1</v>
      </c>
      <c r="P37" t="s">
        <v>243</v>
      </c>
      <c r="Q37" t="str">
        <f t="shared" si="4"/>
        <v>1</v>
      </c>
      <c r="R37" t="s">
        <v>243</v>
      </c>
      <c r="S37" t="s">
        <v>244</v>
      </c>
      <c r="T37" t="s">
        <v>243</v>
      </c>
      <c r="U37">
        <f t="shared" si="5"/>
        <v>2</v>
      </c>
      <c r="V37" t="s">
        <v>245</v>
      </c>
    </row>
    <row r="38" spans="1:22" x14ac:dyDescent="0.25">
      <c r="A38" s="41" t="s">
        <v>200</v>
      </c>
      <c r="B38" s="42" t="s">
        <v>204</v>
      </c>
      <c r="C38" s="42">
        <v>1</v>
      </c>
      <c r="D38" s="46" t="s">
        <v>89</v>
      </c>
      <c r="E38" s="28">
        <v>38</v>
      </c>
      <c r="F38" s="36" t="s">
        <v>90</v>
      </c>
      <c r="H38" t="s">
        <v>242</v>
      </c>
      <c r="I38">
        <v>20</v>
      </c>
      <c r="J38" t="s">
        <v>243</v>
      </c>
      <c r="K38" t="str">
        <f t="shared" si="6"/>
        <v>'CELDA SE MOLINO 3_x000D_
'</v>
      </c>
      <c r="L38" t="s">
        <v>243</v>
      </c>
      <c r="M38" t="str">
        <f t="shared" si="7"/>
        <v>'ME66.13'</v>
      </c>
      <c r="N38" t="s">
        <v>243</v>
      </c>
      <c r="O38">
        <f t="shared" si="3"/>
        <v>1</v>
      </c>
      <c r="P38" t="s">
        <v>243</v>
      </c>
      <c r="Q38" t="str">
        <f t="shared" si="4"/>
        <v>2</v>
      </c>
      <c r="R38" t="s">
        <v>243</v>
      </c>
      <c r="S38" t="s">
        <v>244</v>
      </c>
      <c r="T38" t="s">
        <v>243</v>
      </c>
      <c r="U38">
        <f t="shared" si="5"/>
        <v>1</v>
      </c>
      <c r="V38" t="s">
        <v>245</v>
      </c>
    </row>
    <row r="39" spans="1:22" x14ac:dyDescent="0.25">
      <c r="A39" s="41" t="s">
        <v>200</v>
      </c>
      <c r="B39" s="42" t="s">
        <v>204</v>
      </c>
      <c r="C39" s="42">
        <v>1</v>
      </c>
      <c r="D39" s="43" t="s">
        <v>91</v>
      </c>
      <c r="E39" s="28">
        <v>39</v>
      </c>
      <c r="F39" s="28" t="s">
        <v>92</v>
      </c>
      <c r="H39" t="s">
        <v>242</v>
      </c>
      <c r="I39">
        <v>21</v>
      </c>
      <c r="J39" t="s">
        <v>243</v>
      </c>
      <c r="K39" t="str">
        <f t="shared" si="6"/>
        <v>'Recepción y Almacenamiento de Crudo Negro'</v>
      </c>
      <c r="L39" t="s">
        <v>243</v>
      </c>
      <c r="M39" t="str">
        <f t="shared" si="7"/>
        <v>'ME69.05'</v>
      </c>
      <c r="N39" t="s">
        <v>243</v>
      </c>
      <c r="O39">
        <f t="shared" si="3"/>
        <v>1</v>
      </c>
      <c r="P39" t="s">
        <v>243</v>
      </c>
      <c r="Q39" t="str">
        <f t="shared" si="4"/>
        <v>2</v>
      </c>
      <c r="R39" t="s">
        <v>243</v>
      </c>
      <c r="S39" t="s">
        <v>244</v>
      </c>
      <c r="T39" t="s">
        <v>243</v>
      </c>
      <c r="U39">
        <f t="shared" si="5"/>
        <v>1</v>
      </c>
      <c r="V39" t="s">
        <v>245</v>
      </c>
    </row>
    <row r="40" spans="1:22" x14ac:dyDescent="0.25">
      <c r="A40" s="41" t="s">
        <v>200</v>
      </c>
      <c r="B40" s="42" t="s">
        <v>204</v>
      </c>
      <c r="C40" s="42">
        <v>1</v>
      </c>
      <c r="D40" s="43" t="s">
        <v>93</v>
      </c>
      <c r="E40" s="28">
        <v>40</v>
      </c>
      <c r="F40" s="28" t="s">
        <v>94</v>
      </c>
      <c r="H40" t="s">
        <v>242</v>
      </c>
      <c r="I40">
        <v>22</v>
      </c>
      <c r="J40" t="s">
        <v>243</v>
      </c>
      <c r="K40" t="str">
        <f t="shared" si="6"/>
        <v>'Auxiliares del Molino de Crudo No.3'</v>
      </c>
      <c r="L40" t="s">
        <v>243</v>
      </c>
      <c r="M40" t="str">
        <f t="shared" si="7"/>
        <v>'MV66.01'</v>
      </c>
      <c r="N40" t="s">
        <v>243</v>
      </c>
      <c r="O40">
        <f t="shared" si="3"/>
        <v>1</v>
      </c>
      <c r="P40" t="s">
        <v>243</v>
      </c>
      <c r="Q40" t="str">
        <f t="shared" si="4"/>
        <v>2</v>
      </c>
      <c r="R40" t="s">
        <v>243</v>
      </c>
      <c r="S40" t="s">
        <v>244</v>
      </c>
      <c r="T40" t="s">
        <v>243</v>
      </c>
      <c r="U40">
        <f t="shared" si="5"/>
        <v>1</v>
      </c>
      <c r="V40" t="s">
        <v>245</v>
      </c>
    </row>
    <row r="41" spans="1:22" x14ac:dyDescent="0.25">
      <c r="A41" s="41" t="s">
        <v>200</v>
      </c>
      <c r="B41" s="42" t="s">
        <v>204</v>
      </c>
      <c r="C41" s="42">
        <v>1</v>
      </c>
      <c r="D41" s="86" t="s">
        <v>96</v>
      </c>
      <c r="E41" s="28">
        <v>41</v>
      </c>
      <c r="F41" s="31" t="s">
        <v>97</v>
      </c>
      <c r="H41" t="s">
        <v>242</v>
      </c>
      <c r="I41">
        <v>23</v>
      </c>
      <c r="J41" t="s">
        <v>243</v>
      </c>
      <c r="K41" t="str">
        <f t="shared" si="6"/>
        <v>'Salida - Motor O-SEPA Molino de Cemento 4.'</v>
      </c>
      <c r="L41" t="s">
        <v>243</v>
      </c>
      <c r="M41" t="str">
        <f t="shared" si="7"/>
        <v>'ME65.01'</v>
      </c>
      <c r="N41" t="s">
        <v>243</v>
      </c>
      <c r="O41">
        <f t="shared" si="3"/>
        <v>1</v>
      </c>
      <c r="P41" t="s">
        <v>243</v>
      </c>
      <c r="Q41" t="str">
        <f t="shared" si="4"/>
        <v>2</v>
      </c>
      <c r="R41" t="s">
        <v>243</v>
      </c>
      <c r="S41" t="s">
        <v>244</v>
      </c>
      <c r="T41" t="s">
        <v>243</v>
      </c>
      <c r="U41">
        <f t="shared" si="5"/>
        <v>1</v>
      </c>
      <c r="V41" t="s">
        <v>245</v>
      </c>
    </row>
    <row r="42" spans="1:22" x14ac:dyDescent="0.25">
      <c r="A42" s="41" t="s">
        <v>200</v>
      </c>
      <c r="B42" s="42" t="s">
        <v>204</v>
      </c>
      <c r="C42" s="42">
        <v>1</v>
      </c>
      <c r="D42" s="86" t="s">
        <v>98</v>
      </c>
      <c r="E42" s="28">
        <v>42</v>
      </c>
      <c r="F42" s="31" t="s">
        <v>99</v>
      </c>
      <c r="H42" t="s">
        <v>242</v>
      </c>
      <c r="I42">
        <v>24</v>
      </c>
      <c r="J42" t="s">
        <v>243</v>
      </c>
      <c r="K42" t="str">
        <f t="shared" si="6"/>
        <v>'Salida - Motor Molino de Carbón MIAG 1.'</v>
      </c>
      <c r="L42" t="s">
        <v>243</v>
      </c>
      <c r="M42" t="str">
        <f t="shared" si="7"/>
        <v>'ME65.03'</v>
      </c>
      <c r="N42" t="s">
        <v>243</v>
      </c>
      <c r="O42">
        <f t="shared" si="3"/>
        <v>1</v>
      </c>
      <c r="P42" t="s">
        <v>243</v>
      </c>
      <c r="Q42" t="str">
        <f t="shared" si="4"/>
        <v>2</v>
      </c>
      <c r="R42" t="s">
        <v>243</v>
      </c>
      <c r="S42" t="s">
        <v>244</v>
      </c>
      <c r="T42" t="s">
        <v>243</v>
      </c>
      <c r="U42">
        <f t="shared" si="5"/>
        <v>1</v>
      </c>
      <c r="V42" t="s">
        <v>245</v>
      </c>
    </row>
    <row r="43" spans="1:22" x14ac:dyDescent="0.25">
      <c r="A43" s="41" t="s">
        <v>200</v>
      </c>
      <c r="B43" s="42" t="s">
        <v>204</v>
      </c>
      <c r="C43" s="42">
        <v>1</v>
      </c>
      <c r="D43" s="86" t="s">
        <v>100</v>
      </c>
      <c r="E43" s="28">
        <v>43</v>
      </c>
      <c r="F43" s="31" t="s">
        <v>101</v>
      </c>
      <c r="H43" t="s">
        <v>242</v>
      </c>
      <c r="I43">
        <v>25</v>
      </c>
      <c r="J43" t="s">
        <v>243</v>
      </c>
      <c r="K43" t="str">
        <f t="shared" si="6"/>
        <v>'Salida  - Motor Molino de Carbón MIAG 2.'</v>
      </c>
      <c r="L43" t="s">
        <v>243</v>
      </c>
      <c r="M43" t="str">
        <f t="shared" si="7"/>
        <v>'ME65.02'</v>
      </c>
      <c r="N43" t="s">
        <v>243</v>
      </c>
      <c r="O43">
        <f t="shared" si="3"/>
        <v>1</v>
      </c>
      <c r="P43" t="s">
        <v>243</v>
      </c>
      <c r="Q43" t="str">
        <f t="shared" si="4"/>
        <v>2</v>
      </c>
      <c r="R43" t="s">
        <v>243</v>
      </c>
      <c r="S43" t="s">
        <v>244</v>
      </c>
      <c r="T43" t="s">
        <v>243</v>
      </c>
      <c r="U43">
        <f t="shared" si="5"/>
        <v>1</v>
      </c>
      <c r="V43" t="s">
        <v>245</v>
      </c>
    </row>
    <row r="44" spans="1:22" x14ac:dyDescent="0.25">
      <c r="A44" s="41" t="s">
        <v>200</v>
      </c>
      <c r="B44" s="42" t="s">
        <v>204</v>
      </c>
      <c r="C44" s="42">
        <v>1</v>
      </c>
      <c r="D44" s="86" t="s">
        <v>102</v>
      </c>
      <c r="E44" s="28">
        <v>44</v>
      </c>
      <c r="F44" s="31" t="s">
        <v>103</v>
      </c>
      <c r="H44" t="s">
        <v>242</v>
      </c>
      <c r="I44">
        <v>26</v>
      </c>
      <c r="J44" t="s">
        <v>243</v>
      </c>
      <c r="K44" t="str">
        <f t="shared" si="6"/>
        <v>'Salida- Compresoras de aire (Trafo 1.25 MVA)'</v>
      </c>
      <c r="L44" t="s">
        <v>243</v>
      </c>
      <c r="M44" t="str">
        <f t="shared" si="7"/>
        <v>'ME65.06'</v>
      </c>
      <c r="N44" t="s">
        <v>243</v>
      </c>
      <c r="O44">
        <f t="shared" si="3"/>
        <v>1</v>
      </c>
      <c r="P44" t="s">
        <v>243</v>
      </c>
      <c r="Q44" t="str">
        <f t="shared" si="4"/>
        <v>2</v>
      </c>
      <c r="R44" t="s">
        <v>243</v>
      </c>
      <c r="S44" t="s">
        <v>244</v>
      </c>
      <c r="T44" t="s">
        <v>243</v>
      </c>
      <c r="U44">
        <f t="shared" si="5"/>
        <v>1</v>
      </c>
      <c r="V44" t="s">
        <v>245</v>
      </c>
    </row>
    <row r="45" spans="1:22" x14ac:dyDescent="0.25">
      <c r="A45" s="41" t="s">
        <v>200</v>
      </c>
      <c r="B45" s="42" t="s">
        <v>204</v>
      </c>
      <c r="C45" s="42">
        <v>1</v>
      </c>
      <c r="D45" s="86" t="s">
        <v>104</v>
      </c>
      <c r="E45" s="28">
        <v>45</v>
      </c>
      <c r="F45" s="31" t="s">
        <v>105</v>
      </c>
      <c r="H45" t="s">
        <v>242</v>
      </c>
      <c r="I45">
        <v>27</v>
      </c>
      <c r="J45" t="s">
        <v>243</v>
      </c>
      <c r="K45" t="str">
        <f t="shared" si="6"/>
        <v>'Barra 440V  - Servicios Auxiliares (Trafo I de 1000 KVA)'</v>
      </c>
      <c r="L45" t="s">
        <v>243</v>
      </c>
      <c r="M45" t="str">
        <f t="shared" si="7"/>
        <v>'ME65.05'</v>
      </c>
      <c r="N45" t="s">
        <v>243</v>
      </c>
      <c r="O45">
        <f t="shared" si="3"/>
        <v>1</v>
      </c>
      <c r="P45" t="s">
        <v>243</v>
      </c>
      <c r="Q45" t="str">
        <f t="shared" si="4"/>
        <v>2</v>
      </c>
      <c r="R45" t="s">
        <v>243</v>
      </c>
      <c r="S45" t="s">
        <v>244</v>
      </c>
      <c r="T45" t="s">
        <v>243</v>
      </c>
      <c r="U45">
        <f t="shared" si="5"/>
        <v>1</v>
      </c>
      <c r="V45" t="s">
        <v>245</v>
      </c>
    </row>
    <row r="46" spans="1:22" x14ac:dyDescent="0.25">
      <c r="A46" s="41" t="s">
        <v>200</v>
      </c>
      <c r="B46" s="42" t="s">
        <v>204</v>
      </c>
      <c r="C46" s="42">
        <v>1</v>
      </c>
      <c r="D46" s="86" t="s">
        <v>106</v>
      </c>
      <c r="E46" s="28">
        <v>46</v>
      </c>
      <c r="F46" s="31" t="s">
        <v>107</v>
      </c>
      <c r="H46" t="s">
        <v>242</v>
      </c>
      <c r="I46">
        <v>28</v>
      </c>
      <c r="J46" t="s">
        <v>243</v>
      </c>
      <c r="K46" t="str">
        <f t="shared" si="6"/>
        <v>'Barra 440V  - Servicios Auxiliares (Trafo II de 1000 KVA)'</v>
      </c>
      <c r="L46" t="s">
        <v>243</v>
      </c>
      <c r="M46" t="str">
        <f t="shared" si="7"/>
        <v>'ME65.04'</v>
      </c>
      <c r="N46" t="s">
        <v>243</v>
      </c>
      <c r="O46">
        <f t="shared" si="3"/>
        <v>1</v>
      </c>
      <c r="P46" t="s">
        <v>243</v>
      </c>
      <c r="Q46" t="str">
        <f t="shared" si="4"/>
        <v>2</v>
      </c>
      <c r="R46" t="s">
        <v>243</v>
      </c>
      <c r="S46" t="s">
        <v>244</v>
      </c>
      <c r="T46" t="s">
        <v>243</v>
      </c>
      <c r="U46">
        <f t="shared" si="5"/>
        <v>1</v>
      </c>
      <c r="V46" t="s">
        <v>245</v>
      </c>
    </row>
    <row r="47" spans="1:22" x14ac:dyDescent="0.25">
      <c r="A47" s="41" t="s">
        <v>200</v>
      </c>
      <c r="B47" s="42" t="s">
        <v>204</v>
      </c>
      <c r="C47" s="42">
        <v>1</v>
      </c>
      <c r="D47" s="86" t="s">
        <v>208</v>
      </c>
      <c r="E47" s="28">
        <v>47</v>
      </c>
      <c r="F47" s="29" t="s">
        <v>108</v>
      </c>
      <c r="H47" t="s">
        <v>242</v>
      </c>
      <c r="I47">
        <v>29</v>
      </c>
      <c r="J47" t="s">
        <v>243</v>
      </c>
      <c r="K47" t="str">
        <f t="shared" si="6"/>
        <v>'Transformador Alumbrado Planta Antigua'</v>
      </c>
      <c r="L47" t="s">
        <v>243</v>
      </c>
      <c r="M47" t="str">
        <f t="shared" si="7"/>
        <v>'ME65.15'</v>
      </c>
      <c r="N47" t="s">
        <v>243</v>
      </c>
      <c r="O47">
        <f t="shared" si="3"/>
        <v>1</v>
      </c>
      <c r="P47" t="s">
        <v>243</v>
      </c>
      <c r="Q47" t="str">
        <f t="shared" si="4"/>
        <v>2</v>
      </c>
      <c r="R47" t="s">
        <v>243</v>
      </c>
      <c r="S47" t="s">
        <v>244</v>
      </c>
      <c r="T47" t="s">
        <v>243</v>
      </c>
      <c r="U47">
        <f t="shared" si="5"/>
        <v>1</v>
      </c>
      <c r="V47" t="s">
        <v>245</v>
      </c>
    </row>
    <row r="48" spans="1:22" x14ac:dyDescent="0.25">
      <c r="A48" s="41" t="s">
        <v>200</v>
      </c>
      <c r="B48" s="42" t="s">
        <v>204</v>
      </c>
      <c r="C48" s="42">
        <v>2</v>
      </c>
      <c r="D48" s="83" t="s">
        <v>109</v>
      </c>
      <c r="E48" s="28">
        <v>48</v>
      </c>
      <c r="F48" s="29" t="s">
        <v>110</v>
      </c>
      <c r="H48" t="s">
        <v>242</v>
      </c>
      <c r="I48">
        <v>30</v>
      </c>
      <c r="J48" t="s">
        <v>243</v>
      </c>
      <c r="K48" t="str">
        <f t="shared" si="6"/>
        <v>'Pozos de Agua 5,6,8'</v>
      </c>
      <c r="L48" t="s">
        <v>243</v>
      </c>
      <c r="M48" t="str">
        <f t="shared" si="7"/>
        <v>'ME65.13'</v>
      </c>
      <c r="N48" t="s">
        <v>243</v>
      </c>
      <c r="O48">
        <f t="shared" si="3"/>
        <v>1</v>
      </c>
      <c r="P48" t="s">
        <v>243</v>
      </c>
      <c r="Q48" t="str">
        <f t="shared" si="4"/>
        <v>2</v>
      </c>
      <c r="R48" t="s">
        <v>243</v>
      </c>
      <c r="S48" t="s">
        <v>244</v>
      </c>
      <c r="T48" t="s">
        <v>243</v>
      </c>
      <c r="U48">
        <f t="shared" si="5"/>
        <v>2</v>
      </c>
      <c r="V48" t="s">
        <v>245</v>
      </c>
    </row>
    <row r="49" spans="1:22" x14ac:dyDescent="0.25">
      <c r="A49" s="41" t="s">
        <v>200</v>
      </c>
      <c r="B49" s="42" t="s">
        <v>204</v>
      </c>
      <c r="C49" s="42">
        <v>2</v>
      </c>
      <c r="D49" s="83" t="s">
        <v>111</v>
      </c>
      <c r="E49" s="28">
        <v>49</v>
      </c>
      <c r="F49" s="29" t="s">
        <v>112</v>
      </c>
      <c r="H49" t="s">
        <v>242</v>
      </c>
      <c r="I49">
        <v>31</v>
      </c>
      <c r="J49" t="s">
        <v>243</v>
      </c>
      <c r="K49" t="str">
        <f t="shared" si="6"/>
        <v>'S.E. Horno 1'</v>
      </c>
      <c r="L49" t="s">
        <v>243</v>
      </c>
      <c r="M49" t="str">
        <f t="shared" si="7"/>
        <v>'ME 65.07'</v>
      </c>
      <c r="N49" t="s">
        <v>243</v>
      </c>
      <c r="O49">
        <f t="shared" si="3"/>
        <v>1</v>
      </c>
      <c r="P49" t="s">
        <v>243</v>
      </c>
      <c r="Q49" t="str">
        <f t="shared" si="4"/>
        <v>2</v>
      </c>
      <c r="R49" t="s">
        <v>243</v>
      </c>
      <c r="S49" t="s">
        <v>244</v>
      </c>
      <c r="T49" t="s">
        <v>243</v>
      </c>
      <c r="U49">
        <f t="shared" si="5"/>
        <v>2</v>
      </c>
      <c r="V49" t="s">
        <v>245</v>
      </c>
    </row>
    <row r="50" spans="1:22" x14ac:dyDescent="0.25">
      <c r="A50" s="41" t="s">
        <v>200</v>
      </c>
      <c r="B50" s="42" t="s">
        <v>204</v>
      </c>
      <c r="C50" s="42">
        <v>2</v>
      </c>
      <c r="D50" s="83" t="s">
        <v>113</v>
      </c>
      <c r="E50" s="28">
        <v>50</v>
      </c>
      <c r="F50" s="29" t="s">
        <v>114</v>
      </c>
      <c r="H50" t="s">
        <v>242</v>
      </c>
      <c r="I50">
        <v>32</v>
      </c>
      <c r="J50" t="s">
        <v>243</v>
      </c>
      <c r="K50" t="str">
        <f t="shared" si="6"/>
        <v>'Dptos. Eléctrico y Electrónico'</v>
      </c>
      <c r="L50" t="s">
        <v>243</v>
      </c>
      <c r="M50" t="str">
        <f t="shared" si="7"/>
        <v>'ME65.18'</v>
      </c>
      <c r="N50" t="s">
        <v>243</v>
      </c>
      <c r="O50">
        <f t="shared" si="3"/>
        <v>1</v>
      </c>
      <c r="P50" t="s">
        <v>243</v>
      </c>
      <c r="Q50" t="str">
        <f t="shared" si="4"/>
        <v>2</v>
      </c>
      <c r="R50" t="s">
        <v>243</v>
      </c>
      <c r="S50" t="s">
        <v>244</v>
      </c>
      <c r="T50" t="s">
        <v>243</v>
      </c>
      <c r="U50">
        <f t="shared" si="5"/>
        <v>2</v>
      </c>
      <c r="V50" t="s">
        <v>245</v>
      </c>
    </row>
    <row r="51" spans="1:22" x14ac:dyDescent="0.25">
      <c r="A51" s="41" t="s">
        <v>200</v>
      </c>
      <c r="B51" s="42" t="s">
        <v>204</v>
      </c>
      <c r="C51" s="42">
        <v>2</v>
      </c>
      <c r="D51" s="83" t="s">
        <v>115</v>
      </c>
      <c r="E51" s="28">
        <v>51</v>
      </c>
      <c r="F51" s="29" t="s">
        <v>116</v>
      </c>
      <c r="H51" t="s">
        <v>242</v>
      </c>
      <c r="I51">
        <v>33</v>
      </c>
      <c r="J51" t="s">
        <v>243</v>
      </c>
      <c r="K51" t="str">
        <f t="shared" si="6"/>
        <v>'Planta Cal Virgen'</v>
      </c>
      <c r="L51" t="s">
        <v>243</v>
      </c>
      <c r="M51" t="str">
        <f t="shared" si="7"/>
        <v>'ME65.19'</v>
      </c>
      <c r="N51" t="s">
        <v>243</v>
      </c>
      <c r="O51">
        <f t="shared" si="3"/>
        <v>1</v>
      </c>
      <c r="P51" t="s">
        <v>243</v>
      </c>
      <c r="Q51" t="str">
        <f t="shared" si="4"/>
        <v>2</v>
      </c>
      <c r="R51" t="s">
        <v>243</v>
      </c>
      <c r="S51" t="s">
        <v>244</v>
      </c>
      <c r="T51" t="s">
        <v>243</v>
      </c>
      <c r="U51">
        <f t="shared" si="5"/>
        <v>2</v>
      </c>
      <c r="V51" t="s">
        <v>245</v>
      </c>
    </row>
    <row r="52" spans="1:22" x14ac:dyDescent="0.25">
      <c r="A52" s="41" t="s">
        <v>200</v>
      </c>
      <c r="B52" s="42" t="s">
        <v>204</v>
      </c>
      <c r="C52" s="42">
        <v>2</v>
      </c>
      <c r="D52" s="83" t="s">
        <v>117</v>
      </c>
      <c r="E52" s="28">
        <v>52</v>
      </c>
      <c r="F52" s="29" t="s">
        <v>118</v>
      </c>
      <c r="H52" t="s">
        <v>242</v>
      </c>
      <c r="I52">
        <v>34</v>
      </c>
      <c r="J52" t="s">
        <v>243</v>
      </c>
      <c r="K52" t="str">
        <f t="shared" si="6"/>
        <v>'Grua Puente y Chancadora de Yeso'</v>
      </c>
      <c r="L52" t="s">
        <v>243</v>
      </c>
      <c r="M52" t="str">
        <f t="shared" si="7"/>
        <v>'ME65.12'</v>
      </c>
      <c r="N52" t="s">
        <v>243</v>
      </c>
      <c r="O52">
        <f t="shared" si="3"/>
        <v>1</v>
      </c>
      <c r="P52" t="s">
        <v>243</v>
      </c>
      <c r="Q52" t="str">
        <f t="shared" si="4"/>
        <v>2</v>
      </c>
      <c r="R52" t="s">
        <v>243</v>
      </c>
      <c r="S52" t="s">
        <v>244</v>
      </c>
      <c r="T52" t="s">
        <v>243</v>
      </c>
      <c r="U52">
        <f t="shared" si="5"/>
        <v>2</v>
      </c>
      <c r="V52" t="s">
        <v>245</v>
      </c>
    </row>
    <row r="53" spans="1:22" x14ac:dyDescent="0.25">
      <c r="A53" s="41" t="s">
        <v>200</v>
      </c>
      <c r="B53" s="42" t="s">
        <v>204</v>
      </c>
      <c r="C53" s="42">
        <v>2</v>
      </c>
      <c r="D53" s="83" t="s">
        <v>119</v>
      </c>
      <c r="E53" s="28">
        <v>53</v>
      </c>
      <c r="F53" s="29" t="s">
        <v>120</v>
      </c>
      <c r="H53" t="s">
        <v>242</v>
      </c>
      <c r="I53">
        <v>35</v>
      </c>
      <c r="J53" t="s">
        <v>243</v>
      </c>
      <c r="K53" t="str">
        <f t="shared" si="6"/>
        <v>'Embolsadura 3 y 6 ( Medicion General)'</v>
      </c>
      <c r="L53" t="s">
        <v>243</v>
      </c>
      <c r="M53" t="str">
        <f t="shared" si="7"/>
        <v>'ME65.08'</v>
      </c>
      <c r="N53" t="s">
        <v>243</v>
      </c>
      <c r="O53">
        <f t="shared" si="3"/>
        <v>1</v>
      </c>
      <c r="P53" t="s">
        <v>243</v>
      </c>
      <c r="Q53" t="str">
        <f t="shared" si="4"/>
        <v>2</v>
      </c>
      <c r="R53" t="s">
        <v>243</v>
      </c>
      <c r="S53" t="s">
        <v>244</v>
      </c>
      <c r="T53" t="s">
        <v>243</v>
      </c>
      <c r="U53">
        <f t="shared" si="5"/>
        <v>2</v>
      </c>
      <c r="V53" t="s">
        <v>245</v>
      </c>
    </row>
    <row r="54" spans="1:22" x14ac:dyDescent="0.25">
      <c r="A54" s="41" t="s">
        <v>200</v>
      </c>
      <c r="B54" s="42" t="s">
        <v>204</v>
      </c>
      <c r="C54" s="42">
        <v>2</v>
      </c>
      <c r="D54" s="83" t="s">
        <v>121</v>
      </c>
      <c r="E54" s="28">
        <v>54</v>
      </c>
      <c r="F54" s="29" t="s">
        <v>122</v>
      </c>
      <c r="H54" t="s">
        <v>242</v>
      </c>
      <c r="I54">
        <v>36</v>
      </c>
      <c r="J54" t="s">
        <v>243</v>
      </c>
      <c r="K54" t="str">
        <f t="shared" si="6"/>
        <v>'Chancadora de Arcilla-Hierro y Pigmentos'</v>
      </c>
      <c r="L54" t="s">
        <v>243</v>
      </c>
      <c r="M54" t="str">
        <f t="shared" si="7"/>
        <v>'ME65.09'</v>
      </c>
      <c r="N54" t="s">
        <v>243</v>
      </c>
      <c r="O54">
        <f t="shared" si="3"/>
        <v>1</v>
      </c>
      <c r="P54" t="s">
        <v>243</v>
      </c>
      <c r="Q54" t="str">
        <f t="shared" si="4"/>
        <v>2</v>
      </c>
      <c r="R54" t="s">
        <v>243</v>
      </c>
      <c r="S54" t="s">
        <v>244</v>
      </c>
      <c r="T54" t="s">
        <v>243</v>
      </c>
      <c r="U54">
        <f t="shared" si="5"/>
        <v>2</v>
      </c>
      <c r="V54" t="s">
        <v>245</v>
      </c>
    </row>
    <row r="55" spans="1:22" x14ac:dyDescent="0.25">
      <c r="A55" s="41" t="s">
        <v>200</v>
      </c>
      <c r="B55" s="42" t="s">
        <v>204</v>
      </c>
      <c r="C55" s="42">
        <v>2</v>
      </c>
      <c r="D55" s="83" t="s">
        <v>123</v>
      </c>
      <c r="E55" s="28">
        <v>55</v>
      </c>
      <c r="F55" s="29" t="s">
        <v>124</v>
      </c>
      <c r="H55" t="s">
        <v>242</v>
      </c>
      <c r="I55">
        <v>37</v>
      </c>
      <c r="J55" t="s">
        <v>243</v>
      </c>
      <c r="K55" t="str">
        <f t="shared" si="6"/>
        <v>'Auxiliares Filtro Horno 1'</v>
      </c>
      <c r="L55" t="s">
        <v>243</v>
      </c>
      <c r="M55" t="str">
        <f t="shared" si="7"/>
        <v>'ME65.20'</v>
      </c>
      <c r="N55" t="s">
        <v>243</v>
      </c>
      <c r="O55">
        <f t="shared" si="3"/>
        <v>1</v>
      </c>
      <c r="P55" t="s">
        <v>243</v>
      </c>
      <c r="Q55" t="str">
        <f t="shared" si="4"/>
        <v>2</v>
      </c>
      <c r="R55" t="s">
        <v>243</v>
      </c>
      <c r="S55" t="s">
        <v>244</v>
      </c>
      <c r="T55" t="s">
        <v>243</v>
      </c>
      <c r="U55">
        <f t="shared" si="5"/>
        <v>2</v>
      </c>
      <c r="V55" t="s">
        <v>245</v>
      </c>
    </row>
    <row r="56" spans="1:22" x14ac:dyDescent="0.25">
      <c r="A56" s="41" t="s">
        <v>200</v>
      </c>
      <c r="B56" s="42" t="s">
        <v>204</v>
      </c>
      <c r="C56" s="42">
        <v>2</v>
      </c>
      <c r="D56" s="83" t="s">
        <v>125</v>
      </c>
      <c r="E56" s="28">
        <v>56</v>
      </c>
      <c r="F56" s="32" t="s">
        <v>126</v>
      </c>
      <c r="H56" t="s">
        <v>242</v>
      </c>
      <c r="I56">
        <v>38</v>
      </c>
      <c r="J56" t="s">
        <v>243</v>
      </c>
      <c r="K56" t="str">
        <f t="shared" si="6"/>
        <v>'Planta de Ablandamiento'</v>
      </c>
      <c r="L56" t="s">
        <v>243</v>
      </c>
      <c r="M56" t="str">
        <f t="shared" si="7"/>
        <v>'ME65.14'</v>
      </c>
      <c r="N56" t="s">
        <v>243</v>
      </c>
      <c r="O56">
        <f t="shared" si="3"/>
        <v>1</v>
      </c>
      <c r="P56" t="s">
        <v>243</v>
      </c>
      <c r="Q56" t="str">
        <f t="shared" si="4"/>
        <v>2</v>
      </c>
      <c r="R56" t="s">
        <v>243</v>
      </c>
      <c r="S56" t="s">
        <v>244</v>
      </c>
      <c r="T56" t="s">
        <v>243</v>
      </c>
      <c r="U56">
        <f t="shared" si="5"/>
        <v>2</v>
      </c>
      <c r="V56" t="s">
        <v>245</v>
      </c>
    </row>
    <row r="57" spans="1:22" x14ac:dyDescent="0.25">
      <c r="A57" s="41" t="s">
        <v>200</v>
      </c>
      <c r="B57" s="42" t="s">
        <v>204</v>
      </c>
      <c r="C57" s="42">
        <v>2</v>
      </c>
      <c r="D57" s="83" t="s">
        <v>127</v>
      </c>
      <c r="E57" s="28">
        <v>57</v>
      </c>
      <c r="F57" s="29" t="s">
        <v>128</v>
      </c>
      <c r="H57" t="s">
        <v>242</v>
      </c>
      <c r="I57">
        <v>39</v>
      </c>
      <c r="J57" t="s">
        <v>243</v>
      </c>
      <c r="K57" t="str">
        <f t="shared" si="6"/>
        <v>'Residencia'</v>
      </c>
      <c r="L57" t="s">
        <v>243</v>
      </c>
      <c r="M57" t="str">
        <f t="shared" si="7"/>
        <v>'ME65.11'</v>
      </c>
      <c r="N57" t="s">
        <v>243</v>
      </c>
      <c r="O57">
        <f t="shared" si="3"/>
        <v>1</v>
      </c>
      <c r="P57" t="s">
        <v>243</v>
      </c>
      <c r="Q57" t="str">
        <f t="shared" si="4"/>
        <v>2</v>
      </c>
      <c r="R57" t="s">
        <v>243</v>
      </c>
      <c r="S57" t="s">
        <v>244</v>
      </c>
      <c r="T57" t="s">
        <v>243</v>
      </c>
      <c r="U57">
        <f t="shared" si="5"/>
        <v>2</v>
      </c>
      <c r="V57" t="s">
        <v>245</v>
      </c>
    </row>
    <row r="58" spans="1:22" x14ac:dyDescent="0.25">
      <c r="A58" s="41" t="s">
        <v>200</v>
      </c>
      <c r="B58" s="42" t="s">
        <v>204</v>
      </c>
      <c r="C58" s="42">
        <v>2</v>
      </c>
      <c r="D58" s="83" t="s">
        <v>129</v>
      </c>
      <c r="E58" s="28">
        <v>58</v>
      </c>
      <c r="F58" s="29" t="s">
        <v>130</v>
      </c>
      <c r="H58" t="s">
        <v>242</v>
      </c>
      <c r="I58">
        <v>40</v>
      </c>
      <c r="J58" t="s">
        <v>243</v>
      </c>
      <c r="K58" t="str">
        <f t="shared" si="6"/>
        <v>'Dpto. Mecánico'</v>
      </c>
      <c r="L58" t="s">
        <v>243</v>
      </c>
      <c r="M58" t="str">
        <f t="shared" si="7"/>
        <v>'ME65.17'</v>
      </c>
      <c r="N58" t="s">
        <v>243</v>
      </c>
      <c r="O58">
        <f t="shared" si="3"/>
        <v>1</v>
      </c>
      <c r="P58" t="s">
        <v>243</v>
      </c>
      <c r="Q58" t="str">
        <f t="shared" si="4"/>
        <v>2</v>
      </c>
      <c r="R58" t="s">
        <v>243</v>
      </c>
      <c r="S58" t="s">
        <v>244</v>
      </c>
      <c r="T58" t="s">
        <v>243</v>
      </c>
      <c r="U58">
        <f t="shared" si="5"/>
        <v>2</v>
      </c>
      <c r="V58" t="s">
        <v>245</v>
      </c>
    </row>
    <row r="59" spans="1:22" x14ac:dyDescent="0.25">
      <c r="A59" s="41" t="s">
        <v>200</v>
      </c>
      <c r="B59" s="42" t="s">
        <v>204</v>
      </c>
      <c r="C59" s="42">
        <v>2</v>
      </c>
      <c r="D59" s="83" t="s">
        <v>131</v>
      </c>
      <c r="E59" s="28">
        <v>59</v>
      </c>
      <c r="F59" s="29" t="s">
        <v>132</v>
      </c>
      <c r="H59" t="s">
        <v>242</v>
      </c>
      <c r="I59">
        <v>41</v>
      </c>
      <c r="J59" t="s">
        <v>243</v>
      </c>
      <c r="K59" t="str">
        <f t="shared" si="6"/>
        <v>'Torre de Enfriamiento ( Marley - Sicrea )'</v>
      </c>
      <c r="L59" t="s">
        <v>243</v>
      </c>
      <c r="M59" t="str">
        <f t="shared" si="7"/>
        <v>'ME 65.16'</v>
      </c>
      <c r="N59" t="s">
        <v>243</v>
      </c>
      <c r="O59">
        <f t="shared" si="3"/>
        <v>1</v>
      </c>
      <c r="P59" t="s">
        <v>243</v>
      </c>
      <c r="Q59" t="str">
        <f t="shared" si="4"/>
        <v>2</v>
      </c>
      <c r="R59" t="s">
        <v>243</v>
      </c>
      <c r="S59" t="s">
        <v>244</v>
      </c>
      <c r="T59" t="s">
        <v>243</v>
      </c>
      <c r="U59">
        <f t="shared" si="5"/>
        <v>2</v>
      </c>
      <c r="V59" t="s">
        <v>245</v>
      </c>
    </row>
    <row r="60" spans="1:22" x14ac:dyDescent="0.25">
      <c r="A60" s="41" t="s">
        <v>200</v>
      </c>
      <c r="B60" s="42" t="s">
        <v>204</v>
      </c>
      <c r="C60" s="42">
        <v>2</v>
      </c>
      <c r="D60" s="83" t="s">
        <v>133</v>
      </c>
      <c r="E60" s="28">
        <v>60</v>
      </c>
      <c r="F60" s="29" t="s">
        <v>134</v>
      </c>
      <c r="H60" t="s">
        <v>242</v>
      </c>
      <c r="I60">
        <v>42</v>
      </c>
      <c r="J60" t="s">
        <v>243</v>
      </c>
      <c r="K60" t="str">
        <f t="shared" si="6"/>
        <v>'Transformadores Edificios Administrativos'</v>
      </c>
      <c r="L60" t="s">
        <v>243</v>
      </c>
      <c r="M60" t="str">
        <f t="shared" si="7"/>
        <v>'ME66.09'</v>
      </c>
      <c r="N60" t="s">
        <v>243</v>
      </c>
      <c r="O60">
        <f t="shared" si="3"/>
        <v>1</v>
      </c>
      <c r="P60" t="s">
        <v>243</v>
      </c>
      <c r="Q60" t="str">
        <f t="shared" si="4"/>
        <v>2</v>
      </c>
      <c r="R60" t="s">
        <v>243</v>
      </c>
      <c r="S60" t="s">
        <v>244</v>
      </c>
      <c r="T60" t="s">
        <v>243</v>
      </c>
      <c r="U60">
        <f t="shared" si="5"/>
        <v>2</v>
      </c>
      <c r="V60" t="s">
        <v>245</v>
      </c>
    </row>
    <row r="61" spans="1:22" x14ac:dyDescent="0.25">
      <c r="A61" s="41" t="s">
        <v>200</v>
      </c>
      <c r="B61" s="42" t="s">
        <v>204</v>
      </c>
      <c r="C61" s="42">
        <v>1</v>
      </c>
      <c r="D61" s="87" t="s">
        <v>135</v>
      </c>
      <c r="E61" s="28">
        <v>61</v>
      </c>
      <c r="F61" s="36" t="s">
        <v>136</v>
      </c>
      <c r="H61" t="s">
        <v>242</v>
      </c>
      <c r="I61">
        <v>43</v>
      </c>
      <c r="J61" t="s">
        <v>243</v>
      </c>
      <c r="K61" t="str">
        <f t="shared" si="6"/>
        <v>'Salida  - Cargas PLANTA BLOQUES - DINO (Trafo 800 KVA)'</v>
      </c>
      <c r="L61" t="s">
        <v>243</v>
      </c>
      <c r="M61" t="str">
        <f t="shared" si="7"/>
        <v>'ME66.03'</v>
      </c>
      <c r="N61" t="s">
        <v>243</v>
      </c>
      <c r="O61">
        <f t="shared" si="3"/>
        <v>1</v>
      </c>
      <c r="P61" t="s">
        <v>243</v>
      </c>
      <c r="Q61" t="str">
        <f t="shared" si="4"/>
        <v>2</v>
      </c>
      <c r="R61" t="s">
        <v>243</v>
      </c>
      <c r="S61" t="s">
        <v>244</v>
      </c>
      <c r="T61" t="s">
        <v>243</v>
      </c>
      <c r="U61">
        <f t="shared" si="5"/>
        <v>1</v>
      </c>
      <c r="V61" t="s">
        <v>245</v>
      </c>
    </row>
    <row r="62" spans="1:22" x14ac:dyDescent="0.25">
      <c r="A62" s="41" t="s">
        <v>200</v>
      </c>
      <c r="B62" s="42" t="s">
        <v>204</v>
      </c>
      <c r="C62" s="42">
        <v>2</v>
      </c>
      <c r="D62" s="47" t="s">
        <v>137</v>
      </c>
      <c r="E62" s="28">
        <v>62</v>
      </c>
      <c r="F62" s="37" t="s">
        <v>138</v>
      </c>
      <c r="H62" t="s">
        <v>242</v>
      </c>
      <c r="I62">
        <v>44</v>
      </c>
      <c r="J62" t="s">
        <v>243</v>
      </c>
      <c r="K62" t="str">
        <f t="shared" si="6"/>
        <v>'DINO 220V'</v>
      </c>
      <c r="L62" t="s">
        <v>243</v>
      </c>
      <c r="M62" t="str">
        <f t="shared" si="7"/>
        <v>'ME70.06'</v>
      </c>
      <c r="N62" t="s">
        <v>243</v>
      </c>
      <c r="O62">
        <f t="shared" si="3"/>
        <v>1</v>
      </c>
      <c r="P62" t="s">
        <v>243</v>
      </c>
      <c r="Q62" t="str">
        <f t="shared" si="4"/>
        <v>2</v>
      </c>
      <c r="R62" t="s">
        <v>243</v>
      </c>
      <c r="S62" t="s">
        <v>244</v>
      </c>
      <c r="T62" t="s">
        <v>243</v>
      </c>
      <c r="U62">
        <f t="shared" si="5"/>
        <v>2</v>
      </c>
      <c r="V62" t="s">
        <v>245</v>
      </c>
    </row>
    <row r="63" spans="1:22" x14ac:dyDescent="0.25">
      <c r="A63" s="41" t="s">
        <v>200</v>
      </c>
      <c r="B63" s="42" t="s">
        <v>204</v>
      </c>
      <c r="C63" s="42">
        <v>2</v>
      </c>
      <c r="D63" s="47" t="s">
        <v>139</v>
      </c>
      <c r="E63" s="28">
        <v>63</v>
      </c>
      <c r="F63" s="37" t="s">
        <v>140</v>
      </c>
      <c r="H63" t="s">
        <v>242</v>
      </c>
      <c r="I63">
        <v>45</v>
      </c>
      <c r="J63" t="s">
        <v>243</v>
      </c>
      <c r="K63" t="str">
        <f t="shared" si="6"/>
        <v>'Prímetro Alumbrado 220v'</v>
      </c>
      <c r="L63" t="s">
        <v>243</v>
      </c>
      <c r="M63" t="str">
        <f t="shared" si="7"/>
        <v>'ME70.07'</v>
      </c>
      <c r="N63" t="s">
        <v>243</v>
      </c>
      <c r="O63">
        <f t="shared" si="3"/>
        <v>1</v>
      </c>
      <c r="P63" t="s">
        <v>243</v>
      </c>
      <c r="Q63" t="str">
        <f t="shared" si="4"/>
        <v>2</v>
      </c>
      <c r="R63" t="s">
        <v>243</v>
      </c>
      <c r="S63" t="s">
        <v>244</v>
      </c>
      <c r="T63" t="s">
        <v>243</v>
      </c>
      <c r="U63">
        <f t="shared" si="5"/>
        <v>2</v>
      </c>
      <c r="V63" t="s">
        <v>245</v>
      </c>
    </row>
    <row r="64" spans="1:22" x14ac:dyDescent="0.25">
      <c r="A64" s="41" t="s">
        <v>200</v>
      </c>
      <c r="B64" s="42" t="s">
        <v>204</v>
      </c>
      <c r="C64" s="42">
        <v>2</v>
      </c>
      <c r="D64" s="48" t="s">
        <v>141</v>
      </c>
      <c r="E64" s="28">
        <v>64</v>
      </c>
      <c r="F64" s="37" t="s">
        <v>142</v>
      </c>
      <c r="H64" t="s">
        <v>242</v>
      </c>
      <c r="I64">
        <v>46</v>
      </c>
      <c r="J64" t="s">
        <v>243</v>
      </c>
      <c r="K64" t="str">
        <f t="shared" si="6"/>
        <v>'Planta Bloques'</v>
      </c>
      <c r="L64" t="s">
        <v>243</v>
      </c>
      <c r="M64" t="str">
        <f t="shared" si="7"/>
        <v>'ME70.03'</v>
      </c>
      <c r="N64" t="s">
        <v>243</v>
      </c>
      <c r="O64">
        <f t="shared" si="3"/>
        <v>1</v>
      </c>
      <c r="P64" t="s">
        <v>243</v>
      </c>
      <c r="Q64" t="str">
        <f t="shared" si="4"/>
        <v>2</v>
      </c>
      <c r="R64" t="s">
        <v>243</v>
      </c>
      <c r="S64" t="s">
        <v>244</v>
      </c>
      <c r="T64" t="s">
        <v>243</v>
      </c>
      <c r="U64">
        <f t="shared" si="5"/>
        <v>2</v>
      </c>
      <c r="V64" t="s">
        <v>245</v>
      </c>
    </row>
    <row r="65" spans="1:22" x14ac:dyDescent="0.25">
      <c r="A65" s="41" t="s">
        <v>200</v>
      </c>
      <c r="B65" s="42" t="s">
        <v>204</v>
      </c>
      <c r="C65" s="42">
        <v>2</v>
      </c>
      <c r="D65" s="48" t="s">
        <v>143</v>
      </c>
      <c r="E65" s="28">
        <v>65</v>
      </c>
      <c r="F65" s="37" t="s">
        <v>144</v>
      </c>
      <c r="H65" t="s">
        <v>242</v>
      </c>
      <c r="I65">
        <v>47</v>
      </c>
      <c r="J65" t="s">
        <v>243</v>
      </c>
      <c r="K65" t="str">
        <f t="shared" si="6"/>
        <v>'Dino Comercial'</v>
      </c>
      <c r="L65" t="s">
        <v>243</v>
      </c>
      <c r="M65" t="str">
        <f t="shared" si="7"/>
        <v>'ME70.05'</v>
      </c>
      <c r="N65" t="s">
        <v>243</v>
      </c>
      <c r="O65">
        <f t="shared" si="3"/>
        <v>1</v>
      </c>
      <c r="P65" t="s">
        <v>243</v>
      </c>
      <c r="Q65" t="str">
        <f t="shared" si="4"/>
        <v>2</v>
      </c>
      <c r="R65" t="s">
        <v>243</v>
      </c>
      <c r="S65" t="s">
        <v>244</v>
      </c>
      <c r="T65" t="s">
        <v>243</v>
      </c>
      <c r="U65">
        <f t="shared" si="5"/>
        <v>2</v>
      </c>
      <c r="V65" t="s">
        <v>245</v>
      </c>
    </row>
    <row r="66" spans="1:22" x14ac:dyDescent="0.25">
      <c r="A66" s="41" t="s">
        <v>200</v>
      </c>
      <c r="B66" s="42" t="s">
        <v>204</v>
      </c>
      <c r="C66" s="42">
        <v>2</v>
      </c>
      <c r="D66" s="48" t="s">
        <v>145</v>
      </c>
      <c r="E66" s="28">
        <v>66</v>
      </c>
      <c r="F66" s="37" t="s">
        <v>146</v>
      </c>
      <c r="H66" t="s">
        <v>242</v>
      </c>
      <c r="I66">
        <v>48</v>
      </c>
      <c r="J66" t="s">
        <v>243</v>
      </c>
      <c r="K66" t="str">
        <f t="shared" si="6"/>
        <v>'Molino de Cal Vertical '</v>
      </c>
      <c r="L66" t="s">
        <v>243</v>
      </c>
      <c r="M66" t="str">
        <f t="shared" si="7"/>
        <v>'ME70.02'</v>
      </c>
      <c r="N66" t="s">
        <v>243</v>
      </c>
      <c r="O66">
        <f t="shared" ref="O66:O93" si="8">IF(A66="T1",1,IF(A66="T2",2,3))</f>
        <v>1</v>
      </c>
      <c r="P66" t="s">
        <v>243</v>
      </c>
      <c r="Q66" t="str">
        <f t="shared" ref="Q66:Q93" si="9">MID(B66,2,1)</f>
        <v>2</v>
      </c>
      <c r="R66" t="s">
        <v>243</v>
      </c>
      <c r="S66" t="s">
        <v>244</v>
      </c>
      <c r="T66" t="s">
        <v>243</v>
      </c>
      <c r="U66">
        <f t="shared" ref="U66:U93" si="10">C66</f>
        <v>2</v>
      </c>
      <c r="V66" t="s">
        <v>245</v>
      </c>
    </row>
    <row r="67" spans="1:22" x14ac:dyDescent="0.25">
      <c r="A67" s="41" t="s">
        <v>200</v>
      </c>
      <c r="B67" s="42" t="s">
        <v>204</v>
      </c>
      <c r="C67" s="42">
        <v>2</v>
      </c>
      <c r="D67" s="48" t="s">
        <v>147</v>
      </c>
      <c r="E67" s="28">
        <v>67</v>
      </c>
      <c r="F67" s="37" t="s">
        <v>148</v>
      </c>
      <c r="H67" t="s">
        <v>242</v>
      </c>
      <c r="I67">
        <v>49</v>
      </c>
      <c r="J67" t="s">
        <v>243</v>
      </c>
      <c r="K67" t="str">
        <f t="shared" si="6"/>
        <v>'Planta Piloto Bongara'</v>
      </c>
      <c r="L67" t="s">
        <v>243</v>
      </c>
      <c r="M67" t="str">
        <f t="shared" si="7"/>
        <v>'ME70.04'</v>
      </c>
      <c r="N67" t="s">
        <v>243</v>
      </c>
      <c r="O67">
        <f t="shared" si="8"/>
        <v>1</v>
      </c>
      <c r="P67" t="s">
        <v>243</v>
      </c>
      <c r="Q67" t="str">
        <f t="shared" si="9"/>
        <v>2</v>
      </c>
      <c r="R67" t="s">
        <v>243</v>
      </c>
      <c r="S67" t="s">
        <v>244</v>
      </c>
      <c r="T67" t="s">
        <v>243</v>
      </c>
      <c r="U67">
        <f t="shared" si="10"/>
        <v>2</v>
      </c>
      <c r="V67" t="s">
        <v>245</v>
      </c>
    </row>
    <row r="68" spans="1:22" x14ac:dyDescent="0.25">
      <c r="A68" s="41" t="s">
        <v>200</v>
      </c>
      <c r="B68" s="42" t="s">
        <v>204</v>
      </c>
      <c r="C68" s="42">
        <v>1</v>
      </c>
      <c r="D68" s="86" t="s">
        <v>149</v>
      </c>
      <c r="E68" s="28">
        <v>68</v>
      </c>
      <c r="F68" s="31" t="s">
        <v>150</v>
      </c>
      <c r="H68" t="s">
        <v>242</v>
      </c>
      <c r="I68">
        <v>50</v>
      </c>
      <c r="J68" t="s">
        <v>243</v>
      </c>
      <c r="K68" t="str">
        <f t="shared" si="6"/>
        <v>'Salida - Homogenización 1 (Trafo 1000 KVA)'</v>
      </c>
      <c r="L68" t="s">
        <v>243</v>
      </c>
      <c r="M68" t="str">
        <f t="shared" si="7"/>
        <v>'ME66.06'</v>
      </c>
      <c r="N68" t="s">
        <v>243</v>
      </c>
      <c r="O68">
        <f t="shared" si="8"/>
        <v>1</v>
      </c>
      <c r="P68" t="s">
        <v>243</v>
      </c>
      <c r="Q68" t="str">
        <f t="shared" si="9"/>
        <v>2</v>
      </c>
      <c r="R68" t="s">
        <v>243</v>
      </c>
      <c r="S68" t="s">
        <v>244</v>
      </c>
      <c r="T68" t="s">
        <v>243</v>
      </c>
      <c r="U68">
        <f t="shared" si="10"/>
        <v>1</v>
      </c>
      <c r="V68" t="s">
        <v>245</v>
      </c>
    </row>
    <row r="69" spans="1:22" x14ac:dyDescent="0.25">
      <c r="A69" s="41" t="s">
        <v>200</v>
      </c>
      <c r="B69" s="42" t="s">
        <v>204</v>
      </c>
      <c r="C69" s="42">
        <v>2</v>
      </c>
      <c r="D69" s="83" t="s">
        <v>151</v>
      </c>
      <c r="E69" s="28">
        <v>69</v>
      </c>
      <c r="F69" s="33" t="s">
        <v>152</v>
      </c>
      <c r="H69" t="s">
        <v>242</v>
      </c>
      <c r="I69">
        <v>51</v>
      </c>
      <c r="J69" t="s">
        <v>243</v>
      </c>
      <c r="K69" t="str">
        <f t="shared" si="6"/>
        <v>'S.E. Cancha de Materiales'</v>
      </c>
      <c r="L69" t="s">
        <v>243</v>
      </c>
      <c r="M69" t="str">
        <f t="shared" si="7"/>
        <v>'ME67.04'</v>
      </c>
      <c r="N69" t="s">
        <v>243</v>
      </c>
      <c r="O69">
        <f t="shared" si="8"/>
        <v>1</v>
      </c>
      <c r="P69" t="s">
        <v>243</v>
      </c>
      <c r="Q69" t="str">
        <f t="shared" si="9"/>
        <v>2</v>
      </c>
      <c r="R69" t="s">
        <v>243</v>
      </c>
      <c r="S69" t="s">
        <v>244</v>
      </c>
      <c r="T69" t="s">
        <v>243</v>
      </c>
      <c r="U69">
        <f t="shared" si="10"/>
        <v>2</v>
      </c>
      <c r="V69" t="s">
        <v>245</v>
      </c>
    </row>
    <row r="70" spans="1:22" x14ac:dyDescent="0.25">
      <c r="A70" s="41" t="s">
        <v>200</v>
      </c>
      <c r="B70" s="42" t="s">
        <v>204</v>
      </c>
      <c r="C70" s="42">
        <v>2</v>
      </c>
      <c r="D70" s="83" t="s">
        <v>153</v>
      </c>
      <c r="E70" s="28">
        <v>70</v>
      </c>
      <c r="F70" s="38" t="s">
        <v>154</v>
      </c>
      <c r="H70" t="s">
        <v>242</v>
      </c>
      <c r="I70">
        <v>52</v>
      </c>
      <c r="J70" t="s">
        <v>243</v>
      </c>
      <c r="K70" t="str">
        <f t="shared" si="6"/>
        <v>'Auxiliares S.E. Homogenización No.1'</v>
      </c>
      <c r="L70" t="s">
        <v>243</v>
      </c>
      <c r="M70" t="str">
        <f t="shared" si="7"/>
        <v>'MV66.07'</v>
      </c>
      <c r="N70" t="s">
        <v>243</v>
      </c>
      <c r="O70">
        <f t="shared" si="8"/>
        <v>1</v>
      </c>
      <c r="P70" t="s">
        <v>243</v>
      </c>
      <c r="Q70" t="str">
        <f t="shared" si="9"/>
        <v>2</v>
      </c>
      <c r="R70" t="s">
        <v>243</v>
      </c>
      <c r="S70" t="s">
        <v>244</v>
      </c>
      <c r="T70" t="s">
        <v>243</v>
      </c>
      <c r="U70">
        <f t="shared" si="10"/>
        <v>2</v>
      </c>
      <c r="V70" t="s">
        <v>245</v>
      </c>
    </row>
    <row r="71" spans="1:22" x14ac:dyDescent="0.25">
      <c r="A71" s="41" t="s">
        <v>200</v>
      </c>
      <c r="B71" s="42" t="s">
        <v>204</v>
      </c>
      <c r="C71" s="42">
        <v>1</v>
      </c>
      <c r="D71" s="86" t="s">
        <v>155</v>
      </c>
      <c r="E71" s="28">
        <v>71</v>
      </c>
      <c r="F71" s="31" t="s">
        <v>95</v>
      </c>
      <c r="H71" t="s">
        <v>242</v>
      </c>
      <c r="I71">
        <v>53</v>
      </c>
      <c r="J71" t="s">
        <v>243</v>
      </c>
      <c r="K71" t="str">
        <f t="shared" si="6"/>
        <v>'Salida  - Auxiliares Horno 2 - ID-FAN (Trafo 2 MVA)'</v>
      </c>
      <c r="L71" t="s">
        <v>243</v>
      </c>
      <c r="M71" t="str">
        <f t="shared" si="7"/>
        <v>'ME66.04'</v>
      </c>
      <c r="N71" t="s">
        <v>243</v>
      </c>
      <c r="O71">
        <f t="shared" si="8"/>
        <v>1</v>
      </c>
      <c r="P71" t="s">
        <v>243</v>
      </c>
      <c r="Q71" t="str">
        <f t="shared" si="9"/>
        <v>2</v>
      </c>
      <c r="R71" t="s">
        <v>243</v>
      </c>
      <c r="S71" t="s">
        <v>244</v>
      </c>
      <c r="T71" t="s">
        <v>243</v>
      </c>
      <c r="U71">
        <f t="shared" si="10"/>
        <v>1</v>
      </c>
      <c r="V71" t="s">
        <v>245</v>
      </c>
    </row>
    <row r="72" spans="1:22" x14ac:dyDescent="0.25">
      <c r="A72" s="41" t="s">
        <v>200</v>
      </c>
      <c r="B72" s="42" t="s">
        <v>205</v>
      </c>
      <c r="C72" s="42">
        <v>1</v>
      </c>
      <c r="D72" s="46" t="s">
        <v>156</v>
      </c>
      <c r="E72" s="28">
        <v>72</v>
      </c>
      <c r="F72" s="31" t="s">
        <v>157</v>
      </c>
      <c r="H72" t="s">
        <v>242</v>
      </c>
      <c r="I72">
        <v>54</v>
      </c>
      <c r="J72" t="s">
        <v>243</v>
      </c>
      <c r="K72" t="str">
        <f t="shared" si="6"/>
        <v>'Salida - Auxiliares Crudo No.5'</v>
      </c>
      <c r="L72" t="s">
        <v>243</v>
      </c>
      <c r="M72" t="str">
        <f t="shared" si="7"/>
        <v>'ME66.02'</v>
      </c>
      <c r="N72" t="s">
        <v>243</v>
      </c>
      <c r="O72">
        <f t="shared" si="8"/>
        <v>1</v>
      </c>
      <c r="P72" t="s">
        <v>243</v>
      </c>
      <c r="Q72" t="str">
        <f t="shared" si="9"/>
        <v>3</v>
      </c>
      <c r="R72" t="s">
        <v>243</v>
      </c>
      <c r="S72" t="s">
        <v>244</v>
      </c>
      <c r="T72" t="s">
        <v>243</v>
      </c>
      <c r="U72">
        <f t="shared" si="10"/>
        <v>1</v>
      </c>
      <c r="V72" t="s">
        <v>245</v>
      </c>
    </row>
    <row r="73" spans="1:22" x14ac:dyDescent="0.25">
      <c r="A73" s="41" t="s">
        <v>200</v>
      </c>
      <c r="B73" s="42" t="s">
        <v>205</v>
      </c>
      <c r="C73" s="42">
        <v>1</v>
      </c>
      <c r="D73" s="46" t="s">
        <v>158</v>
      </c>
      <c r="E73" s="28">
        <v>73</v>
      </c>
      <c r="F73" s="31" t="s">
        <v>159</v>
      </c>
      <c r="H73" t="s">
        <v>242</v>
      </c>
      <c r="I73">
        <v>55</v>
      </c>
      <c r="J73" t="s">
        <v>243</v>
      </c>
      <c r="K73" t="str">
        <f t="shared" si="6"/>
        <v>'Salida - Embolsadura No.4 y 5'</v>
      </c>
      <c r="L73" t="s">
        <v>243</v>
      </c>
      <c r="M73" t="str">
        <f t="shared" si="7"/>
        <v>'ME66.01'</v>
      </c>
      <c r="N73" t="s">
        <v>243</v>
      </c>
      <c r="O73">
        <f t="shared" si="8"/>
        <v>1</v>
      </c>
      <c r="P73" t="s">
        <v>243</v>
      </c>
      <c r="Q73" t="str">
        <f t="shared" si="9"/>
        <v>3</v>
      </c>
      <c r="R73" t="s">
        <v>243</v>
      </c>
      <c r="S73" t="s">
        <v>244</v>
      </c>
      <c r="T73" t="s">
        <v>243</v>
      </c>
      <c r="U73">
        <f t="shared" si="10"/>
        <v>1</v>
      </c>
      <c r="V73" t="s">
        <v>245</v>
      </c>
    </row>
    <row r="74" spans="1:22" x14ac:dyDescent="0.25">
      <c r="A74" s="41" t="s">
        <v>200</v>
      </c>
      <c r="B74" s="42" t="s">
        <v>205</v>
      </c>
      <c r="C74" s="42">
        <v>2</v>
      </c>
      <c r="D74" s="83" t="s">
        <v>160</v>
      </c>
      <c r="E74" s="28">
        <v>74</v>
      </c>
      <c r="F74" s="31" t="s">
        <v>161</v>
      </c>
      <c r="H74" t="s">
        <v>242</v>
      </c>
      <c r="I74">
        <v>56</v>
      </c>
      <c r="J74" t="s">
        <v>243</v>
      </c>
      <c r="K74" t="str">
        <f t="shared" si="6"/>
        <v>'Embolsadura No.4 y 5 (después del Transformador)'</v>
      </c>
      <c r="L74" t="s">
        <v>243</v>
      </c>
      <c r="M74" t="str">
        <f t="shared" si="7"/>
        <v>'ME62.10'</v>
      </c>
      <c r="N74" t="s">
        <v>243</v>
      </c>
      <c r="O74">
        <f t="shared" si="8"/>
        <v>1</v>
      </c>
      <c r="P74" t="s">
        <v>243</v>
      </c>
      <c r="Q74" t="str">
        <f t="shared" si="9"/>
        <v>3</v>
      </c>
      <c r="R74" t="s">
        <v>243</v>
      </c>
      <c r="S74" t="s">
        <v>244</v>
      </c>
      <c r="T74" t="s">
        <v>243</v>
      </c>
      <c r="U74">
        <f t="shared" si="10"/>
        <v>2</v>
      </c>
      <c r="V74" t="s">
        <v>245</v>
      </c>
    </row>
    <row r="75" spans="1:22" x14ac:dyDescent="0.25">
      <c r="A75" s="41" t="s">
        <v>200</v>
      </c>
      <c r="B75" s="42" t="s">
        <v>205</v>
      </c>
      <c r="C75" s="42">
        <v>2</v>
      </c>
      <c r="D75" s="83" t="s">
        <v>163</v>
      </c>
      <c r="E75" s="28">
        <v>75</v>
      </c>
      <c r="F75" s="31" t="s">
        <v>164</v>
      </c>
      <c r="H75" t="s">
        <v>242</v>
      </c>
      <c r="I75">
        <v>57</v>
      </c>
      <c r="J75" t="s">
        <v>243</v>
      </c>
      <c r="K75" t="str">
        <f t="shared" si="6"/>
        <v>'Silo Cemento No.6 y 7'</v>
      </c>
      <c r="L75" t="s">
        <v>243</v>
      </c>
      <c r="M75" t="str">
        <f t="shared" si="7"/>
        <v>'ME62.11'</v>
      </c>
      <c r="N75" t="s">
        <v>243</v>
      </c>
      <c r="O75">
        <f t="shared" si="8"/>
        <v>1</v>
      </c>
      <c r="P75" t="s">
        <v>243</v>
      </c>
      <c r="Q75" t="str">
        <f t="shared" si="9"/>
        <v>3</v>
      </c>
      <c r="R75" t="s">
        <v>243</v>
      </c>
      <c r="S75" t="s">
        <v>244</v>
      </c>
      <c r="T75" t="s">
        <v>243</v>
      </c>
      <c r="U75">
        <f t="shared" si="10"/>
        <v>2</v>
      </c>
      <c r="V75" t="s">
        <v>245</v>
      </c>
    </row>
    <row r="76" spans="1:22" x14ac:dyDescent="0.25">
      <c r="A76" s="41" t="s">
        <v>200</v>
      </c>
      <c r="B76" s="42" t="s">
        <v>205</v>
      </c>
      <c r="C76" s="42">
        <v>2</v>
      </c>
      <c r="D76" s="83" t="s">
        <v>165</v>
      </c>
      <c r="E76" s="28">
        <v>76</v>
      </c>
      <c r="F76" s="31" t="s">
        <v>166</v>
      </c>
      <c r="H76" t="s">
        <v>242</v>
      </c>
      <c r="I76">
        <v>58</v>
      </c>
      <c r="J76" t="s">
        <v>243</v>
      </c>
      <c r="K76" t="str">
        <f t="shared" si="6"/>
        <v>'Embolsadura No.4'</v>
      </c>
      <c r="L76" t="s">
        <v>243</v>
      </c>
      <c r="M76" t="str">
        <f t="shared" si="7"/>
        <v>'ME62.08'</v>
      </c>
      <c r="N76" t="s">
        <v>243</v>
      </c>
      <c r="O76">
        <f t="shared" si="8"/>
        <v>1</v>
      </c>
      <c r="P76" t="s">
        <v>243</v>
      </c>
      <c r="Q76" t="str">
        <f t="shared" si="9"/>
        <v>3</v>
      </c>
      <c r="R76" t="s">
        <v>243</v>
      </c>
      <c r="S76" t="s">
        <v>244</v>
      </c>
      <c r="T76" t="s">
        <v>243</v>
      </c>
      <c r="U76">
        <f t="shared" si="10"/>
        <v>2</v>
      </c>
      <c r="V76" t="s">
        <v>245</v>
      </c>
    </row>
    <row r="77" spans="1:22" x14ac:dyDescent="0.25">
      <c r="A77" s="41" t="s">
        <v>200</v>
      </c>
      <c r="B77" s="42" t="s">
        <v>205</v>
      </c>
      <c r="C77" s="42">
        <v>2</v>
      </c>
      <c r="D77" s="83" t="s">
        <v>167</v>
      </c>
      <c r="E77" s="28">
        <v>77</v>
      </c>
      <c r="F77" s="31" t="s">
        <v>168</v>
      </c>
      <c r="H77" t="s">
        <v>242</v>
      </c>
      <c r="I77">
        <v>59</v>
      </c>
      <c r="J77" t="s">
        <v>243</v>
      </c>
      <c r="K77" t="str">
        <f t="shared" si="6"/>
        <v>'Embolsadura No.5'</v>
      </c>
      <c r="L77" t="s">
        <v>243</v>
      </c>
      <c r="M77" t="str">
        <f t="shared" si="7"/>
        <v>'ME62.09'</v>
      </c>
      <c r="N77" t="s">
        <v>243</v>
      </c>
      <c r="O77">
        <f t="shared" si="8"/>
        <v>1</v>
      </c>
      <c r="P77" t="s">
        <v>243</v>
      </c>
      <c r="Q77" t="str">
        <f t="shared" si="9"/>
        <v>3</v>
      </c>
      <c r="R77" t="s">
        <v>243</v>
      </c>
      <c r="S77" t="s">
        <v>244</v>
      </c>
      <c r="T77" t="s">
        <v>243</v>
      </c>
      <c r="U77">
        <f t="shared" si="10"/>
        <v>2</v>
      </c>
      <c r="V77" t="s">
        <v>245</v>
      </c>
    </row>
    <row r="78" spans="1:22" x14ac:dyDescent="0.25">
      <c r="A78" s="41" t="s">
        <v>200</v>
      </c>
      <c r="B78" s="42" t="s">
        <v>205</v>
      </c>
      <c r="C78" s="42">
        <v>2</v>
      </c>
      <c r="D78" s="83" t="s">
        <v>169</v>
      </c>
      <c r="E78" s="28">
        <v>78</v>
      </c>
      <c r="F78" s="31" t="s">
        <v>170</v>
      </c>
      <c r="H78" t="s">
        <v>242</v>
      </c>
      <c r="I78">
        <v>60</v>
      </c>
      <c r="J78" t="s">
        <v>243</v>
      </c>
      <c r="K78" t="str">
        <f t="shared" si="6"/>
        <v>'Nuevo Acceso'</v>
      </c>
      <c r="L78" t="s">
        <v>243</v>
      </c>
      <c r="M78" t="str">
        <f t="shared" si="7"/>
        <v>'ME 62.12'</v>
      </c>
      <c r="N78" t="s">
        <v>243</v>
      </c>
      <c r="O78">
        <f t="shared" si="8"/>
        <v>1</v>
      </c>
      <c r="P78" t="s">
        <v>243</v>
      </c>
      <c r="Q78" t="str">
        <f t="shared" si="9"/>
        <v>3</v>
      </c>
      <c r="R78" t="s">
        <v>243</v>
      </c>
      <c r="S78" t="s">
        <v>244</v>
      </c>
      <c r="T78" t="s">
        <v>243</v>
      </c>
      <c r="U78">
        <f t="shared" si="10"/>
        <v>2</v>
      </c>
      <c r="V78" t="s">
        <v>245</v>
      </c>
    </row>
    <row r="79" spans="1:22" x14ac:dyDescent="0.25">
      <c r="A79" s="41" t="s">
        <v>200</v>
      </c>
      <c r="B79" s="42" t="s">
        <v>205</v>
      </c>
      <c r="C79" s="42">
        <v>1</v>
      </c>
      <c r="D79" s="46" t="s">
        <v>171</v>
      </c>
      <c r="E79" s="28">
        <v>79</v>
      </c>
      <c r="F79" s="31" t="s">
        <v>172</v>
      </c>
      <c r="H79" t="s">
        <v>242</v>
      </c>
      <c r="I79">
        <v>61</v>
      </c>
      <c r="J79" t="s">
        <v>243</v>
      </c>
      <c r="K79" t="str">
        <f t="shared" si="6"/>
        <v>'Salida - Molino de Crudo No.1'</v>
      </c>
      <c r="L79" t="s">
        <v>243</v>
      </c>
      <c r="M79" t="str">
        <f t="shared" si="7"/>
        <v>'ME 66.07'</v>
      </c>
      <c r="N79" t="s">
        <v>243</v>
      </c>
      <c r="O79">
        <f t="shared" si="8"/>
        <v>1</v>
      </c>
      <c r="P79" t="s">
        <v>243</v>
      </c>
      <c r="Q79" t="str">
        <f t="shared" si="9"/>
        <v>3</v>
      </c>
      <c r="R79" t="s">
        <v>243</v>
      </c>
      <c r="S79" t="s">
        <v>244</v>
      </c>
      <c r="T79" t="s">
        <v>243</v>
      </c>
      <c r="U79">
        <f t="shared" si="10"/>
        <v>1</v>
      </c>
      <c r="V79" t="s">
        <v>245</v>
      </c>
    </row>
    <row r="80" spans="1:22" x14ac:dyDescent="0.25">
      <c r="A80" s="41" t="s">
        <v>200</v>
      </c>
      <c r="B80" s="42" t="s">
        <v>205</v>
      </c>
      <c r="C80" s="42">
        <v>1</v>
      </c>
      <c r="D80" s="86" t="s">
        <v>173</v>
      </c>
      <c r="E80" s="28">
        <v>80</v>
      </c>
      <c r="F80" s="31" t="s">
        <v>174</v>
      </c>
      <c r="H80" t="s">
        <v>242</v>
      </c>
      <c r="I80">
        <v>62</v>
      </c>
      <c r="J80" t="s">
        <v>243</v>
      </c>
      <c r="K80" t="str">
        <f t="shared" si="6"/>
        <v>'Salida - Auxiliares Molino Crudo No.1'</v>
      </c>
      <c r="L80" t="s">
        <v>243</v>
      </c>
      <c r="M80" t="str">
        <f t="shared" si="7"/>
        <v>'ME 66.05'</v>
      </c>
      <c r="N80" t="s">
        <v>243</v>
      </c>
      <c r="O80">
        <f t="shared" si="8"/>
        <v>1</v>
      </c>
      <c r="P80" t="s">
        <v>243</v>
      </c>
      <c r="Q80" t="str">
        <f t="shared" si="9"/>
        <v>3</v>
      </c>
      <c r="R80" t="s">
        <v>243</v>
      </c>
      <c r="S80" t="s">
        <v>244</v>
      </c>
      <c r="T80" t="s">
        <v>243</v>
      </c>
      <c r="U80">
        <f t="shared" si="10"/>
        <v>1</v>
      </c>
      <c r="V80" t="s">
        <v>245</v>
      </c>
    </row>
    <row r="81" spans="1:22" x14ac:dyDescent="0.25">
      <c r="A81" s="42" t="s">
        <v>201</v>
      </c>
      <c r="B81" s="42" t="s">
        <v>206</v>
      </c>
      <c r="C81" s="42">
        <v>1</v>
      </c>
      <c r="D81" s="46" t="s">
        <v>175</v>
      </c>
      <c r="E81" s="28">
        <v>81</v>
      </c>
      <c r="F81" s="31" t="s">
        <v>176</v>
      </c>
      <c r="H81" t="s">
        <v>242</v>
      </c>
      <c r="I81">
        <v>63</v>
      </c>
      <c r="J81" t="s">
        <v>243</v>
      </c>
      <c r="K81" t="str">
        <f t="shared" si="6"/>
        <v>'Salida - Motor Molino de Cemento No.6'</v>
      </c>
      <c r="L81" t="s">
        <v>243</v>
      </c>
      <c r="M81" t="str">
        <f t="shared" si="7"/>
        <v>'ME62.13'</v>
      </c>
      <c r="N81" t="s">
        <v>243</v>
      </c>
      <c r="O81">
        <f t="shared" si="8"/>
        <v>2</v>
      </c>
      <c r="P81" t="s">
        <v>243</v>
      </c>
      <c r="Q81" t="str">
        <f t="shared" si="9"/>
        <v>4</v>
      </c>
      <c r="R81" t="s">
        <v>243</v>
      </c>
      <c r="S81" t="s">
        <v>244</v>
      </c>
      <c r="T81" t="s">
        <v>243</v>
      </c>
      <c r="U81">
        <f t="shared" si="10"/>
        <v>1</v>
      </c>
      <c r="V81" t="s">
        <v>245</v>
      </c>
    </row>
    <row r="82" spans="1:22" x14ac:dyDescent="0.25">
      <c r="A82" s="42" t="s">
        <v>201</v>
      </c>
      <c r="B82" s="42" t="s">
        <v>206</v>
      </c>
      <c r="C82" s="42">
        <v>1</v>
      </c>
      <c r="D82" s="46" t="s">
        <v>177</v>
      </c>
      <c r="E82" s="28">
        <v>82</v>
      </c>
      <c r="F82" s="31" t="s">
        <v>178</v>
      </c>
      <c r="H82" t="s">
        <v>242</v>
      </c>
      <c r="I82">
        <v>64</v>
      </c>
      <c r="J82" t="s">
        <v>243</v>
      </c>
      <c r="K82" t="str">
        <f t="shared" si="6"/>
        <v>'Salida - ID-FAN Molino Cemento No.6'</v>
      </c>
      <c r="L82" t="s">
        <v>243</v>
      </c>
      <c r="M82" t="str">
        <f t="shared" si="7"/>
        <v>'ME62.14'</v>
      </c>
      <c r="N82" t="s">
        <v>243</v>
      </c>
      <c r="O82">
        <f t="shared" si="8"/>
        <v>2</v>
      </c>
      <c r="P82" t="s">
        <v>243</v>
      </c>
      <c r="Q82" t="str">
        <f t="shared" si="9"/>
        <v>4</v>
      </c>
      <c r="R82" t="s">
        <v>243</v>
      </c>
      <c r="S82" t="s">
        <v>244</v>
      </c>
      <c r="T82" t="s">
        <v>243</v>
      </c>
      <c r="U82">
        <f t="shared" si="10"/>
        <v>1</v>
      </c>
      <c r="V82" t="s">
        <v>245</v>
      </c>
    </row>
    <row r="83" spans="1:22" x14ac:dyDescent="0.25">
      <c r="A83" s="42" t="s">
        <v>201</v>
      </c>
      <c r="B83" s="42" t="s">
        <v>206</v>
      </c>
      <c r="C83" s="42">
        <v>1</v>
      </c>
      <c r="D83" s="46" t="s">
        <v>179</v>
      </c>
      <c r="E83" s="28">
        <v>83</v>
      </c>
      <c r="F83" s="31" t="s">
        <v>180</v>
      </c>
      <c r="H83" t="s">
        <v>242</v>
      </c>
      <c r="I83">
        <v>65</v>
      </c>
      <c r="J83" t="s">
        <v>243</v>
      </c>
      <c r="K83" t="str">
        <f t="shared" si="6"/>
        <v>'Salida - Auxiliares Molino Cemento No.6'</v>
      </c>
      <c r="L83" t="s">
        <v>243</v>
      </c>
      <c r="M83" t="str">
        <f t="shared" si="7"/>
        <v>'ME62.16'</v>
      </c>
      <c r="N83" t="s">
        <v>243</v>
      </c>
      <c r="O83">
        <f t="shared" si="8"/>
        <v>2</v>
      </c>
      <c r="P83" t="s">
        <v>243</v>
      </c>
      <c r="Q83" t="str">
        <f t="shared" si="9"/>
        <v>4</v>
      </c>
      <c r="R83" t="s">
        <v>243</v>
      </c>
      <c r="S83" t="s">
        <v>244</v>
      </c>
      <c r="T83" t="s">
        <v>243</v>
      </c>
      <c r="U83">
        <f t="shared" si="10"/>
        <v>1</v>
      </c>
      <c r="V83" t="s">
        <v>245</v>
      </c>
    </row>
    <row r="84" spans="1:22" x14ac:dyDescent="0.25">
      <c r="A84" s="42" t="s">
        <v>201</v>
      </c>
      <c r="B84" s="42" t="s">
        <v>206</v>
      </c>
      <c r="C84" s="42">
        <v>2</v>
      </c>
      <c r="D84" s="83" t="s">
        <v>181</v>
      </c>
      <c r="E84" s="28">
        <v>84</v>
      </c>
      <c r="F84" s="34" t="s">
        <v>182</v>
      </c>
      <c r="H84" t="s">
        <v>242</v>
      </c>
      <c r="I84">
        <v>66</v>
      </c>
      <c r="J84" t="s">
        <v>243</v>
      </c>
      <c r="K84" t="str">
        <f t="shared" ref="K84:K93" si="11">CONCATENATE("'",D84,"'")</f>
        <v>'S.E. Tanques de Petróleo'</v>
      </c>
      <c r="L84" t="s">
        <v>243</v>
      </c>
      <c r="M84" t="str">
        <f t="shared" ref="M84:M93" si="12">CONCATENATE("'",F84,"'")</f>
        <v>'ME62.15'</v>
      </c>
      <c r="N84" t="s">
        <v>243</v>
      </c>
      <c r="O84">
        <f t="shared" si="8"/>
        <v>2</v>
      </c>
      <c r="P84" t="s">
        <v>243</v>
      </c>
      <c r="Q84" t="str">
        <f t="shared" si="9"/>
        <v>4</v>
      </c>
      <c r="R84" t="s">
        <v>243</v>
      </c>
      <c r="S84" t="s">
        <v>244</v>
      </c>
      <c r="T84" t="s">
        <v>243</v>
      </c>
      <c r="U84">
        <f t="shared" si="10"/>
        <v>2</v>
      </c>
      <c r="V84" t="s">
        <v>245</v>
      </c>
    </row>
    <row r="85" spans="1:22" x14ac:dyDescent="0.25">
      <c r="A85" s="42" t="s">
        <v>201</v>
      </c>
      <c r="B85" s="42" t="s">
        <v>206</v>
      </c>
      <c r="C85" s="42">
        <v>2</v>
      </c>
      <c r="D85" s="83" t="s">
        <v>183</v>
      </c>
      <c r="E85" s="28">
        <v>85</v>
      </c>
      <c r="F85" s="35" t="s">
        <v>162</v>
      </c>
      <c r="H85" t="s">
        <v>242</v>
      </c>
      <c r="I85">
        <v>67</v>
      </c>
      <c r="J85" t="s">
        <v>243</v>
      </c>
      <c r="K85" t="str">
        <f t="shared" si="11"/>
        <v>'Bombas de Petróleo'</v>
      </c>
      <c r="L85" t="s">
        <v>243</v>
      </c>
      <c r="M85" t="str">
        <f t="shared" si="12"/>
        <v>'MV62.01'</v>
      </c>
      <c r="N85" t="s">
        <v>243</v>
      </c>
      <c r="O85">
        <f t="shared" si="8"/>
        <v>2</v>
      </c>
      <c r="P85" t="s">
        <v>243</v>
      </c>
      <c r="Q85" t="str">
        <f t="shared" si="9"/>
        <v>4</v>
      </c>
      <c r="R85" t="s">
        <v>243</v>
      </c>
      <c r="S85" t="s">
        <v>244</v>
      </c>
      <c r="T85" t="s">
        <v>243</v>
      </c>
      <c r="U85">
        <f t="shared" si="10"/>
        <v>2</v>
      </c>
      <c r="V85" t="s">
        <v>245</v>
      </c>
    </row>
    <row r="86" spans="1:22" x14ac:dyDescent="0.25">
      <c r="A86" s="42" t="s">
        <v>201</v>
      </c>
      <c r="B86" s="42" t="s">
        <v>206</v>
      </c>
      <c r="C86" s="42">
        <v>2</v>
      </c>
      <c r="D86" s="83" t="s">
        <v>184</v>
      </c>
      <c r="E86" s="28">
        <v>86</v>
      </c>
      <c r="F86" s="34" t="s">
        <v>185</v>
      </c>
      <c r="H86" t="s">
        <v>242</v>
      </c>
      <c r="I86">
        <v>68</v>
      </c>
      <c r="J86" t="s">
        <v>243</v>
      </c>
      <c r="K86" t="str">
        <f t="shared" si="11"/>
        <v>'Pozo Agua No.9'</v>
      </c>
      <c r="L86" t="s">
        <v>243</v>
      </c>
      <c r="M86" t="str">
        <f t="shared" si="12"/>
        <v>'ME62.22'</v>
      </c>
      <c r="N86" t="s">
        <v>243</v>
      </c>
      <c r="O86">
        <f t="shared" si="8"/>
        <v>2</v>
      </c>
      <c r="P86" t="s">
        <v>243</v>
      </c>
      <c r="Q86" t="str">
        <f t="shared" si="9"/>
        <v>4</v>
      </c>
      <c r="R86" t="s">
        <v>243</v>
      </c>
      <c r="S86" t="s">
        <v>244</v>
      </c>
      <c r="T86" t="s">
        <v>243</v>
      </c>
      <c r="U86">
        <f t="shared" si="10"/>
        <v>2</v>
      </c>
      <c r="V86" t="s">
        <v>245</v>
      </c>
    </row>
    <row r="87" spans="1:22" x14ac:dyDescent="0.25">
      <c r="A87" s="42" t="s">
        <v>201</v>
      </c>
      <c r="B87" s="42" t="s">
        <v>206</v>
      </c>
      <c r="C87" s="42">
        <v>1</v>
      </c>
      <c r="D87" s="50" t="s">
        <v>186</v>
      </c>
      <c r="E87" s="28">
        <v>87</v>
      </c>
      <c r="F87" s="36" t="s">
        <v>187</v>
      </c>
      <c r="H87" t="s">
        <v>242</v>
      </c>
      <c r="I87">
        <v>69</v>
      </c>
      <c r="J87" t="s">
        <v>243</v>
      </c>
      <c r="K87" t="str">
        <f t="shared" si="11"/>
        <v>'Salida - Planta de Cal ex Bongara'</v>
      </c>
      <c r="L87" t="s">
        <v>243</v>
      </c>
      <c r="M87" t="str">
        <f t="shared" si="12"/>
        <v>'ME63.04'</v>
      </c>
      <c r="N87" t="s">
        <v>243</v>
      </c>
      <c r="O87">
        <f t="shared" si="8"/>
        <v>2</v>
      </c>
      <c r="P87" t="s">
        <v>243</v>
      </c>
      <c r="Q87" t="str">
        <f t="shared" si="9"/>
        <v>4</v>
      </c>
      <c r="R87" t="s">
        <v>243</v>
      </c>
      <c r="S87" t="s">
        <v>244</v>
      </c>
      <c r="T87" t="s">
        <v>243</v>
      </c>
      <c r="U87">
        <f t="shared" si="10"/>
        <v>1</v>
      </c>
      <c r="V87" t="s">
        <v>245</v>
      </c>
    </row>
    <row r="88" spans="1:22" x14ac:dyDescent="0.25">
      <c r="A88" s="42" t="s">
        <v>201</v>
      </c>
      <c r="B88" s="42" t="s">
        <v>206</v>
      </c>
      <c r="C88" s="42">
        <v>2</v>
      </c>
      <c r="D88" s="46" t="s">
        <v>188</v>
      </c>
      <c r="E88" s="28">
        <v>88</v>
      </c>
      <c r="F88" s="37" t="s">
        <v>189</v>
      </c>
      <c r="H88" t="s">
        <v>242</v>
      </c>
      <c r="I88">
        <v>70</v>
      </c>
      <c r="J88" t="s">
        <v>243</v>
      </c>
      <c r="K88" t="str">
        <f t="shared" si="11"/>
        <v>'Nueva Planta de Chancado'</v>
      </c>
      <c r="L88" t="s">
        <v>243</v>
      </c>
      <c r="M88" t="str">
        <f t="shared" si="12"/>
        <v>'ME70.01'</v>
      </c>
      <c r="N88" t="s">
        <v>243</v>
      </c>
      <c r="O88">
        <f t="shared" si="8"/>
        <v>2</v>
      </c>
      <c r="P88" t="s">
        <v>243</v>
      </c>
      <c r="Q88" t="str">
        <f t="shared" si="9"/>
        <v>4</v>
      </c>
      <c r="R88" t="s">
        <v>243</v>
      </c>
      <c r="S88" t="s">
        <v>244</v>
      </c>
      <c r="T88" t="s">
        <v>243</v>
      </c>
      <c r="U88">
        <f t="shared" si="10"/>
        <v>2</v>
      </c>
      <c r="V88" t="s">
        <v>245</v>
      </c>
    </row>
    <row r="89" spans="1:22" x14ac:dyDescent="0.25">
      <c r="A89" s="42" t="s">
        <v>201</v>
      </c>
      <c r="B89" s="42" t="s">
        <v>206</v>
      </c>
      <c r="C89" s="42">
        <v>2</v>
      </c>
      <c r="D89" s="46" t="s">
        <v>190</v>
      </c>
      <c r="E89" s="28">
        <v>89</v>
      </c>
      <c r="F89" s="38" t="s">
        <v>191</v>
      </c>
      <c r="H89" t="s">
        <v>242</v>
      </c>
      <c r="I89">
        <v>71</v>
      </c>
      <c r="J89" t="s">
        <v>243</v>
      </c>
      <c r="K89" t="str">
        <f t="shared" si="11"/>
        <v>'Planta de Cal  (Horno Waelz)'</v>
      </c>
      <c r="L89" t="s">
        <v>243</v>
      </c>
      <c r="M89" t="str">
        <f t="shared" si="12"/>
        <v>'MV63.01'</v>
      </c>
      <c r="N89" t="s">
        <v>243</v>
      </c>
      <c r="O89">
        <f t="shared" si="8"/>
        <v>2</v>
      </c>
      <c r="P89" t="s">
        <v>243</v>
      </c>
      <c r="Q89" t="str">
        <f t="shared" si="9"/>
        <v>4</v>
      </c>
      <c r="R89" t="s">
        <v>243</v>
      </c>
      <c r="S89" t="s">
        <v>244</v>
      </c>
      <c r="T89" t="s">
        <v>243</v>
      </c>
      <c r="U89">
        <f t="shared" si="10"/>
        <v>2</v>
      </c>
      <c r="V89" t="s">
        <v>245</v>
      </c>
    </row>
    <row r="90" spans="1:22" x14ac:dyDescent="0.25">
      <c r="A90" s="42" t="s">
        <v>201</v>
      </c>
      <c r="B90" s="42" t="s">
        <v>206</v>
      </c>
      <c r="C90" s="42">
        <v>1</v>
      </c>
      <c r="D90" s="50" t="s">
        <v>192</v>
      </c>
      <c r="E90" s="28">
        <v>90</v>
      </c>
      <c r="F90" s="36" t="s">
        <v>193</v>
      </c>
      <c r="H90" t="s">
        <v>242</v>
      </c>
      <c r="I90">
        <v>72</v>
      </c>
      <c r="J90" t="s">
        <v>243</v>
      </c>
      <c r="K90" t="str">
        <f t="shared" si="11"/>
        <v>'Salida - Circuito 39 Motor Molino Cemento No.4'</v>
      </c>
      <c r="L90" t="s">
        <v>243</v>
      </c>
      <c r="M90" t="str">
        <f t="shared" si="12"/>
        <v>'ME63.05'</v>
      </c>
      <c r="N90" t="s">
        <v>243</v>
      </c>
      <c r="O90">
        <f t="shared" si="8"/>
        <v>2</v>
      </c>
      <c r="P90" t="s">
        <v>243</v>
      </c>
      <c r="Q90" t="str">
        <f t="shared" si="9"/>
        <v>4</v>
      </c>
      <c r="R90" t="s">
        <v>243</v>
      </c>
      <c r="S90" t="s">
        <v>244</v>
      </c>
      <c r="T90" t="s">
        <v>243</v>
      </c>
      <c r="U90">
        <f t="shared" si="10"/>
        <v>1</v>
      </c>
      <c r="V90" t="s">
        <v>245</v>
      </c>
    </row>
    <row r="91" spans="1:22" x14ac:dyDescent="0.25">
      <c r="A91" s="42" t="s">
        <v>202</v>
      </c>
      <c r="B91" s="42" t="s">
        <v>207</v>
      </c>
      <c r="C91" s="42">
        <v>1</v>
      </c>
      <c r="D91" s="46" t="s">
        <v>194</v>
      </c>
      <c r="E91" s="28">
        <v>91</v>
      </c>
      <c r="F91" s="31" t="s">
        <v>195</v>
      </c>
      <c r="H91" t="s">
        <v>242</v>
      </c>
      <c r="I91">
        <v>73</v>
      </c>
      <c r="J91" t="s">
        <v>243</v>
      </c>
      <c r="K91" t="str">
        <f t="shared" si="11"/>
        <v>' Salida - Motor Molino de Cemento No.7'</v>
      </c>
      <c r="L91" t="s">
        <v>243</v>
      </c>
      <c r="M91" t="str">
        <f t="shared" si="12"/>
        <v>'ME69.01'</v>
      </c>
      <c r="N91" t="s">
        <v>243</v>
      </c>
      <c r="O91">
        <f t="shared" si="8"/>
        <v>3</v>
      </c>
      <c r="P91" t="s">
        <v>243</v>
      </c>
      <c r="Q91" t="str">
        <f t="shared" si="9"/>
        <v>5</v>
      </c>
      <c r="R91" t="s">
        <v>243</v>
      </c>
      <c r="S91" t="s">
        <v>244</v>
      </c>
      <c r="T91" t="s">
        <v>243</v>
      </c>
      <c r="U91">
        <f t="shared" si="10"/>
        <v>1</v>
      </c>
      <c r="V91" t="s">
        <v>245</v>
      </c>
    </row>
    <row r="92" spans="1:22" x14ac:dyDescent="0.25">
      <c r="A92" s="42" t="s">
        <v>202</v>
      </c>
      <c r="B92" s="42" t="s">
        <v>207</v>
      </c>
      <c r="C92" s="42">
        <v>1</v>
      </c>
      <c r="D92" s="46" t="s">
        <v>196</v>
      </c>
      <c r="E92" s="28">
        <v>92</v>
      </c>
      <c r="F92" s="31" t="s">
        <v>197</v>
      </c>
      <c r="H92" t="s">
        <v>242</v>
      </c>
      <c r="I92">
        <v>74</v>
      </c>
      <c r="J92" t="s">
        <v>243</v>
      </c>
      <c r="K92" t="str">
        <f t="shared" si="11"/>
        <v>'Salida - ID-FAN Molino Cemento No.7'</v>
      </c>
      <c r="L92" t="s">
        <v>243</v>
      </c>
      <c r="M92" t="str">
        <f t="shared" si="12"/>
        <v>'ME69.02'</v>
      </c>
      <c r="N92" t="s">
        <v>243</v>
      </c>
      <c r="O92">
        <f t="shared" si="8"/>
        <v>3</v>
      </c>
      <c r="P92" t="s">
        <v>243</v>
      </c>
      <c r="Q92" t="str">
        <f t="shared" si="9"/>
        <v>5</v>
      </c>
      <c r="R92" t="s">
        <v>243</v>
      </c>
      <c r="S92" t="s">
        <v>244</v>
      </c>
      <c r="T92" t="s">
        <v>243</v>
      </c>
      <c r="U92">
        <f t="shared" si="10"/>
        <v>1</v>
      </c>
      <c r="V92" t="s">
        <v>245</v>
      </c>
    </row>
    <row r="93" spans="1:22" x14ac:dyDescent="0.25">
      <c r="A93" s="42" t="s">
        <v>202</v>
      </c>
      <c r="B93" s="42" t="s">
        <v>207</v>
      </c>
      <c r="C93" s="42">
        <v>1</v>
      </c>
      <c r="D93" s="46" t="s">
        <v>198</v>
      </c>
      <c r="E93" s="28">
        <v>93</v>
      </c>
      <c r="F93" s="31" t="s">
        <v>199</v>
      </c>
      <c r="H93" t="s">
        <v>242</v>
      </c>
      <c r="I93">
        <v>75</v>
      </c>
      <c r="J93" t="s">
        <v>243</v>
      </c>
      <c r="K93" t="str">
        <f t="shared" si="11"/>
        <v>'Salida - Auxiliares Molino Cemento No.7'</v>
      </c>
      <c r="L93" t="s">
        <v>243</v>
      </c>
      <c r="M93" t="str">
        <f t="shared" si="12"/>
        <v>'ME69.03'</v>
      </c>
      <c r="N93" t="s">
        <v>243</v>
      </c>
      <c r="O93">
        <f t="shared" si="8"/>
        <v>3</v>
      </c>
      <c r="P93" t="s">
        <v>243</v>
      </c>
      <c r="Q93" t="str">
        <f t="shared" si="9"/>
        <v>5</v>
      </c>
      <c r="R93" t="s">
        <v>243</v>
      </c>
      <c r="S93" t="s">
        <v>244</v>
      </c>
      <c r="T93" t="s">
        <v>243</v>
      </c>
      <c r="U93">
        <f t="shared" si="10"/>
        <v>1</v>
      </c>
      <c r="V93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opLeftCell="A16" workbookViewId="0">
      <selection activeCell="R80" sqref="R80"/>
    </sheetView>
  </sheetViews>
  <sheetFormatPr baseColWidth="10" defaultRowHeight="15" x14ac:dyDescent="0.25"/>
  <cols>
    <col min="1" max="1" width="1.7109375" bestFit="1" customWidth="1"/>
    <col min="2" max="2" width="3" bestFit="1" customWidth="1"/>
    <col min="3" max="3" width="1.5703125" bestFit="1" customWidth="1"/>
    <col min="4" max="4" width="64" bestFit="1" customWidth="1"/>
    <col min="5" max="5" width="1.5703125" bestFit="1" customWidth="1"/>
    <col min="6" max="6" width="9.5703125" bestFit="1" customWidth="1"/>
    <col min="7" max="7" width="1.5703125" bestFit="1" customWidth="1"/>
    <col min="8" max="8" width="2" bestFit="1" customWidth="1"/>
    <col min="9" max="9" width="1.5703125" bestFit="1" customWidth="1"/>
    <col min="10" max="10" width="2" bestFit="1" customWidth="1"/>
    <col min="11" max="11" width="1.5703125" bestFit="1" customWidth="1"/>
    <col min="12" max="12" width="2" bestFit="1" customWidth="1"/>
    <col min="13" max="13" width="1.5703125" bestFit="1" customWidth="1"/>
    <col min="14" max="14" width="5.42578125" bestFit="1" customWidth="1"/>
    <col min="15" max="15" width="1.7109375" bestFit="1" customWidth="1"/>
    <col min="16" max="16" width="1.5703125" bestFit="1" customWidth="1"/>
  </cols>
  <sheetData>
    <row r="1" spans="1:16" x14ac:dyDescent="0.25">
      <c r="A1" t="s">
        <v>242</v>
      </c>
      <c r="B1">
        <v>1</v>
      </c>
      <c r="C1" t="s">
        <v>243</v>
      </c>
      <c r="D1" t="s">
        <v>246</v>
      </c>
      <c r="E1" t="s">
        <v>243</v>
      </c>
      <c r="F1" t="s">
        <v>247</v>
      </c>
      <c r="G1" t="s">
        <v>243</v>
      </c>
      <c r="H1">
        <v>1</v>
      </c>
      <c r="I1" t="s">
        <v>243</v>
      </c>
      <c r="J1" t="s">
        <v>248</v>
      </c>
      <c r="K1" t="s">
        <v>243</v>
      </c>
      <c r="L1">
        <v>1</v>
      </c>
      <c r="M1" t="s">
        <v>243</v>
      </c>
      <c r="N1">
        <v>2</v>
      </c>
      <c r="O1" t="s">
        <v>245</v>
      </c>
      <c r="P1" t="s">
        <v>243</v>
      </c>
    </row>
    <row r="2" spans="1:16" x14ac:dyDescent="0.25">
      <c r="A2" t="s">
        <v>242</v>
      </c>
      <c r="B2">
        <v>2</v>
      </c>
      <c r="C2" t="s">
        <v>243</v>
      </c>
      <c r="D2" t="s">
        <v>249</v>
      </c>
      <c r="E2" t="s">
        <v>243</v>
      </c>
      <c r="F2" t="s">
        <v>250</v>
      </c>
      <c r="G2" t="s">
        <v>243</v>
      </c>
      <c r="H2">
        <v>1</v>
      </c>
      <c r="I2" t="s">
        <v>243</v>
      </c>
      <c r="J2" t="s">
        <v>248</v>
      </c>
      <c r="K2" t="s">
        <v>243</v>
      </c>
      <c r="L2">
        <v>2</v>
      </c>
      <c r="M2" t="s">
        <v>243</v>
      </c>
      <c r="N2">
        <v>2</v>
      </c>
      <c r="O2" t="s">
        <v>245</v>
      </c>
      <c r="P2" t="s">
        <v>243</v>
      </c>
    </row>
    <row r="3" spans="1:16" x14ac:dyDescent="0.25">
      <c r="A3" t="s">
        <v>242</v>
      </c>
      <c r="B3">
        <v>3</v>
      </c>
      <c r="C3" t="s">
        <v>243</v>
      </c>
      <c r="D3" t="s">
        <v>251</v>
      </c>
      <c r="E3" t="s">
        <v>243</v>
      </c>
      <c r="F3" t="s">
        <v>252</v>
      </c>
      <c r="G3" t="s">
        <v>243</v>
      </c>
      <c r="H3">
        <v>1</v>
      </c>
      <c r="I3" t="s">
        <v>243</v>
      </c>
      <c r="J3" t="s">
        <v>248</v>
      </c>
      <c r="K3" t="s">
        <v>243</v>
      </c>
      <c r="L3">
        <v>2</v>
      </c>
      <c r="M3" t="s">
        <v>243</v>
      </c>
      <c r="N3">
        <v>2</v>
      </c>
      <c r="O3" t="s">
        <v>245</v>
      </c>
      <c r="P3" t="s">
        <v>243</v>
      </c>
    </row>
    <row r="4" spans="1:16" x14ac:dyDescent="0.25">
      <c r="A4" t="s">
        <v>242</v>
      </c>
      <c r="B4">
        <v>4</v>
      </c>
      <c r="C4" t="s">
        <v>243</v>
      </c>
      <c r="D4" t="s">
        <v>253</v>
      </c>
      <c r="E4" t="s">
        <v>243</v>
      </c>
      <c r="F4" t="s">
        <v>254</v>
      </c>
      <c r="G4" t="s">
        <v>243</v>
      </c>
      <c r="H4">
        <v>1</v>
      </c>
      <c r="I4" t="s">
        <v>243</v>
      </c>
      <c r="J4" t="s">
        <v>248</v>
      </c>
      <c r="K4" t="s">
        <v>243</v>
      </c>
      <c r="L4">
        <v>2</v>
      </c>
      <c r="M4" t="s">
        <v>243</v>
      </c>
      <c r="N4">
        <v>4</v>
      </c>
      <c r="O4" t="s">
        <v>245</v>
      </c>
      <c r="P4" t="s">
        <v>243</v>
      </c>
    </row>
    <row r="5" spans="1:16" x14ac:dyDescent="0.25">
      <c r="A5" t="s">
        <v>242</v>
      </c>
      <c r="B5">
        <v>5</v>
      </c>
      <c r="C5" t="s">
        <v>243</v>
      </c>
      <c r="D5" t="s">
        <v>255</v>
      </c>
      <c r="E5" t="s">
        <v>243</v>
      </c>
      <c r="F5" t="s">
        <v>256</v>
      </c>
      <c r="G5" t="s">
        <v>243</v>
      </c>
      <c r="H5">
        <v>1</v>
      </c>
      <c r="I5" t="s">
        <v>243</v>
      </c>
      <c r="J5" t="s">
        <v>248</v>
      </c>
      <c r="K5" t="s">
        <v>243</v>
      </c>
      <c r="L5">
        <v>1</v>
      </c>
      <c r="M5" t="s">
        <v>243</v>
      </c>
      <c r="N5">
        <v>3</v>
      </c>
      <c r="O5" t="s">
        <v>245</v>
      </c>
      <c r="P5" t="s">
        <v>243</v>
      </c>
    </row>
    <row r="6" spans="1:16" x14ac:dyDescent="0.25">
      <c r="A6" t="s">
        <v>242</v>
      </c>
      <c r="B6">
        <v>6</v>
      </c>
      <c r="C6" t="s">
        <v>243</v>
      </c>
      <c r="D6" t="s">
        <v>257</v>
      </c>
      <c r="E6" t="s">
        <v>243</v>
      </c>
      <c r="F6" t="s">
        <v>258</v>
      </c>
      <c r="G6" t="s">
        <v>243</v>
      </c>
      <c r="H6">
        <v>1</v>
      </c>
      <c r="I6" t="s">
        <v>243</v>
      </c>
      <c r="J6" t="s">
        <v>248</v>
      </c>
      <c r="K6" t="s">
        <v>243</v>
      </c>
      <c r="L6">
        <v>1</v>
      </c>
      <c r="M6" t="s">
        <v>243</v>
      </c>
      <c r="N6">
        <v>3</v>
      </c>
      <c r="O6" t="s">
        <v>245</v>
      </c>
      <c r="P6" t="s">
        <v>243</v>
      </c>
    </row>
    <row r="7" spans="1:16" x14ac:dyDescent="0.25">
      <c r="A7" t="s">
        <v>242</v>
      </c>
      <c r="B7">
        <v>7</v>
      </c>
      <c r="C7" t="s">
        <v>243</v>
      </c>
      <c r="D7" t="s">
        <v>259</v>
      </c>
      <c r="E7" t="s">
        <v>243</v>
      </c>
      <c r="F7" t="s">
        <v>260</v>
      </c>
      <c r="G7" t="s">
        <v>243</v>
      </c>
      <c r="H7">
        <v>1</v>
      </c>
      <c r="I7" t="s">
        <v>243</v>
      </c>
      <c r="J7" t="s">
        <v>248</v>
      </c>
      <c r="K7" t="s">
        <v>243</v>
      </c>
      <c r="L7">
        <v>1</v>
      </c>
      <c r="M7" t="s">
        <v>243</v>
      </c>
      <c r="N7">
        <v>3</v>
      </c>
      <c r="O7" t="s">
        <v>245</v>
      </c>
      <c r="P7" t="s">
        <v>243</v>
      </c>
    </row>
    <row r="8" spans="1:16" x14ac:dyDescent="0.25">
      <c r="A8" t="s">
        <v>242</v>
      </c>
      <c r="B8">
        <v>8</v>
      </c>
      <c r="C8" t="s">
        <v>243</v>
      </c>
      <c r="D8" t="s">
        <v>261</v>
      </c>
      <c r="E8" t="s">
        <v>243</v>
      </c>
      <c r="F8" t="s">
        <v>262</v>
      </c>
      <c r="G8" t="s">
        <v>243</v>
      </c>
      <c r="H8">
        <v>1</v>
      </c>
      <c r="I8" t="s">
        <v>243</v>
      </c>
      <c r="J8" t="s">
        <v>248</v>
      </c>
      <c r="K8" t="s">
        <v>243</v>
      </c>
      <c r="L8">
        <v>1</v>
      </c>
      <c r="M8" t="s">
        <v>243</v>
      </c>
      <c r="N8">
        <v>2</v>
      </c>
      <c r="O8" t="s">
        <v>245</v>
      </c>
      <c r="P8" t="s">
        <v>243</v>
      </c>
    </row>
    <row r="9" spans="1:16" x14ac:dyDescent="0.25">
      <c r="A9" t="s">
        <v>242</v>
      </c>
      <c r="B9">
        <v>9</v>
      </c>
      <c r="C9" t="s">
        <v>243</v>
      </c>
      <c r="D9" t="s">
        <v>263</v>
      </c>
      <c r="E9" t="s">
        <v>243</v>
      </c>
      <c r="F9" t="s">
        <v>264</v>
      </c>
      <c r="G9" t="s">
        <v>243</v>
      </c>
      <c r="H9">
        <v>1</v>
      </c>
      <c r="I9" t="s">
        <v>243</v>
      </c>
      <c r="J9" t="s">
        <v>248</v>
      </c>
      <c r="K9" t="s">
        <v>243</v>
      </c>
      <c r="L9">
        <v>2</v>
      </c>
      <c r="M9" t="s">
        <v>243</v>
      </c>
      <c r="N9">
        <v>4</v>
      </c>
      <c r="O9" t="s">
        <v>245</v>
      </c>
      <c r="P9" t="s">
        <v>243</v>
      </c>
    </row>
    <row r="10" spans="1:16" x14ac:dyDescent="0.25">
      <c r="A10" t="s">
        <v>242</v>
      </c>
      <c r="B10">
        <v>10</v>
      </c>
      <c r="C10" t="s">
        <v>243</v>
      </c>
      <c r="D10" t="s">
        <v>265</v>
      </c>
      <c r="E10" t="s">
        <v>243</v>
      </c>
      <c r="F10" t="s">
        <v>266</v>
      </c>
      <c r="G10" t="s">
        <v>243</v>
      </c>
      <c r="H10">
        <v>1</v>
      </c>
      <c r="I10" t="s">
        <v>243</v>
      </c>
      <c r="J10" t="s">
        <v>248</v>
      </c>
      <c r="K10" t="s">
        <v>243</v>
      </c>
      <c r="L10">
        <v>2</v>
      </c>
      <c r="M10" t="s">
        <v>243</v>
      </c>
      <c r="N10">
        <v>4</v>
      </c>
      <c r="O10" t="s">
        <v>245</v>
      </c>
      <c r="P10" t="s">
        <v>243</v>
      </c>
    </row>
    <row r="11" spans="1:16" x14ac:dyDescent="0.25">
      <c r="A11" t="s">
        <v>242</v>
      </c>
      <c r="B11">
        <v>11</v>
      </c>
      <c r="C11" t="s">
        <v>243</v>
      </c>
      <c r="D11" t="s">
        <v>267</v>
      </c>
      <c r="E11" t="s">
        <v>243</v>
      </c>
      <c r="F11" t="s">
        <v>268</v>
      </c>
      <c r="G11" t="s">
        <v>243</v>
      </c>
      <c r="H11">
        <v>1</v>
      </c>
      <c r="I11" t="s">
        <v>243</v>
      </c>
      <c r="J11" t="s">
        <v>248</v>
      </c>
      <c r="K11" t="s">
        <v>243</v>
      </c>
      <c r="L11">
        <v>2</v>
      </c>
      <c r="M11" t="s">
        <v>243</v>
      </c>
      <c r="N11">
        <v>2</v>
      </c>
      <c r="O11" t="s">
        <v>245</v>
      </c>
      <c r="P11" t="s">
        <v>243</v>
      </c>
    </row>
    <row r="12" spans="1:16" x14ac:dyDescent="0.25">
      <c r="A12" t="s">
        <v>242</v>
      </c>
      <c r="B12">
        <v>12</v>
      </c>
      <c r="C12" t="s">
        <v>243</v>
      </c>
      <c r="D12" t="s">
        <v>269</v>
      </c>
      <c r="E12" t="s">
        <v>243</v>
      </c>
      <c r="F12" t="s">
        <v>270</v>
      </c>
      <c r="G12" t="s">
        <v>243</v>
      </c>
      <c r="H12">
        <v>1</v>
      </c>
      <c r="I12" t="s">
        <v>243</v>
      </c>
      <c r="J12" t="s">
        <v>248</v>
      </c>
      <c r="K12" t="s">
        <v>243</v>
      </c>
      <c r="L12">
        <v>1</v>
      </c>
      <c r="M12" t="s">
        <v>243</v>
      </c>
      <c r="N12">
        <v>3</v>
      </c>
      <c r="O12" t="s">
        <v>245</v>
      </c>
      <c r="P12" t="s">
        <v>243</v>
      </c>
    </row>
    <row r="13" spans="1:16" x14ac:dyDescent="0.25">
      <c r="A13" t="s">
        <v>242</v>
      </c>
      <c r="B13">
        <v>13</v>
      </c>
      <c r="C13" t="s">
        <v>243</v>
      </c>
      <c r="D13" t="s">
        <v>271</v>
      </c>
      <c r="E13" t="s">
        <v>243</v>
      </c>
      <c r="F13" t="s">
        <v>272</v>
      </c>
      <c r="G13" t="s">
        <v>243</v>
      </c>
      <c r="H13">
        <v>1</v>
      </c>
      <c r="I13" t="s">
        <v>243</v>
      </c>
      <c r="J13" t="s">
        <v>248</v>
      </c>
      <c r="K13" t="s">
        <v>243</v>
      </c>
      <c r="L13">
        <v>1</v>
      </c>
      <c r="M13" t="s">
        <v>243</v>
      </c>
      <c r="N13">
        <v>5</v>
      </c>
      <c r="O13" t="s">
        <v>245</v>
      </c>
      <c r="P13" t="s">
        <v>243</v>
      </c>
    </row>
    <row r="14" spans="1:16" x14ac:dyDescent="0.25">
      <c r="A14" t="s">
        <v>242</v>
      </c>
      <c r="B14">
        <v>14</v>
      </c>
      <c r="C14" t="s">
        <v>243</v>
      </c>
      <c r="D14" t="s">
        <v>273</v>
      </c>
      <c r="E14" t="s">
        <v>243</v>
      </c>
      <c r="F14" t="s">
        <v>274</v>
      </c>
      <c r="G14" t="s">
        <v>243</v>
      </c>
      <c r="H14">
        <v>1</v>
      </c>
      <c r="I14" t="s">
        <v>243</v>
      </c>
      <c r="J14" t="s">
        <v>248</v>
      </c>
      <c r="K14" t="s">
        <v>243</v>
      </c>
      <c r="L14">
        <v>2</v>
      </c>
      <c r="M14" t="s">
        <v>243</v>
      </c>
      <c r="N14">
        <v>5</v>
      </c>
      <c r="O14" t="s">
        <v>245</v>
      </c>
      <c r="P14" t="s">
        <v>243</v>
      </c>
    </row>
    <row r="15" spans="1:16" x14ac:dyDescent="0.25">
      <c r="A15" t="s">
        <v>242</v>
      </c>
      <c r="B15">
        <v>15</v>
      </c>
      <c r="C15" t="s">
        <v>243</v>
      </c>
      <c r="D15" t="s">
        <v>275</v>
      </c>
      <c r="E15" t="s">
        <v>243</v>
      </c>
      <c r="F15" t="s">
        <v>276</v>
      </c>
      <c r="G15" t="s">
        <v>243</v>
      </c>
      <c r="H15">
        <v>1</v>
      </c>
      <c r="I15" t="s">
        <v>243</v>
      </c>
      <c r="J15" t="s">
        <v>248</v>
      </c>
      <c r="K15" t="s">
        <v>243</v>
      </c>
      <c r="L15">
        <v>2</v>
      </c>
      <c r="M15" t="s">
        <v>243</v>
      </c>
      <c r="N15">
        <v>5</v>
      </c>
      <c r="O15" t="s">
        <v>245</v>
      </c>
      <c r="P15" t="s">
        <v>243</v>
      </c>
    </row>
    <row r="16" spans="1:16" x14ac:dyDescent="0.25">
      <c r="A16" t="s">
        <v>242</v>
      </c>
      <c r="B16">
        <v>16</v>
      </c>
      <c r="C16" t="s">
        <v>243</v>
      </c>
      <c r="D16" t="s">
        <v>277</v>
      </c>
      <c r="E16" t="s">
        <v>243</v>
      </c>
      <c r="F16" t="s">
        <v>278</v>
      </c>
      <c r="G16" t="s">
        <v>243</v>
      </c>
      <c r="H16">
        <v>1</v>
      </c>
      <c r="I16" t="s">
        <v>243</v>
      </c>
      <c r="J16" t="s">
        <v>248</v>
      </c>
      <c r="K16" t="s">
        <v>243</v>
      </c>
      <c r="L16">
        <v>2</v>
      </c>
      <c r="M16" t="s">
        <v>243</v>
      </c>
      <c r="N16">
        <v>5</v>
      </c>
      <c r="O16" t="s">
        <v>245</v>
      </c>
      <c r="P16" t="s">
        <v>243</v>
      </c>
    </row>
    <row r="17" spans="1:16" x14ac:dyDescent="0.25">
      <c r="A17" t="s">
        <v>242</v>
      </c>
      <c r="B17">
        <v>17</v>
      </c>
      <c r="C17" t="s">
        <v>243</v>
      </c>
      <c r="D17" t="s">
        <v>279</v>
      </c>
      <c r="E17" t="s">
        <v>243</v>
      </c>
      <c r="F17" t="s">
        <v>280</v>
      </c>
      <c r="G17" t="s">
        <v>243</v>
      </c>
      <c r="H17">
        <v>1</v>
      </c>
      <c r="I17" t="s">
        <v>243</v>
      </c>
      <c r="J17" t="s">
        <v>248</v>
      </c>
      <c r="K17" t="s">
        <v>243</v>
      </c>
      <c r="L17">
        <v>2</v>
      </c>
      <c r="M17" t="s">
        <v>243</v>
      </c>
      <c r="N17">
        <v>4</v>
      </c>
      <c r="O17" t="s">
        <v>245</v>
      </c>
      <c r="P17" t="s">
        <v>243</v>
      </c>
    </row>
    <row r="18" spans="1:16" x14ac:dyDescent="0.25">
      <c r="A18" t="s">
        <v>242</v>
      </c>
      <c r="B18">
        <v>18</v>
      </c>
      <c r="C18" t="s">
        <v>243</v>
      </c>
      <c r="D18" t="s">
        <v>281</v>
      </c>
      <c r="E18" t="s">
        <v>243</v>
      </c>
      <c r="F18" t="s">
        <v>282</v>
      </c>
      <c r="G18" t="s">
        <v>243</v>
      </c>
      <c r="H18">
        <v>1</v>
      </c>
      <c r="I18" t="s">
        <v>243</v>
      </c>
      <c r="J18" t="s">
        <v>248</v>
      </c>
      <c r="K18" t="s">
        <v>243</v>
      </c>
      <c r="L18">
        <v>1</v>
      </c>
      <c r="M18" t="s">
        <v>243</v>
      </c>
      <c r="N18">
        <v>5</v>
      </c>
      <c r="O18" t="s">
        <v>245</v>
      </c>
      <c r="P18" t="s">
        <v>243</v>
      </c>
    </row>
    <row r="19" spans="1:16" x14ac:dyDescent="0.25">
      <c r="A19" t="s">
        <v>242</v>
      </c>
      <c r="B19">
        <v>19</v>
      </c>
      <c r="C19" t="s">
        <v>243</v>
      </c>
      <c r="D19" t="s">
        <v>246</v>
      </c>
      <c r="E19" t="s">
        <v>243</v>
      </c>
      <c r="F19" t="s">
        <v>247</v>
      </c>
      <c r="G19" t="s">
        <v>243</v>
      </c>
      <c r="H19">
        <v>1</v>
      </c>
      <c r="I19" t="s">
        <v>243</v>
      </c>
      <c r="J19" t="s">
        <v>248</v>
      </c>
      <c r="K19" t="s">
        <v>243</v>
      </c>
      <c r="L19">
        <v>1</v>
      </c>
      <c r="M19" t="s">
        <v>243</v>
      </c>
      <c r="N19">
        <v>5</v>
      </c>
      <c r="O19" t="s">
        <v>245</v>
      </c>
      <c r="P19" t="s">
        <v>243</v>
      </c>
    </row>
    <row r="20" spans="1:16" x14ac:dyDescent="0.25">
      <c r="A20" t="s">
        <v>242</v>
      </c>
      <c r="B20">
        <v>20</v>
      </c>
      <c r="C20" t="s">
        <v>243</v>
      </c>
      <c r="D20" t="s">
        <v>283</v>
      </c>
      <c r="E20" t="s">
        <v>243</v>
      </c>
      <c r="F20" t="s">
        <v>250</v>
      </c>
      <c r="G20" t="s">
        <v>243</v>
      </c>
      <c r="H20">
        <v>1</v>
      </c>
      <c r="I20" t="s">
        <v>243</v>
      </c>
      <c r="J20" t="s">
        <v>248</v>
      </c>
      <c r="K20" t="s">
        <v>243</v>
      </c>
      <c r="L20">
        <v>2</v>
      </c>
      <c r="M20" t="s">
        <v>243</v>
      </c>
      <c r="N20">
        <v>5</v>
      </c>
      <c r="O20" t="s">
        <v>245</v>
      </c>
      <c r="P20" t="s">
        <v>243</v>
      </c>
    </row>
    <row r="21" spans="1:16" x14ac:dyDescent="0.25">
      <c r="A21" t="s">
        <v>242</v>
      </c>
      <c r="B21">
        <v>21</v>
      </c>
      <c r="C21" t="s">
        <v>243</v>
      </c>
      <c r="D21" t="s">
        <v>284</v>
      </c>
      <c r="E21" t="s">
        <v>243</v>
      </c>
      <c r="F21" t="s">
        <v>252</v>
      </c>
      <c r="G21" t="s">
        <v>243</v>
      </c>
      <c r="H21">
        <v>1</v>
      </c>
      <c r="I21" t="s">
        <v>243</v>
      </c>
      <c r="J21" t="s">
        <v>248</v>
      </c>
      <c r="K21" t="s">
        <v>243</v>
      </c>
      <c r="L21">
        <v>2</v>
      </c>
      <c r="M21" t="s">
        <v>243</v>
      </c>
      <c r="N21">
        <v>4</v>
      </c>
      <c r="O21" t="s">
        <v>245</v>
      </c>
      <c r="P21" t="s">
        <v>243</v>
      </c>
    </row>
    <row r="22" spans="1:16" x14ac:dyDescent="0.25">
      <c r="A22" t="s">
        <v>242</v>
      </c>
      <c r="B22">
        <v>22</v>
      </c>
      <c r="C22" t="s">
        <v>243</v>
      </c>
      <c r="D22" t="s">
        <v>285</v>
      </c>
      <c r="E22" t="s">
        <v>243</v>
      </c>
      <c r="F22" t="s">
        <v>254</v>
      </c>
      <c r="G22" t="s">
        <v>243</v>
      </c>
      <c r="H22">
        <v>1</v>
      </c>
      <c r="I22" t="s">
        <v>243</v>
      </c>
      <c r="J22" t="s">
        <v>248</v>
      </c>
      <c r="K22" t="s">
        <v>243</v>
      </c>
      <c r="L22">
        <v>2</v>
      </c>
      <c r="M22" t="s">
        <v>243</v>
      </c>
      <c r="N22">
        <v>2</v>
      </c>
      <c r="O22" t="s">
        <v>245</v>
      </c>
      <c r="P22" t="s">
        <v>243</v>
      </c>
    </row>
    <row r="23" spans="1:16" x14ac:dyDescent="0.25">
      <c r="A23" t="s">
        <v>242</v>
      </c>
      <c r="B23">
        <v>23</v>
      </c>
      <c r="C23" t="s">
        <v>243</v>
      </c>
      <c r="D23" t="s">
        <v>286</v>
      </c>
      <c r="E23" t="s">
        <v>243</v>
      </c>
      <c r="F23" t="s">
        <v>256</v>
      </c>
      <c r="G23" t="s">
        <v>243</v>
      </c>
      <c r="H23">
        <v>1</v>
      </c>
      <c r="I23" t="s">
        <v>243</v>
      </c>
      <c r="J23" t="s">
        <v>248</v>
      </c>
      <c r="K23" t="s">
        <v>243</v>
      </c>
      <c r="L23">
        <v>2</v>
      </c>
      <c r="M23" t="s">
        <v>243</v>
      </c>
      <c r="N23">
        <v>2</v>
      </c>
      <c r="O23" t="s">
        <v>245</v>
      </c>
      <c r="P23" t="s">
        <v>243</v>
      </c>
    </row>
    <row r="24" spans="1:16" x14ac:dyDescent="0.25">
      <c r="A24" t="s">
        <v>242</v>
      </c>
      <c r="B24">
        <v>24</v>
      </c>
      <c r="C24" t="s">
        <v>243</v>
      </c>
      <c r="D24" t="s">
        <v>287</v>
      </c>
      <c r="E24" t="s">
        <v>243</v>
      </c>
      <c r="F24" t="s">
        <v>258</v>
      </c>
      <c r="G24" t="s">
        <v>243</v>
      </c>
      <c r="H24">
        <v>1</v>
      </c>
      <c r="I24" t="s">
        <v>243</v>
      </c>
      <c r="J24" t="s">
        <v>248</v>
      </c>
      <c r="K24" t="s">
        <v>243</v>
      </c>
      <c r="L24">
        <v>1</v>
      </c>
      <c r="M24" t="s">
        <v>243</v>
      </c>
      <c r="N24">
        <v>5</v>
      </c>
      <c r="O24" t="s">
        <v>245</v>
      </c>
      <c r="P24" t="s">
        <v>243</v>
      </c>
    </row>
    <row r="25" spans="1:16" x14ac:dyDescent="0.25">
      <c r="A25" t="s">
        <v>242</v>
      </c>
      <c r="B25">
        <v>25</v>
      </c>
      <c r="C25" t="s">
        <v>243</v>
      </c>
      <c r="D25" t="s">
        <v>288</v>
      </c>
      <c r="E25" t="s">
        <v>243</v>
      </c>
      <c r="F25" t="s">
        <v>260</v>
      </c>
      <c r="G25" t="s">
        <v>243</v>
      </c>
      <c r="H25">
        <v>1</v>
      </c>
      <c r="I25" t="s">
        <v>243</v>
      </c>
      <c r="J25" t="s">
        <v>248</v>
      </c>
      <c r="K25" t="s">
        <v>243</v>
      </c>
      <c r="L25">
        <v>1</v>
      </c>
      <c r="M25" t="s">
        <v>243</v>
      </c>
      <c r="N25">
        <v>5</v>
      </c>
      <c r="O25" t="s">
        <v>245</v>
      </c>
      <c r="P25" t="s">
        <v>243</v>
      </c>
    </row>
    <row r="26" spans="1:16" x14ac:dyDescent="0.25">
      <c r="A26" t="s">
        <v>242</v>
      </c>
      <c r="B26">
        <v>26</v>
      </c>
      <c r="C26" t="s">
        <v>243</v>
      </c>
      <c r="D26" t="s">
        <v>289</v>
      </c>
      <c r="E26" t="s">
        <v>243</v>
      </c>
      <c r="F26" t="s">
        <v>262</v>
      </c>
      <c r="G26" t="s">
        <v>243</v>
      </c>
      <c r="H26">
        <v>1</v>
      </c>
      <c r="I26" t="s">
        <v>243</v>
      </c>
      <c r="J26" t="s">
        <v>248</v>
      </c>
      <c r="K26" t="s">
        <v>243</v>
      </c>
      <c r="L26">
        <v>1</v>
      </c>
      <c r="M26" t="s">
        <v>243</v>
      </c>
      <c r="N26">
        <v>3</v>
      </c>
      <c r="O26" t="s">
        <v>245</v>
      </c>
      <c r="P26" t="s">
        <v>243</v>
      </c>
    </row>
    <row r="27" spans="1:16" x14ac:dyDescent="0.25">
      <c r="A27" t="s">
        <v>242</v>
      </c>
      <c r="B27">
        <v>27</v>
      </c>
      <c r="C27" t="s">
        <v>243</v>
      </c>
      <c r="D27" t="s">
        <v>290</v>
      </c>
      <c r="E27" t="s">
        <v>243</v>
      </c>
      <c r="F27" t="s">
        <v>264</v>
      </c>
      <c r="G27" t="s">
        <v>243</v>
      </c>
      <c r="H27">
        <v>1</v>
      </c>
      <c r="I27" t="s">
        <v>243</v>
      </c>
      <c r="J27" t="s">
        <v>248</v>
      </c>
      <c r="K27" t="s">
        <v>243</v>
      </c>
      <c r="L27">
        <v>1</v>
      </c>
      <c r="M27" t="s">
        <v>243</v>
      </c>
      <c r="N27">
        <v>3</v>
      </c>
      <c r="O27" t="s">
        <v>245</v>
      </c>
      <c r="P27" t="s">
        <v>243</v>
      </c>
    </row>
    <row r="28" spans="1:16" x14ac:dyDescent="0.25">
      <c r="A28" t="s">
        <v>242</v>
      </c>
      <c r="B28">
        <v>28</v>
      </c>
      <c r="C28" t="s">
        <v>243</v>
      </c>
      <c r="D28" t="s">
        <v>291</v>
      </c>
      <c r="E28" t="s">
        <v>243</v>
      </c>
      <c r="F28" t="s">
        <v>266</v>
      </c>
      <c r="G28" t="s">
        <v>243</v>
      </c>
      <c r="H28">
        <v>1</v>
      </c>
      <c r="I28" t="s">
        <v>243</v>
      </c>
      <c r="J28" t="s">
        <v>248</v>
      </c>
      <c r="K28" t="s">
        <v>243</v>
      </c>
      <c r="L28">
        <v>2</v>
      </c>
      <c r="M28" t="s">
        <v>243</v>
      </c>
      <c r="N28">
        <v>2</v>
      </c>
      <c r="O28" t="s">
        <v>245</v>
      </c>
      <c r="P28" t="s">
        <v>243</v>
      </c>
    </row>
    <row r="29" spans="1:16" x14ac:dyDescent="0.25">
      <c r="A29" t="s">
        <v>242</v>
      </c>
      <c r="B29">
        <v>29</v>
      </c>
      <c r="C29" t="s">
        <v>243</v>
      </c>
      <c r="D29" t="s">
        <v>292</v>
      </c>
      <c r="E29" t="s">
        <v>243</v>
      </c>
      <c r="F29" t="s">
        <v>268</v>
      </c>
      <c r="G29" t="s">
        <v>243</v>
      </c>
      <c r="H29">
        <v>1</v>
      </c>
      <c r="I29" t="s">
        <v>243</v>
      </c>
      <c r="J29" t="s">
        <v>248</v>
      </c>
      <c r="K29" t="s">
        <v>243</v>
      </c>
      <c r="L29">
        <v>2</v>
      </c>
      <c r="M29" t="s">
        <v>243</v>
      </c>
      <c r="N29">
        <v>3</v>
      </c>
      <c r="O29" t="s">
        <v>245</v>
      </c>
      <c r="P29" t="s">
        <v>243</v>
      </c>
    </row>
    <row r="30" spans="1:16" x14ac:dyDescent="0.25">
      <c r="A30" t="s">
        <v>242</v>
      </c>
      <c r="B30">
        <v>30</v>
      </c>
      <c r="C30" t="s">
        <v>243</v>
      </c>
      <c r="D30" t="s">
        <v>293</v>
      </c>
      <c r="E30" t="s">
        <v>243</v>
      </c>
      <c r="F30" t="s">
        <v>270</v>
      </c>
      <c r="G30" t="s">
        <v>243</v>
      </c>
      <c r="H30">
        <v>1</v>
      </c>
      <c r="I30" t="s">
        <v>243</v>
      </c>
      <c r="J30" t="s">
        <v>248</v>
      </c>
      <c r="K30" t="s">
        <v>243</v>
      </c>
      <c r="L30">
        <v>2</v>
      </c>
      <c r="M30" t="s">
        <v>243</v>
      </c>
      <c r="N30">
        <v>3</v>
      </c>
      <c r="O30" t="s">
        <v>245</v>
      </c>
      <c r="P30" t="s">
        <v>243</v>
      </c>
    </row>
    <row r="31" spans="1:16" x14ac:dyDescent="0.25">
      <c r="A31" t="s">
        <v>242</v>
      </c>
      <c r="B31">
        <v>31</v>
      </c>
      <c r="C31" t="s">
        <v>243</v>
      </c>
      <c r="D31" t="s">
        <v>294</v>
      </c>
      <c r="E31" t="s">
        <v>243</v>
      </c>
      <c r="F31" t="s">
        <v>272</v>
      </c>
      <c r="G31" t="s">
        <v>243</v>
      </c>
      <c r="H31">
        <v>1</v>
      </c>
      <c r="I31" t="s">
        <v>243</v>
      </c>
      <c r="J31" t="s">
        <v>248</v>
      </c>
      <c r="K31" t="s">
        <v>243</v>
      </c>
      <c r="L31">
        <v>2</v>
      </c>
      <c r="M31" t="s">
        <v>243</v>
      </c>
      <c r="N31">
        <v>2</v>
      </c>
      <c r="O31" t="s">
        <v>245</v>
      </c>
      <c r="P31" t="s">
        <v>243</v>
      </c>
    </row>
    <row r="32" spans="1:16" x14ac:dyDescent="0.25">
      <c r="A32" t="s">
        <v>242</v>
      </c>
      <c r="B32">
        <v>32</v>
      </c>
      <c r="C32" t="s">
        <v>243</v>
      </c>
      <c r="D32" t="s">
        <v>295</v>
      </c>
      <c r="E32" t="s">
        <v>243</v>
      </c>
      <c r="F32" t="s">
        <v>274</v>
      </c>
      <c r="G32" t="s">
        <v>243</v>
      </c>
      <c r="H32">
        <v>1</v>
      </c>
      <c r="I32" t="s">
        <v>243</v>
      </c>
      <c r="J32" t="s">
        <v>248</v>
      </c>
      <c r="K32" t="s">
        <v>243</v>
      </c>
      <c r="L32">
        <v>1</v>
      </c>
      <c r="M32" t="s">
        <v>243</v>
      </c>
      <c r="N32">
        <v>5</v>
      </c>
      <c r="O32" t="s">
        <v>245</v>
      </c>
      <c r="P32" t="s">
        <v>243</v>
      </c>
    </row>
    <row r="33" spans="1:16" x14ac:dyDescent="0.25">
      <c r="A33" t="s">
        <v>242</v>
      </c>
      <c r="B33">
        <v>33</v>
      </c>
      <c r="C33" t="s">
        <v>243</v>
      </c>
      <c r="D33" t="s">
        <v>296</v>
      </c>
      <c r="E33" t="s">
        <v>243</v>
      </c>
      <c r="F33" t="s">
        <v>276</v>
      </c>
      <c r="G33" t="s">
        <v>243</v>
      </c>
      <c r="H33">
        <v>1</v>
      </c>
      <c r="I33" t="s">
        <v>243</v>
      </c>
      <c r="J33" t="s">
        <v>248</v>
      </c>
      <c r="K33" t="s">
        <v>243</v>
      </c>
      <c r="L33">
        <v>2</v>
      </c>
      <c r="M33" t="s">
        <v>243</v>
      </c>
      <c r="N33">
        <v>5</v>
      </c>
      <c r="O33" t="s">
        <v>245</v>
      </c>
      <c r="P33" t="s">
        <v>243</v>
      </c>
    </row>
    <row r="34" spans="1:16" x14ac:dyDescent="0.25">
      <c r="A34" t="s">
        <v>242</v>
      </c>
      <c r="B34">
        <v>34</v>
      </c>
      <c r="C34" t="s">
        <v>243</v>
      </c>
      <c r="D34" t="s">
        <v>297</v>
      </c>
      <c r="E34" t="s">
        <v>243</v>
      </c>
      <c r="F34" t="s">
        <v>278</v>
      </c>
      <c r="G34" t="s">
        <v>243</v>
      </c>
      <c r="H34">
        <v>1</v>
      </c>
      <c r="I34" t="s">
        <v>243</v>
      </c>
      <c r="J34" t="s">
        <v>248</v>
      </c>
      <c r="K34" t="s">
        <v>243</v>
      </c>
      <c r="L34">
        <v>2</v>
      </c>
      <c r="M34" t="s">
        <v>243</v>
      </c>
      <c r="N34">
        <v>5</v>
      </c>
      <c r="O34" t="s">
        <v>245</v>
      </c>
      <c r="P34" t="s">
        <v>243</v>
      </c>
    </row>
    <row r="35" spans="1:16" x14ac:dyDescent="0.25">
      <c r="A35" t="s">
        <v>242</v>
      </c>
      <c r="B35">
        <v>35</v>
      </c>
      <c r="C35" t="s">
        <v>243</v>
      </c>
      <c r="D35" t="s">
        <v>298</v>
      </c>
      <c r="E35" t="s">
        <v>243</v>
      </c>
      <c r="F35" t="s">
        <v>280</v>
      </c>
      <c r="G35" t="s">
        <v>243</v>
      </c>
      <c r="H35">
        <v>1</v>
      </c>
      <c r="I35" t="s">
        <v>243</v>
      </c>
      <c r="J35" t="s">
        <v>248</v>
      </c>
      <c r="K35" t="s">
        <v>243</v>
      </c>
      <c r="L35">
        <v>2</v>
      </c>
      <c r="M35" t="s">
        <v>243</v>
      </c>
      <c r="N35">
        <v>5</v>
      </c>
      <c r="O35" t="s">
        <v>245</v>
      </c>
      <c r="P35" t="s">
        <v>243</v>
      </c>
    </row>
    <row r="36" spans="1:16" x14ac:dyDescent="0.25">
      <c r="A36" t="s">
        <v>242</v>
      </c>
      <c r="B36">
        <v>36</v>
      </c>
      <c r="C36" t="s">
        <v>243</v>
      </c>
      <c r="D36" t="s">
        <v>299</v>
      </c>
      <c r="E36" t="s">
        <v>243</v>
      </c>
      <c r="F36" t="s">
        <v>282</v>
      </c>
      <c r="G36" t="s">
        <v>243</v>
      </c>
      <c r="H36">
        <v>1</v>
      </c>
      <c r="I36" t="s">
        <v>243</v>
      </c>
      <c r="J36" t="s">
        <v>248</v>
      </c>
      <c r="K36" t="s">
        <v>243</v>
      </c>
      <c r="L36">
        <v>2</v>
      </c>
      <c r="M36" t="s">
        <v>243</v>
      </c>
      <c r="N36">
        <v>5</v>
      </c>
      <c r="O36" t="s">
        <v>245</v>
      </c>
      <c r="P36" t="s">
        <v>243</v>
      </c>
    </row>
    <row r="37" spans="1:16" x14ac:dyDescent="0.25">
      <c r="A37" t="s">
        <v>242</v>
      </c>
      <c r="B37">
        <v>37</v>
      </c>
      <c r="C37" t="s">
        <v>243</v>
      </c>
      <c r="D37" t="s">
        <v>300</v>
      </c>
      <c r="E37" t="s">
        <v>243</v>
      </c>
      <c r="F37" t="s">
        <v>301</v>
      </c>
      <c r="G37" t="s">
        <v>243</v>
      </c>
      <c r="H37">
        <v>1</v>
      </c>
      <c r="I37" t="s">
        <v>243</v>
      </c>
      <c r="J37" t="s">
        <v>248</v>
      </c>
      <c r="K37" t="s">
        <v>243</v>
      </c>
      <c r="L37">
        <v>2</v>
      </c>
      <c r="M37" t="s">
        <v>243</v>
      </c>
      <c r="N37">
        <v>5</v>
      </c>
      <c r="O37" t="s">
        <v>245</v>
      </c>
      <c r="P37" t="s">
        <v>243</v>
      </c>
    </row>
    <row r="38" spans="1:16" x14ac:dyDescent="0.25">
      <c r="A38" t="s">
        <v>242</v>
      </c>
      <c r="B38">
        <v>38</v>
      </c>
      <c r="C38" t="s">
        <v>243</v>
      </c>
      <c r="D38" t="s">
        <v>302</v>
      </c>
      <c r="E38" t="s">
        <v>243</v>
      </c>
      <c r="F38" t="s">
        <v>303</v>
      </c>
      <c r="G38" t="s">
        <v>243</v>
      </c>
      <c r="H38">
        <v>1</v>
      </c>
      <c r="I38" t="s">
        <v>243</v>
      </c>
      <c r="J38" t="s">
        <v>304</v>
      </c>
      <c r="K38" t="s">
        <v>243</v>
      </c>
      <c r="L38">
        <v>1</v>
      </c>
      <c r="M38" t="s">
        <v>243</v>
      </c>
      <c r="N38">
        <v>3</v>
      </c>
      <c r="O38" t="s">
        <v>245</v>
      </c>
      <c r="P38" t="s">
        <v>243</v>
      </c>
    </row>
    <row r="39" spans="1:16" x14ac:dyDescent="0.25">
      <c r="A39" t="s">
        <v>242</v>
      </c>
      <c r="B39">
        <v>39</v>
      </c>
      <c r="C39" t="s">
        <v>243</v>
      </c>
      <c r="D39" t="s">
        <v>305</v>
      </c>
      <c r="E39" t="s">
        <v>243</v>
      </c>
      <c r="F39" t="s">
        <v>306</v>
      </c>
      <c r="G39" t="s">
        <v>243</v>
      </c>
      <c r="H39">
        <v>1</v>
      </c>
      <c r="I39" t="s">
        <v>243</v>
      </c>
      <c r="J39" t="s">
        <v>304</v>
      </c>
      <c r="K39" t="s">
        <v>243</v>
      </c>
      <c r="L39">
        <v>1</v>
      </c>
      <c r="M39" t="s">
        <v>243</v>
      </c>
      <c r="N39">
        <v>2</v>
      </c>
      <c r="O39" t="s">
        <v>245</v>
      </c>
      <c r="P39" t="s">
        <v>243</v>
      </c>
    </row>
    <row r="40" spans="1:16" x14ac:dyDescent="0.25">
      <c r="A40" t="s">
        <v>242</v>
      </c>
      <c r="B40">
        <v>40</v>
      </c>
      <c r="C40" t="s">
        <v>243</v>
      </c>
      <c r="D40" t="s">
        <v>307</v>
      </c>
      <c r="E40" t="s">
        <v>243</v>
      </c>
      <c r="F40" t="s">
        <v>308</v>
      </c>
      <c r="G40" t="s">
        <v>243</v>
      </c>
      <c r="H40">
        <v>1</v>
      </c>
      <c r="I40" t="s">
        <v>243</v>
      </c>
      <c r="J40" t="s">
        <v>304</v>
      </c>
      <c r="K40" t="s">
        <v>243</v>
      </c>
      <c r="L40">
        <v>1</v>
      </c>
      <c r="M40" t="s">
        <v>243</v>
      </c>
      <c r="N40">
        <v>2</v>
      </c>
      <c r="O40" t="s">
        <v>245</v>
      </c>
      <c r="P40" t="s">
        <v>243</v>
      </c>
    </row>
    <row r="41" spans="1:16" x14ac:dyDescent="0.25">
      <c r="A41" t="s">
        <v>242</v>
      </c>
      <c r="B41">
        <v>41</v>
      </c>
      <c r="C41" t="s">
        <v>243</v>
      </c>
      <c r="D41" t="s">
        <v>309</v>
      </c>
      <c r="E41" t="s">
        <v>243</v>
      </c>
      <c r="F41" t="s">
        <v>310</v>
      </c>
      <c r="G41" t="s">
        <v>243</v>
      </c>
      <c r="H41">
        <v>1</v>
      </c>
      <c r="I41" t="s">
        <v>243</v>
      </c>
      <c r="J41" t="s">
        <v>304</v>
      </c>
      <c r="K41" t="s">
        <v>243</v>
      </c>
      <c r="L41">
        <v>1</v>
      </c>
      <c r="M41" t="s">
        <v>243</v>
      </c>
      <c r="N41">
        <v>3</v>
      </c>
      <c r="O41" t="s">
        <v>245</v>
      </c>
      <c r="P41" t="s">
        <v>243</v>
      </c>
    </row>
    <row r="42" spans="1:16" x14ac:dyDescent="0.25">
      <c r="A42" t="s">
        <v>242</v>
      </c>
      <c r="B42">
        <v>42</v>
      </c>
      <c r="C42" t="s">
        <v>243</v>
      </c>
      <c r="D42" t="s">
        <v>311</v>
      </c>
      <c r="E42" t="s">
        <v>243</v>
      </c>
      <c r="F42" t="s">
        <v>312</v>
      </c>
      <c r="G42" t="s">
        <v>243</v>
      </c>
      <c r="H42">
        <v>1</v>
      </c>
      <c r="I42" t="s">
        <v>243</v>
      </c>
      <c r="J42" t="s">
        <v>304</v>
      </c>
      <c r="K42" t="s">
        <v>243</v>
      </c>
      <c r="L42">
        <v>1</v>
      </c>
      <c r="M42" t="s">
        <v>243</v>
      </c>
      <c r="N42">
        <v>3</v>
      </c>
      <c r="O42" t="s">
        <v>245</v>
      </c>
      <c r="P42" t="s">
        <v>243</v>
      </c>
    </row>
    <row r="43" spans="1:16" x14ac:dyDescent="0.25">
      <c r="A43" t="s">
        <v>242</v>
      </c>
      <c r="B43">
        <v>43</v>
      </c>
      <c r="C43" t="s">
        <v>243</v>
      </c>
      <c r="D43" t="s">
        <v>313</v>
      </c>
      <c r="E43" t="s">
        <v>243</v>
      </c>
      <c r="F43" t="s">
        <v>314</v>
      </c>
      <c r="G43" t="s">
        <v>243</v>
      </c>
      <c r="H43">
        <v>1</v>
      </c>
      <c r="I43" t="s">
        <v>243</v>
      </c>
      <c r="J43" t="s">
        <v>304</v>
      </c>
      <c r="K43" t="s">
        <v>243</v>
      </c>
      <c r="L43">
        <v>1</v>
      </c>
      <c r="M43" t="s">
        <v>243</v>
      </c>
      <c r="N43">
        <v>3</v>
      </c>
      <c r="O43" t="s">
        <v>245</v>
      </c>
      <c r="P43" t="s">
        <v>243</v>
      </c>
    </row>
    <row r="44" spans="1:16" x14ac:dyDescent="0.25">
      <c r="A44" t="s">
        <v>242</v>
      </c>
      <c r="B44">
        <v>44</v>
      </c>
      <c r="C44" t="s">
        <v>243</v>
      </c>
      <c r="D44" t="s">
        <v>315</v>
      </c>
      <c r="E44" t="s">
        <v>243</v>
      </c>
      <c r="F44" t="s">
        <v>316</v>
      </c>
      <c r="G44" t="s">
        <v>243</v>
      </c>
      <c r="H44">
        <v>1</v>
      </c>
      <c r="I44" t="s">
        <v>243</v>
      </c>
      <c r="J44" t="s">
        <v>304</v>
      </c>
      <c r="K44" t="s">
        <v>243</v>
      </c>
      <c r="L44">
        <v>1</v>
      </c>
      <c r="M44" t="s">
        <v>243</v>
      </c>
      <c r="N44">
        <v>2</v>
      </c>
      <c r="O44" t="s">
        <v>245</v>
      </c>
      <c r="P44" t="s">
        <v>243</v>
      </c>
    </row>
    <row r="45" spans="1:16" x14ac:dyDescent="0.25">
      <c r="A45" t="s">
        <v>242</v>
      </c>
      <c r="B45">
        <v>45</v>
      </c>
      <c r="C45" t="s">
        <v>243</v>
      </c>
      <c r="D45" t="s">
        <v>317</v>
      </c>
      <c r="E45" t="s">
        <v>243</v>
      </c>
      <c r="F45" t="s">
        <v>318</v>
      </c>
      <c r="G45" t="s">
        <v>243</v>
      </c>
      <c r="H45">
        <v>1</v>
      </c>
      <c r="I45" t="s">
        <v>243</v>
      </c>
      <c r="J45" t="s">
        <v>304</v>
      </c>
      <c r="K45" t="s">
        <v>243</v>
      </c>
      <c r="L45">
        <v>1</v>
      </c>
      <c r="M45" t="s">
        <v>243</v>
      </c>
      <c r="N45">
        <v>2</v>
      </c>
      <c r="O45" t="s">
        <v>245</v>
      </c>
      <c r="P45" t="s">
        <v>243</v>
      </c>
    </row>
    <row r="46" spans="1:16" x14ac:dyDescent="0.25">
      <c r="A46" t="s">
        <v>242</v>
      </c>
      <c r="B46">
        <v>46</v>
      </c>
      <c r="C46" t="s">
        <v>243</v>
      </c>
      <c r="D46" t="s">
        <v>319</v>
      </c>
      <c r="E46" t="s">
        <v>243</v>
      </c>
      <c r="F46" t="s">
        <v>320</v>
      </c>
      <c r="G46" t="s">
        <v>243</v>
      </c>
      <c r="H46">
        <v>1</v>
      </c>
      <c r="I46" t="s">
        <v>243</v>
      </c>
      <c r="J46" t="s">
        <v>304</v>
      </c>
      <c r="K46" t="s">
        <v>243</v>
      </c>
      <c r="L46">
        <v>1</v>
      </c>
      <c r="M46" t="s">
        <v>243</v>
      </c>
      <c r="N46">
        <v>2</v>
      </c>
      <c r="O46" t="s">
        <v>245</v>
      </c>
      <c r="P46" t="s">
        <v>243</v>
      </c>
    </row>
    <row r="47" spans="1:16" x14ac:dyDescent="0.25">
      <c r="A47" t="s">
        <v>242</v>
      </c>
      <c r="B47">
        <v>47</v>
      </c>
      <c r="C47" t="s">
        <v>243</v>
      </c>
      <c r="D47" t="s">
        <v>321</v>
      </c>
      <c r="E47" t="s">
        <v>243</v>
      </c>
      <c r="F47" t="s">
        <v>322</v>
      </c>
      <c r="G47" t="s">
        <v>243</v>
      </c>
      <c r="H47">
        <v>1</v>
      </c>
      <c r="I47" t="s">
        <v>243</v>
      </c>
      <c r="J47" t="s">
        <v>304</v>
      </c>
      <c r="K47" t="s">
        <v>243</v>
      </c>
      <c r="L47">
        <v>1</v>
      </c>
      <c r="M47" t="s">
        <v>243</v>
      </c>
      <c r="N47">
        <v>1</v>
      </c>
      <c r="O47" t="s">
        <v>245</v>
      </c>
      <c r="P47" t="s">
        <v>243</v>
      </c>
    </row>
    <row r="48" spans="1:16" x14ac:dyDescent="0.25">
      <c r="A48" t="s">
        <v>242</v>
      </c>
      <c r="B48">
        <v>48</v>
      </c>
      <c r="C48" t="s">
        <v>243</v>
      </c>
      <c r="D48" t="s">
        <v>323</v>
      </c>
      <c r="E48" t="s">
        <v>243</v>
      </c>
      <c r="F48" t="s">
        <v>324</v>
      </c>
      <c r="G48" t="s">
        <v>243</v>
      </c>
      <c r="H48">
        <v>1</v>
      </c>
      <c r="I48" t="s">
        <v>243</v>
      </c>
      <c r="J48" t="s">
        <v>304</v>
      </c>
      <c r="K48" t="s">
        <v>243</v>
      </c>
      <c r="L48">
        <v>2</v>
      </c>
      <c r="M48" t="s">
        <v>243</v>
      </c>
      <c r="N48">
        <v>2</v>
      </c>
      <c r="O48" t="s">
        <v>245</v>
      </c>
      <c r="P48" t="s">
        <v>243</v>
      </c>
    </row>
    <row r="49" spans="1:16" x14ac:dyDescent="0.25">
      <c r="A49" t="s">
        <v>242</v>
      </c>
      <c r="B49">
        <v>49</v>
      </c>
      <c r="C49" t="s">
        <v>243</v>
      </c>
      <c r="D49" t="s">
        <v>325</v>
      </c>
      <c r="E49" t="s">
        <v>243</v>
      </c>
      <c r="F49" t="s">
        <v>326</v>
      </c>
      <c r="G49" t="s">
        <v>243</v>
      </c>
      <c r="H49">
        <v>1</v>
      </c>
      <c r="I49" t="s">
        <v>243</v>
      </c>
      <c r="J49" t="s">
        <v>304</v>
      </c>
      <c r="K49" t="s">
        <v>243</v>
      </c>
      <c r="L49">
        <v>2</v>
      </c>
      <c r="M49" t="s">
        <v>243</v>
      </c>
      <c r="N49">
        <v>5</v>
      </c>
      <c r="O49" t="s">
        <v>245</v>
      </c>
      <c r="P49" t="s">
        <v>243</v>
      </c>
    </row>
    <row r="50" spans="1:16" x14ac:dyDescent="0.25">
      <c r="A50" t="s">
        <v>242</v>
      </c>
      <c r="B50">
        <v>50</v>
      </c>
      <c r="C50" t="s">
        <v>243</v>
      </c>
      <c r="D50" t="s">
        <v>327</v>
      </c>
      <c r="E50" t="s">
        <v>243</v>
      </c>
      <c r="F50" t="s">
        <v>328</v>
      </c>
      <c r="G50" t="s">
        <v>243</v>
      </c>
      <c r="H50">
        <v>1</v>
      </c>
      <c r="I50" t="s">
        <v>243</v>
      </c>
      <c r="J50" t="s">
        <v>304</v>
      </c>
      <c r="K50" t="s">
        <v>243</v>
      </c>
      <c r="L50">
        <v>2</v>
      </c>
      <c r="M50" t="s">
        <v>243</v>
      </c>
      <c r="N50">
        <v>1</v>
      </c>
      <c r="O50" t="s">
        <v>245</v>
      </c>
      <c r="P50" t="s">
        <v>243</v>
      </c>
    </row>
    <row r="51" spans="1:16" x14ac:dyDescent="0.25">
      <c r="A51" t="s">
        <v>242</v>
      </c>
      <c r="B51">
        <v>51</v>
      </c>
      <c r="C51" t="s">
        <v>243</v>
      </c>
      <c r="D51" t="s">
        <v>329</v>
      </c>
      <c r="E51" t="s">
        <v>243</v>
      </c>
      <c r="F51" t="s">
        <v>330</v>
      </c>
      <c r="G51" t="s">
        <v>243</v>
      </c>
      <c r="H51">
        <v>1</v>
      </c>
      <c r="I51" t="s">
        <v>243</v>
      </c>
      <c r="J51" t="s">
        <v>304</v>
      </c>
      <c r="K51" t="s">
        <v>243</v>
      </c>
      <c r="L51">
        <v>2</v>
      </c>
      <c r="M51" t="s">
        <v>243</v>
      </c>
      <c r="N51">
        <v>1</v>
      </c>
      <c r="O51" t="s">
        <v>245</v>
      </c>
      <c r="P51" t="s">
        <v>243</v>
      </c>
    </row>
    <row r="52" spans="1:16" x14ac:dyDescent="0.25">
      <c r="A52" t="s">
        <v>242</v>
      </c>
      <c r="B52">
        <v>52</v>
      </c>
      <c r="C52" t="s">
        <v>243</v>
      </c>
      <c r="D52" t="s">
        <v>331</v>
      </c>
      <c r="E52" t="s">
        <v>243</v>
      </c>
      <c r="F52" t="s">
        <v>332</v>
      </c>
      <c r="G52" t="s">
        <v>243</v>
      </c>
      <c r="H52">
        <v>1</v>
      </c>
      <c r="I52" t="s">
        <v>243</v>
      </c>
      <c r="J52" t="s">
        <v>304</v>
      </c>
      <c r="K52" t="s">
        <v>243</v>
      </c>
      <c r="L52">
        <v>2</v>
      </c>
      <c r="M52" t="s">
        <v>243</v>
      </c>
      <c r="N52">
        <v>2</v>
      </c>
      <c r="O52" t="s">
        <v>245</v>
      </c>
      <c r="P52" t="s">
        <v>243</v>
      </c>
    </row>
    <row r="53" spans="1:16" x14ac:dyDescent="0.25">
      <c r="A53" t="s">
        <v>242</v>
      </c>
      <c r="B53">
        <v>53</v>
      </c>
      <c r="C53" t="s">
        <v>243</v>
      </c>
      <c r="D53" t="s">
        <v>333</v>
      </c>
      <c r="E53" t="s">
        <v>243</v>
      </c>
      <c r="F53" t="s">
        <v>334</v>
      </c>
      <c r="G53" t="s">
        <v>243</v>
      </c>
      <c r="H53">
        <v>1</v>
      </c>
      <c r="I53" t="s">
        <v>243</v>
      </c>
      <c r="J53" t="s">
        <v>304</v>
      </c>
      <c r="K53" t="s">
        <v>243</v>
      </c>
      <c r="L53">
        <v>2</v>
      </c>
      <c r="M53" t="s">
        <v>243</v>
      </c>
      <c r="N53">
        <v>6</v>
      </c>
      <c r="O53" t="s">
        <v>245</v>
      </c>
      <c r="P53" t="s">
        <v>243</v>
      </c>
    </row>
    <row r="54" spans="1:16" x14ac:dyDescent="0.25">
      <c r="A54" t="s">
        <v>242</v>
      </c>
      <c r="B54">
        <v>54</v>
      </c>
      <c r="C54" t="s">
        <v>243</v>
      </c>
      <c r="D54" t="s">
        <v>335</v>
      </c>
      <c r="E54" t="s">
        <v>243</v>
      </c>
      <c r="F54" t="s">
        <v>336</v>
      </c>
      <c r="G54" t="s">
        <v>243</v>
      </c>
      <c r="H54">
        <v>1</v>
      </c>
      <c r="I54" t="s">
        <v>243</v>
      </c>
      <c r="J54" t="s">
        <v>304</v>
      </c>
      <c r="K54" t="s">
        <v>243</v>
      </c>
      <c r="L54">
        <v>2</v>
      </c>
      <c r="M54" t="s">
        <v>243</v>
      </c>
      <c r="N54">
        <v>2</v>
      </c>
      <c r="O54" t="s">
        <v>245</v>
      </c>
      <c r="P54" t="s">
        <v>243</v>
      </c>
    </row>
    <row r="55" spans="1:16" x14ac:dyDescent="0.25">
      <c r="A55" t="s">
        <v>242</v>
      </c>
      <c r="B55">
        <v>55</v>
      </c>
      <c r="C55" t="s">
        <v>243</v>
      </c>
      <c r="D55" t="s">
        <v>337</v>
      </c>
      <c r="E55" t="s">
        <v>243</v>
      </c>
      <c r="F55" t="s">
        <v>338</v>
      </c>
      <c r="G55" t="s">
        <v>243</v>
      </c>
      <c r="H55">
        <v>1</v>
      </c>
      <c r="I55" t="s">
        <v>243</v>
      </c>
      <c r="J55" t="s">
        <v>304</v>
      </c>
      <c r="K55" t="s">
        <v>243</v>
      </c>
      <c r="L55">
        <v>2</v>
      </c>
      <c r="M55" t="s">
        <v>243</v>
      </c>
      <c r="N55">
        <v>5</v>
      </c>
      <c r="O55" t="s">
        <v>245</v>
      </c>
      <c r="P55" t="s">
        <v>243</v>
      </c>
    </row>
    <row r="56" spans="1:16" x14ac:dyDescent="0.25">
      <c r="A56" t="s">
        <v>242</v>
      </c>
      <c r="B56">
        <v>56</v>
      </c>
      <c r="C56" t="s">
        <v>243</v>
      </c>
      <c r="D56" t="s">
        <v>339</v>
      </c>
      <c r="E56" t="s">
        <v>243</v>
      </c>
      <c r="F56" t="s">
        <v>340</v>
      </c>
      <c r="G56" t="s">
        <v>243</v>
      </c>
      <c r="H56">
        <v>1</v>
      </c>
      <c r="I56" t="s">
        <v>243</v>
      </c>
      <c r="J56" t="s">
        <v>304</v>
      </c>
      <c r="K56" t="s">
        <v>243</v>
      </c>
      <c r="L56">
        <v>2</v>
      </c>
      <c r="M56" t="s">
        <v>243</v>
      </c>
      <c r="N56">
        <v>2</v>
      </c>
      <c r="O56" t="s">
        <v>245</v>
      </c>
      <c r="P56" t="s">
        <v>243</v>
      </c>
    </row>
    <row r="57" spans="1:16" x14ac:dyDescent="0.25">
      <c r="A57" t="s">
        <v>242</v>
      </c>
      <c r="B57">
        <v>57</v>
      </c>
      <c r="C57" t="s">
        <v>243</v>
      </c>
      <c r="D57" t="s">
        <v>341</v>
      </c>
      <c r="E57" t="s">
        <v>243</v>
      </c>
      <c r="F57" t="s">
        <v>342</v>
      </c>
      <c r="G57" t="s">
        <v>243</v>
      </c>
      <c r="H57">
        <v>1</v>
      </c>
      <c r="I57" t="s">
        <v>243</v>
      </c>
      <c r="J57" t="s">
        <v>304</v>
      </c>
      <c r="K57" t="s">
        <v>243</v>
      </c>
      <c r="L57">
        <v>2</v>
      </c>
      <c r="M57" t="s">
        <v>243</v>
      </c>
      <c r="N57">
        <v>1</v>
      </c>
      <c r="O57" t="s">
        <v>245</v>
      </c>
      <c r="P57" t="s">
        <v>243</v>
      </c>
    </row>
    <row r="58" spans="1:16" x14ac:dyDescent="0.25">
      <c r="A58" t="s">
        <v>242</v>
      </c>
      <c r="B58">
        <v>58</v>
      </c>
      <c r="C58" t="s">
        <v>243</v>
      </c>
      <c r="D58" t="s">
        <v>343</v>
      </c>
      <c r="E58" t="s">
        <v>243</v>
      </c>
      <c r="F58" t="s">
        <v>344</v>
      </c>
      <c r="G58" t="s">
        <v>243</v>
      </c>
      <c r="H58">
        <v>1</v>
      </c>
      <c r="I58" t="s">
        <v>243</v>
      </c>
      <c r="J58" t="s">
        <v>304</v>
      </c>
      <c r="K58" t="s">
        <v>243</v>
      </c>
      <c r="L58">
        <v>2</v>
      </c>
      <c r="M58" t="s">
        <v>243</v>
      </c>
      <c r="N58">
        <v>1</v>
      </c>
      <c r="O58" t="s">
        <v>245</v>
      </c>
      <c r="P58" t="s">
        <v>243</v>
      </c>
    </row>
    <row r="59" spans="1:16" x14ac:dyDescent="0.25">
      <c r="A59" t="s">
        <v>242</v>
      </c>
      <c r="B59">
        <v>59</v>
      </c>
      <c r="C59" t="s">
        <v>243</v>
      </c>
      <c r="D59" t="s">
        <v>345</v>
      </c>
      <c r="E59" t="s">
        <v>243</v>
      </c>
      <c r="F59" t="s">
        <v>346</v>
      </c>
      <c r="G59" t="s">
        <v>243</v>
      </c>
      <c r="H59">
        <v>1</v>
      </c>
      <c r="I59" t="s">
        <v>243</v>
      </c>
      <c r="J59" t="s">
        <v>304</v>
      </c>
      <c r="K59" t="s">
        <v>243</v>
      </c>
      <c r="L59">
        <v>2</v>
      </c>
      <c r="M59" t="s">
        <v>243</v>
      </c>
      <c r="N59">
        <v>2</v>
      </c>
      <c r="O59" t="s">
        <v>245</v>
      </c>
      <c r="P59" t="s">
        <v>243</v>
      </c>
    </row>
    <row r="60" spans="1:16" x14ac:dyDescent="0.25">
      <c r="A60" t="s">
        <v>242</v>
      </c>
      <c r="B60">
        <v>60</v>
      </c>
      <c r="C60" t="s">
        <v>243</v>
      </c>
      <c r="D60" t="s">
        <v>347</v>
      </c>
      <c r="E60" t="s">
        <v>243</v>
      </c>
      <c r="F60" t="s">
        <v>348</v>
      </c>
      <c r="G60" t="s">
        <v>243</v>
      </c>
      <c r="H60">
        <v>1</v>
      </c>
      <c r="I60" t="s">
        <v>243</v>
      </c>
      <c r="J60" t="s">
        <v>304</v>
      </c>
      <c r="K60" t="s">
        <v>243</v>
      </c>
      <c r="L60">
        <v>2</v>
      </c>
      <c r="M60" t="s">
        <v>243</v>
      </c>
      <c r="N60">
        <v>2</v>
      </c>
      <c r="O60" t="s">
        <v>245</v>
      </c>
      <c r="P60" t="s">
        <v>243</v>
      </c>
    </row>
    <row r="61" spans="1:16" x14ac:dyDescent="0.25">
      <c r="A61" t="s">
        <v>242</v>
      </c>
      <c r="B61">
        <v>61</v>
      </c>
      <c r="C61" t="s">
        <v>243</v>
      </c>
      <c r="D61" t="s">
        <v>349</v>
      </c>
      <c r="E61" t="s">
        <v>243</v>
      </c>
      <c r="F61" t="s">
        <v>350</v>
      </c>
      <c r="G61" t="s">
        <v>243</v>
      </c>
      <c r="H61">
        <v>1</v>
      </c>
      <c r="I61" t="s">
        <v>243</v>
      </c>
      <c r="J61" t="s">
        <v>304</v>
      </c>
      <c r="K61" t="s">
        <v>243</v>
      </c>
      <c r="L61">
        <v>1</v>
      </c>
      <c r="M61" t="s">
        <v>243</v>
      </c>
      <c r="N61">
        <v>1</v>
      </c>
      <c r="O61" t="s">
        <v>245</v>
      </c>
      <c r="P61" t="s">
        <v>243</v>
      </c>
    </row>
    <row r="62" spans="1:16" x14ac:dyDescent="0.25">
      <c r="A62" t="s">
        <v>242</v>
      </c>
      <c r="B62">
        <v>62</v>
      </c>
      <c r="C62" t="s">
        <v>243</v>
      </c>
      <c r="D62" t="s">
        <v>351</v>
      </c>
      <c r="E62" t="s">
        <v>243</v>
      </c>
      <c r="F62" t="s">
        <v>352</v>
      </c>
      <c r="G62" t="s">
        <v>243</v>
      </c>
      <c r="H62">
        <v>1</v>
      </c>
      <c r="I62" t="s">
        <v>243</v>
      </c>
      <c r="J62" t="s">
        <v>304</v>
      </c>
      <c r="K62" t="s">
        <v>243</v>
      </c>
      <c r="L62">
        <v>2</v>
      </c>
      <c r="M62" t="s">
        <v>243</v>
      </c>
      <c r="N62">
        <v>1</v>
      </c>
      <c r="O62" t="s">
        <v>245</v>
      </c>
      <c r="P62" t="s">
        <v>243</v>
      </c>
    </row>
    <row r="63" spans="1:16" x14ac:dyDescent="0.25">
      <c r="A63" t="s">
        <v>242</v>
      </c>
      <c r="B63">
        <v>63</v>
      </c>
      <c r="C63" t="s">
        <v>243</v>
      </c>
      <c r="D63" t="s">
        <v>353</v>
      </c>
      <c r="E63" t="s">
        <v>243</v>
      </c>
      <c r="F63" t="s">
        <v>354</v>
      </c>
      <c r="G63" t="s">
        <v>243</v>
      </c>
      <c r="H63">
        <v>1</v>
      </c>
      <c r="I63" t="s">
        <v>243</v>
      </c>
      <c r="J63" t="s">
        <v>304</v>
      </c>
      <c r="K63" t="s">
        <v>243</v>
      </c>
      <c r="L63">
        <v>2</v>
      </c>
      <c r="M63" t="s">
        <v>243</v>
      </c>
      <c r="N63">
        <v>1</v>
      </c>
      <c r="O63" t="s">
        <v>245</v>
      </c>
      <c r="P63" t="s">
        <v>243</v>
      </c>
    </row>
    <row r="64" spans="1:16" x14ac:dyDescent="0.25">
      <c r="A64" t="s">
        <v>242</v>
      </c>
      <c r="B64">
        <v>64</v>
      </c>
      <c r="C64" t="s">
        <v>243</v>
      </c>
      <c r="D64" t="s">
        <v>355</v>
      </c>
      <c r="E64" t="s">
        <v>243</v>
      </c>
      <c r="F64" t="s">
        <v>356</v>
      </c>
      <c r="G64" t="s">
        <v>243</v>
      </c>
      <c r="H64">
        <v>1</v>
      </c>
      <c r="I64" t="s">
        <v>243</v>
      </c>
      <c r="J64" t="s">
        <v>304</v>
      </c>
      <c r="K64" t="s">
        <v>243</v>
      </c>
      <c r="L64">
        <v>2</v>
      </c>
      <c r="M64" t="s">
        <v>243</v>
      </c>
      <c r="N64">
        <v>1</v>
      </c>
      <c r="O64" t="s">
        <v>245</v>
      </c>
      <c r="P64" t="s">
        <v>243</v>
      </c>
    </row>
    <row r="65" spans="1:16" x14ac:dyDescent="0.25">
      <c r="A65" t="s">
        <v>242</v>
      </c>
      <c r="B65">
        <v>65</v>
      </c>
      <c r="C65" t="s">
        <v>243</v>
      </c>
      <c r="D65" t="s">
        <v>357</v>
      </c>
      <c r="E65" t="s">
        <v>243</v>
      </c>
      <c r="F65" t="s">
        <v>358</v>
      </c>
      <c r="G65" t="s">
        <v>243</v>
      </c>
      <c r="H65">
        <v>1</v>
      </c>
      <c r="I65" t="s">
        <v>243</v>
      </c>
      <c r="J65" t="s">
        <v>304</v>
      </c>
      <c r="K65" t="s">
        <v>243</v>
      </c>
      <c r="L65">
        <v>2</v>
      </c>
      <c r="M65" t="s">
        <v>243</v>
      </c>
      <c r="N65">
        <v>1</v>
      </c>
      <c r="O65" t="s">
        <v>245</v>
      </c>
      <c r="P65" t="s">
        <v>243</v>
      </c>
    </row>
    <row r="66" spans="1:16" x14ac:dyDescent="0.25">
      <c r="A66" t="s">
        <v>242</v>
      </c>
      <c r="B66">
        <v>66</v>
      </c>
      <c r="C66" t="s">
        <v>243</v>
      </c>
      <c r="D66" t="s">
        <v>359</v>
      </c>
      <c r="E66" t="s">
        <v>243</v>
      </c>
      <c r="F66" t="s">
        <v>360</v>
      </c>
      <c r="G66" t="s">
        <v>243</v>
      </c>
      <c r="H66">
        <v>1</v>
      </c>
      <c r="I66" t="s">
        <v>243</v>
      </c>
      <c r="J66" t="s">
        <v>304</v>
      </c>
      <c r="K66" t="s">
        <v>243</v>
      </c>
      <c r="L66">
        <v>2</v>
      </c>
      <c r="M66" t="s">
        <v>243</v>
      </c>
      <c r="N66">
        <v>1</v>
      </c>
      <c r="O66" t="s">
        <v>245</v>
      </c>
      <c r="P66" t="s">
        <v>243</v>
      </c>
    </row>
    <row r="67" spans="1:16" x14ac:dyDescent="0.25">
      <c r="A67" t="s">
        <v>242</v>
      </c>
      <c r="B67">
        <v>67</v>
      </c>
      <c r="C67" t="s">
        <v>243</v>
      </c>
      <c r="D67" t="s">
        <v>361</v>
      </c>
      <c r="E67" t="s">
        <v>243</v>
      </c>
      <c r="F67" t="s">
        <v>362</v>
      </c>
      <c r="G67" t="s">
        <v>243</v>
      </c>
      <c r="H67">
        <v>1</v>
      </c>
      <c r="I67" t="s">
        <v>243</v>
      </c>
      <c r="J67" t="s">
        <v>304</v>
      </c>
      <c r="K67" t="s">
        <v>243</v>
      </c>
      <c r="L67">
        <v>2</v>
      </c>
      <c r="M67" t="s">
        <v>243</v>
      </c>
      <c r="N67">
        <v>1</v>
      </c>
      <c r="O67" t="s">
        <v>245</v>
      </c>
      <c r="P67" t="s">
        <v>243</v>
      </c>
    </row>
    <row r="68" spans="1:16" x14ac:dyDescent="0.25">
      <c r="A68" t="s">
        <v>242</v>
      </c>
      <c r="B68">
        <v>68</v>
      </c>
      <c r="C68" t="s">
        <v>243</v>
      </c>
      <c r="D68" t="s">
        <v>363</v>
      </c>
      <c r="E68" t="s">
        <v>243</v>
      </c>
      <c r="F68" t="s">
        <v>364</v>
      </c>
      <c r="G68" t="s">
        <v>243</v>
      </c>
      <c r="H68">
        <v>1</v>
      </c>
      <c r="I68" t="s">
        <v>243</v>
      </c>
      <c r="J68" t="s">
        <v>304</v>
      </c>
      <c r="K68" t="s">
        <v>243</v>
      </c>
      <c r="L68">
        <v>1</v>
      </c>
      <c r="M68" t="s">
        <v>243</v>
      </c>
      <c r="N68">
        <v>5</v>
      </c>
      <c r="O68" t="s">
        <v>245</v>
      </c>
      <c r="P68" t="s">
        <v>243</v>
      </c>
    </row>
    <row r="69" spans="1:16" x14ac:dyDescent="0.25">
      <c r="A69" t="s">
        <v>242</v>
      </c>
      <c r="B69">
        <v>69</v>
      </c>
      <c r="C69" t="s">
        <v>243</v>
      </c>
      <c r="D69" t="s">
        <v>365</v>
      </c>
      <c r="E69" t="s">
        <v>243</v>
      </c>
      <c r="F69" t="s">
        <v>366</v>
      </c>
      <c r="G69" t="s">
        <v>243</v>
      </c>
      <c r="H69">
        <v>1</v>
      </c>
      <c r="I69" t="s">
        <v>243</v>
      </c>
      <c r="J69" t="s">
        <v>304</v>
      </c>
      <c r="K69" t="s">
        <v>243</v>
      </c>
      <c r="L69">
        <v>2</v>
      </c>
      <c r="M69" t="s">
        <v>243</v>
      </c>
      <c r="N69" t="s">
        <v>244</v>
      </c>
      <c r="O69" t="s">
        <v>245</v>
      </c>
      <c r="P69" t="s">
        <v>243</v>
      </c>
    </row>
    <row r="70" spans="1:16" x14ac:dyDescent="0.25">
      <c r="A70" t="s">
        <v>242</v>
      </c>
      <c r="B70">
        <v>70</v>
      </c>
      <c r="C70" t="s">
        <v>243</v>
      </c>
      <c r="D70" t="s">
        <v>367</v>
      </c>
      <c r="E70" t="s">
        <v>243</v>
      </c>
      <c r="F70" t="s">
        <v>368</v>
      </c>
      <c r="G70" t="s">
        <v>243</v>
      </c>
      <c r="H70">
        <v>1</v>
      </c>
      <c r="I70" t="s">
        <v>243</v>
      </c>
      <c r="J70" t="s">
        <v>304</v>
      </c>
      <c r="K70" t="s">
        <v>243</v>
      </c>
      <c r="L70">
        <v>2</v>
      </c>
      <c r="M70" t="s">
        <v>243</v>
      </c>
      <c r="N70">
        <v>5</v>
      </c>
      <c r="O70" t="s">
        <v>245</v>
      </c>
      <c r="P70" t="s">
        <v>243</v>
      </c>
    </row>
    <row r="71" spans="1:16" x14ac:dyDescent="0.25">
      <c r="A71" t="s">
        <v>242</v>
      </c>
      <c r="B71">
        <v>71</v>
      </c>
      <c r="C71" t="s">
        <v>243</v>
      </c>
      <c r="D71" t="s">
        <v>369</v>
      </c>
      <c r="E71" t="s">
        <v>243</v>
      </c>
      <c r="F71" t="s">
        <v>370</v>
      </c>
      <c r="G71" t="s">
        <v>243</v>
      </c>
      <c r="H71">
        <v>1</v>
      </c>
      <c r="I71" t="s">
        <v>243</v>
      </c>
      <c r="J71" t="s">
        <v>304</v>
      </c>
      <c r="K71" t="s">
        <v>243</v>
      </c>
      <c r="L71">
        <v>1</v>
      </c>
      <c r="M71" t="s">
        <v>243</v>
      </c>
      <c r="N71">
        <v>5</v>
      </c>
      <c r="O71" t="s">
        <v>245</v>
      </c>
      <c r="P71" t="s">
        <v>243</v>
      </c>
    </row>
    <row r="72" spans="1:16" x14ac:dyDescent="0.25">
      <c r="A72" t="s">
        <v>242</v>
      </c>
      <c r="B72">
        <v>72</v>
      </c>
      <c r="C72" t="s">
        <v>243</v>
      </c>
      <c r="D72" t="s">
        <v>371</v>
      </c>
      <c r="E72" t="s">
        <v>243</v>
      </c>
      <c r="F72" t="s">
        <v>372</v>
      </c>
      <c r="G72" t="s">
        <v>243</v>
      </c>
      <c r="H72">
        <v>1</v>
      </c>
      <c r="I72" t="s">
        <v>243</v>
      </c>
      <c r="J72" t="s">
        <v>373</v>
      </c>
      <c r="K72" t="s">
        <v>243</v>
      </c>
      <c r="L72">
        <v>1</v>
      </c>
      <c r="M72" t="s">
        <v>243</v>
      </c>
      <c r="N72">
        <v>5</v>
      </c>
      <c r="O72" t="s">
        <v>245</v>
      </c>
      <c r="P72" t="s">
        <v>243</v>
      </c>
    </row>
    <row r="73" spans="1:16" x14ac:dyDescent="0.25">
      <c r="A73" t="s">
        <v>242</v>
      </c>
      <c r="B73">
        <v>73</v>
      </c>
      <c r="C73" t="s">
        <v>243</v>
      </c>
      <c r="D73" t="s">
        <v>374</v>
      </c>
      <c r="E73" t="s">
        <v>243</v>
      </c>
      <c r="F73" t="s">
        <v>375</v>
      </c>
      <c r="G73" t="s">
        <v>243</v>
      </c>
      <c r="H73">
        <v>1</v>
      </c>
      <c r="I73" t="s">
        <v>243</v>
      </c>
      <c r="J73" t="s">
        <v>373</v>
      </c>
      <c r="K73" t="s">
        <v>243</v>
      </c>
      <c r="L73">
        <v>1</v>
      </c>
      <c r="M73" t="s">
        <v>243</v>
      </c>
      <c r="N73">
        <v>5</v>
      </c>
      <c r="O73" t="s">
        <v>245</v>
      </c>
      <c r="P73" t="s">
        <v>243</v>
      </c>
    </row>
    <row r="74" spans="1:16" x14ac:dyDescent="0.25">
      <c r="A74" t="s">
        <v>242</v>
      </c>
      <c r="B74">
        <v>74</v>
      </c>
      <c r="C74" t="s">
        <v>243</v>
      </c>
      <c r="D74" t="s">
        <v>376</v>
      </c>
      <c r="E74" t="s">
        <v>243</v>
      </c>
      <c r="F74" t="s">
        <v>377</v>
      </c>
      <c r="G74" t="s">
        <v>243</v>
      </c>
      <c r="H74">
        <v>1</v>
      </c>
      <c r="I74" t="s">
        <v>243</v>
      </c>
      <c r="J74" t="s">
        <v>373</v>
      </c>
      <c r="K74" t="s">
        <v>243</v>
      </c>
      <c r="L74">
        <v>2</v>
      </c>
      <c r="M74" t="s">
        <v>243</v>
      </c>
      <c r="N74">
        <v>5</v>
      </c>
      <c r="O74" t="s">
        <v>245</v>
      </c>
      <c r="P74" t="s">
        <v>243</v>
      </c>
    </row>
    <row r="75" spans="1:16" x14ac:dyDescent="0.25">
      <c r="A75" t="s">
        <v>242</v>
      </c>
      <c r="B75">
        <v>75</v>
      </c>
      <c r="C75" t="s">
        <v>243</v>
      </c>
      <c r="D75" t="s">
        <v>378</v>
      </c>
      <c r="E75" t="s">
        <v>243</v>
      </c>
      <c r="F75" t="s">
        <v>379</v>
      </c>
      <c r="G75" t="s">
        <v>243</v>
      </c>
      <c r="H75">
        <v>1</v>
      </c>
      <c r="I75" t="s">
        <v>243</v>
      </c>
      <c r="J75" t="s">
        <v>373</v>
      </c>
      <c r="K75" t="s">
        <v>243</v>
      </c>
      <c r="L75">
        <v>2</v>
      </c>
      <c r="M75" t="s">
        <v>243</v>
      </c>
      <c r="N75">
        <v>5</v>
      </c>
      <c r="O75" t="s">
        <v>245</v>
      </c>
      <c r="P75" t="s">
        <v>243</v>
      </c>
    </row>
    <row r="76" spans="1:16" x14ac:dyDescent="0.25">
      <c r="A76" t="s">
        <v>242</v>
      </c>
      <c r="B76">
        <v>76</v>
      </c>
      <c r="C76" t="s">
        <v>243</v>
      </c>
      <c r="D76" t="s">
        <v>380</v>
      </c>
      <c r="E76" t="s">
        <v>243</v>
      </c>
      <c r="F76" t="s">
        <v>381</v>
      </c>
      <c r="G76" t="s">
        <v>243</v>
      </c>
      <c r="H76">
        <v>1</v>
      </c>
      <c r="I76" t="s">
        <v>243</v>
      </c>
      <c r="J76" t="s">
        <v>373</v>
      </c>
      <c r="K76" t="s">
        <v>243</v>
      </c>
      <c r="L76">
        <v>2</v>
      </c>
      <c r="M76" t="s">
        <v>243</v>
      </c>
      <c r="N76">
        <v>5</v>
      </c>
      <c r="O76" t="s">
        <v>245</v>
      </c>
      <c r="P76" t="s">
        <v>243</v>
      </c>
    </row>
    <row r="77" spans="1:16" x14ac:dyDescent="0.25">
      <c r="A77" t="s">
        <v>242</v>
      </c>
      <c r="B77">
        <v>77</v>
      </c>
      <c r="C77" t="s">
        <v>243</v>
      </c>
      <c r="D77" t="s">
        <v>382</v>
      </c>
      <c r="E77" t="s">
        <v>243</v>
      </c>
      <c r="F77" t="s">
        <v>383</v>
      </c>
      <c r="G77" t="s">
        <v>243</v>
      </c>
      <c r="H77">
        <v>1</v>
      </c>
      <c r="I77" t="s">
        <v>243</v>
      </c>
      <c r="J77" t="s">
        <v>373</v>
      </c>
      <c r="K77" t="s">
        <v>243</v>
      </c>
      <c r="L77">
        <v>2</v>
      </c>
      <c r="M77" t="s">
        <v>243</v>
      </c>
      <c r="N77">
        <v>5</v>
      </c>
      <c r="O77" t="s">
        <v>245</v>
      </c>
      <c r="P77" t="s">
        <v>243</v>
      </c>
    </row>
    <row r="78" spans="1:16" x14ac:dyDescent="0.25">
      <c r="A78" t="s">
        <v>242</v>
      </c>
      <c r="B78">
        <v>78</v>
      </c>
      <c r="C78" t="s">
        <v>243</v>
      </c>
      <c r="D78" t="s">
        <v>384</v>
      </c>
      <c r="E78" t="s">
        <v>243</v>
      </c>
      <c r="F78" t="s">
        <v>385</v>
      </c>
      <c r="G78" t="s">
        <v>243</v>
      </c>
      <c r="H78">
        <v>1</v>
      </c>
      <c r="I78" t="s">
        <v>243</v>
      </c>
      <c r="J78" t="s">
        <v>373</v>
      </c>
      <c r="K78" t="s">
        <v>243</v>
      </c>
      <c r="L78">
        <v>2</v>
      </c>
      <c r="M78" t="s">
        <v>243</v>
      </c>
      <c r="N78">
        <v>5</v>
      </c>
      <c r="O78" t="s">
        <v>245</v>
      </c>
      <c r="P78" t="s">
        <v>243</v>
      </c>
    </row>
    <row r="79" spans="1:16" x14ac:dyDescent="0.25">
      <c r="A79" t="s">
        <v>242</v>
      </c>
      <c r="B79">
        <v>79</v>
      </c>
      <c r="C79" t="s">
        <v>243</v>
      </c>
      <c r="D79" t="s">
        <v>386</v>
      </c>
      <c r="E79" t="s">
        <v>243</v>
      </c>
      <c r="F79" t="s">
        <v>387</v>
      </c>
      <c r="G79" t="s">
        <v>243</v>
      </c>
      <c r="H79">
        <v>1</v>
      </c>
      <c r="I79" t="s">
        <v>243</v>
      </c>
      <c r="J79" t="s">
        <v>373</v>
      </c>
      <c r="K79" t="s">
        <v>243</v>
      </c>
      <c r="L79">
        <v>1</v>
      </c>
      <c r="M79" t="s">
        <v>243</v>
      </c>
      <c r="N79">
        <v>5</v>
      </c>
      <c r="O79" t="s">
        <v>245</v>
      </c>
      <c r="P79" t="s">
        <v>243</v>
      </c>
    </row>
    <row r="80" spans="1:16" x14ac:dyDescent="0.25">
      <c r="A80" t="s">
        <v>242</v>
      </c>
      <c r="B80">
        <v>80</v>
      </c>
      <c r="C80" t="s">
        <v>243</v>
      </c>
      <c r="D80" t="s">
        <v>388</v>
      </c>
      <c r="E80" t="s">
        <v>243</v>
      </c>
      <c r="F80" t="s">
        <v>389</v>
      </c>
      <c r="G80" t="s">
        <v>243</v>
      </c>
      <c r="H80">
        <v>1</v>
      </c>
      <c r="I80" t="s">
        <v>243</v>
      </c>
      <c r="J80" t="s">
        <v>373</v>
      </c>
      <c r="K80" t="s">
        <v>243</v>
      </c>
      <c r="L80">
        <v>1</v>
      </c>
      <c r="M80" t="s">
        <v>243</v>
      </c>
      <c r="N80">
        <v>5</v>
      </c>
      <c r="O80" t="s">
        <v>245</v>
      </c>
      <c r="P80" t="s">
        <v>243</v>
      </c>
    </row>
    <row r="81" spans="1:16" x14ac:dyDescent="0.25">
      <c r="A81" t="s">
        <v>242</v>
      </c>
      <c r="B81">
        <v>81</v>
      </c>
      <c r="C81" t="s">
        <v>243</v>
      </c>
      <c r="D81" t="s">
        <v>390</v>
      </c>
      <c r="E81" t="s">
        <v>243</v>
      </c>
      <c r="F81" t="s">
        <v>391</v>
      </c>
      <c r="G81" t="s">
        <v>243</v>
      </c>
      <c r="H81">
        <v>2</v>
      </c>
      <c r="I81" t="s">
        <v>243</v>
      </c>
      <c r="J81" t="s">
        <v>392</v>
      </c>
      <c r="K81" t="s">
        <v>243</v>
      </c>
      <c r="L81">
        <v>1</v>
      </c>
      <c r="M81" t="s">
        <v>243</v>
      </c>
      <c r="N81">
        <v>5</v>
      </c>
      <c r="O81" t="s">
        <v>245</v>
      </c>
      <c r="P81" t="s">
        <v>243</v>
      </c>
    </row>
    <row r="82" spans="1:16" x14ac:dyDescent="0.25">
      <c r="A82" t="s">
        <v>242</v>
      </c>
      <c r="B82">
        <v>82</v>
      </c>
      <c r="C82" t="s">
        <v>243</v>
      </c>
      <c r="D82" t="s">
        <v>393</v>
      </c>
      <c r="E82" t="s">
        <v>243</v>
      </c>
      <c r="F82" t="s">
        <v>394</v>
      </c>
      <c r="G82" t="s">
        <v>243</v>
      </c>
      <c r="H82">
        <v>2</v>
      </c>
      <c r="I82" t="s">
        <v>243</v>
      </c>
      <c r="J82" t="s">
        <v>392</v>
      </c>
      <c r="K82" t="s">
        <v>243</v>
      </c>
      <c r="L82">
        <v>1</v>
      </c>
      <c r="M82" t="s">
        <v>243</v>
      </c>
      <c r="N82">
        <v>5</v>
      </c>
      <c r="O82" t="s">
        <v>245</v>
      </c>
      <c r="P82" t="s">
        <v>243</v>
      </c>
    </row>
    <row r="83" spans="1:16" x14ac:dyDescent="0.25">
      <c r="A83" t="s">
        <v>242</v>
      </c>
      <c r="B83">
        <v>83</v>
      </c>
      <c r="C83" t="s">
        <v>243</v>
      </c>
      <c r="D83" t="s">
        <v>395</v>
      </c>
      <c r="E83" t="s">
        <v>243</v>
      </c>
      <c r="F83" t="s">
        <v>396</v>
      </c>
      <c r="G83" t="s">
        <v>243</v>
      </c>
      <c r="H83">
        <v>2</v>
      </c>
      <c r="I83" t="s">
        <v>243</v>
      </c>
      <c r="J83" t="s">
        <v>392</v>
      </c>
      <c r="K83" t="s">
        <v>243</v>
      </c>
      <c r="L83">
        <v>1</v>
      </c>
      <c r="M83" t="s">
        <v>243</v>
      </c>
      <c r="N83">
        <v>5</v>
      </c>
      <c r="O83" t="s">
        <v>245</v>
      </c>
      <c r="P83" t="s">
        <v>243</v>
      </c>
    </row>
    <row r="84" spans="1:16" x14ac:dyDescent="0.25">
      <c r="A84" t="s">
        <v>242</v>
      </c>
      <c r="B84">
        <v>84</v>
      </c>
      <c r="C84" t="s">
        <v>243</v>
      </c>
      <c r="D84" t="s">
        <v>397</v>
      </c>
      <c r="E84" t="s">
        <v>243</v>
      </c>
      <c r="F84" t="s">
        <v>398</v>
      </c>
      <c r="G84" t="s">
        <v>243</v>
      </c>
      <c r="H84">
        <v>2</v>
      </c>
      <c r="I84" t="s">
        <v>243</v>
      </c>
      <c r="J84" t="s">
        <v>392</v>
      </c>
      <c r="K84" t="s">
        <v>243</v>
      </c>
      <c r="L84">
        <v>2</v>
      </c>
      <c r="M84" t="s">
        <v>243</v>
      </c>
      <c r="N84">
        <v>5</v>
      </c>
      <c r="O84" t="s">
        <v>245</v>
      </c>
      <c r="P84" t="s">
        <v>243</v>
      </c>
    </row>
    <row r="85" spans="1:16" x14ac:dyDescent="0.25">
      <c r="A85" t="s">
        <v>242</v>
      </c>
      <c r="B85">
        <v>85</v>
      </c>
      <c r="C85" t="s">
        <v>243</v>
      </c>
      <c r="D85" t="s">
        <v>399</v>
      </c>
      <c r="E85" t="s">
        <v>243</v>
      </c>
      <c r="F85" t="s">
        <v>400</v>
      </c>
      <c r="G85" t="s">
        <v>243</v>
      </c>
      <c r="H85">
        <v>2</v>
      </c>
      <c r="I85" t="s">
        <v>243</v>
      </c>
      <c r="J85" t="s">
        <v>392</v>
      </c>
      <c r="K85" t="s">
        <v>243</v>
      </c>
      <c r="L85">
        <v>2</v>
      </c>
      <c r="M85" t="s">
        <v>243</v>
      </c>
      <c r="N85">
        <v>5</v>
      </c>
      <c r="O85" t="s">
        <v>245</v>
      </c>
      <c r="P85" t="s">
        <v>243</v>
      </c>
    </row>
    <row r="86" spans="1:16" x14ac:dyDescent="0.25">
      <c r="A86" t="s">
        <v>242</v>
      </c>
      <c r="B86">
        <v>86</v>
      </c>
      <c r="C86" t="s">
        <v>243</v>
      </c>
      <c r="D86" t="s">
        <v>401</v>
      </c>
      <c r="E86" t="s">
        <v>243</v>
      </c>
      <c r="F86" t="s">
        <v>402</v>
      </c>
      <c r="G86" t="s">
        <v>243</v>
      </c>
      <c r="H86">
        <v>2</v>
      </c>
      <c r="I86" t="s">
        <v>243</v>
      </c>
      <c r="J86" t="s">
        <v>392</v>
      </c>
      <c r="K86" t="s">
        <v>243</v>
      </c>
      <c r="L86">
        <v>2</v>
      </c>
      <c r="M86" t="s">
        <v>243</v>
      </c>
      <c r="N86">
        <v>5</v>
      </c>
      <c r="O86" t="s">
        <v>245</v>
      </c>
      <c r="P86" t="s">
        <v>243</v>
      </c>
    </row>
    <row r="87" spans="1:16" x14ac:dyDescent="0.25">
      <c r="A87" t="s">
        <v>242</v>
      </c>
      <c r="B87">
        <v>87</v>
      </c>
      <c r="C87" t="s">
        <v>243</v>
      </c>
      <c r="D87" t="s">
        <v>403</v>
      </c>
      <c r="E87" t="s">
        <v>243</v>
      </c>
      <c r="F87" t="s">
        <v>404</v>
      </c>
      <c r="G87" t="s">
        <v>243</v>
      </c>
      <c r="H87">
        <v>2</v>
      </c>
      <c r="I87" t="s">
        <v>243</v>
      </c>
      <c r="J87" t="s">
        <v>392</v>
      </c>
      <c r="K87" t="s">
        <v>243</v>
      </c>
      <c r="L87">
        <v>1</v>
      </c>
      <c r="M87" t="s">
        <v>243</v>
      </c>
      <c r="N87">
        <v>5</v>
      </c>
      <c r="O87" t="s">
        <v>245</v>
      </c>
      <c r="P87" t="s">
        <v>243</v>
      </c>
    </row>
    <row r="88" spans="1:16" x14ac:dyDescent="0.25">
      <c r="A88" t="s">
        <v>242</v>
      </c>
      <c r="B88">
        <v>88</v>
      </c>
      <c r="C88" t="s">
        <v>243</v>
      </c>
      <c r="D88" t="s">
        <v>405</v>
      </c>
      <c r="E88" t="s">
        <v>243</v>
      </c>
      <c r="F88" t="s">
        <v>406</v>
      </c>
      <c r="G88" t="s">
        <v>243</v>
      </c>
      <c r="H88">
        <v>2</v>
      </c>
      <c r="I88" t="s">
        <v>243</v>
      </c>
      <c r="J88" t="s">
        <v>392</v>
      </c>
      <c r="K88" t="s">
        <v>243</v>
      </c>
      <c r="L88">
        <v>2</v>
      </c>
      <c r="M88" t="s">
        <v>243</v>
      </c>
      <c r="N88">
        <v>5</v>
      </c>
      <c r="O88" t="s">
        <v>245</v>
      </c>
      <c r="P88" t="s">
        <v>243</v>
      </c>
    </row>
    <row r="89" spans="1:16" x14ac:dyDescent="0.25">
      <c r="A89" t="s">
        <v>242</v>
      </c>
      <c r="B89">
        <v>89</v>
      </c>
      <c r="C89" t="s">
        <v>243</v>
      </c>
      <c r="D89" t="s">
        <v>407</v>
      </c>
      <c r="E89" t="s">
        <v>243</v>
      </c>
      <c r="F89" t="s">
        <v>408</v>
      </c>
      <c r="G89" t="s">
        <v>243</v>
      </c>
      <c r="H89">
        <v>2</v>
      </c>
      <c r="I89" t="s">
        <v>243</v>
      </c>
      <c r="J89" t="s">
        <v>392</v>
      </c>
      <c r="K89" t="s">
        <v>243</v>
      </c>
      <c r="L89">
        <v>2</v>
      </c>
      <c r="M89" t="s">
        <v>243</v>
      </c>
      <c r="N89">
        <v>5</v>
      </c>
      <c r="O89" t="s">
        <v>245</v>
      </c>
      <c r="P89" t="s">
        <v>243</v>
      </c>
    </row>
    <row r="90" spans="1:16" x14ac:dyDescent="0.25">
      <c r="A90" t="s">
        <v>242</v>
      </c>
      <c r="B90">
        <v>90</v>
      </c>
      <c r="C90" t="s">
        <v>243</v>
      </c>
      <c r="D90" t="s">
        <v>409</v>
      </c>
      <c r="E90" t="s">
        <v>243</v>
      </c>
      <c r="F90" t="s">
        <v>410</v>
      </c>
      <c r="G90" t="s">
        <v>243</v>
      </c>
      <c r="H90">
        <v>2</v>
      </c>
      <c r="I90" t="s">
        <v>243</v>
      </c>
      <c r="J90" t="s">
        <v>392</v>
      </c>
      <c r="K90" t="s">
        <v>243</v>
      </c>
      <c r="L90">
        <v>1</v>
      </c>
      <c r="M90" t="s">
        <v>243</v>
      </c>
      <c r="N90">
        <v>5</v>
      </c>
      <c r="O90" t="s">
        <v>245</v>
      </c>
      <c r="P90" t="s">
        <v>243</v>
      </c>
    </row>
    <row r="91" spans="1:16" x14ac:dyDescent="0.25">
      <c r="A91" t="s">
        <v>242</v>
      </c>
      <c r="B91">
        <v>91</v>
      </c>
      <c r="C91" t="s">
        <v>243</v>
      </c>
      <c r="D91" t="s">
        <v>411</v>
      </c>
      <c r="E91" t="s">
        <v>243</v>
      </c>
      <c r="F91" t="s">
        <v>412</v>
      </c>
      <c r="G91" t="s">
        <v>243</v>
      </c>
      <c r="H91">
        <v>3</v>
      </c>
      <c r="I91" t="s">
        <v>243</v>
      </c>
      <c r="J91" t="s">
        <v>413</v>
      </c>
      <c r="K91" t="s">
        <v>243</v>
      </c>
      <c r="L91">
        <v>1</v>
      </c>
      <c r="M91" t="s">
        <v>243</v>
      </c>
      <c r="N91">
        <v>5</v>
      </c>
      <c r="O91" t="s">
        <v>245</v>
      </c>
      <c r="P91" t="s">
        <v>243</v>
      </c>
    </row>
    <row r="92" spans="1:16" x14ac:dyDescent="0.25">
      <c r="A92" t="s">
        <v>242</v>
      </c>
      <c r="B92">
        <v>92</v>
      </c>
      <c r="C92" t="s">
        <v>243</v>
      </c>
      <c r="D92" t="s">
        <v>414</v>
      </c>
      <c r="E92" t="s">
        <v>243</v>
      </c>
      <c r="F92" t="s">
        <v>415</v>
      </c>
      <c r="G92" t="s">
        <v>243</v>
      </c>
      <c r="H92">
        <v>3</v>
      </c>
      <c r="I92" t="s">
        <v>243</v>
      </c>
      <c r="J92" t="s">
        <v>413</v>
      </c>
      <c r="K92" t="s">
        <v>243</v>
      </c>
      <c r="L92">
        <v>1</v>
      </c>
      <c r="M92" t="s">
        <v>243</v>
      </c>
      <c r="N92">
        <v>5</v>
      </c>
      <c r="O92" t="s">
        <v>245</v>
      </c>
      <c r="P92" t="s">
        <v>243</v>
      </c>
    </row>
    <row r="93" spans="1:16" x14ac:dyDescent="0.25">
      <c r="A93" t="s">
        <v>242</v>
      </c>
      <c r="B93">
        <v>93</v>
      </c>
      <c r="C93" t="s">
        <v>243</v>
      </c>
      <c r="D93" t="s">
        <v>416</v>
      </c>
      <c r="E93" t="s">
        <v>243</v>
      </c>
      <c r="F93" t="s">
        <v>417</v>
      </c>
      <c r="G93" t="s">
        <v>243</v>
      </c>
      <c r="H93">
        <v>3</v>
      </c>
      <c r="I93" t="s">
        <v>243</v>
      </c>
      <c r="J93" t="s">
        <v>413</v>
      </c>
      <c r="K93" t="s">
        <v>243</v>
      </c>
      <c r="L93">
        <v>1</v>
      </c>
      <c r="M93" t="s">
        <v>243</v>
      </c>
      <c r="N93">
        <v>5</v>
      </c>
      <c r="O93" t="s">
        <v>245</v>
      </c>
      <c r="P93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1.- Especificaciones</vt:lpstr>
      <vt:lpstr>2.- DetalleCircuito</vt:lpstr>
      <vt:lpstr>3.-Consumo por Minuto</vt:lpstr>
      <vt:lpstr>Plus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Jeffrey Aguirre</cp:lastModifiedBy>
  <dcterms:created xsi:type="dcterms:W3CDTF">2015-11-17T05:41:26Z</dcterms:created>
  <dcterms:modified xsi:type="dcterms:W3CDTF">2015-11-23T05:05:40Z</dcterms:modified>
</cp:coreProperties>
</file>