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120" yWindow="160" windowWidth="20100" windowHeight="11220"/>
  </bookViews>
  <sheets>
    <sheet name="PRM_Summary" sheetId="12" r:id="rId1"/>
    <sheet name="PRM70ND" sheetId="8" r:id="rId2"/>
    <sheet name="PRMallND" sheetId="9" r:id="rId3"/>
    <sheet name="PRM70all" sheetId="10" r:id="rId4"/>
    <sheet name="PRMallall" sheetId="11" r:id="rId5"/>
    <sheet name="rawdata" sheetId="3" r:id="rId6"/>
    <sheet name="sourcedata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2" l="1"/>
  <c r="E12" i="12"/>
  <c r="E11" i="12"/>
  <c r="E10" i="12"/>
  <c r="E9" i="12"/>
  <c r="E8" i="12"/>
  <c r="E7" i="12"/>
  <c r="E6" i="12"/>
  <c r="E5" i="12"/>
  <c r="E4" i="12"/>
  <c r="E3" i="12"/>
  <c r="E2" i="12"/>
  <c r="D13" i="12"/>
  <c r="D12" i="12"/>
  <c r="D11" i="12"/>
  <c r="D10" i="12"/>
  <c r="D9" i="12"/>
  <c r="D8" i="12"/>
  <c r="D7" i="12"/>
  <c r="D6" i="12"/>
  <c r="D5" i="12"/>
  <c r="D4" i="12"/>
  <c r="D3" i="12"/>
  <c r="D2" i="12"/>
  <c r="C13" i="12"/>
  <c r="C12" i="12"/>
  <c r="C11" i="12"/>
  <c r="C10" i="12"/>
  <c r="C9" i="12"/>
  <c r="C8" i="12"/>
  <c r="C7" i="12"/>
  <c r="C6" i="12"/>
  <c r="C5" i="12"/>
  <c r="C4" i="12"/>
  <c r="C3" i="12"/>
  <c r="C2" i="12"/>
  <c r="B13" i="12"/>
  <c r="B12" i="12"/>
  <c r="B11" i="12"/>
  <c r="B10" i="12"/>
  <c r="B9" i="12"/>
  <c r="B8" i="12"/>
  <c r="B7" i="12"/>
  <c r="B6" i="12"/>
  <c r="B5" i="12"/>
  <c r="B4" i="12"/>
  <c r="B3" i="12"/>
  <c r="B2" i="12"/>
  <c r="B26" i="11"/>
  <c r="F24" i="11"/>
  <c r="F23" i="11"/>
  <c r="F25" i="11"/>
  <c r="F22" i="11"/>
  <c r="F21" i="11"/>
  <c r="E24" i="11"/>
  <c r="E23" i="11"/>
  <c r="E25" i="11"/>
  <c r="E22" i="11"/>
  <c r="E21" i="11"/>
  <c r="D24" i="11"/>
  <c r="D23" i="11"/>
  <c r="D25" i="11"/>
  <c r="D22" i="11"/>
  <c r="D21" i="11"/>
  <c r="C24" i="11"/>
  <c r="C23" i="11"/>
  <c r="C25" i="11"/>
  <c r="C22" i="11"/>
  <c r="C21" i="11"/>
  <c r="B25" i="11"/>
  <c r="B24" i="11"/>
  <c r="B23" i="11"/>
  <c r="B22" i="11"/>
  <c r="B21" i="11"/>
  <c r="CB26" i="11"/>
  <c r="CB25" i="11"/>
  <c r="CB24" i="11"/>
  <c r="CB23" i="11"/>
  <c r="CB22" i="11"/>
  <c r="CB21" i="11"/>
  <c r="CB20" i="11"/>
  <c r="CB19" i="11"/>
  <c r="CB18" i="11"/>
  <c r="CB17" i="11"/>
  <c r="CB16" i="11"/>
  <c r="CB15" i="11"/>
  <c r="CB14" i="11"/>
  <c r="CB13" i="11"/>
  <c r="CB12" i="11"/>
  <c r="CB11" i="11"/>
  <c r="CB10" i="11"/>
  <c r="CB9" i="11"/>
  <c r="CB8" i="11"/>
  <c r="CB7" i="11"/>
  <c r="CF1" i="11"/>
  <c r="CE1" i="11"/>
  <c r="CE2" i="11" a="1"/>
  <c r="CE2" i="11"/>
  <c r="CF2" i="11"/>
  <c r="CE3" i="11"/>
  <c r="CF3" i="11"/>
  <c r="CE4" i="11"/>
  <c r="CF4" i="11"/>
  <c r="CE5" i="11"/>
  <c r="CF5" i="11"/>
  <c r="CE6" i="11"/>
  <c r="CF6" i="11"/>
  <c r="BW2" i="11" a="1"/>
  <c r="BW2" i="11"/>
  <c r="BX5" i="11"/>
  <c r="BX17" i="11"/>
  <c r="BW3" i="11"/>
  <c r="BX18" i="11"/>
  <c r="BX19" i="11"/>
  <c r="BX22" i="11"/>
  <c r="BX21" i="11"/>
  <c r="BX24" i="11"/>
  <c r="BX20" i="11"/>
  <c r="BX23" i="11"/>
  <c r="BX25" i="11"/>
  <c r="BX26" i="11"/>
  <c r="BX7" i="11"/>
  <c r="BX8" i="11"/>
  <c r="BX9" i="11"/>
  <c r="BX12" i="11"/>
  <c r="BX11" i="11"/>
  <c r="BX14" i="11"/>
  <c r="BX10" i="11"/>
  <c r="BX13" i="11"/>
  <c r="BX15" i="11"/>
  <c r="BX16" i="11"/>
  <c r="CA2" i="11" a="1"/>
  <c r="CA4" i="11"/>
  <c r="CB1" i="11"/>
  <c r="CA2" i="11"/>
  <c r="CA1" i="11"/>
  <c r="CB2" i="11"/>
  <c r="CA3" i="11"/>
  <c r="CB3" i="11"/>
  <c r="CB4" i="11"/>
  <c r="CA5" i="11"/>
  <c r="CB5" i="11"/>
  <c r="CA6" i="11"/>
  <c r="CB6" i="11"/>
  <c r="BS2" i="11" a="1"/>
  <c r="BS2" i="11"/>
  <c r="BT5" i="11"/>
  <c r="BT17" i="11"/>
  <c r="BS3" i="11"/>
  <c r="BT18" i="11"/>
  <c r="BT19" i="11"/>
  <c r="BT22" i="11"/>
  <c r="BT21" i="11"/>
  <c r="BT24" i="11"/>
  <c r="BT20" i="11"/>
  <c r="BT23" i="11"/>
  <c r="BT25" i="11"/>
  <c r="BT26" i="11"/>
  <c r="BT7" i="11"/>
  <c r="BT8" i="11"/>
  <c r="BT9" i="11"/>
  <c r="BT12" i="11"/>
  <c r="BT11" i="11"/>
  <c r="BT14" i="11"/>
  <c r="BT10" i="11"/>
  <c r="BT13" i="11"/>
  <c r="BT15" i="11"/>
  <c r="BT16" i="11"/>
  <c r="BW4" i="11"/>
  <c r="BX1" i="11"/>
  <c r="BW1" i="11"/>
  <c r="BX2" i="11"/>
  <c r="BX3" i="11"/>
  <c r="BX4" i="11"/>
  <c r="BW5" i="11"/>
  <c r="BW6" i="11"/>
  <c r="BX6" i="11"/>
  <c r="BO2" i="11" a="1"/>
  <c r="BO2" i="11"/>
  <c r="BP5" i="11"/>
  <c r="BP17" i="11"/>
  <c r="BO3" i="11"/>
  <c r="BP18" i="11"/>
  <c r="BP19" i="11"/>
  <c r="BP22" i="11"/>
  <c r="BP21" i="11"/>
  <c r="BP24" i="11"/>
  <c r="BP20" i="11"/>
  <c r="BP23" i="11"/>
  <c r="BP25" i="11"/>
  <c r="BP26" i="11"/>
  <c r="BP7" i="11"/>
  <c r="BP8" i="11"/>
  <c r="BP9" i="11"/>
  <c r="BP12" i="11"/>
  <c r="BP11" i="11"/>
  <c r="BP14" i="11"/>
  <c r="BP10" i="11"/>
  <c r="BP13" i="11"/>
  <c r="BP15" i="11"/>
  <c r="BP16" i="11"/>
  <c r="BS4" i="11"/>
  <c r="BT1" i="11"/>
  <c r="BS1" i="11"/>
  <c r="BT2" i="11"/>
  <c r="BT3" i="11"/>
  <c r="BT4" i="11"/>
  <c r="BS5" i="11"/>
  <c r="BS6" i="11"/>
  <c r="BT6" i="11"/>
  <c r="BK2" i="11" a="1"/>
  <c r="BK2" i="11"/>
  <c r="BL5" i="11"/>
  <c r="BL17" i="11"/>
  <c r="BK3" i="11"/>
  <c r="BL18" i="11"/>
  <c r="BL19" i="11"/>
  <c r="BL22" i="11"/>
  <c r="BL21" i="11"/>
  <c r="BL24" i="11"/>
  <c r="BL20" i="11"/>
  <c r="BL23" i="11"/>
  <c r="BL25" i="11"/>
  <c r="BL26" i="11"/>
  <c r="BL7" i="11"/>
  <c r="BL8" i="11"/>
  <c r="BL9" i="11"/>
  <c r="BL12" i="11"/>
  <c r="BL11" i="11"/>
  <c r="BL14" i="11"/>
  <c r="BL10" i="11"/>
  <c r="BL13" i="11"/>
  <c r="BL15" i="11"/>
  <c r="BL16" i="11"/>
  <c r="BO4" i="11"/>
  <c r="BP1" i="11"/>
  <c r="BO1" i="11"/>
  <c r="BP2" i="11"/>
  <c r="BP3" i="11"/>
  <c r="BP4" i="11"/>
  <c r="BO5" i="11"/>
  <c r="BO6" i="11"/>
  <c r="BP6" i="11"/>
  <c r="BG2" i="11" a="1"/>
  <c r="BG2" i="11"/>
  <c r="BH5" i="11"/>
  <c r="BH17" i="11"/>
  <c r="BG3" i="11"/>
  <c r="BH18" i="11"/>
  <c r="BH19" i="11"/>
  <c r="BH22" i="11"/>
  <c r="BH21" i="11"/>
  <c r="BH24" i="11"/>
  <c r="BH20" i="11"/>
  <c r="BH23" i="11"/>
  <c r="BH25" i="11"/>
  <c r="BH26" i="11"/>
  <c r="BH7" i="11"/>
  <c r="BH8" i="11"/>
  <c r="BH9" i="11"/>
  <c r="BH12" i="11"/>
  <c r="BH11" i="11"/>
  <c r="BH14" i="11"/>
  <c r="BH10" i="11"/>
  <c r="BH13" i="11"/>
  <c r="BH15" i="11"/>
  <c r="BH16" i="11"/>
  <c r="BK4" i="11"/>
  <c r="BL1" i="11"/>
  <c r="BK1" i="11"/>
  <c r="BL2" i="11"/>
  <c r="BL3" i="11"/>
  <c r="BL4" i="11"/>
  <c r="BK5" i="11"/>
  <c r="BK6" i="11"/>
  <c r="BL6" i="11"/>
  <c r="BC2" i="11" a="1"/>
  <c r="BC2" i="11"/>
  <c r="BD5" i="11"/>
  <c r="BD17" i="11"/>
  <c r="BC3" i="11"/>
  <c r="BD18" i="11"/>
  <c r="BD19" i="11"/>
  <c r="BD22" i="11"/>
  <c r="BD21" i="11"/>
  <c r="BD24" i="11"/>
  <c r="BD20" i="11"/>
  <c r="BD23" i="11"/>
  <c r="BD25" i="11"/>
  <c r="BD26" i="11"/>
  <c r="BD7" i="11"/>
  <c r="BD8" i="11"/>
  <c r="BD9" i="11"/>
  <c r="BD12" i="11"/>
  <c r="BD11" i="11"/>
  <c r="BD14" i="11"/>
  <c r="BD10" i="11"/>
  <c r="BD13" i="11"/>
  <c r="BD15" i="11"/>
  <c r="BD16" i="11"/>
  <c r="BG4" i="11"/>
  <c r="BH1" i="11"/>
  <c r="BG1" i="11"/>
  <c r="BH2" i="11"/>
  <c r="BH3" i="11"/>
  <c r="BH4" i="11"/>
  <c r="BG5" i="11"/>
  <c r="BG6" i="11"/>
  <c r="BH6" i="11"/>
  <c r="AY2" i="11" a="1"/>
  <c r="AY2" i="11"/>
  <c r="AZ5" i="11"/>
  <c r="AZ17" i="11"/>
  <c r="AY3" i="11"/>
  <c r="AZ18" i="11"/>
  <c r="AZ19" i="11"/>
  <c r="AZ22" i="11"/>
  <c r="AZ21" i="11"/>
  <c r="AZ24" i="11"/>
  <c r="AZ20" i="11"/>
  <c r="AZ23" i="11"/>
  <c r="AZ25" i="11"/>
  <c r="AZ26" i="11"/>
  <c r="AZ7" i="11"/>
  <c r="AZ8" i="11"/>
  <c r="AZ9" i="11"/>
  <c r="AZ12" i="11"/>
  <c r="AZ11" i="11"/>
  <c r="AZ14" i="11"/>
  <c r="AZ10" i="11"/>
  <c r="AZ13" i="11"/>
  <c r="AZ15" i="11"/>
  <c r="AZ16" i="11"/>
  <c r="BC4" i="11"/>
  <c r="BD1" i="11"/>
  <c r="BC1" i="11"/>
  <c r="BD2" i="11"/>
  <c r="BD3" i="11"/>
  <c r="BD4" i="11"/>
  <c r="BC5" i="11"/>
  <c r="BC6" i="11"/>
  <c r="BD6" i="11"/>
  <c r="AU2" i="11" a="1"/>
  <c r="AU2" i="11"/>
  <c r="AV5" i="11"/>
  <c r="AV17" i="11"/>
  <c r="AU3" i="11"/>
  <c r="AV18" i="11"/>
  <c r="AV19" i="11"/>
  <c r="AV22" i="11"/>
  <c r="AV21" i="11"/>
  <c r="AV24" i="11"/>
  <c r="AV20" i="11"/>
  <c r="AV23" i="11"/>
  <c r="AV25" i="11"/>
  <c r="AV26" i="11"/>
  <c r="AV7" i="11"/>
  <c r="AV8" i="11"/>
  <c r="AV9" i="11"/>
  <c r="AV12" i="11"/>
  <c r="AV11" i="11"/>
  <c r="AV14" i="11"/>
  <c r="AV10" i="11"/>
  <c r="AV13" i="11"/>
  <c r="AV15" i="11"/>
  <c r="AV16" i="11"/>
  <c r="AY4" i="11"/>
  <c r="AZ1" i="11"/>
  <c r="AY1" i="11"/>
  <c r="AZ2" i="11"/>
  <c r="AZ3" i="11"/>
  <c r="AZ4" i="11"/>
  <c r="AY5" i="11"/>
  <c r="AY6" i="11"/>
  <c r="AZ6" i="11"/>
  <c r="AQ2" i="11" a="1"/>
  <c r="AQ2" i="11"/>
  <c r="AR5" i="11"/>
  <c r="AR17" i="11"/>
  <c r="AQ3" i="11"/>
  <c r="AR18" i="11"/>
  <c r="AR19" i="11"/>
  <c r="AR22" i="11"/>
  <c r="AR21" i="11"/>
  <c r="AR24" i="11"/>
  <c r="AR20" i="11"/>
  <c r="AR23" i="11"/>
  <c r="AR25" i="11"/>
  <c r="AR26" i="11"/>
  <c r="AR7" i="11"/>
  <c r="AR8" i="11"/>
  <c r="AR9" i="11"/>
  <c r="AR12" i="11"/>
  <c r="AR11" i="11"/>
  <c r="AR14" i="11"/>
  <c r="AR10" i="11"/>
  <c r="AR13" i="11"/>
  <c r="AR15" i="11"/>
  <c r="AR16" i="11"/>
  <c r="AU4" i="11"/>
  <c r="AV1" i="11"/>
  <c r="AU1" i="11"/>
  <c r="AV2" i="11"/>
  <c r="AV3" i="11"/>
  <c r="AV4" i="11"/>
  <c r="AU5" i="11"/>
  <c r="AU6" i="11"/>
  <c r="AV6" i="11"/>
  <c r="AM2" i="11" a="1"/>
  <c r="AM2" i="11"/>
  <c r="AN5" i="11"/>
  <c r="AN17" i="11"/>
  <c r="AM3" i="11"/>
  <c r="AN18" i="11"/>
  <c r="AN19" i="11"/>
  <c r="AN22" i="11"/>
  <c r="AN21" i="11"/>
  <c r="AN24" i="11"/>
  <c r="AN20" i="11"/>
  <c r="AN23" i="11"/>
  <c r="AN25" i="11"/>
  <c r="AN26" i="11"/>
  <c r="AN7" i="11"/>
  <c r="AN8" i="11"/>
  <c r="AN9" i="11"/>
  <c r="AN12" i="11"/>
  <c r="AN11" i="11"/>
  <c r="AN14" i="11"/>
  <c r="AN10" i="11"/>
  <c r="AN13" i="11"/>
  <c r="AN15" i="11"/>
  <c r="AN16" i="11"/>
  <c r="AQ4" i="11"/>
  <c r="AR1" i="11"/>
  <c r="AQ1" i="11"/>
  <c r="AR2" i="11"/>
  <c r="AR3" i="11"/>
  <c r="AR4" i="11"/>
  <c r="AQ5" i="11"/>
  <c r="AQ6" i="11"/>
  <c r="AR6" i="11"/>
  <c r="AI2" i="11" a="1"/>
  <c r="AI2" i="11"/>
  <c r="AJ5" i="11"/>
  <c r="AJ17" i="11"/>
  <c r="AI3" i="11"/>
  <c r="AJ18" i="11"/>
  <c r="AJ19" i="11"/>
  <c r="AJ22" i="11"/>
  <c r="AJ21" i="11"/>
  <c r="AJ24" i="11"/>
  <c r="AJ20" i="11"/>
  <c r="AJ23" i="11"/>
  <c r="AJ25" i="11"/>
  <c r="AJ26" i="11"/>
  <c r="AJ7" i="11"/>
  <c r="AJ8" i="11"/>
  <c r="AJ9" i="11"/>
  <c r="AJ12" i="11"/>
  <c r="AJ11" i="11"/>
  <c r="AJ14" i="11"/>
  <c r="AJ10" i="11"/>
  <c r="AJ13" i="11"/>
  <c r="AJ15" i="11"/>
  <c r="AJ16" i="11"/>
  <c r="AM4" i="11"/>
  <c r="AN1" i="11"/>
  <c r="AM1" i="11"/>
  <c r="AN2" i="11"/>
  <c r="AN3" i="11"/>
  <c r="AN4" i="11"/>
  <c r="AM5" i="11"/>
  <c r="AM6" i="11"/>
  <c r="AN6" i="11"/>
  <c r="AE2" i="11" a="1"/>
  <c r="AE2" i="11"/>
  <c r="AF5" i="11"/>
  <c r="AF17" i="11"/>
  <c r="AE3" i="11"/>
  <c r="AF18" i="11"/>
  <c r="AF19" i="11"/>
  <c r="AF22" i="11"/>
  <c r="AF21" i="11"/>
  <c r="AF24" i="11"/>
  <c r="AF20" i="11"/>
  <c r="AF23" i="11"/>
  <c r="AF25" i="11"/>
  <c r="AF26" i="11"/>
  <c r="AF7" i="11"/>
  <c r="AF8" i="11"/>
  <c r="AF9" i="11"/>
  <c r="AF12" i="11"/>
  <c r="AF11" i="11"/>
  <c r="AF14" i="11"/>
  <c r="AF10" i="11"/>
  <c r="AF13" i="11"/>
  <c r="AF15" i="11"/>
  <c r="AF16" i="11"/>
  <c r="AI4" i="11"/>
  <c r="AJ1" i="11"/>
  <c r="AI1" i="11"/>
  <c r="AJ2" i="11"/>
  <c r="AJ3" i="11"/>
  <c r="AJ4" i="11"/>
  <c r="AI5" i="11"/>
  <c r="AI6" i="11"/>
  <c r="AJ6" i="11"/>
  <c r="AA2" i="11" a="1"/>
  <c r="AA2" i="11"/>
  <c r="AB5" i="11"/>
  <c r="AB17" i="11"/>
  <c r="AA3" i="11"/>
  <c r="AB18" i="11"/>
  <c r="AB19" i="11"/>
  <c r="AB22" i="11"/>
  <c r="AB21" i="11"/>
  <c r="AB24" i="11"/>
  <c r="AB20" i="11"/>
  <c r="AB23" i="11"/>
  <c r="AB25" i="11"/>
  <c r="AB26" i="11"/>
  <c r="AB7" i="11"/>
  <c r="AB8" i="11"/>
  <c r="AB9" i="11"/>
  <c r="AB12" i="11"/>
  <c r="AB11" i="11"/>
  <c r="AB14" i="11"/>
  <c r="AB10" i="11"/>
  <c r="AB13" i="11"/>
  <c r="AB15" i="11"/>
  <c r="AB16" i="11"/>
  <c r="AE4" i="11"/>
  <c r="AF1" i="11"/>
  <c r="AE1" i="11"/>
  <c r="AF2" i="11"/>
  <c r="AF3" i="11"/>
  <c r="AF4" i="11"/>
  <c r="AE5" i="11"/>
  <c r="AE6" i="11"/>
  <c r="AF6" i="11"/>
  <c r="W2" i="11" a="1"/>
  <c r="W2" i="11"/>
  <c r="X5" i="11"/>
  <c r="X17" i="11"/>
  <c r="W3" i="11"/>
  <c r="X18" i="11"/>
  <c r="X19" i="11"/>
  <c r="X22" i="11"/>
  <c r="X21" i="11"/>
  <c r="X24" i="11"/>
  <c r="X20" i="11"/>
  <c r="X23" i="11"/>
  <c r="X25" i="11"/>
  <c r="X26" i="11"/>
  <c r="X7" i="11"/>
  <c r="X8" i="11"/>
  <c r="X9" i="11"/>
  <c r="X12" i="11"/>
  <c r="X11" i="11"/>
  <c r="X14" i="11"/>
  <c r="X10" i="11"/>
  <c r="X13" i="11"/>
  <c r="X15" i="11"/>
  <c r="X16" i="11"/>
  <c r="AA4" i="11"/>
  <c r="AB1" i="11"/>
  <c r="AA1" i="11"/>
  <c r="AB2" i="11"/>
  <c r="AB3" i="11"/>
  <c r="AB4" i="11"/>
  <c r="AA5" i="11"/>
  <c r="AA6" i="11"/>
  <c r="AB6" i="11"/>
  <c r="S2" i="11" a="1"/>
  <c r="S2" i="11"/>
  <c r="T5" i="11"/>
  <c r="T17" i="11"/>
  <c r="S3" i="11"/>
  <c r="T18" i="11"/>
  <c r="T19" i="11"/>
  <c r="T22" i="11"/>
  <c r="T21" i="11"/>
  <c r="T24" i="11"/>
  <c r="T20" i="11"/>
  <c r="T23" i="11"/>
  <c r="T25" i="11"/>
  <c r="T26" i="11"/>
  <c r="T7" i="11"/>
  <c r="T8" i="11"/>
  <c r="T9" i="11"/>
  <c r="T12" i="11"/>
  <c r="T11" i="11"/>
  <c r="T14" i="11"/>
  <c r="T10" i="11"/>
  <c r="T13" i="11"/>
  <c r="T15" i="11"/>
  <c r="T16" i="11"/>
  <c r="W4" i="11"/>
  <c r="X1" i="11"/>
  <c r="W1" i="11"/>
  <c r="X2" i="11"/>
  <c r="X3" i="11"/>
  <c r="X4" i="11"/>
  <c r="W5" i="11"/>
  <c r="W6" i="11"/>
  <c r="X6" i="11"/>
  <c r="O2" i="11" a="1"/>
  <c r="O2" i="11"/>
  <c r="P5" i="11"/>
  <c r="P17" i="11"/>
  <c r="O3" i="11"/>
  <c r="P18" i="11"/>
  <c r="P19" i="11"/>
  <c r="P22" i="11"/>
  <c r="P21" i="11"/>
  <c r="P24" i="11"/>
  <c r="P20" i="11"/>
  <c r="P23" i="11"/>
  <c r="P25" i="11"/>
  <c r="P26" i="11"/>
  <c r="P7" i="11"/>
  <c r="P8" i="11"/>
  <c r="P9" i="11"/>
  <c r="P12" i="11"/>
  <c r="P11" i="11"/>
  <c r="P14" i="11"/>
  <c r="P10" i="11"/>
  <c r="P13" i="11"/>
  <c r="P15" i="11"/>
  <c r="P16" i="11"/>
  <c r="S4" i="11"/>
  <c r="T1" i="11"/>
  <c r="S1" i="11"/>
  <c r="T2" i="11"/>
  <c r="T3" i="11"/>
  <c r="T4" i="11"/>
  <c r="S5" i="11"/>
  <c r="S6" i="11"/>
  <c r="T6" i="11"/>
  <c r="K2" i="11" a="1"/>
  <c r="K2" i="11"/>
  <c r="L5" i="11"/>
  <c r="L17" i="11"/>
  <c r="K3" i="11"/>
  <c r="L18" i="11"/>
  <c r="L19" i="11"/>
  <c r="L22" i="11"/>
  <c r="L21" i="11"/>
  <c r="L24" i="11"/>
  <c r="L20" i="11"/>
  <c r="L23" i="11"/>
  <c r="L25" i="11"/>
  <c r="L26" i="11"/>
  <c r="L7" i="11"/>
  <c r="L8" i="11"/>
  <c r="L9" i="11"/>
  <c r="L12" i="11"/>
  <c r="L11" i="11"/>
  <c r="L14" i="11"/>
  <c r="L10" i="11"/>
  <c r="L13" i="11"/>
  <c r="L15" i="11"/>
  <c r="L16" i="11"/>
  <c r="O4" i="11"/>
  <c r="P1" i="11"/>
  <c r="O1" i="11"/>
  <c r="P2" i="11"/>
  <c r="P3" i="11"/>
  <c r="P4" i="11"/>
  <c r="O5" i="11"/>
  <c r="O6" i="11"/>
  <c r="P6" i="11"/>
  <c r="G2" i="11" a="1"/>
  <c r="G2" i="11"/>
  <c r="H5" i="11"/>
  <c r="H17" i="11"/>
  <c r="G3" i="11"/>
  <c r="H18" i="11"/>
  <c r="H19" i="11"/>
  <c r="H22" i="11"/>
  <c r="H21" i="11"/>
  <c r="H24" i="11"/>
  <c r="H20" i="11"/>
  <c r="H23" i="11"/>
  <c r="H25" i="11"/>
  <c r="H26" i="11"/>
  <c r="H7" i="11"/>
  <c r="H8" i="11"/>
  <c r="H9" i="11"/>
  <c r="H12" i="11"/>
  <c r="H11" i="11"/>
  <c r="H14" i="11"/>
  <c r="H10" i="11"/>
  <c r="H13" i="11"/>
  <c r="H15" i="11"/>
  <c r="H16" i="11"/>
  <c r="K4" i="11"/>
  <c r="L1" i="11"/>
  <c r="K1" i="11"/>
  <c r="L2" i="11"/>
  <c r="L3" i="11"/>
  <c r="L4" i="11"/>
  <c r="K5" i="11"/>
  <c r="K6" i="11"/>
  <c r="L6" i="11"/>
  <c r="G4" i="11"/>
  <c r="H1" i="11"/>
  <c r="G1" i="11"/>
  <c r="H2" i="11"/>
  <c r="H3" i="11"/>
  <c r="H4" i="11"/>
  <c r="G5" i="11"/>
  <c r="G6" i="11"/>
  <c r="H6" i="11"/>
  <c r="B24" i="10"/>
  <c r="F22" i="10"/>
  <c r="F21" i="10"/>
  <c r="F23" i="10"/>
  <c r="F20" i="10"/>
  <c r="F19" i="10"/>
  <c r="E22" i="10"/>
  <c r="E21" i="10"/>
  <c r="E23" i="10"/>
  <c r="E20" i="10"/>
  <c r="E19" i="10"/>
  <c r="D22" i="10"/>
  <c r="D21" i="10"/>
  <c r="D23" i="10"/>
  <c r="D20" i="10"/>
  <c r="D19" i="10"/>
  <c r="C22" i="10"/>
  <c r="C21" i="10"/>
  <c r="C23" i="10"/>
  <c r="C20" i="10"/>
  <c r="C19" i="10"/>
  <c r="B23" i="10"/>
  <c r="B22" i="10"/>
  <c r="B21" i="10"/>
  <c r="B20" i="10"/>
  <c r="B19" i="10"/>
  <c r="BT26" i="10"/>
  <c r="BT25" i="10"/>
  <c r="BT24" i="10"/>
  <c r="BT23" i="10"/>
  <c r="BT22" i="10"/>
  <c r="BT21" i="10"/>
  <c r="BT20" i="10"/>
  <c r="BT19" i="10"/>
  <c r="BT18" i="10"/>
  <c r="BT17" i="10"/>
  <c r="BT16" i="10"/>
  <c r="BT15" i="10"/>
  <c r="BT14" i="10"/>
  <c r="BT13" i="10"/>
  <c r="BT12" i="10"/>
  <c r="BT11" i="10"/>
  <c r="BT10" i="10"/>
  <c r="BT9" i="10"/>
  <c r="BT8" i="10"/>
  <c r="BT7" i="10"/>
  <c r="BX1" i="10"/>
  <c r="BW1" i="10"/>
  <c r="BW2" i="10" a="1"/>
  <c r="BW2" i="10"/>
  <c r="BX2" i="10"/>
  <c r="BW3" i="10"/>
  <c r="BX3" i="10"/>
  <c r="BW4" i="10"/>
  <c r="BX4" i="10"/>
  <c r="BW5" i="10"/>
  <c r="BX5" i="10"/>
  <c r="BW6" i="10"/>
  <c r="BX6" i="10"/>
  <c r="BO2" i="10" a="1"/>
  <c r="BO2" i="10"/>
  <c r="BP5" i="10"/>
  <c r="BP17" i="10"/>
  <c r="BO3" i="10"/>
  <c r="BP18" i="10"/>
  <c r="BP19" i="10"/>
  <c r="BP22" i="10"/>
  <c r="BP21" i="10"/>
  <c r="BP24" i="10"/>
  <c r="BP20" i="10"/>
  <c r="BP23" i="10"/>
  <c r="BP25" i="10"/>
  <c r="BP26" i="10"/>
  <c r="BP7" i="10"/>
  <c r="BP8" i="10"/>
  <c r="BP9" i="10"/>
  <c r="BP12" i="10"/>
  <c r="BP11" i="10"/>
  <c r="BP14" i="10"/>
  <c r="BP10" i="10"/>
  <c r="BP13" i="10"/>
  <c r="BP15" i="10"/>
  <c r="BP16" i="10"/>
  <c r="BS2" i="10" a="1"/>
  <c r="BS4" i="10"/>
  <c r="BT1" i="10"/>
  <c r="BS2" i="10"/>
  <c r="BS1" i="10"/>
  <c r="BT2" i="10"/>
  <c r="BS3" i="10"/>
  <c r="BT3" i="10"/>
  <c r="BT4" i="10"/>
  <c r="BS5" i="10"/>
  <c r="BT5" i="10"/>
  <c r="BS6" i="10"/>
  <c r="BT6" i="10"/>
  <c r="BK2" i="10" a="1"/>
  <c r="BK2" i="10"/>
  <c r="BL5" i="10"/>
  <c r="BL17" i="10"/>
  <c r="BK3" i="10"/>
  <c r="BL18" i="10"/>
  <c r="BL19" i="10"/>
  <c r="BL22" i="10"/>
  <c r="BL21" i="10"/>
  <c r="BL24" i="10"/>
  <c r="BL20" i="10"/>
  <c r="BL23" i="10"/>
  <c r="BL25" i="10"/>
  <c r="BL26" i="10"/>
  <c r="BL7" i="10"/>
  <c r="BL8" i="10"/>
  <c r="BL9" i="10"/>
  <c r="BL12" i="10"/>
  <c r="BL11" i="10"/>
  <c r="BL14" i="10"/>
  <c r="BL10" i="10"/>
  <c r="BL13" i="10"/>
  <c r="BL15" i="10"/>
  <c r="BL16" i="10"/>
  <c r="BO4" i="10"/>
  <c r="BP1" i="10"/>
  <c r="BO1" i="10"/>
  <c r="BP2" i="10"/>
  <c r="BP3" i="10"/>
  <c r="BP4" i="10"/>
  <c r="BO5" i="10"/>
  <c r="BO6" i="10"/>
  <c r="BP6" i="10"/>
  <c r="BG2" i="10" a="1"/>
  <c r="BG2" i="10"/>
  <c r="BH5" i="10"/>
  <c r="BH17" i="10"/>
  <c r="BG3" i="10"/>
  <c r="BH18" i="10"/>
  <c r="BH19" i="10"/>
  <c r="BH22" i="10"/>
  <c r="BH21" i="10"/>
  <c r="BH24" i="10"/>
  <c r="BH20" i="10"/>
  <c r="BH23" i="10"/>
  <c r="BH25" i="10"/>
  <c r="BH26" i="10"/>
  <c r="BH7" i="10"/>
  <c r="BH8" i="10"/>
  <c r="BH9" i="10"/>
  <c r="BH12" i="10"/>
  <c r="BH11" i="10"/>
  <c r="BH14" i="10"/>
  <c r="BH10" i="10"/>
  <c r="BH13" i="10"/>
  <c r="BH15" i="10"/>
  <c r="BH16" i="10"/>
  <c r="BK4" i="10"/>
  <c r="BL1" i="10"/>
  <c r="BK1" i="10"/>
  <c r="BL2" i="10"/>
  <c r="BL3" i="10"/>
  <c r="BL4" i="10"/>
  <c r="BK5" i="10"/>
  <c r="BK6" i="10"/>
  <c r="BL6" i="10"/>
  <c r="BC2" i="10" a="1"/>
  <c r="BC2" i="10"/>
  <c r="BD5" i="10"/>
  <c r="BD17" i="10"/>
  <c r="BC3" i="10"/>
  <c r="BD18" i="10"/>
  <c r="BD19" i="10"/>
  <c r="BD22" i="10"/>
  <c r="BD21" i="10"/>
  <c r="BD24" i="10"/>
  <c r="BD20" i="10"/>
  <c r="BD23" i="10"/>
  <c r="BD25" i="10"/>
  <c r="BD26" i="10"/>
  <c r="BD7" i="10"/>
  <c r="BD8" i="10"/>
  <c r="BD9" i="10"/>
  <c r="BD12" i="10"/>
  <c r="BD11" i="10"/>
  <c r="BD14" i="10"/>
  <c r="BD10" i="10"/>
  <c r="BD13" i="10"/>
  <c r="BD15" i="10"/>
  <c r="BD16" i="10"/>
  <c r="BG4" i="10"/>
  <c r="BH1" i="10"/>
  <c r="BG1" i="10"/>
  <c r="BH2" i="10"/>
  <c r="BH3" i="10"/>
  <c r="BH4" i="10"/>
  <c r="BG5" i="10"/>
  <c r="BG6" i="10"/>
  <c r="BH6" i="10"/>
  <c r="AY2" i="10" a="1"/>
  <c r="AY2" i="10"/>
  <c r="AZ5" i="10"/>
  <c r="AZ17" i="10"/>
  <c r="AY3" i="10"/>
  <c r="AZ18" i="10"/>
  <c r="AZ19" i="10"/>
  <c r="AZ22" i="10"/>
  <c r="AZ21" i="10"/>
  <c r="AZ24" i="10"/>
  <c r="AZ20" i="10"/>
  <c r="AZ23" i="10"/>
  <c r="AZ25" i="10"/>
  <c r="AZ26" i="10"/>
  <c r="AZ7" i="10"/>
  <c r="AZ8" i="10"/>
  <c r="AZ9" i="10"/>
  <c r="AZ12" i="10"/>
  <c r="AZ11" i="10"/>
  <c r="AZ14" i="10"/>
  <c r="AZ10" i="10"/>
  <c r="AZ13" i="10"/>
  <c r="AZ15" i="10"/>
  <c r="AZ16" i="10"/>
  <c r="BC4" i="10"/>
  <c r="BD1" i="10"/>
  <c r="BC1" i="10"/>
  <c r="BD2" i="10"/>
  <c r="BD3" i="10"/>
  <c r="BD4" i="10"/>
  <c r="BC5" i="10"/>
  <c r="BC6" i="10"/>
  <c r="BD6" i="10"/>
  <c r="AU2" i="10" a="1"/>
  <c r="AU2" i="10"/>
  <c r="AV5" i="10"/>
  <c r="AV17" i="10"/>
  <c r="AU3" i="10"/>
  <c r="AV18" i="10"/>
  <c r="AV19" i="10"/>
  <c r="AV22" i="10"/>
  <c r="AV21" i="10"/>
  <c r="AV24" i="10"/>
  <c r="AV20" i="10"/>
  <c r="AV23" i="10"/>
  <c r="AV25" i="10"/>
  <c r="AV26" i="10"/>
  <c r="AV7" i="10"/>
  <c r="AV8" i="10"/>
  <c r="AV9" i="10"/>
  <c r="AV12" i="10"/>
  <c r="AV11" i="10"/>
  <c r="AV14" i="10"/>
  <c r="AV10" i="10"/>
  <c r="AV13" i="10"/>
  <c r="AV15" i="10"/>
  <c r="AV16" i="10"/>
  <c r="AY4" i="10"/>
  <c r="AZ1" i="10"/>
  <c r="AY1" i="10"/>
  <c r="AZ2" i="10"/>
  <c r="AZ3" i="10"/>
  <c r="AZ4" i="10"/>
  <c r="AY5" i="10"/>
  <c r="AY6" i="10"/>
  <c r="AZ6" i="10"/>
  <c r="AQ2" i="10" a="1"/>
  <c r="AQ2" i="10"/>
  <c r="AR5" i="10"/>
  <c r="AR17" i="10"/>
  <c r="AQ3" i="10"/>
  <c r="AR18" i="10"/>
  <c r="AR19" i="10"/>
  <c r="AR22" i="10"/>
  <c r="AR21" i="10"/>
  <c r="AR24" i="10"/>
  <c r="AR20" i="10"/>
  <c r="AR23" i="10"/>
  <c r="AR25" i="10"/>
  <c r="AR26" i="10"/>
  <c r="AR7" i="10"/>
  <c r="AR8" i="10"/>
  <c r="AR9" i="10"/>
  <c r="AR12" i="10"/>
  <c r="AR11" i="10"/>
  <c r="AR14" i="10"/>
  <c r="AR10" i="10"/>
  <c r="AR13" i="10"/>
  <c r="AR15" i="10"/>
  <c r="AR16" i="10"/>
  <c r="AU4" i="10"/>
  <c r="AV1" i="10"/>
  <c r="AU1" i="10"/>
  <c r="AV2" i="10"/>
  <c r="AV3" i="10"/>
  <c r="AV4" i="10"/>
  <c r="AU5" i="10"/>
  <c r="AU6" i="10"/>
  <c r="AV6" i="10"/>
  <c r="AM2" i="10" a="1"/>
  <c r="AM2" i="10"/>
  <c r="AN5" i="10"/>
  <c r="AN17" i="10"/>
  <c r="AM3" i="10"/>
  <c r="AN18" i="10"/>
  <c r="AN19" i="10"/>
  <c r="AN22" i="10"/>
  <c r="AN21" i="10"/>
  <c r="AN24" i="10"/>
  <c r="AN20" i="10"/>
  <c r="AN23" i="10"/>
  <c r="AN25" i="10"/>
  <c r="AN26" i="10"/>
  <c r="AN7" i="10"/>
  <c r="AN8" i="10"/>
  <c r="AN9" i="10"/>
  <c r="AN12" i="10"/>
  <c r="AN11" i="10"/>
  <c r="AN14" i="10"/>
  <c r="AN10" i="10"/>
  <c r="AN13" i="10"/>
  <c r="AN15" i="10"/>
  <c r="AN16" i="10"/>
  <c r="AQ4" i="10"/>
  <c r="AR1" i="10"/>
  <c r="AQ1" i="10"/>
  <c r="AR2" i="10"/>
  <c r="AR3" i="10"/>
  <c r="AR4" i="10"/>
  <c r="AQ5" i="10"/>
  <c r="AQ6" i="10"/>
  <c r="AR6" i="10"/>
  <c r="AI2" i="10" a="1"/>
  <c r="AI2" i="10"/>
  <c r="AJ5" i="10"/>
  <c r="AJ17" i="10"/>
  <c r="AI3" i="10"/>
  <c r="AJ18" i="10"/>
  <c r="AJ19" i="10"/>
  <c r="AJ22" i="10"/>
  <c r="AJ21" i="10"/>
  <c r="AJ24" i="10"/>
  <c r="AJ20" i="10"/>
  <c r="AJ23" i="10"/>
  <c r="AJ25" i="10"/>
  <c r="AJ26" i="10"/>
  <c r="AJ7" i="10"/>
  <c r="AJ8" i="10"/>
  <c r="AJ9" i="10"/>
  <c r="AJ12" i="10"/>
  <c r="AJ11" i="10"/>
  <c r="AJ14" i="10"/>
  <c r="AJ10" i="10"/>
  <c r="AJ13" i="10"/>
  <c r="AJ15" i="10"/>
  <c r="AJ16" i="10"/>
  <c r="AM4" i="10"/>
  <c r="AN1" i="10"/>
  <c r="AM1" i="10"/>
  <c r="AN2" i="10"/>
  <c r="AN3" i="10"/>
  <c r="AN4" i="10"/>
  <c r="AM5" i="10"/>
  <c r="AM6" i="10"/>
  <c r="AN6" i="10"/>
  <c r="AE2" i="10" a="1"/>
  <c r="AE2" i="10"/>
  <c r="AF5" i="10"/>
  <c r="AF17" i="10"/>
  <c r="AE3" i="10"/>
  <c r="AF18" i="10"/>
  <c r="AF19" i="10"/>
  <c r="AF22" i="10"/>
  <c r="AF21" i="10"/>
  <c r="AF24" i="10"/>
  <c r="AF20" i="10"/>
  <c r="AF23" i="10"/>
  <c r="AF25" i="10"/>
  <c r="AF26" i="10"/>
  <c r="AF7" i="10"/>
  <c r="AF8" i="10"/>
  <c r="AF9" i="10"/>
  <c r="AF12" i="10"/>
  <c r="AF11" i="10"/>
  <c r="AF14" i="10"/>
  <c r="AF10" i="10"/>
  <c r="AF13" i="10"/>
  <c r="AF15" i="10"/>
  <c r="AF16" i="10"/>
  <c r="AI4" i="10"/>
  <c r="AJ1" i="10"/>
  <c r="AI1" i="10"/>
  <c r="AJ2" i="10"/>
  <c r="AJ3" i="10"/>
  <c r="AJ4" i="10"/>
  <c r="AI5" i="10"/>
  <c r="AI6" i="10"/>
  <c r="AJ6" i="10"/>
  <c r="AA2" i="10" a="1"/>
  <c r="AA2" i="10"/>
  <c r="AB5" i="10"/>
  <c r="AB17" i="10"/>
  <c r="AA3" i="10"/>
  <c r="AB18" i="10"/>
  <c r="AB19" i="10"/>
  <c r="AB22" i="10"/>
  <c r="AB21" i="10"/>
  <c r="AB24" i="10"/>
  <c r="AB20" i="10"/>
  <c r="AB23" i="10"/>
  <c r="AB25" i="10"/>
  <c r="AB26" i="10"/>
  <c r="AB7" i="10"/>
  <c r="AB8" i="10"/>
  <c r="AB9" i="10"/>
  <c r="AB12" i="10"/>
  <c r="AB11" i="10"/>
  <c r="AB14" i="10"/>
  <c r="AB10" i="10"/>
  <c r="AB13" i="10"/>
  <c r="AB15" i="10"/>
  <c r="AB16" i="10"/>
  <c r="AE4" i="10"/>
  <c r="AF1" i="10"/>
  <c r="AE1" i="10"/>
  <c r="AF2" i="10"/>
  <c r="AF3" i="10"/>
  <c r="AF4" i="10"/>
  <c r="AE5" i="10"/>
  <c r="AE6" i="10"/>
  <c r="AF6" i="10"/>
  <c r="W2" i="10" a="1"/>
  <c r="W2" i="10"/>
  <c r="X5" i="10"/>
  <c r="X17" i="10"/>
  <c r="W3" i="10"/>
  <c r="X18" i="10"/>
  <c r="X19" i="10"/>
  <c r="X22" i="10"/>
  <c r="X21" i="10"/>
  <c r="X24" i="10"/>
  <c r="X20" i="10"/>
  <c r="X23" i="10"/>
  <c r="X25" i="10"/>
  <c r="X26" i="10"/>
  <c r="X7" i="10"/>
  <c r="X8" i="10"/>
  <c r="X9" i="10"/>
  <c r="X12" i="10"/>
  <c r="X11" i="10"/>
  <c r="X14" i="10"/>
  <c r="X10" i="10"/>
  <c r="X13" i="10"/>
  <c r="X15" i="10"/>
  <c r="X16" i="10"/>
  <c r="AA4" i="10"/>
  <c r="AB1" i="10"/>
  <c r="AA1" i="10"/>
  <c r="AB2" i="10"/>
  <c r="AB3" i="10"/>
  <c r="AB4" i="10"/>
  <c r="AA5" i="10"/>
  <c r="AA6" i="10"/>
  <c r="AB6" i="10"/>
  <c r="S2" i="10" a="1"/>
  <c r="S2" i="10"/>
  <c r="T5" i="10"/>
  <c r="T17" i="10"/>
  <c r="S3" i="10"/>
  <c r="T18" i="10"/>
  <c r="T19" i="10"/>
  <c r="T22" i="10"/>
  <c r="T21" i="10"/>
  <c r="T24" i="10"/>
  <c r="T20" i="10"/>
  <c r="T23" i="10"/>
  <c r="T25" i="10"/>
  <c r="T26" i="10"/>
  <c r="T7" i="10"/>
  <c r="T8" i="10"/>
  <c r="T9" i="10"/>
  <c r="T12" i="10"/>
  <c r="T11" i="10"/>
  <c r="T14" i="10"/>
  <c r="T10" i="10"/>
  <c r="T13" i="10"/>
  <c r="T15" i="10"/>
  <c r="T16" i="10"/>
  <c r="W4" i="10"/>
  <c r="X1" i="10"/>
  <c r="W1" i="10"/>
  <c r="X2" i="10"/>
  <c r="X3" i="10"/>
  <c r="X4" i="10"/>
  <c r="W5" i="10"/>
  <c r="W6" i="10"/>
  <c r="X6" i="10"/>
  <c r="O2" i="10" a="1"/>
  <c r="O2" i="10"/>
  <c r="P5" i="10"/>
  <c r="P17" i="10"/>
  <c r="O3" i="10"/>
  <c r="P18" i="10"/>
  <c r="P19" i="10"/>
  <c r="P22" i="10"/>
  <c r="P21" i="10"/>
  <c r="P24" i="10"/>
  <c r="P20" i="10"/>
  <c r="P23" i="10"/>
  <c r="P25" i="10"/>
  <c r="P26" i="10"/>
  <c r="P7" i="10"/>
  <c r="P8" i="10"/>
  <c r="P9" i="10"/>
  <c r="P12" i="10"/>
  <c r="P11" i="10"/>
  <c r="P14" i="10"/>
  <c r="P10" i="10"/>
  <c r="P13" i="10"/>
  <c r="P15" i="10"/>
  <c r="P16" i="10"/>
  <c r="S4" i="10"/>
  <c r="T1" i="10"/>
  <c r="S1" i="10"/>
  <c r="T2" i="10"/>
  <c r="T3" i="10"/>
  <c r="T4" i="10"/>
  <c r="S5" i="10"/>
  <c r="S6" i="10"/>
  <c r="T6" i="10"/>
  <c r="K2" i="10" a="1"/>
  <c r="K2" i="10"/>
  <c r="L5" i="10"/>
  <c r="L17" i="10"/>
  <c r="K3" i="10"/>
  <c r="L18" i="10"/>
  <c r="L19" i="10"/>
  <c r="L22" i="10"/>
  <c r="L21" i="10"/>
  <c r="L24" i="10"/>
  <c r="L20" i="10"/>
  <c r="L23" i="10"/>
  <c r="L25" i="10"/>
  <c r="L26" i="10"/>
  <c r="L7" i="10"/>
  <c r="L8" i="10"/>
  <c r="L9" i="10"/>
  <c r="L12" i="10"/>
  <c r="L11" i="10"/>
  <c r="L14" i="10"/>
  <c r="L10" i="10"/>
  <c r="L13" i="10"/>
  <c r="L15" i="10"/>
  <c r="L16" i="10"/>
  <c r="O4" i="10"/>
  <c r="P1" i="10"/>
  <c r="O1" i="10"/>
  <c r="P2" i="10"/>
  <c r="P3" i="10"/>
  <c r="P4" i="10"/>
  <c r="O5" i="10"/>
  <c r="O6" i="10"/>
  <c r="P6" i="10"/>
  <c r="G2" i="10" a="1"/>
  <c r="G2" i="10"/>
  <c r="H5" i="10"/>
  <c r="H17" i="10"/>
  <c r="G3" i="10"/>
  <c r="H18" i="10"/>
  <c r="H19" i="10"/>
  <c r="H22" i="10"/>
  <c r="H21" i="10"/>
  <c r="H24" i="10"/>
  <c r="H20" i="10"/>
  <c r="H23" i="10"/>
  <c r="H25" i="10"/>
  <c r="H26" i="10"/>
  <c r="H7" i="10"/>
  <c r="H8" i="10"/>
  <c r="H9" i="10"/>
  <c r="H12" i="10"/>
  <c r="H11" i="10"/>
  <c r="H14" i="10"/>
  <c r="H10" i="10"/>
  <c r="H13" i="10"/>
  <c r="H15" i="10"/>
  <c r="H16" i="10"/>
  <c r="K4" i="10"/>
  <c r="L1" i="10"/>
  <c r="K1" i="10"/>
  <c r="L2" i="10"/>
  <c r="L3" i="10"/>
  <c r="L4" i="10"/>
  <c r="K5" i="10"/>
  <c r="K6" i="10"/>
  <c r="L6" i="10"/>
  <c r="G4" i="10"/>
  <c r="H1" i="10"/>
  <c r="G1" i="10"/>
  <c r="H2" i="10"/>
  <c r="H3" i="10"/>
  <c r="H4" i="10"/>
  <c r="G5" i="10"/>
  <c r="G6" i="10"/>
  <c r="H6" i="10"/>
  <c r="B24" i="9"/>
  <c r="F22" i="9"/>
  <c r="F21" i="9"/>
  <c r="F23" i="9"/>
  <c r="F20" i="9"/>
  <c r="F19" i="9"/>
  <c r="E22" i="9"/>
  <c r="E21" i="9"/>
  <c r="E23" i="9"/>
  <c r="E20" i="9"/>
  <c r="E19" i="9"/>
  <c r="D22" i="9"/>
  <c r="D21" i="9"/>
  <c r="D23" i="9"/>
  <c r="D20" i="9"/>
  <c r="D19" i="9"/>
  <c r="C22" i="9"/>
  <c r="C21" i="9"/>
  <c r="C23" i="9"/>
  <c r="C20" i="9"/>
  <c r="C19" i="9"/>
  <c r="B23" i="9"/>
  <c r="B22" i="9"/>
  <c r="B21" i="9"/>
  <c r="B20" i="9"/>
  <c r="B19" i="9"/>
  <c r="BT26" i="9"/>
  <c r="BT25" i="9"/>
  <c r="BT24" i="9"/>
  <c r="BT23" i="9"/>
  <c r="BT22" i="9"/>
  <c r="BT21" i="9"/>
  <c r="BT20" i="9"/>
  <c r="BT19" i="9"/>
  <c r="BT18" i="9"/>
  <c r="BT17" i="9"/>
  <c r="BT16" i="9"/>
  <c r="BT15" i="9"/>
  <c r="BT14" i="9"/>
  <c r="BT13" i="9"/>
  <c r="BT12" i="9"/>
  <c r="BT11" i="9"/>
  <c r="BT10" i="9"/>
  <c r="BT9" i="9"/>
  <c r="BT8" i="9"/>
  <c r="BT7" i="9"/>
  <c r="BX1" i="9"/>
  <c r="BW1" i="9"/>
  <c r="BW2" i="9" a="1"/>
  <c r="BW2" i="9"/>
  <c r="BX2" i="9"/>
  <c r="BW3" i="9"/>
  <c r="BX3" i="9"/>
  <c r="BW4" i="9"/>
  <c r="BX4" i="9"/>
  <c r="BW5" i="9"/>
  <c r="BX5" i="9"/>
  <c r="BW6" i="9"/>
  <c r="BX6" i="9"/>
  <c r="BO2" i="9" a="1"/>
  <c r="BO2" i="9"/>
  <c r="BP5" i="9"/>
  <c r="BP17" i="9"/>
  <c r="BO3" i="9"/>
  <c r="BP18" i="9"/>
  <c r="BP19" i="9"/>
  <c r="BP22" i="9"/>
  <c r="BP21" i="9"/>
  <c r="BP24" i="9"/>
  <c r="BP20" i="9"/>
  <c r="BP23" i="9"/>
  <c r="BP25" i="9"/>
  <c r="BP26" i="9"/>
  <c r="BP7" i="9"/>
  <c r="BP8" i="9"/>
  <c r="BP9" i="9"/>
  <c r="BP12" i="9"/>
  <c r="BP11" i="9"/>
  <c r="BP14" i="9"/>
  <c r="BP10" i="9"/>
  <c r="BP13" i="9"/>
  <c r="BP15" i="9"/>
  <c r="BP16" i="9"/>
  <c r="BS2" i="9" a="1"/>
  <c r="BS4" i="9"/>
  <c r="BT1" i="9"/>
  <c r="BS2" i="9"/>
  <c r="BS1" i="9"/>
  <c r="BT2" i="9"/>
  <c r="BS3" i="9"/>
  <c r="BT3" i="9"/>
  <c r="BT4" i="9"/>
  <c r="BS5" i="9"/>
  <c r="BT5" i="9"/>
  <c r="BS6" i="9"/>
  <c r="BT6" i="9"/>
  <c r="BK2" i="9" a="1"/>
  <c r="BK2" i="9"/>
  <c r="BL5" i="9"/>
  <c r="BL17" i="9"/>
  <c r="BK3" i="9"/>
  <c r="BL18" i="9"/>
  <c r="BL19" i="9"/>
  <c r="BL22" i="9"/>
  <c r="BL21" i="9"/>
  <c r="BL24" i="9"/>
  <c r="BL20" i="9"/>
  <c r="BL23" i="9"/>
  <c r="BL25" i="9"/>
  <c r="BL26" i="9"/>
  <c r="BL7" i="9"/>
  <c r="BL8" i="9"/>
  <c r="BL9" i="9"/>
  <c r="BL12" i="9"/>
  <c r="BL11" i="9"/>
  <c r="BL14" i="9"/>
  <c r="BL10" i="9"/>
  <c r="BL13" i="9"/>
  <c r="BL15" i="9"/>
  <c r="BL16" i="9"/>
  <c r="BO4" i="9"/>
  <c r="BP1" i="9"/>
  <c r="BO1" i="9"/>
  <c r="BP2" i="9"/>
  <c r="BP3" i="9"/>
  <c r="BP4" i="9"/>
  <c r="BO5" i="9"/>
  <c r="BO6" i="9"/>
  <c r="BP6" i="9"/>
  <c r="BG2" i="9" a="1"/>
  <c r="BG2" i="9"/>
  <c r="BH5" i="9"/>
  <c r="BH17" i="9"/>
  <c r="BG3" i="9"/>
  <c r="BH18" i="9"/>
  <c r="BH19" i="9"/>
  <c r="BH22" i="9"/>
  <c r="BH21" i="9"/>
  <c r="BH24" i="9"/>
  <c r="BH20" i="9"/>
  <c r="BH23" i="9"/>
  <c r="BH25" i="9"/>
  <c r="BH26" i="9"/>
  <c r="BH7" i="9"/>
  <c r="BH8" i="9"/>
  <c r="BH9" i="9"/>
  <c r="BH12" i="9"/>
  <c r="BH11" i="9"/>
  <c r="BH14" i="9"/>
  <c r="BH10" i="9"/>
  <c r="BH13" i="9"/>
  <c r="BH15" i="9"/>
  <c r="BH16" i="9"/>
  <c r="BK4" i="9"/>
  <c r="BL1" i="9"/>
  <c r="BK1" i="9"/>
  <c r="BL2" i="9"/>
  <c r="BL3" i="9"/>
  <c r="BL4" i="9"/>
  <c r="BK5" i="9"/>
  <c r="BK6" i="9"/>
  <c r="BL6" i="9"/>
  <c r="BC2" i="9" a="1"/>
  <c r="BC2" i="9"/>
  <c r="BD5" i="9"/>
  <c r="BD17" i="9"/>
  <c r="BC3" i="9"/>
  <c r="BD18" i="9"/>
  <c r="BD19" i="9"/>
  <c r="BD22" i="9"/>
  <c r="BD21" i="9"/>
  <c r="BD24" i="9"/>
  <c r="BD20" i="9"/>
  <c r="BD23" i="9"/>
  <c r="BD25" i="9"/>
  <c r="BD26" i="9"/>
  <c r="BD7" i="9"/>
  <c r="BD8" i="9"/>
  <c r="BD9" i="9"/>
  <c r="BD12" i="9"/>
  <c r="BD11" i="9"/>
  <c r="BD14" i="9"/>
  <c r="BD10" i="9"/>
  <c r="BD13" i="9"/>
  <c r="BD15" i="9"/>
  <c r="BD16" i="9"/>
  <c r="BG4" i="9"/>
  <c r="BH1" i="9"/>
  <c r="BG1" i="9"/>
  <c r="BH2" i="9"/>
  <c r="BH3" i="9"/>
  <c r="BH4" i="9"/>
  <c r="BG5" i="9"/>
  <c r="BG6" i="9"/>
  <c r="BH6" i="9"/>
  <c r="AY2" i="9" a="1"/>
  <c r="AY2" i="9"/>
  <c r="AZ5" i="9"/>
  <c r="AZ17" i="9"/>
  <c r="AY3" i="9"/>
  <c r="AZ18" i="9"/>
  <c r="AZ19" i="9"/>
  <c r="AZ22" i="9"/>
  <c r="AZ21" i="9"/>
  <c r="AZ24" i="9"/>
  <c r="AZ20" i="9"/>
  <c r="AZ23" i="9"/>
  <c r="AZ25" i="9"/>
  <c r="AZ26" i="9"/>
  <c r="AZ7" i="9"/>
  <c r="AZ8" i="9"/>
  <c r="AZ9" i="9"/>
  <c r="AZ12" i="9"/>
  <c r="AZ11" i="9"/>
  <c r="AZ14" i="9"/>
  <c r="AZ10" i="9"/>
  <c r="AZ13" i="9"/>
  <c r="AZ15" i="9"/>
  <c r="AZ16" i="9"/>
  <c r="BC4" i="9"/>
  <c r="BD1" i="9"/>
  <c r="BC1" i="9"/>
  <c r="BD2" i="9"/>
  <c r="BD3" i="9"/>
  <c r="BD4" i="9"/>
  <c r="BC5" i="9"/>
  <c r="BC6" i="9"/>
  <c r="BD6" i="9"/>
  <c r="AU2" i="9" a="1"/>
  <c r="AU2" i="9"/>
  <c r="AV5" i="9"/>
  <c r="AV17" i="9"/>
  <c r="AU3" i="9"/>
  <c r="AV18" i="9"/>
  <c r="AV19" i="9"/>
  <c r="AV22" i="9"/>
  <c r="AV21" i="9"/>
  <c r="AV24" i="9"/>
  <c r="AV20" i="9"/>
  <c r="AV23" i="9"/>
  <c r="AV25" i="9"/>
  <c r="AV26" i="9"/>
  <c r="AV7" i="9"/>
  <c r="AV8" i="9"/>
  <c r="AV9" i="9"/>
  <c r="AV12" i="9"/>
  <c r="AV11" i="9"/>
  <c r="AV14" i="9"/>
  <c r="AV10" i="9"/>
  <c r="AV13" i="9"/>
  <c r="AV15" i="9"/>
  <c r="AV16" i="9"/>
  <c r="AY4" i="9"/>
  <c r="AZ1" i="9"/>
  <c r="AY1" i="9"/>
  <c r="AZ2" i="9"/>
  <c r="AZ3" i="9"/>
  <c r="AZ4" i="9"/>
  <c r="AY5" i="9"/>
  <c r="AY6" i="9"/>
  <c r="AZ6" i="9"/>
  <c r="AQ2" i="9" a="1"/>
  <c r="AQ2" i="9"/>
  <c r="AR5" i="9"/>
  <c r="AR17" i="9"/>
  <c r="AQ3" i="9"/>
  <c r="AR18" i="9"/>
  <c r="AR19" i="9"/>
  <c r="AR22" i="9"/>
  <c r="AR21" i="9"/>
  <c r="AR24" i="9"/>
  <c r="AR20" i="9"/>
  <c r="AR23" i="9"/>
  <c r="AR25" i="9"/>
  <c r="AR26" i="9"/>
  <c r="AR7" i="9"/>
  <c r="AR8" i="9"/>
  <c r="AR9" i="9"/>
  <c r="AR12" i="9"/>
  <c r="AR11" i="9"/>
  <c r="AR14" i="9"/>
  <c r="AR10" i="9"/>
  <c r="AR13" i="9"/>
  <c r="AR15" i="9"/>
  <c r="AR16" i="9"/>
  <c r="AU4" i="9"/>
  <c r="AV1" i="9"/>
  <c r="AU1" i="9"/>
  <c r="AV2" i="9"/>
  <c r="AV3" i="9"/>
  <c r="AV4" i="9"/>
  <c r="AU5" i="9"/>
  <c r="AU6" i="9"/>
  <c r="AV6" i="9"/>
  <c r="AM2" i="9" a="1"/>
  <c r="AM2" i="9"/>
  <c r="AN5" i="9"/>
  <c r="AN17" i="9"/>
  <c r="AM3" i="9"/>
  <c r="AN18" i="9"/>
  <c r="AN19" i="9"/>
  <c r="AN22" i="9"/>
  <c r="AN21" i="9"/>
  <c r="AN24" i="9"/>
  <c r="AN20" i="9"/>
  <c r="AN23" i="9"/>
  <c r="AN25" i="9"/>
  <c r="AN26" i="9"/>
  <c r="AN7" i="9"/>
  <c r="AN8" i="9"/>
  <c r="AN9" i="9"/>
  <c r="AN12" i="9"/>
  <c r="AN11" i="9"/>
  <c r="AN14" i="9"/>
  <c r="AN10" i="9"/>
  <c r="AN13" i="9"/>
  <c r="AN15" i="9"/>
  <c r="AN16" i="9"/>
  <c r="AQ4" i="9"/>
  <c r="AR1" i="9"/>
  <c r="AQ1" i="9"/>
  <c r="AR2" i="9"/>
  <c r="AR3" i="9"/>
  <c r="AR4" i="9"/>
  <c r="AQ5" i="9"/>
  <c r="AQ6" i="9"/>
  <c r="AR6" i="9"/>
  <c r="AI2" i="9" a="1"/>
  <c r="AI2" i="9"/>
  <c r="AJ5" i="9"/>
  <c r="AJ17" i="9"/>
  <c r="AI3" i="9"/>
  <c r="AJ18" i="9"/>
  <c r="AJ19" i="9"/>
  <c r="AJ22" i="9"/>
  <c r="AJ21" i="9"/>
  <c r="AJ24" i="9"/>
  <c r="AJ20" i="9"/>
  <c r="AJ23" i="9"/>
  <c r="AJ25" i="9"/>
  <c r="AJ26" i="9"/>
  <c r="AJ7" i="9"/>
  <c r="AJ8" i="9"/>
  <c r="AJ9" i="9"/>
  <c r="AJ12" i="9"/>
  <c r="AJ11" i="9"/>
  <c r="AJ14" i="9"/>
  <c r="AJ10" i="9"/>
  <c r="AJ13" i="9"/>
  <c r="AJ15" i="9"/>
  <c r="AJ16" i="9"/>
  <c r="AM4" i="9"/>
  <c r="AN1" i="9"/>
  <c r="AM1" i="9"/>
  <c r="AN2" i="9"/>
  <c r="AN3" i="9"/>
  <c r="AN4" i="9"/>
  <c r="AM5" i="9"/>
  <c r="AM6" i="9"/>
  <c r="AN6" i="9"/>
  <c r="AE2" i="9" a="1"/>
  <c r="AE2" i="9"/>
  <c r="AF5" i="9"/>
  <c r="AF17" i="9"/>
  <c r="AE3" i="9"/>
  <c r="AF18" i="9"/>
  <c r="AF19" i="9"/>
  <c r="AF22" i="9"/>
  <c r="AF21" i="9"/>
  <c r="AF24" i="9"/>
  <c r="AF20" i="9"/>
  <c r="AF23" i="9"/>
  <c r="AF25" i="9"/>
  <c r="AF26" i="9"/>
  <c r="AF7" i="9"/>
  <c r="AF8" i="9"/>
  <c r="AF9" i="9"/>
  <c r="AF12" i="9"/>
  <c r="AF11" i="9"/>
  <c r="AF14" i="9"/>
  <c r="AF10" i="9"/>
  <c r="AF13" i="9"/>
  <c r="AF15" i="9"/>
  <c r="AF16" i="9"/>
  <c r="AI4" i="9"/>
  <c r="AJ1" i="9"/>
  <c r="AI1" i="9"/>
  <c r="AJ2" i="9"/>
  <c r="AJ3" i="9"/>
  <c r="AJ4" i="9"/>
  <c r="AI5" i="9"/>
  <c r="AI6" i="9"/>
  <c r="AJ6" i="9"/>
  <c r="AA2" i="9" a="1"/>
  <c r="AA2" i="9"/>
  <c r="AB5" i="9"/>
  <c r="AB17" i="9"/>
  <c r="AA3" i="9"/>
  <c r="AB18" i="9"/>
  <c r="AB19" i="9"/>
  <c r="AB22" i="9"/>
  <c r="AB21" i="9"/>
  <c r="AB24" i="9"/>
  <c r="AB20" i="9"/>
  <c r="AB23" i="9"/>
  <c r="AB25" i="9"/>
  <c r="AB26" i="9"/>
  <c r="AB7" i="9"/>
  <c r="AB8" i="9"/>
  <c r="AB9" i="9"/>
  <c r="AB12" i="9"/>
  <c r="AB11" i="9"/>
  <c r="AB14" i="9"/>
  <c r="AB10" i="9"/>
  <c r="AB13" i="9"/>
  <c r="AB15" i="9"/>
  <c r="AB16" i="9"/>
  <c r="AE4" i="9"/>
  <c r="AF1" i="9"/>
  <c r="AE1" i="9"/>
  <c r="AF2" i="9"/>
  <c r="AF3" i="9"/>
  <c r="AF4" i="9"/>
  <c r="AE5" i="9"/>
  <c r="AE6" i="9"/>
  <c r="AF6" i="9"/>
  <c r="W2" i="9" a="1"/>
  <c r="W2" i="9"/>
  <c r="X5" i="9"/>
  <c r="X17" i="9"/>
  <c r="W3" i="9"/>
  <c r="X18" i="9"/>
  <c r="X19" i="9"/>
  <c r="X22" i="9"/>
  <c r="X21" i="9"/>
  <c r="X24" i="9"/>
  <c r="X20" i="9"/>
  <c r="X23" i="9"/>
  <c r="X25" i="9"/>
  <c r="X26" i="9"/>
  <c r="X7" i="9"/>
  <c r="X8" i="9"/>
  <c r="X9" i="9"/>
  <c r="X12" i="9"/>
  <c r="X11" i="9"/>
  <c r="X14" i="9"/>
  <c r="X10" i="9"/>
  <c r="X13" i="9"/>
  <c r="X15" i="9"/>
  <c r="X16" i="9"/>
  <c r="AA4" i="9"/>
  <c r="AB1" i="9"/>
  <c r="AA1" i="9"/>
  <c r="AB2" i="9"/>
  <c r="AB3" i="9"/>
  <c r="AB4" i="9"/>
  <c r="AA5" i="9"/>
  <c r="AA6" i="9"/>
  <c r="AB6" i="9"/>
  <c r="S2" i="9" a="1"/>
  <c r="S2" i="9"/>
  <c r="T5" i="9"/>
  <c r="T17" i="9"/>
  <c r="S3" i="9"/>
  <c r="T18" i="9"/>
  <c r="T19" i="9"/>
  <c r="T22" i="9"/>
  <c r="T21" i="9"/>
  <c r="T24" i="9"/>
  <c r="T20" i="9"/>
  <c r="T23" i="9"/>
  <c r="T25" i="9"/>
  <c r="T26" i="9"/>
  <c r="T7" i="9"/>
  <c r="T8" i="9"/>
  <c r="T9" i="9"/>
  <c r="T12" i="9"/>
  <c r="T11" i="9"/>
  <c r="T14" i="9"/>
  <c r="T10" i="9"/>
  <c r="T13" i="9"/>
  <c r="T15" i="9"/>
  <c r="T16" i="9"/>
  <c r="W4" i="9"/>
  <c r="X1" i="9"/>
  <c r="W1" i="9"/>
  <c r="X2" i="9"/>
  <c r="X3" i="9"/>
  <c r="X4" i="9"/>
  <c r="W5" i="9"/>
  <c r="W6" i="9"/>
  <c r="X6" i="9"/>
  <c r="O2" i="9" a="1"/>
  <c r="O2" i="9"/>
  <c r="P5" i="9"/>
  <c r="P17" i="9"/>
  <c r="O3" i="9"/>
  <c r="P18" i="9"/>
  <c r="P19" i="9"/>
  <c r="P22" i="9"/>
  <c r="P21" i="9"/>
  <c r="P24" i="9"/>
  <c r="P20" i="9"/>
  <c r="P23" i="9"/>
  <c r="P25" i="9"/>
  <c r="P26" i="9"/>
  <c r="P7" i="9"/>
  <c r="P8" i="9"/>
  <c r="P9" i="9"/>
  <c r="P12" i="9"/>
  <c r="P11" i="9"/>
  <c r="P14" i="9"/>
  <c r="P10" i="9"/>
  <c r="P13" i="9"/>
  <c r="P15" i="9"/>
  <c r="P16" i="9"/>
  <c r="S4" i="9"/>
  <c r="T1" i="9"/>
  <c r="S1" i="9"/>
  <c r="T2" i="9"/>
  <c r="T3" i="9"/>
  <c r="T4" i="9"/>
  <c r="S5" i="9"/>
  <c r="S6" i="9"/>
  <c r="T6" i="9"/>
  <c r="K2" i="9" a="1"/>
  <c r="K2" i="9"/>
  <c r="L5" i="9"/>
  <c r="L17" i="9"/>
  <c r="K3" i="9"/>
  <c r="L18" i="9"/>
  <c r="L19" i="9"/>
  <c r="L22" i="9"/>
  <c r="L21" i="9"/>
  <c r="L24" i="9"/>
  <c r="L20" i="9"/>
  <c r="L23" i="9"/>
  <c r="L25" i="9"/>
  <c r="L26" i="9"/>
  <c r="L7" i="9"/>
  <c r="L8" i="9"/>
  <c r="L9" i="9"/>
  <c r="L12" i="9"/>
  <c r="L11" i="9"/>
  <c r="L14" i="9"/>
  <c r="L10" i="9"/>
  <c r="L13" i="9"/>
  <c r="L15" i="9"/>
  <c r="L16" i="9"/>
  <c r="O4" i="9"/>
  <c r="P1" i="9"/>
  <c r="O1" i="9"/>
  <c r="P2" i="9"/>
  <c r="P3" i="9"/>
  <c r="P4" i="9"/>
  <c r="O5" i="9"/>
  <c r="O6" i="9"/>
  <c r="P6" i="9"/>
  <c r="G2" i="9" a="1"/>
  <c r="G2" i="9"/>
  <c r="H5" i="9"/>
  <c r="H17" i="9"/>
  <c r="G3" i="9"/>
  <c r="H18" i="9"/>
  <c r="H19" i="9"/>
  <c r="H22" i="9"/>
  <c r="H21" i="9"/>
  <c r="H24" i="9"/>
  <c r="H20" i="9"/>
  <c r="H23" i="9"/>
  <c r="H25" i="9"/>
  <c r="H26" i="9"/>
  <c r="H7" i="9"/>
  <c r="H8" i="9"/>
  <c r="H9" i="9"/>
  <c r="H12" i="9"/>
  <c r="H11" i="9"/>
  <c r="H14" i="9"/>
  <c r="H10" i="9"/>
  <c r="H13" i="9"/>
  <c r="H15" i="9"/>
  <c r="H16" i="9"/>
  <c r="K4" i="9"/>
  <c r="L1" i="9"/>
  <c r="K1" i="9"/>
  <c r="L2" i="9"/>
  <c r="L3" i="9"/>
  <c r="L4" i="9"/>
  <c r="K5" i="9"/>
  <c r="K6" i="9"/>
  <c r="L6" i="9"/>
  <c r="G4" i="9"/>
  <c r="H1" i="9"/>
  <c r="G1" i="9"/>
  <c r="H2" i="9"/>
  <c r="H3" i="9"/>
  <c r="H4" i="9"/>
  <c r="G5" i="9"/>
  <c r="G6" i="9"/>
  <c r="H6" i="9"/>
  <c r="B22" i="8"/>
  <c r="F20" i="8"/>
  <c r="F19" i="8"/>
  <c r="F21" i="8"/>
  <c r="F18" i="8"/>
  <c r="F17" i="8"/>
  <c r="E20" i="8"/>
  <c r="E19" i="8"/>
  <c r="E21" i="8"/>
  <c r="E18" i="8"/>
  <c r="E17" i="8"/>
  <c r="D20" i="8"/>
  <c r="D19" i="8"/>
  <c r="D21" i="8"/>
  <c r="D18" i="8"/>
  <c r="D17" i="8"/>
  <c r="C20" i="8"/>
  <c r="C19" i="8"/>
  <c r="C21" i="8"/>
  <c r="C18" i="8"/>
  <c r="C17" i="8"/>
  <c r="B21" i="8"/>
  <c r="B20" i="8"/>
  <c r="B19" i="8"/>
  <c r="B18" i="8"/>
  <c r="B17" i="8"/>
  <c r="BL26" i="8"/>
  <c r="BL25" i="8"/>
  <c r="BL24" i="8"/>
  <c r="BL23" i="8"/>
  <c r="BL22" i="8"/>
  <c r="BL21" i="8"/>
  <c r="BL20" i="8"/>
  <c r="BL19" i="8"/>
  <c r="BL18" i="8"/>
  <c r="BL17" i="8"/>
  <c r="BL16" i="8"/>
  <c r="BL15" i="8"/>
  <c r="BL14" i="8"/>
  <c r="BL13" i="8"/>
  <c r="BL12" i="8"/>
  <c r="BL11" i="8"/>
  <c r="BL10" i="8"/>
  <c r="BL9" i="8"/>
  <c r="BL8" i="8"/>
  <c r="BL7" i="8"/>
  <c r="BP1" i="8"/>
  <c r="BO1" i="8"/>
  <c r="BO2" i="8" a="1"/>
  <c r="BO2" i="8"/>
  <c r="BP2" i="8"/>
  <c r="BO3" i="8"/>
  <c r="BP3" i="8"/>
  <c r="BO4" i="8"/>
  <c r="BP4" i="8"/>
  <c r="BO5" i="8"/>
  <c r="BP5" i="8"/>
  <c r="BO6" i="8"/>
  <c r="BP6" i="8"/>
  <c r="BG2" i="8" a="1"/>
  <c r="BG2" i="8"/>
  <c r="BH5" i="8"/>
  <c r="BH17" i="8"/>
  <c r="BG3" i="8"/>
  <c r="BH18" i="8"/>
  <c r="BH19" i="8"/>
  <c r="BH22" i="8"/>
  <c r="BH21" i="8"/>
  <c r="BH24" i="8"/>
  <c r="BH20" i="8"/>
  <c r="BH23" i="8"/>
  <c r="BH25" i="8"/>
  <c r="BH26" i="8"/>
  <c r="BH7" i="8"/>
  <c r="BH8" i="8"/>
  <c r="BH9" i="8"/>
  <c r="BH12" i="8"/>
  <c r="BH11" i="8"/>
  <c r="BH14" i="8"/>
  <c r="BH10" i="8"/>
  <c r="BH13" i="8"/>
  <c r="BH15" i="8"/>
  <c r="BH16" i="8"/>
  <c r="BK2" i="8" a="1"/>
  <c r="BK4" i="8"/>
  <c r="BL1" i="8"/>
  <c r="BK2" i="8"/>
  <c r="BK1" i="8"/>
  <c r="BL2" i="8"/>
  <c r="BK3" i="8"/>
  <c r="BL3" i="8"/>
  <c r="BL4" i="8"/>
  <c r="BK5" i="8"/>
  <c r="BL5" i="8"/>
  <c r="BK6" i="8"/>
  <c r="BL6" i="8"/>
  <c r="BC2" i="8" a="1"/>
  <c r="BC2" i="8"/>
  <c r="BD5" i="8"/>
  <c r="BD17" i="8"/>
  <c r="BC3" i="8"/>
  <c r="BD18" i="8"/>
  <c r="BD19" i="8"/>
  <c r="BD22" i="8"/>
  <c r="BD21" i="8"/>
  <c r="BD24" i="8"/>
  <c r="BD20" i="8"/>
  <c r="BD23" i="8"/>
  <c r="BD25" i="8"/>
  <c r="BD26" i="8"/>
  <c r="BD7" i="8"/>
  <c r="BD8" i="8"/>
  <c r="BD9" i="8"/>
  <c r="BD12" i="8"/>
  <c r="BD11" i="8"/>
  <c r="BD14" i="8"/>
  <c r="BD10" i="8"/>
  <c r="BD13" i="8"/>
  <c r="BD15" i="8"/>
  <c r="BD16" i="8"/>
  <c r="BG4" i="8"/>
  <c r="BH1" i="8"/>
  <c r="BG1" i="8"/>
  <c r="BH2" i="8"/>
  <c r="BH3" i="8"/>
  <c r="BH4" i="8"/>
  <c r="BG5" i="8"/>
  <c r="BG6" i="8"/>
  <c r="BH6" i="8"/>
  <c r="AY2" i="8" a="1"/>
  <c r="AY2" i="8"/>
  <c r="AZ5" i="8"/>
  <c r="AZ17" i="8"/>
  <c r="AY3" i="8"/>
  <c r="AZ18" i="8"/>
  <c r="AZ19" i="8"/>
  <c r="AZ22" i="8"/>
  <c r="AZ21" i="8"/>
  <c r="AZ24" i="8"/>
  <c r="AZ20" i="8"/>
  <c r="AZ23" i="8"/>
  <c r="AZ25" i="8"/>
  <c r="AZ26" i="8"/>
  <c r="AZ7" i="8"/>
  <c r="AZ8" i="8"/>
  <c r="AZ9" i="8"/>
  <c r="AZ12" i="8"/>
  <c r="AZ11" i="8"/>
  <c r="AZ14" i="8"/>
  <c r="AZ10" i="8"/>
  <c r="AZ13" i="8"/>
  <c r="AZ15" i="8"/>
  <c r="AZ16" i="8"/>
  <c r="BC4" i="8"/>
  <c r="BD1" i="8"/>
  <c r="BC1" i="8"/>
  <c r="BD2" i="8"/>
  <c r="BD3" i="8"/>
  <c r="BD4" i="8"/>
  <c r="BC5" i="8"/>
  <c r="BC6" i="8"/>
  <c r="BD6" i="8"/>
  <c r="AU2" i="8" a="1"/>
  <c r="AU2" i="8"/>
  <c r="AV5" i="8"/>
  <c r="AV17" i="8"/>
  <c r="AU3" i="8"/>
  <c r="AV18" i="8"/>
  <c r="AV19" i="8"/>
  <c r="AV22" i="8"/>
  <c r="AV21" i="8"/>
  <c r="AV24" i="8"/>
  <c r="AV20" i="8"/>
  <c r="AV23" i="8"/>
  <c r="AV25" i="8"/>
  <c r="AV26" i="8"/>
  <c r="AV7" i="8"/>
  <c r="AV8" i="8"/>
  <c r="AV9" i="8"/>
  <c r="AV12" i="8"/>
  <c r="AV11" i="8"/>
  <c r="AV14" i="8"/>
  <c r="AV10" i="8"/>
  <c r="AV13" i="8"/>
  <c r="AV15" i="8"/>
  <c r="AV16" i="8"/>
  <c r="AY4" i="8"/>
  <c r="AZ1" i="8"/>
  <c r="AY1" i="8"/>
  <c r="AZ2" i="8"/>
  <c r="AZ3" i="8"/>
  <c r="AZ4" i="8"/>
  <c r="AY5" i="8"/>
  <c r="AY6" i="8"/>
  <c r="AZ6" i="8"/>
  <c r="AQ2" i="8" a="1"/>
  <c r="AQ2" i="8"/>
  <c r="AR5" i="8"/>
  <c r="AR17" i="8"/>
  <c r="AQ3" i="8"/>
  <c r="AR18" i="8"/>
  <c r="AR19" i="8"/>
  <c r="AR22" i="8"/>
  <c r="AR21" i="8"/>
  <c r="AR24" i="8"/>
  <c r="AR20" i="8"/>
  <c r="AR23" i="8"/>
  <c r="AR25" i="8"/>
  <c r="AR26" i="8"/>
  <c r="AR7" i="8"/>
  <c r="AR8" i="8"/>
  <c r="AR9" i="8"/>
  <c r="AR12" i="8"/>
  <c r="AR11" i="8"/>
  <c r="AR14" i="8"/>
  <c r="AR10" i="8"/>
  <c r="AR13" i="8"/>
  <c r="AR15" i="8"/>
  <c r="AR16" i="8"/>
  <c r="AU4" i="8"/>
  <c r="AV1" i="8"/>
  <c r="AU1" i="8"/>
  <c r="AV2" i="8"/>
  <c r="AV3" i="8"/>
  <c r="AV4" i="8"/>
  <c r="AU5" i="8"/>
  <c r="AU6" i="8"/>
  <c r="AV6" i="8"/>
  <c r="AM2" i="8" a="1"/>
  <c r="AM2" i="8"/>
  <c r="AN5" i="8"/>
  <c r="AN17" i="8"/>
  <c r="AM3" i="8"/>
  <c r="AN18" i="8"/>
  <c r="AN19" i="8"/>
  <c r="AN22" i="8"/>
  <c r="AN21" i="8"/>
  <c r="AN24" i="8"/>
  <c r="AN20" i="8"/>
  <c r="AN23" i="8"/>
  <c r="AN25" i="8"/>
  <c r="AN26" i="8"/>
  <c r="AN7" i="8"/>
  <c r="AN8" i="8"/>
  <c r="AN9" i="8"/>
  <c r="AN12" i="8"/>
  <c r="AN11" i="8"/>
  <c r="AN14" i="8"/>
  <c r="AN10" i="8"/>
  <c r="AN13" i="8"/>
  <c r="AN15" i="8"/>
  <c r="AN16" i="8"/>
  <c r="AQ4" i="8"/>
  <c r="AR1" i="8"/>
  <c r="AQ1" i="8"/>
  <c r="AR2" i="8"/>
  <c r="AR3" i="8"/>
  <c r="AR4" i="8"/>
  <c r="AQ5" i="8"/>
  <c r="AQ6" i="8"/>
  <c r="AR6" i="8"/>
  <c r="AI2" i="8" a="1"/>
  <c r="AI2" i="8"/>
  <c r="AJ5" i="8"/>
  <c r="AJ17" i="8"/>
  <c r="AI3" i="8"/>
  <c r="AJ18" i="8"/>
  <c r="AJ19" i="8"/>
  <c r="AJ22" i="8"/>
  <c r="AJ21" i="8"/>
  <c r="AJ24" i="8"/>
  <c r="AJ20" i="8"/>
  <c r="AJ23" i="8"/>
  <c r="AJ25" i="8"/>
  <c r="AJ26" i="8"/>
  <c r="AJ7" i="8"/>
  <c r="AJ8" i="8"/>
  <c r="AJ9" i="8"/>
  <c r="AJ12" i="8"/>
  <c r="AJ11" i="8"/>
  <c r="AJ14" i="8"/>
  <c r="AJ10" i="8"/>
  <c r="AJ13" i="8"/>
  <c r="AJ15" i="8"/>
  <c r="AJ16" i="8"/>
  <c r="AM4" i="8"/>
  <c r="AN1" i="8"/>
  <c r="AM1" i="8"/>
  <c r="AN2" i="8"/>
  <c r="AN3" i="8"/>
  <c r="AN4" i="8"/>
  <c r="AM5" i="8"/>
  <c r="AM6" i="8"/>
  <c r="AN6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4" i="8"/>
  <c r="AJ1" i="8"/>
  <c r="AI1" i="8"/>
  <c r="AJ2" i="8"/>
  <c r="AJ3" i="8"/>
  <c r="AJ4" i="8"/>
  <c r="AI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G2" i="8" a="1"/>
  <c r="G2" i="8"/>
  <c r="H5" i="8"/>
  <c r="H17" i="8"/>
  <c r="G3" i="8"/>
  <c r="H18" i="8"/>
  <c r="H19" i="8"/>
  <c r="H22" i="8"/>
  <c r="H21" i="8"/>
  <c r="H24" i="8"/>
  <c r="H20" i="8"/>
  <c r="H23" i="8"/>
  <c r="H25" i="8"/>
  <c r="H26" i="8"/>
  <c r="H7" i="8"/>
  <c r="H8" i="8"/>
  <c r="H9" i="8"/>
  <c r="H12" i="8"/>
  <c r="H11" i="8"/>
  <c r="H14" i="8"/>
  <c r="H10" i="8"/>
  <c r="H13" i="8"/>
  <c r="H15" i="8"/>
  <c r="H16" i="8"/>
  <c r="K4" i="8"/>
  <c r="L1" i="8"/>
  <c r="K1" i="8"/>
  <c r="L2" i="8"/>
  <c r="L3" i="8"/>
  <c r="L4" i="8"/>
  <c r="K5" i="8"/>
  <c r="K6" i="8"/>
  <c r="L6" i="8"/>
  <c r="G4" i="8"/>
  <c r="H1" i="8"/>
  <c r="G1" i="8"/>
  <c r="H2" i="8"/>
  <c r="H3" i="8"/>
  <c r="H4" i="8"/>
  <c r="G5" i="8"/>
  <c r="G6" i="8"/>
  <c r="H6" i="8"/>
</calcChain>
</file>

<file path=xl/sharedStrings.xml><?xml version="1.0" encoding="utf-8"?>
<sst xmlns="http://schemas.openxmlformats.org/spreadsheetml/2006/main" count="1573" uniqueCount="59">
  <si>
    <t>Year</t>
  </si>
  <si>
    <t>magnetic memory, hard disk</t>
  </si>
  <si>
    <t>mbit/$</t>
  </si>
  <si>
    <t>year</t>
  </si>
  <si>
    <t>mbits/$</t>
  </si>
  <si>
    <t>version</t>
  </si>
  <si>
    <t>date</t>
  </si>
  <si>
    <t>who</t>
  </si>
  <si>
    <t>what changes</t>
  </si>
  <si>
    <t>source</t>
  </si>
  <si>
    <t>Note</t>
  </si>
  <si>
    <t>10/29/013</t>
  </si>
  <si>
    <t>Basnet</t>
  </si>
  <si>
    <t>recently copied from non-dom study; original Koh&amp;Magee</t>
  </si>
  <si>
    <t>Koh&amp;Magee, 2006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</si>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</sst>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84">
    <xf numFmtId="0" fontId="0" fillId="0" borderId="0"/>
    <xf numFmtId="9" fontId="6" fillId="0" borderId="0" applyFont="0" applyFill="0" applyBorder="0" applyAlignment="0" applyProtection="0"/>
    <xf numFmtId="0" fontId="7" fillId="2" borderId="1" applyNumberFormat="0" applyAlignment="0" applyProtection="0"/>
    <xf numFmtId="0" fontId="8" fillId="3" borderId="2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wrapText="1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top" wrapText="1"/>
    </xf>
    <xf numFmtId="11" fontId="3" fillId="0" borderId="0" xfId="0" applyNumberFormat="1" applyFont="1" applyFill="1" applyBorder="1" applyAlignment="1">
      <alignment horizontal="center" vertical="top" wrapText="1"/>
    </xf>
    <xf numFmtId="11" fontId="0" fillId="0" borderId="0" xfId="0" applyNumberFormat="1"/>
    <xf numFmtId="0" fontId="1" fillId="0" borderId="0" xfId="0" applyFont="1"/>
    <xf numFmtId="14" fontId="0" fillId="0" borderId="0" xfId="0" applyNumberFormat="1"/>
    <xf numFmtId="0" fontId="7" fillId="2" borderId="1" xfId="2"/>
    <xf numFmtId="0" fontId="8" fillId="3" borderId="2" xfId="3"/>
    <xf numFmtId="164" fontId="7" fillId="2" borderId="1" xfId="2" applyNumberFormat="1"/>
    <xf numFmtId="2" fontId="8" fillId="3" borderId="2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584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4" x14ac:dyDescent="0"/>
  <sheetData>
    <row r="1" spans="1:5">
      <c r="B1" t="s">
        <v>43</v>
      </c>
      <c r="C1" t="s">
        <v>44</v>
      </c>
      <c r="D1" t="s">
        <v>45</v>
      </c>
      <c r="E1" t="s">
        <v>46</v>
      </c>
    </row>
    <row r="2" spans="1:5">
      <c r="A2" t="s">
        <v>47</v>
      </c>
      <c r="B2" s="19">
        <f>PRMallall!G1</f>
        <v>0.31815148715828817</v>
      </c>
      <c r="C2" s="19">
        <f>PRMallND!G1</f>
        <v>0.3185032840145251</v>
      </c>
      <c r="D2" s="19">
        <f>PRM70all!G1</f>
        <v>0.39201056810729806</v>
      </c>
      <c r="E2" s="19">
        <f>PRM70ND!G1</f>
        <v>0.39784537973259115</v>
      </c>
    </row>
    <row r="3" spans="1:5">
      <c r="A3" t="s">
        <v>42</v>
      </c>
      <c r="B3">
        <f>PRMallall!B26</f>
        <v>19</v>
      </c>
      <c r="C3">
        <f>PRMallND!B24</f>
        <v>17</v>
      </c>
      <c r="D3">
        <f>PRM70all!B24</f>
        <v>17</v>
      </c>
      <c r="E3">
        <f>PRM70ND!B22</f>
        <v>15</v>
      </c>
    </row>
    <row r="4" spans="1:5">
      <c r="A4" t="s">
        <v>16</v>
      </c>
      <c r="B4" s="18">
        <f>PRMallall!H1</f>
        <v>0.89456318879388164</v>
      </c>
      <c r="C4" s="18">
        <f>PRMallND!H1</f>
        <v>0.89144640565035071</v>
      </c>
      <c r="D4" s="18">
        <f>PRM70all!H1</f>
        <v>0.8580821887845953</v>
      </c>
      <c r="E4" s="18">
        <f>PRM70ND!H1</f>
        <v>0.85463407477251041</v>
      </c>
    </row>
    <row r="5" spans="1:5">
      <c r="A5" t="s">
        <v>48</v>
      </c>
      <c r="B5" s="19">
        <f>PRMallall!H16</f>
        <v>4.1618245757602701E-2</v>
      </c>
      <c r="C5" s="19">
        <f>PRMallND!H16</f>
        <v>4.5551999673438676E-2</v>
      </c>
      <c r="D5" s="19">
        <f>PRM70all!H16</f>
        <v>6.0740788574185828E-2</v>
      </c>
      <c r="E5" s="19">
        <f>PRM70ND!H16</f>
        <v>6.771906450405607E-2</v>
      </c>
    </row>
    <row r="6" spans="1:5">
      <c r="A6" t="s">
        <v>49</v>
      </c>
      <c r="B6" s="19">
        <f>PRMallall!H26</f>
        <v>1.9858880382469551E-2</v>
      </c>
      <c r="C6" s="19">
        <f>PRMallND!H26</f>
        <v>2.1592887534613275E-2</v>
      </c>
      <c r="D6" s="19">
        <f>PRM70all!H26</f>
        <v>2.8780789285237002E-2</v>
      </c>
      <c r="E6" s="19">
        <f>PRM70ND!H26</f>
        <v>3.1803760678691423E-2</v>
      </c>
    </row>
    <row r="7" spans="1:5">
      <c r="A7" t="s">
        <v>50</v>
      </c>
      <c r="B7" s="19">
        <f>SUM(B5:B6)/3</f>
        <v>2.0492375380024085E-2</v>
      </c>
      <c r="C7" s="19">
        <f>SUM(C5:C6)/3</f>
        <v>2.238162906935065E-2</v>
      </c>
      <c r="D7" s="19">
        <f>SUM(D5:D6)/3</f>
        <v>2.9840525953140944E-2</v>
      </c>
      <c r="E7" s="19">
        <f>SUM(E5:E6)/3</f>
        <v>3.3174275060915831E-2</v>
      </c>
    </row>
    <row r="8" spans="1:5">
      <c r="A8" t="s">
        <v>51</v>
      </c>
      <c r="B8" s="20">
        <f>B7/B2</f>
        <v>6.4410748360980083E-2</v>
      </c>
      <c r="C8" s="20">
        <f>C7/C2</f>
        <v>7.027126624016207E-2</v>
      </c>
      <c r="D8" s="20">
        <f>D7/D2</f>
        <v>7.6121738496022454E-2</v>
      </c>
      <c r="E8" s="20">
        <f>E7/E2</f>
        <v>8.3384844341320929E-2</v>
      </c>
    </row>
    <row r="9" spans="1:5">
      <c r="A9" t="s">
        <v>52</v>
      </c>
      <c r="B9" s="19">
        <f>PRMallall!B21</f>
        <v>0.31872867844074837</v>
      </c>
      <c r="C9" s="19">
        <f>PRMallND!B19</f>
        <v>0.31914396565715414</v>
      </c>
      <c r="D9" s="19">
        <f>PRM70all!B19</f>
        <v>0.39585925983641712</v>
      </c>
      <c r="E9" s="19">
        <f>PRM70ND!B17</f>
        <v>0.4032334892007039</v>
      </c>
    </row>
    <row r="10" spans="1:5">
      <c r="A10" t="s">
        <v>53</v>
      </c>
      <c r="B10" s="19">
        <f>PRMallall!B22</f>
        <v>7.4810395609327214E-3</v>
      </c>
      <c r="C10" s="19">
        <f>PRMallND!B20</f>
        <v>8.4515539941189752E-3</v>
      </c>
      <c r="D10" s="19">
        <f>PRM70all!B20</f>
        <v>3.5232590281099346E-2</v>
      </c>
      <c r="E10" s="19">
        <f>PRM70ND!B18</f>
        <v>4.4346433125380273E-2</v>
      </c>
    </row>
    <row r="11" spans="1:5">
      <c r="A11" t="s">
        <v>55</v>
      </c>
      <c r="B11" s="19">
        <f>PRMallall!B24</f>
        <v>0.33792628965121674</v>
      </c>
      <c r="C11" s="19">
        <f>PRMallND!B22</f>
        <v>0.3391340718077569</v>
      </c>
      <c r="D11" s="19">
        <f>PRM70all!B22</f>
        <v>0.53077377900702882</v>
      </c>
      <c r="E11" s="19">
        <f>PRM70ND!B20</f>
        <v>0.56175227811652395</v>
      </c>
    </row>
    <row r="12" spans="1:5">
      <c r="A12" t="s">
        <v>54</v>
      </c>
      <c r="B12" s="19">
        <f>PRMallall!B23</f>
        <v>0.30721034341328518</v>
      </c>
      <c r="C12" s="19">
        <f>PRMallND!B21</f>
        <v>0.30543773024623472</v>
      </c>
      <c r="D12" s="19">
        <f>PRM70all!B21</f>
        <v>0.37391282640930179</v>
      </c>
      <c r="E12" s="19">
        <f>PRM70ND!B19</f>
        <v>0.37646987469102711</v>
      </c>
    </row>
    <row r="13" spans="1:5">
      <c r="A13" t="s">
        <v>56</v>
      </c>
      <c r="B13">
        <f>PRMallall!E25</f>
        <v>48</v>
      </c>
      <c r="C13">
        <f>PRMallND!E23</f>
        <v>47</v>
      </c>
      <c r="D13">
        <f>PRM70all!E23</f>
        <v>33</v>
      </c>
      <c r="E13">
        <f>PRM70ND!E21</f>
        <v>32</v>
      </c>
    </row>
    <row r="14" spans="1:5">
      <c r="A14" t="s">
        <v>57</v>
      </c>
    </row>
    <row r="15" spans="1:5">
      <c r="A15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workbookViewId="0">
      <selection activeCell="F1" sqref="F1"/>
    </sheetView>
  </sheetViews>
  <sheetFormatPr baseColWidth="10" defaultRowHeight="14" x14ac:dyDescent="0"/>
  <sheetData>
    <row r="1" spans="2:68" ht="17" thickTop="1" thickBot="1">
      <c r="B1" s="9" t="s">
        <v>15</v>
      </c>
      <c r="C1" s="9" t="s">
        <v>16</v>
      </c>
      <c r="D1" s="9" t="s">
        <v>17</v>
      </c>
      <c r="E1" s="9" t="s">
        <v>3</v>
      </c>
      <c r="F1" s="9" t="s">
        <v>4</v>
      </c>
      <c r="G1" s="11">
        <f>LN(G2)</f>
        <v>0.39784537973259115</v>
      </c>
      <c r="H1" s="12">
        <f>G4</f>
        <v>0.85463407477251041</v>
      </c>
      <c r="I1" t="s">
        <v>3</v>
      </c>
      <c r="J1" t="s">
        <v>4</v>
      </c>
      <c r="K1" s="13">
        <f>LN(K2)</f>
        <v>0.56175227811652395</v>
      </c>
      <c r="L1" s="14">
        <f>K4</f>
        <v>0.97817559088033146</v>
      </c>
      <c r="M1" t="s">
        <v>3</v>
      </c>
      <c r="N1" t="s">
        <v>4</v>
      </c>
      <c r="O1" s="13">
        <f>LN(O2)</f>
        <v>0.38572895180247552</v>
      </c>
      <c r="P1" s="14">
        <f>O4</f>
        <v>0.84814173304818152</v>
      </c>
      <c r="Q1" t="s">
        <v>3</v>
      </c>
      <c r="R1" t="s">
        <v>4</v>
      </c>
      <c r="S1" s="13">
        <f>LN(S2)</f>
        <v>0.38961700564858565</v>
      </c>
      <c r="T1" s="14">
        <f>S4</f>
        <v>0.84896498279867072</v>
      </c>
      <c r="U1" t="s">
        <v>3</v>
      </c>
      <c r="V1" t="s">
        <v>4</v>
      </c>
      <c r="W1" s="13">
        <f>LN(W2)</f>
        <v>0.39467697404286994</v>
      </c>
      <c r="X1" s="14">
        <f>W4</f>
        <v>0.85135635688020794</v>
      </c>
      <c r="Y1" t="s">
        <v>3</v>
      </c>
      <c r="Z1" t="s">
        <v>4</v>
      </c>
      <c r="AA1" s="13">
        <f>LN(AA2)</f>
        <v>0.39394592329910283</v>
      </c>
      <c r="AB1" s="14">
        <f>AA4</f>
        <v>0.86004631169795187</v>
      </c>
      <c r="AC1" t="s">
        <v>3</v>
      </c>
      <c r="AD1" t="s">
        <v>4</v>
      </c>
      <c r="AE1" s="13">
        <f>LN(AE2)</f>
        <v>0.39492325901461872</v>
      </c>
      <c r="AF1" s="14">
        <f>AE4</f>
        <v>0.8652216796584884</v>
      </c>
      <c r="AG1" t="s">
        <v>3</v>
      </c>
      <c r="AH1" t="s">
        <v>4</v>
      </c>
      <c r="AI1" s="13">
        <f>LN(AI2)</f>
        <v>0.39718490399947409</v>
      </c>
      <c r="AJ1" s="14">
        <f>AI4</f>
        <v>0.85818192555092943</v>
      </c>
      <c r="AK1" t="s">
        <v>3</v>
      </c>
      <c r="AL1" t="s">
        <v>4</v>
      </c>
      <c r="AM1" s="13">
        <f>LN(AM2)</f>
        <v>0.39821685963561854</v>
      </c>
      <c r="AN1" s="14">
        <f>AM4</f>
        <v>0.85993001494749866</v>
      </c>
      <c r="AO1" t="s">
        <v>3</v>
      </c>
      <c r="AP1" t="s">
        <v>4</v>
      </c>
      <c r="AQ1" s="13">
        <f>LN(AQ2)</f>
        <v>0.3987925442464067</v>
      </c>
      <c r="AR1" s="14">
        <f>AQ4</f>
        <v>0.85512378493988983</v>
      </c>
      <c r="AS1" t="s">
        <v>3</v>
      </c>
      <c r="AT1" t="s">
        <v>4</v>
      </c>
      <c r="AU1" s="13">
        <f>LN(AU2)</f>
        <v>0.40007141631854876</v>
      </c>
      <c r="AV1" s="14">
        <f>AU4</f>
        <v>0.85440375607494246</v>
      </c>
      <c r="AW1" t="s">
        <v>3</v>
      </c>
      <c r="AX1" t="s">
        <v>4</v>
      </c>
      <c r="AY1" s="13">
        <f>LN(AY2)</f>
        <v>0.39597314344271994</v>
      </c>
      <c r="AZ1" s="14">
        <f>AY4</f>
        <v>0.84981253952238611</v>
      </c>
      <c r="BA1" t="s">
        <v>3</v>
      </c>
      <c r="BB1" t="s">
        <v>4</v>
      </c>
      <c r="BC1" s="13">
        <f>LN(BC2)</f>
        <v>0.39048257355510663</v>
      </c>
      <c r="BD1" s="14">
        <f>BC4</f>
        <v>0.84950586585095433</v>
      </c>
      <c r="BE1" t="s">
        <v>3</v>
      </c>
      <c r="BF1" t="s">
        <v>4</v>
      </c>
      <c r="BG1" s="13">
        <f>LN(BG2)</f>
        <v>0.38849832160872966</v>
      </c>
      <c r="BH1" s="14">
        <f>BG4</f>
        <v>0.84713083912894938</v>
      </c>
      <c r="BI1" t="s">
        <v>3</v>
      </c>
      <c r="BJ1" t="s">
        <v>4</v>
      </c>
      <c r="BK1" s="13">
        <f>LN(BK2)</f>
        <v>0.38216830858874984</v>
      </c>
      <c r="BL1" s="14">
        <f>BK4</f>
        <v>0.84211842987816521</v>
      </c>
      <c r="BM1" t="s">
        <v>3</v>
      </c>
      <c r="BN1" t="s">
        <v>4</v>
      </c>
      <c r="BO1" s="13">
        <f>LN(BO2)</f>
        <v>0.37646987469102711</v>
      </c>
      <c r="BP1" s="14">
        <f>BO4</f>
        <v>0.8407107089648459</v>
      </c>
    </row>
    <row r="2" spans="2:68" ht="15" thickTop="1">
      <c r="B2">
        <v>0.56175227811652395</v>
      </c>
      <c r="C2" s="15">
        <v>0.97817559088033146</v>
      </c>
      <c r="D2">
        <v>537.84306490045333</v>
      </c>
      <c r="E2">
        <v>1971</v>
      </c>
      <c r="F2" s="8">
        <v>7.51E-2</v>
      </c>
      <c r="G2">
        <f t="array" ref="G2:H6">LOGEST(F2:F16,E2:E16,TRUE, TRUE)</f>
        <v>1.4886138422415411</v>
      </c>
      <c r="H2">
        <v>0</v>
      </c>
      <c r="I2">
        <v>1985</v>
      </c>
      <c r="J2" s="8">
        <v>0.23599999999999999</v>
      </c>
      <c r="K2">
        <f t="array" ref="K2:L6">LOGEST(J2:J15,I2:I15,TRUE, TRUE)</f>
        <v>1.7537428546793468</v>
      </c>
      <c r="L2">
        <v>0</v>
      </c>
      <c r="M2">
        <v>1971</v>
      </c>
      <c r="N2" s="8">
        <v>7.51E-2</v>
      </c>
      <c r="O2">
        <f t="array" ref="O2:P6">LOGEST(N2:N15,M2:M15,TRUE, TRUE)</f>
        <v>1.4706859899996119</v>
      </c>
      <c r="P2">
        <v>0</v>
      </c>
      <c r="Q2">
        <v>1971</v>
      </c>
      <c r="R2" s="8">
        <v>7.51E-2</v>
      </c>
      <c r="S2">
        <f t="array" ref="S2:T6">LOGEST(R2:R15,Q2:Q15,TRUE, TRUE)</f>
        <v>1.4764152268928326</v>
      </c>
      <c r="T2">
        <v>0</v>
      </c>
      <c r="U2">
        <v>1971</v>
      </c>
      <c r="V2" s="8">
        <v>7.51E-2</v>
      </c>
      <c r="W2">
        <f t="array" ref="W2:X6">LOGEST(V2:V15,U2:U15,TRUE, TRUE)</f>
        <v>1.4839047737331599</v>
      </c>
      <c r="X2">
        <v>0</v>
      </c>
      <c r="Y2">
        <v>1971</v>
      </c>
      <c r="Z2" s="8">
        <v>7.51E-2</v>
      </c>
      <c r="AA2">
        <f t="array" ref="AA2:AB6">LOGEST(Z2:Z15,Y2:Y15,TRUE, TRUE)</f>
        <v>1.4828203604734984</v>
      </c>
      <c r="AB2">
        <v>0</v>
      </c>
      <c r="AC2">
        <v>1971</v>
      </c>
      <c r="AD2" s="8">
        <v>7.51E-2</v>
      </c>
      <c r="AE2">
        <f t="array" ref="AE2:AF6">LOGEST(AD2:AD15,AC2:AC15,TRUE, TRUE)</f>
        <v>1.4842702821862086</v>
      </c>
      <c r="AF2">
        <v>0</v>
      </c>
      <c r="AG2">
        <v>1971</v>
      </c>
      <c r="AH2" s="8">
        <v>7.51E-2</v>
      </c>
      <c r="AI2">
        <f t="array" ref="AI2:AJ6">LOGEST(AH2:AH15,AG2:AG15,TRUE, TRUE)</f>
        <v>1.4876309735389515</v>
      </c>
      <c r="AJ2">
        <v>0</v>
      </c>
      <c r="AK2">
        <v>1971</v>
      </c>
      <c r="AL2" s="8">
        <v>7.51E-2</v>
      </c>
      <c r="AM2">
        <f t="array" ref="AM2:AN6">LOGEST(AL2:AL15,AK2:AK15,TRUE, TRUE)</f>
        <v>1.4891669350923811</v>
      </c>
      <c r="AN2">
        <v>0</v>
      </c>
      <c r="AO2">
        <v>1971</v>
      </c>
      <c r="AP2" s="8">
        <v>7.51E-2</v>
      </c>
      <c r="AQ2">
        <f t="array" ref="AQ2:AR6">LOGEST(AP2:AP15,AO2:AO15,TRUE, TRUE)</f>
        <v>1.4900244723916383</v>
      </c>
      <c r="AR2">
        <v>0</v>
      </c>
      <c r="AS2">
        <v>1971</v>
      </c>
      <c r="AT2" s="8">
        <v>7.51E-2</v>
      </c>
      <c r="AU2">
        <f t="array" ref="AU2:AV6">LOGEST(AT2:AT15,AS2:AS15,TRUE, TRUE)</f>
        <v>1.4919312420735562</v>
      </c>
      <c r="AV2">
        <v>0</v>
      </c>
      <c r="AW2">
        <v>1971</v>
      </c>
      <c r="AX2" s="8">
        <v>7.51E-2</v>
      </c>
      <c r="AY2">
        <f t="array" ref="AY2:AZ6">LOGEST(AX2:AX15,AW2:AW15,TRUE, TRUE)</f>
        <v>1.4858294127528073</v>
      </c>
      <c r="AZ2">
        <v>0</v>
      </c>
      <c r="BA2">
        <v>1971</v>
      </c>
      <c r="BB2" s="8">
        <v>7.51E-2</v>
      </c>
      <c r="BC2">
        <f t="array" ref="BC2:BD6">LOGEST(BB2:BB15,BA2:BA15,TRUE, TRUE)</f>
        <v>1.4776937177604406</v>
      </c>
      <c r="BD2">
        <v>0</v>
      </c>
      <c r="BE2">
        <v>1971</v>
      </c>
      <c r="BF2" s="8">
        <v>7.51E-2</v>
      </c>
      <c r="BG2">
        <f t="array" ref="BG2:BH6">LOGEST(BF2:BF15,BE2:BE15,TRUE, TRUE)</f>
        <v>1.4747645082307679</v>
      </c>
      <c r="BH2">
        <v>0</v>
      </c>
      <c r="BI2">
        <v>1971</v>
      </c>
      <c r="BJ2" s="8">
        <v>7.51E-2</v>
      </c>
      <c r="BK2">
        <f t="array" ref="BK2:BL6">LOGEST(BJ2:BJ15,BI2:BI15,TRUE, TRUE)</f>
        <v>1.4654587136654957</v>
      </c>
      <c r="BL2">
        <v>0</v>
      </c>
      <c r="BM2">
        <v>1971</v>
      </c>
      <c r="BN2" s="8">
        <v>7.51E-2</v>
      </c>
      <c r="BO2">
        <f t="array" ref="BO2:BP6">LOGEST(BN2:BN15,BM2:BM15,TRUE, TRUE)</f>
        <v>1.4571316422220686</v>
      </c>
      <c r="BP2">
        <v>0</v>
      </c>
    </row>
    <row r="3" spans="2:68">
      <c r="B3">
        <v>0.38572895180247552</v>
      </c>
      <c r="C3" s="15">
        <v>0.84814173304818152</v>
      </c>
      <c r="D3">
        <v>67.021051937905739</v>
      </c>
      <c r="E3">
        <v>1985</v>
      </c>
      <c r="F3" s="8">
        <v>0.23599999999999999</v>
      </c>
      <c r="G3">
        <v>4.5507591285520364E-2</v>
      </c>
      <c r="H3">
        <v>90.682179868139684</v>
      </c>
      <c r="I3">
        <v>1986</v>
      </c>
      <c r="J3" s="8">
        <v>0.45900000000000002</v>
      </c>
      <c r="K3">
        <v>2.4222393538281446E-2</v>
      </c>
      <c r="L3">
        <v>48.304835121344979</v>
      </c>
      <c r="M3">
        <v>1986</v>
      </c>
      <c r="N3" s="8">
        <v>0.45900000000000002</v>
      </c>
      <c r="O3">
        <v>4.7116890042655596E-2</v>
      </c>
      <c r="P3">
        <v>93.914803247408017</v>
      </c>
      <c r="Q3">
        <v>1985</v>
      </c>
      <c r="R3" s="8">
        <v>0.23599999999999999</v>
      </c>
      <c r="S3">
        <v>4.7439621718534802E-2</v>
      </c>
      <c r="T3">
        <v>94.554706273309847</v>
      </c>
      <c r="U3">
        <v>1985</v>
      </c>
      <c r="V3" s="8">
        <v>0.23599999999999999</v>
      </c>
      <c r="W3">
        <v>4.760676222025903E-2</v>
      </c>
      <c r="X3">
        <v>94.881063666026151</v>
      </c>
      <c r="Y3">
        <v>1985</v>
      </c>
      <c r="Z3" s="8">
        <v>0.23599999999999999</v>
      </c>
      <c r="AA3">
        <v>4.5875123120203178E-2</v>
      </c>
      <c r="AB3">
        <v>91.423337713865592</v>
      </c>
      <c r="AC3">
        <v>1985</v>
      </c>
      <c r="AD3" s="8">
        <v>0.23599999999999999</v>
      </c>
      <c r="AE3">
        <v>4.4995430635654497E-2</v>
      </c>
      <c r="AF3">
        <v>89.667011291152889</v>
      </c>
      <c r="AG3">
        <v>1985</v>
      </c>
      <c r="AH3" s="8">
        <v>0.23599999999999999</v>
      </c>
      <c r="AI3">
        <v>4.6609905362093043E-2</v>
      </c>
      <c r="AJ3">
        <v>92.88101356603201</v>
      </c>
      <c r="AK3">
        <v>1985</v>
      </c>
      <c r="AL3" s="8">
        <v>0.23599999999999999</v>
      </c>
      <c r="AM3">
        <v>4.639487483277456E-2</v>
      </c>
      <c r="AN3">
        <v>92.449201922560391</v>
      </c>
      <c r="AO3">
        <v>1985</v>
      </c>
      <c r="AP3" s="8">
        <v>0.23599999999999999</v>
      </c>
      <c r="AQ3">
        <v>4.7384953602231411E-2</v>
      </c>
      <c r="AR3">
        <v>94.415318008635083</v>
      </c>
      <c r="AS3">
        <v>1985</v>
      </c>
      <c r="AT3" s="8">
        <v>0.23599999999999999</v>
      </c>
      <c r="AU3">
        <v>4.7674968177785805E-2</v>
      </c>
      <c r="AV3">
        <v>94.986354073525163</v>
      </c>
      <c r="AW3">
        <v>1985</v>
      </c>
      <c r="AX3" s="8">
        <v>0.23599999999999999</v>
      </c>
      <c r="AY3">
        <v>4.8054092233105396E-2</v>
      </c>
      <c r="AZ3">
        <v>95.738269552459172</v>
      </c>
      <c r="BA3">
        <v>1985</v>
      </c>
      <c r="BB3" s="8">
        <v>0.23599999999999999</v>
      </c>
      <c r="BC3">
        <v>4.7444691738843608E-2</v>
      </c>
      <c r="BD3">
        <v>94.520760149051455</v>
      </c>
      <c r="BE3">
        <v>1985</v>
      </c>
      <c r="BF3" s="8">
        <v>0.23599999999999999</v>
      </c>
      <c r="BG3">
        <v>4.764125775996781E-2</v>
      </c>
      <c r="BH3">
        <v>94.908949538558332</v>
      </c>
      <c r="BI3">
        <v>1985</v>
      </c>
      <c r="BJ3" s="8">
        <v>0.23599999999999999</v>
      </c>
      <c r="BK3">
        <v>4.7768673295429741E-2</v>
      </c>
      <c r="BL3">
        <v>95.155926886681954</v>
      </c>
      <c r="BM3">
        <v>1985</v>
      </c>
      <c r="BN3" s="8">
        <v>0.23599999999999999</v>
      </c>
      <c r="BO3">
        <v>4.7305278794686698E-2</v>
      </c>
      <c r="BP3">
        <v>94.2294411683162</v>
      </c>
    </row>
    <row r="4" spans="2:68" ht="15" thickBot="1">
      <c r="B4">
        <v>0.38961700564858565</v>
      </c>
      <c r="C4" s="15">
        <v>0.84896498279867072</v>
      </c>
      <c r="D4">
        <v>67.451773650636483</v>
      </c>
      <c r="E4">
        <v>1986</v>
      </c>
      <c r="F4" s="8">
        <v>0.45900000000000002</v>
      </c>
      <c r="G4">
        <v>0.85463407477251041</v>
      </c>
      <c r="H4">
        <v>1.3991888473962182</v>
      </c>
      <c r="I4">
        <v>1988</v>
      </c>
      <c r="J4" s="8">
        <v>1.595</v>
      </c>
      <c r="K4">
        <v>0.97817559088033146</v>
      </c>
      <c r="L4">
        <v>0.50945235944687883</v>
      </c>
      <c r="M4">
        <v>1988</v>
      </c>
      <c r="N4" s="8">
        <v>1.595</v>
      </c>
      <c r="O4">
        <v>0.84814173304818152</v>
      </c>
      <c r="P4">
        <v>1.3995835195829391</v>
      </c>
      <c r="Q4">
        <v>1988</v>
      </c>
      <c r="R4" s="8">
        <v>1.595</v>
      </c>
      <c r="S4">
        <v>0.84896498279867072</v>
      </c>
      <c r="T4">
        <v>1.421380278968531</v>
      </c>
      <c r="U4">
        <v>1986</v>
      </c>
      <c r="V4" s="8">
        <v>0.45900000000000002</v>
      </c>
      <c r="W4">
        <v>0.85135635688020794</v>
      </c>
      <c r="X4">
        <v>1.4455532892241549</v>
      </c>
      <c r="Y4">
        <v>1986</v>
      </c>
      <c r="Z4" s="8">
        <v>0.45900000000000002</v>
      </c>
      <c r="AA4">
        <v>0.86004631169795187</v>
      </c>
      <c r="AB4">
        <v>1.4047935644668583</v>
      </c>
      <c r="AC4">
        <v>1986</v>
      </c>
      <c r="AD4" s="8">
        <v>0.45900000000000002</v>
      </c>
      <c r="AE4">
        <v>0.8652216796584884</v>
      </c>
      <c r="AF4">
        <v>1.3812623561002584</v>
      </c>
      <c r="AG4">
        <v>1986</v>
      </c>
      <c r="AH4" s="8">
        <v>0.45900000000000002</v>
      </c>
      <c r="AI4">
        <v>0.85818192555092943</v>
      </c>
      <c r="AJ4">
        <v>1.432719910808393</v>
      </c>
      <c r="AK4">
        <v>1986</v>
      </c>
      <c r="AL4" s="8">
        <v>0.45900000000000002</v>
      </c>
      <c r="AM4">
        <v>0.85993001494749866</v>
      </c>
      <c r="AN4">
        <v>1.4263796881675928</v>
      </c>
      <c r="AO4">
        <v>1986</v>
      </c>
      <c r="AP4" s="8">
        <v>0.45900000000000002</v>
      </c>
      <c r="AQ4">
        <v>0.85512378493988983</v>
      </c>
      <c r="AR4">
        <v>1.4524087342406555</v>
      </c>
      <c r="AS4">
        <v>1986</v>
      </c>
      <c r="AT4" s="8">
        <v>0.45900000000000002</v>
      </c>
      <c r="AU4">
        <v>0.85440375607494246</v>
      </c>
      <c r="AV4">
        <v>1.4501454916668135</v>
      </c>
      <c r="AW4">
        <v>1986</v>
      </c>
      <c r="AX4" s="8">
        <v>0.45900000000000002</v>
      </c>
      <c r="AY4">
        <v>0.84981253952238611</v>
      </c>
      <c r="AZ4">
        <v>1.4534731693109302</v>
      </c>
      <c r="BA4">
        <v>1986</v>
      </c>
      <c r="BB4" s="8">
        <v>0.45900000000000002</v>
      </c>
      <c r="BC4">
        <v>0.84950586585095433</v>
      </c>
      <c r="BD4">
        <v>1.4252034319550786</v>
      </c>
      <c r="BE4">
        <v>1986</v>
      </c>
      <c r="BF4" s="8">
        <v>0.45900000000000002</v>
      </c>
      <c r="BG4">
        <v>0.84713083912894938</v>
      </c>
      <c r="BH4">
        <v>1.4194490976670098</v>
      </c>
      <c r="BI4">
        <v>1986</v>
      </c>
      <c r="BJ4" s="8">
        <v>0.45900000000000002</v>
      </c>
      <c r="BK4">
        <v>0.84211842987816521</v>
      </c>
      <c r="BL4">
        <v>1.3943216696449525</v>
      </c>
      <c r="BM4">
        <v>1986</v>
      </c>
      <c r="BN4" s="8">
        <v>0.45900000000000002</v>
      </c>
      <c r="BO4">
        <v>0.8407107089648459</v>
      </c>
      <c r="BP4">
        <v>1.3636140036063835</v>
      </c>
    </row>
    <row r="5" spans="2:68" ht="17" thickTop="1" thickBot="1">
      <c r="B5">
        <v>0.39467697404286994</v>
      </c>
      <c r="C5" s="15">
        <v>0.85135635688020794</v>
      </c>
      <c r="D5">
        <v>68.729991193294325</v>
      </c>
      <c r="E5">
        <v>1988</v>
      </c>
      <c r="F5" s="8">
        <v>1.595</v>
      </c>
      <c r="G5">
        <v>76.429486171919038</v>
      </c>
      <c r="H5">
        <v>13</v>
      </c>
      <c r="I5">
        <v>1990</v>
      </c>
      <c r="J5" s="8">
        <v>1.7629999999999999</v>
      </c>
      <c r="K5" s="12">
        <v>537.84306490045333</v>
      </c>
      <c r="L5">
        <v>12</v>
      </c>
      <c r="M5">
        <v>1990</v>
      </c>
      <c r="N5" s="8">
        <v>1.7629999999999999</v>
      </c>
      <c r="O5" s="12">
        <v>67.021051937905739</v>
      </c>
      <c r="P5">
        <v>12</v>
      </c>
      <c r="Q5">
        <v>1990</v>
      </c>
      <c r="R5" s="8">
        <v>1.7629999999999999</v>
      </c>
      <c r="S5" s="12">
        <v>67.451773650636483</v>
      </c>
      <c r="T5">
        <v>12</v>
      </c>
      <c r="U5">
        <v>1990</v>
      </c>
      <c r="V5" s="8">
        <v>1.7629999999999999</v>
      </c>
      <c r="W5" s="12">
        <v>68.729991193294325</v>
      </c>
      <c r="X5">
        <v>12</v>
      </c>
      <c r="Y5">
        <v>1988</v>
      </c>
      <c r="Z5" s="8">
        <v>1.595</v>
      </c>
      <c r="AA5" s="12">
        <v>73.742649197651687</v>
      </c>
      <c r="AB5">
        <v>12</v>
      </c>
      <c r="AC5">
        <v>1988</v>
      </c>
      <c r="AD5" s="8">
        <v>1.595</v>
      </c>
      <c r="AE5" s="12">
        <v>77.035090878069113</v>
      </c>
      <c r="AF5">
        <v>12</v>
      </c>
      <c r="AG5">
        <v>1988</v>
      </c>
      <c r="AH5" s="8">
        <v>1.595</v>
      </c>
      <c r="AI5" s="12">
        <v>72.615448676885094</v>
      </c>
      <c r="AJ5">
        <v>12</v>
      </c>
      <c r="AK5">
        <v>1988</v>
      </c>
      <c r="AL5" s="8">
        <v>1.595</v>
      </c>
      <c r="AM5" s="12">
        <v>73.671459131677196</v>
      </c>
      <c r="AN5">
        <v>12</v>
      </c>
      <c r="AO5">
        <v>1988</v>
      </c>
      <c r="AP5" s="8">
        <v>1.595</v>
      </c>
      <c r="AQ5" s="12">
        <v>70.829331198507006</v>
      </c>
      <c r="AR5">
        <v>12</v>
      </c>
      <c r="AS5">
        <v>1988</v>
      </c>
      <c r="AT5" s="8">
        <v>1.595</v>
      </c>
      <c r="AU5" s="12">
        <v>70.419708616774088</v>
      </c>
      <c r="AV5">
        <v>12</v>
      </c>
      <c r="AW5">
        <v>1988</v>
      </c>
      <c r="AX5" s="8">
        <v>1.595</v>
      </c>
      <c r="AY5" s="12">
        <v>67.900145869958678</v>
      </c>
      <c r="AZ5">
        <v>12</v>
      </c>
      <c r="BA5">
        <v>1988</v>
      </c>
      <c r="BB5" s="8">
        <v>1.595</v>
      </c>
      <c r="BC5" s="12">
        <v>67.737327091536343</v>
      </c>
      <c r="BD5">
        <v>12</v>
      </c>
      <c r="BE5">
        <v>1988</v>
      </c>
      <c r="BF5" s="8">
        <v>1.595</v>
      </c>
      <c r="BG5" s="12">
        <v>66.498501147149838</v>
      </c>
      <c r="BH5">
        <v>12</v>
      </c>
      <c r="BI5">
        <v>1988</v>
      </c>
      <c r="BJ5" s="8">
        <v>1.595</v>
      </c>
      <c r="BK5" s="12">
        <v>64.006338109886983</v>
      </c>
      <c r="BL5">
        <v>12</v>
      </c>
      <c r="BM5">
        <v>1988</v>
      </c>
      <c r="BN5" s="8">
        <v>1.595</v>
      </c>
      <c r="BO5" s="12">
        <v>63.334631236143025</v>
      </c>
      <c r="BP5">
        <v>12</v>
      </c>
    </row>
    <row r="6" spans="2:68" ht="15" thickTop="1">
      <c r="B6">
        <v>0.39394592329910283</v>
      </c>
      <c r="C6" s="15">
        <v>0.86004631169795187</v>
      </c>
      <c r="D6">
        <v>73.742649197651687</v>
      </c>
      <c r="E6">
        <v>1990</v>
      </c>
      <c r="F6" s="8">
        <v>1.7629999999999999</v>
      </c>
      <c r="G6">
        <v>149.62825445035986</v>
      </c>
      <c r="H6">
        <v>25.450482598813444</v>
      </c>
      <c r="I6">
        <v>1991</v>
      </c>
      <c r="J6" s="8">
        <v>2.0190000000000001</v>
      </c>
      <c r="K6">
        <v>139.59270691819032</v>
      </c>
      <c r="L6">
        <v>3.1145004785519022</v>
      </c>
      <c r="M6">
        <v>1991</v>
      </c>
      <c r="N6" s="8">
        <v>2.0190000000000001</v>
      </c>
      <c r="O6">
        <v>131.28311714763839</v>
      </c>
      <c r="P6">
        <v>23.50600833945801</v>
      </c>
      <c r="Q6">
        <v>1991</v>
      </c>
      <c r="R6" s="8">
        <v>2.0190000000000001</v>
      </c>
      <c r="S6">
        <v>136.27429532759174</v>
      </c>
      <c r="T6">
        <v>24.243862769287912</v>
      </c>
      <c r="U6">
        <v>1991</v>
      </c>
      <c r="V6" s="8">
        <v>2.0190000000000001</v>
      </c>
      <c r="W6">
        <v>143.61986056014464</v>
      </c>
      <c r="X6">
        <v>25.07549174384128</v>
      </c>
      <c r="Y6">
        <v>1991</v>
      </c>
      <c r="Z6" s="8">
        <v>2.0190000000000001</v>
      </c>
      <c r="AA6">
        <v>145.52705930526605</v>
      </c>
      <c r="AB6">
        <v>23.681339505210016</v>
      </c>
      <c r="AC6">
        <v>1990</v>
      </c>
      <c r="AD6" s="8">
        <v>1.7629999999999999</v>
      </c>
      <c r="AE6">
        <v>146.97414800557351</v>
      </c>
      <c r="AF6">
        <v>22.894628356555643</v>
      </c>
      <c r="AG6">
        <v>1990</v>
      </c>
      <c r="AH6" s="8">
        <v>1.7629999999999999</v>
      </c>
      <c r="AI6">
        <v>149.05673977728316</v>
      </c>
      <c r="AJ6">
        <v>24.632236113921714</v>
      </c>
      <c r="AK6">
        <v>1990</v>
      </c>
      <c r="AL6" s="8">
        <v>1.7629999999999999</v>
      </c>
      <c r="AM6">
        <v>149.88893131108185</v>
      </c>
      <c r="AN6">
        <v>24.414708177804947</v>
      </c>
      <c r="AO6">
        <v>1990</v>
      </c>
      <c r="AP6" s="8">
        <v>1.7629999999999999</v>
      </c>
      <c r="AQ6">
        <v>149.41384599905777</v>
      </c>
      <c r="AR6">
        <v>25.313893575582522</v>
      </c>
      <c r="AS6">
        <v>1990</v>
      </c>
      <c r="AT6" s="8">
        <v>1.7629999999999999</v>
      </c>
      <c r="AU6">
        <v>148.08715075167083</v>
      </c>
      <c r="AV6">
        <v>25.235063364019013</v>
      </c>
      <c r="AW6">
        <v>1990</v>
      </c>
      <c r="AX6" s="8">
        <v>1.7629999999999999</v>
      </c>
      <c r="AY6">
        <v>143.44477900284684</v>
      </c>
      <c r="AZ6">
        <v>25.351011046881119</v>
      </c>
      <c r="BA6">
        <v>1990</v>
      </c>
      <c r="BB6" s="8">
        <v>1.7629999999999999</v>
      </c>
      <c r="BC6">
        <v>137.58838544864426</v>
      </c>
      <c r="BD6">
        <v>24.374457869478409</v>
      </c>
      <c r="BE6">
        <v>1990</v>
      </c>
      <c r="BF6" s="8">
        <v>1.7629999999999999</v>
      </c>
      <c r="BG6">
        <v>133.98355682540847</v>
      </c>
      <c r="BH6">
        <v>24.178028890412261</v>
      </c>
      <c r="BI6">
        <v>1990</v>
      </c>
      <c r="BJ6" s="8">
        <v>1.7629999999999999</v>
      </c>
      <c r="BK6">
        <v>124.43682890832723</v>
      </c>
      <c r="BL6">
        <v>23.329595021297859</v>
      </c>
      <c r="BM6">
        <v>1990</v>
      </c>
      <c r="BN6" s="8">
        <v>1.7629999999999999</v>
      </c>
      <c r="BO6">
        <v>117.76714626248052</v>
      </c>
      <c r="BP6">
        <v>22.313317809977164</v>
      </c>
    </row>
    <row r="7" spans="2:68">
      <c r="B7">
        <v>0.39492325901461872</v>
      </c>
      <c r="C7" s="15">
        <v>0.8652216796584884</v>
      </c>
      <c r="D7">
        <v>77.035090878069113</v>
      </c>
      <c r="E7">
        <v>1991</v>
      </c>
      <c r="F7" s="8">
        <v>2.0190000000000001</v>
      </c>
      <c r="G7" t="s">
        <v>18</v>
      </c>
      <c r="H7">
        <f>TINV(0.0455,H5)</f>
        <v>2.2118006973050455</v>
      </c>
      <c r="I7">
        <v>1992</v>
      </c>
      <c r="J7" s="8">
        <v>5.8639999999999999</v>
      </c>
      <c r="K7" t="s">
        <v>18</v>
      </c>
      <c r="L7">
        <f>TINV(0.0455,L5)</f>
        <v>2.2313513170834232</v>
      </c>
      <c r="M7">
        <v>1992</v>
      </c>
      <c r="N7" s="8">
        <v>5.8639999999999999</v>
      </c>
      <c r="O7" t="s">
        <v>18</v>
      </c>
      <c r="P7">
        <f>TINV(0.0455,P5)</f>
        <v>2.2313513170834232</v>
      </c>
      <c r="Q7">
        <v>1992</v>
      </c>
      <c r="R7" s="8">
        <v>5.8639999999999999</v>
      </c>
      <c r="S7" t="s">
        <v>18</v>
      </c>
      <c r="T7">
        <f>TINV(0.0455,T5)</f>
        <v>2.2313513170834232</v>
      </c>
      <c r="U7">
        <v>1992</v>
      </c>
      <c r="V7" s="8">
        <v>5.8639999999999999</v>
      </c>
      <c r="W7" t="s">
        <v>18</v>
      </c>
      <c r="X7">
        <f>TINV(0.0455,X5)</f>
        <v>2.2313513170834232</v>
      </c>
      <c r="Y7">
        <v>1992</v>
      </c>
      <c r="Z7" s="8">
        <v>5.8639999999999999</v>
      </c>
      <c r="AA7" t="s">
        <v>18</v>
      </c>
      <c r="AB7">
        <f>TINV(0.0455,AB5)</f>
        <v>2.2313513170834232</v>
      </c>
      <c r="AC7">
        <v>1992</v>
      </c>
      <c r="AD7" s="8">
        <v>5.8639999999999999</v>
      </c>
      <c r="AE7" t="s">
        <v>18</v>
      </c>
      <c r="AF7">
        <f>TINV(0.0455,AF5)</f>
        <v>2.2313513170834232</v>
      </c>
      <c r="AG7">
        <v>1991</v>
      </c>
      <c r="AH7" s="8">
        <v>2.0190000000000001</v>
      </c>
      <c r="AI7" t="s">
        <v>18</v>
      </c>
      <c r="AJ7">
        <f>TINV(0.0455,AJ5)</f>
        <v>2.2313513170834232</v>
      </c>
      <c r="AK7">
        <v>1991</v>
      </c>
      <c r="AL7" s="8">
        <v>2.0190000000000001</v>
      </c>
      <c r="AM7" t="s">
        <v>18</v>
      </c>
      <c r="AN7">
        <f>TINV(0.0455,AN5)</f>
        <v>2.2313513170834232</v>
      </c>
      <c r="AO7">
        <v>1991</v>
      </c>
      <c r="AP7" s="8">
        <v>2.0190000000000001</v>
      </c>
      <c r="AQ7" t="s">
        <v>18</v>
      </c>
      <c r="AR7">
        <f>TINV(0.0455,AR5)</f>
        <v>2.2313513170834232</v>
      </c>
      <c r="AS7">
        <v>1991</v>
      </c>
      <c r="AT7" s="8">
        <v>2.0190000000000001</v>
      </c>
      <c r="AU7" t="s">
        <v>18</v>
      </c>
      <c r="AV7">
        <f>TINV(0.0455,AV5)</f>
        <v>2.2313513170834232</v>
      </c>
      <c r="AW7">
        <v>1991</v>
      </c>
      <c r="AX7" s="8">
        <v>2.0190000000000001</v>
      </c>
      <c r="AY7" t="s">
        <v>18</v>
      </c>
      <c r="AZ7">
        <f>TINV(0.0455,AZ5)</f>
        <v>2.2313513170834232</v>
      </c>
      <c r="BA7">
        <v>1991</v>
      </c>
      <c r="BB7" s="8">
        <v>2.0190000000000001</v>
      </c>
      <c r="BC7" t="s">
        <v>18</v>
      </c>
      <c r="BD7">
        <f>TINV(0.0455,BD5)</f>
        <v>2.2313513170834232</v>
      </c>
      <c r="BE7">
        <v>1991</v>
      </c>
      <c r="BF7" s="8">
        <v>2.0190000000000001</v>
      </c>
      <c r="BG7" t="s">
        <v>18</v>
      </c>
      <c r="BH7">
        <f>TINV(0.0455,BH5)</f>
        <v>2.2313513170834232</v>
      </c>
      <c r="BI7">
        <v>1991</v>
      </c>
      <c r="BJ7" s="8">
        <v>2.0190000000000001</v>
      </c>
      <c r="BK7" t="s">
        <v>18</v>
      </c>
      <c r="BL7">
        <f>TINV(0.0455,BL5)</f>
        <v>2.2313513170834232</v>
      </c>
      <c r="BM7">
        <v>1991</v>
      </c>
      <c r="BN7" s="8">
        <v>2.0190000000000001</v>
      </c>
    </row>
    <row r="8" spans="2:68">
      <c r="B8">
        <v>0.39718490399947409</v>
      </c>
      <c r="C8" s="15">
        <v>0.85818192555092943</v>
      </c>
      <c r="D8">
        <v>72.615448676885094</v>
      </c>
      <c r="E8">
        <v>1992</v>
      </c>
      <c r="F8" s="8">
        <v>5.8639999999999999</v>
      </c>
      <c r="G8" t="s">
        <v>19</v>
      </c>
      <c r="H8">
        <f>H7*G3</f>
        <v>0.10065372213798696</v>
      </c>
      <c r="I8">
        <v>1993</v>
      </c>
      <c r="J8" s="8">
        <v>7.8239999999999998</v>
      </c>
      <c r="K8" t="s">
        <v>19</v>
      </c>
      <c r="L8">
        <f>L7*K3</f>
        <v>5.4048669724557304E-2</v>
      </c>
      <c r="M8">
        <v>1993</v>
      </c>
      <c r="N8" s="8">
        <v>7.8239999999999998</v>
      </c>
      <c r="O8" t="s">
        <v>19</v>
      </c>
      <c r="P8">
        <f>P7*O3</f>
        <v>0.10513433465355439</v>
      </c>
      <c r="Q8">
        <v>1993</v>
      </c>
      <c r="R8" s="8">
        <v>7.8239999999999998</v>
      </c>
      <c r="S8" t="s">
        <v>19</v>
      </c>
      <c r="T8">
        <f>T7*S3</f>
        <v>0.105854462403592</v>
      </c>
      <c r="U8">
        <v>1993</v>
      </c>
      <c r="V8" s="8">
        <v>7.8239999999999998</v>
      </c>
      <c r="W8" t="s">
        <v>19</v>
      </c>
      <c r="X8">
        <f>X7*W3</f>
        <v>0.10622741158225234</v>
      </c>
      <c r="Y8">
        <v>1993</v>
      </c>
      <c r="Z8" s="8">
        <v>7.8239999999999998</v>
      </c>
      <c r="AA8" t="s">
        <v>19</v>
      </c>
      <c r="AB8">
        <f>AB7*AA3</f>
        <v>0.10236351639562956</v>
      </c>
      <c r="AC8">
        <v>1993</v>
      </c>
      <c r="AD8" s="8">
        <v>7.8239999999999998</v>
      </c>
      <c r="AE8" t="s">
        <v>19</v>
      </c>
      <c r="AF8">
        <f>AF7*AE3</f>
        <v>0.10040061341160347</v>
      </c>
      <c r="AG8">
        <v>1993</v>
      </c>
      <c r="AH8" s="8">
        <v>7.8239999999999998</v>
      </c>
      <c r="AI8" t="s">
        <v>19</v>
      </c>
      <c r="AJ8">
        <f>AJ7*AI3</f>
        <v>0.10400307371884002</v>
      </c>
      <c r="AK8">
        <v>1992</v>
      </c>
      <c r="AL8" s="8">
        <v>5.8639999999999999</v>
      </c>
      <c r="AM8" t="s">
        <v>19</v>
      </c>
      <c r="AN8">
        <f>AN7*AM3</f>
        <v>0.10352326506403207</v>
      </c>
      <c r="AO8">
        <v>1992</v>
      </c>
      <c r="AP8" s="8">
        <v>5.8639999999999999</v>
      </c>
      <c r="AQ8" t="s">
        <v>19</v>
      </c>
      <c r="AR8">
        <f>AR7*AQ3</f>
        <v>0.10573247863027596</v>
      </c>
      <c r="AS8">
        <v>1992</v>
      </c>
      <c r="AT8" s="8">
        <v>5.8639999999999999</v>
      </c>
      <c r="AU8" t="s">
        <v>19</v>
      </c>
      <c r="AV8">
        <f>AV7*AU3</f>
        <v>0.10637960303541265</v>
      </c>
      <c r="AW8">
        <v>1992</v>
      </c>
      <c r="AX8" s="8">
        <v>5.8639999999999999</v>
      </c>
      <c r="AY8" t="s">
        <v>19</v>
      </c>
      <c r="AZ8">
        <f>AZ7*AY3</f>
        <v>0.10722556199558803</v>
      </c>
      <c r="BA8">
        <v>1992</v>
      </c>
      <c r="BB8" s="8">
        <v>5.8639999999999999</v>
      </c>
      <c r="BC8" t="s">
        <v>19</v>
      </c>
      <c r="BD8">
        <f>BD7*BC3</f>
        <v>0.1058657754000857</v>
      </c>
      <c r="BE8">
        <v>1992</v>
      </c>
      <c r="BF8" s="8">
        <v>5.8639999999999999</v>
      </c>
      <c r="BG8" t="s">
        <v>19</v>
      </c>
      <c r="BH8">
        <f>BH7*BG3</f>
        <v>0.10630438325021503</v>
      </c>
      <c r="BI8">
        <v>1992</v>
      </c>
      <c r="BJ8" s="8">
        <v>5.8639999999999999</v>
      </c>
      <c r="BK8" t="s">
        <v>19</v>
      </c>
      <c r="BL8">
        <f>BL7*BK3</f>
        <v>0.1065886920730849</v>
      </c>
      <c r="BM8">
        <v>1992</v>
      </c>
      <c r="BN8" s="8">
        <v>5.8639999999999999</v>
      </c>
    </row>
    <row r="9" spans="2:68">
      <c r="B9">
        <v>0.39821685963561854</v>
      </c>
      <c r="C9" s="15">
        <v>0.85993001494749866</v>
      </c>
      <c r="D9">
        <v>73.671459131677196</v>
      </c>
      <c r="E9">
        <v>1993</v>
      </c>
      <c r="F9" s="8">
        <v>7.8239999999999998</v>
      </c>
      <c r="G9" t="s">
        <v>20</v>
      </c>
      <c r="H9">
        <f>G2+H8</f>
        <v>1.589267564379528</v>
      </c>
      <c r="I9">
        <v>1995</v>
      </c>
      <c r="J9" s="8">
        <v>32.463000000000001</v>
      </c>
      <c r="K9" t="s">
        <v>20</v>
      </c>
      <c r="L9">
        <f>K2+L8</f>
        <v>1.807791524403904</v>
      </c>
      <c r="M9">
        <v>1995</v>
      </c>
      <c r="N9" s="8">
        <v>32.463000000000001</v>
      </c>
      <c r="O9" t="s">
        <v>20</v>
      </c>
      <c r="P9">
        <f>O2+P8</f>
        <v>1.5758203246531663</v>
      </c>
      <c r="Q9">
        <v>1995</v>
      </c>
      <c r="R9" s="8">
        <v>32.463000000000001</v>
      </c>
      <c r="S9" t="s">
        <v>20</v>
      </c>
      <c r="T9">
        <f>S2+T8</f>
        <v>1.5822696892964245</v>
      </c>
      <c r="U9">
        <v>1995</v>
      </c>
      <c r="V9" s="8">
        <v>32.463000000000001</v>
      </c>
      <c r="W9" t="s">
        <v>20</v>
      </c>
      <c r="X9">
        <f>W2+X8</f>
        <v>1.5901321853154122</v>
      </c>
      <c r="Y9">
        <v>1995</v>
      </c>
      <c r="Z9" s="8">
        <v>32.463000000000001</v>
      </c>
      <c r="AA9" t="s">
        <v>20</v>
      </c>
      <c r="AB9">
        <f>AA2+AB8</f>
        <v>1.585183876869128</v>
      </c>
      <c r="AC9">
        <v>1995</v>
      </c>
      <c r="AD9" s="8">
        <v>32.463000000000001</v>
      </c>
      <c r="AE9" t="s">
        <v>20</v>
      </c>
      <c r="AF9">
        <f>AE2+AF8</f>
        <v>1.5846708955978122</v>
      </c>
      <c r="AG9">
        <v>1995</v>
      </c>
      <c r="AH9" s="8">
        <v>32.463000000000001</v>
      </c>
      <c r="AI9" t="s">
        <v>20</v>
      </c>
      <c r="AJ9">
        <f>AI2+AJ8</f>
        <v>1.5916340472577915</v>
      </c>
      <c r="AK9">
        <v>1995</v>
      </c>
      <c r="AL9" s="8">
        <v>32.463000000000001</v>
      </c>
      <c r="AM9" t="s">
        <v>20</v>
      </c>
      <c r="AN9">
        <f>AM2+AN8</f>
        <v>1.5926902001564132</v>
      </c>
      <c r="AO9">
        <v>1993</v>
      </c>
      <c r="AP9" s="8">
        <v>7.8239999999999998</v>
      </c>
      <c r="AQ9" t="s">
        <v>20</v>
      </c>
      <c r="AR9">
        <f>AQ2+AR8</f>
        <v>1.5957569510219143</v>
      </c>
      <c r="AS9">
        <v>1993</v>
      </c>
      <c r="AT9" s="8">
        <v>7.8239999999999998</v>
      </c>
      <c r="AU9" t="s">
        <v>20</v>
      </c>
      <c r="AV9">
        <f>AU2+AV8</f>
        <v>1.5983108451089689</v>
      </c>
      <c r="AW9">
        <v>1993</v>
      </c>
      <c r="AX9" s="8">
        <v>7.8239999999999998</v>
      </c>
      <c r="AY9" t="s">
        <v>20</v>
      </c>
      <c r="AZ9">
        <f>AY2+AZ8</f>
        <v>1.5930549747483953</v>
      </c>
      <c r="BA9">
        <v>1993</v>
      </c>
      <c r="BB9" s="8">
        <v>7.8239999999999998</v>
      </c>
      <c r="BC9" t="s">
        <v>20</v>
      </c>
      <c r="BD9">
        <f>BC2+BD8</f>
        <v>1.5835594931605264</v>
      </c>
      <c r="BE9">
        <v>1993</v>
      </c>
      <c r="BF9" s="8">
        <v>7.8239999999999998</v>
      </c>
      <c r="BG9" t="s">
        <v>20</v>
      </c>
      <c r="BH9">
        <f>BG2+BH8</f>
        <v>1.581068891480983</v>
      </c>
      <c r="BI9">
        <v>1993</v>
      </c>
      <c r="BJ9" s="8">
        <v>7.8239999999999998</v>
      </c>
      <c r="BK9" t="s">
        <v>20</v>
      </c>
      <c r="BL9">
        <f>BK2+BL8</f>
        <v>1.5720474057385807</v>
      </c>
      <c r="BM9">
        <v>1993</v>
      </c>
      <c r="BN9" s="8">
        <v>7.8239999999999998</v>
      </c>
    </row>
    <row r="10" spans="2:68">
      <c r="B10">
        <v>0.3987925442464067</v>
      </c>
      <c r="C10" s="15">
        <v>0.85512378493988983</v>
      </c>
      <c r="D10">
        <v>70.829331198507006</v>
      </c>
      <c r="E10">
        <v>1995</v>
      </c>
      <c r="F10" s="8">
        <v>32.463000000000001</v>
      </c>
      <c r="G10" t="s">
        <v>21</v>
      </c>
      <c r="H10">
        <f>G2-H8</f>
        <v>1.3879601201035543</v>
      </c>
      <c r="I10">
        <v>1997</v>
      </c>
      <c r="J10" s="8">
        <v>65.900000000000006</v>
      </c>
      <c r="K10" t="s">
        <v>21</v>
      </c>
      <c r="L10">
        <f>K2-L8</f>
        <v>1.6996941849547895</v>
      </c>
      <c r="M10">
        <v>1997</v>
      </c>
      <c r="N10" s="8">
        <v>65.900000000000006</v>
      </c>
      <c r="O10" t="s">
        <v>21</v>
      </c>
      <c r="P10">
        <f>O2-P8</f>
        <v>1.3655516553460574</v>
      </c>
      <c r="Q10">
        <v>1997</v>
      </c>
      <c r="R10" s="8">
        <v>65.900000000000006</v>
      </c>
      <c r="S10" t="s">
        <v>21</v>
      </c>
      <c r="T10">
        <f>S2-T8</f>
        <v>1.3705607644892406</v>
      </c>
      <c r="U10">
        <v>1997</v>
      </c>
      <c r="V10" s="8">
        <v>65.900000000000006</v>
      </c>
      <c r="W10" t="s">
        <v>21</v>
      </c>
      <c r="X10">
        <f>W2-X8</f>
        <v>1.3776773621509075</v>
      </c>
      <c r="Y10">
        <v>1997</v>
      </c>
      <c r="Z10" s="8">
        <v>65.900000000000006</v>
      </c>
      <c r="AA10" t="s">
        <v>21</v>
      </c>
      <c r="AB10">
        <f>AA2-AB8</f>
        <v>1.3804568440778688</v>
      </c>
      <c r="AC10">
        <v>1997</v>
      </c>
      <c r="AD10" s="8">
        <v>65.900000000000006</v>
      </c>
      <c r="AE10" t="s">
        <v>21</v>
      </c>
      <c r="AF10">
        <f>AE2-AF8</f>
        <v>1.383869668774605</v>
      </c>
      <c r="AG10">
        <v>1997</v>
      </c>
      <c r="AH10" s="8">
        <v>65.900000000000006</v>
      </c>
      <c r="AI10" t="s">
        <v>21</v>
      </c>
      <c r="AJ10">
        <f>AI2-AJ8</f>
        <v>1.3836278998201115</v>
      </c>
      <c r="AK10">
        <v>1997</v>
      </c>
      <c r="AL10" s="8">
        <v>65.900000000000006</v>
      </c>
      <c r="AM10" t="s">
        <v>21</v>
      </c>
      <c r="AN10">
        <f>AM2-AN8</f>
        <v>1.385643670028349</v>
      </c>
      <c r="AO10">
        <v>1997</v>
      </c>
      <c r="AP10" s="8">
        <v>65.900000000000006</v>
      </c>
      <c r="AQ10" t="s">
        <v>21</v>
      </c>
      <c r="AR10">
        <f>AQ2-AR8</f>
        <v>1.3842919937613622</v>
      </c>
      <c r="AS10">
        <v>1995</v>
      </c>
      <c r="AT10" s="8">
        <v>32.463000000000001</v>
      </c>
      <c r="AU10" t="s">
        <v>21</v>
      </c>
      <c r="AV10">
        <f>AU2-AV8</f>
        <v>1.3855516390381435</v>
      </c>
      <c r="AW10">
        <v>1995</v>
      </c>
      <c r="AX10" s="8">
        <v>32.463000000000001</v>
      </c>
      <c r="AY10" t="s">
        <v>21</v>
      </c>
      <c r="AZ10">
        <f>AY2-AZ8</f>
        <v>1.3786038507572194</v>
      </c>
      <c r="BA10">
        <v>1995</v>
      </c>
      <c r="BB10" s="8">
        <v>32.463000000000001</v>
      </c>
      <c r="BC10" t="s">
        <v>21</v>
      </c>
      <c r="BD10">
        <f>BC2-BD8</f>
        <v>1.3718279423603548</v>
      </c>
      <c r="BE10">
        <v>1995</v>
      </c>
      <c r="BF10" s="8">
        <v>32.463000000000001</v>
      </c>
      <c r="BG10" t="s">
        <v>21</v>
      </c>
      <c r="BH10">
        <f>BG2-BH8</f>
        <v>1.3684601249805528</v>
      </c>
      <c r="BI10">
        <v>1995</v>
      </c>
      <c r="BJ10" s="8">
        <v>32.463000000000001</v>
      </c>
      <c r="BK10" t="s">
        <v>21</v>
      </c>
      <c r="BL10">
        <f>BK2-BL8</f>
        <v>1.3588700215924108</v>
      </c>
      <c r="BM10">
        <v>1995</v>
      </c>
      <c r="BN10" s="8">
        <v>32.463000000000001</v>
      </c>
    </row>
    <row r="11" spans="2:68">
      <c r="B11">
        <v>0.40007141631854876</v>
      </c>
      <c r="C11" s="15">
        <v>0.85440375607494246</v>
      </c>
      <c r="D11">
        <v>70.419708616774088</v>
      </c>
      <c r="E11">
        <v>1997</v>
      </c>
      <c r="F11" s="8">
        <v>65.900000000000006</v>
      </c>
      <c r="G11" t="s">
        <v>22</v>
      </c>
      <c r="H11" s="16">
        <f>LN(G2)</f>
        <v>0.39784537973259115</v>
      </c>
      <c r="I11">
        <v>1998</v>
      </c>
      <c r="J11" s="8">
        <v>206.29900000000001</v>
      </c>
      <c r="K11" t="s">
        <v>22</v>
      </c>
      <c r="L11" s="16">
        <f>LN(K2)</f>
        <v>0.56175227811652395</v>
      </c>
      <c r="M11">
        <v>1998</v>
      </c>
      <c r="N11" s="8">
        <v>206.29900000000001</v>
      </c>
      <c r="O11" t="s">
        <v>22</v>
      </c>
      <c r="P11" s="16">
        <f>LN(O2)</f>
        <v>0.38572895180247552</v>
      </c>
      <c r="Q11">
        <v>1998</v>
      </c>
      <c r="R11" s="8">
        <v>206.29900000000001</v>
      </c>
      <c r="S11" t="s">
        <v>22</v>
      </c>
      <c r="T11" s="16">
        <f>LN(S2)</f>
        <v>0.38961700564858565</v>
      </c>
      <c r="U11">
        <v>1998</v>
      </c>
      <c r="V11" s="8">
        <v>206.29900000000001</v>
      </c>
      <c r="W11" t="s">
        <v>22</v>
      </c>
      <c r="X11" s="16">
        <f>LN(W2)</f>
        <v>0.39467697404286994</v>
      </c>
      <c r="Y11">
        <v>1998</v>
      </c>
      <c r="Z11" s="8">
        <v>206.29900000000001</v>
      </c>
      <c r="AA11" t="s">
        <v>22</v>
      </c>
      <c r="AB11" s="16">
        <f>LN(AA2)</f>
        <v>0.39394592329910283</v>
      </c>
      <c r="AC11">
        <v>1998</v>
      </c>
      <c r="AD11" s="8">
        <v>206.29900000000001</v>
      </c>
      <c r="AE11" t="s">
        <v>22</v>
      </c>
      <c r="AF11" s="16">
        <f>LN(AE2)</f>
        <v>0.39492325901461872</v>
      </c>
      <c r="AG11">
        <v>1998</v>
      </c>
      <c r="AH11" s="8">
        <v>206.29900000000001</v>
      </c>
      <c r="AI11" t="s">
        <v>22</v>
      </c>
      <c r="AJ11" s="16">
        <f>LN(AI2)</f>
        <v>0.39718490399947409</v>
      </c>
      <c r="AK11">
        <v>1998</v>
      </c>
      <c r="AL11" s="8">
        <v>206.29900000000001</v>
      </c>
      <c r="AM11" t="s">
        <v>22</v>
      </c>
      <c r="AN11" s="16">
        <f>LN(AM2)</f>
        <v>0.39821685963561854</v>
      </c>
      <c r="AO11">
        <v>1998</v>
      </c>
      <c r="AP11" s="8">
        <v>206.29900000000001</v>
      </c>
      <c r="AQ11" t="s">
        <v>22</v>
      </c>
      <c r="AR11" s="16">
        <f>LN(AQ2)</f>
        <v>0.3987925442464067</v>
      </c>
      <c r="AS11">
        <v>1998</v>
      </c>
      <c r="AT11" s="8">
        <v>206.29900000000001</v>
      </c>
      <c r="AU11" t="s">
        <v>22</v>
      </c>
      <c r="AV11" s="16">
        <f>LN(AU2)</f>
        <v>0.40007141631854876</v>
      </c>
      <c r="AW11">
        <v>1997</v>
      </c>
      <c r="AX11" s="8">
        <v>65.900000000000006</v>
      </c>
      <c r="AY11" t="s">
        <v>22</v>
      </c>
      <c r="AZ11" s="16">
        <f>LN(AY2)</f>
        <v>0.39597314344271994</v>
      </c>
      <c r="BA11">
        <v>1997</v>
      </c>
      <c r="BB11" s="8">
        <v>65.900000000000006</v>
      </c>
      <c r="BC11" t="s">
        <v>22</v>
      </c>
      <c r="BD11" s="16">
        <f>LN(BC2)</f>
        <v>0.39048257355510663</v>
      </c>
      <c r="BE11">
        <v>1997</v>
      </c>
      <c r="BF11" s="8">
        <v>65.900000000000006</v>
      </c>
      <c r="BG11" t="s">
        <v>22</v>
      </c>
      <c r="BH11" s="16">
        <f>LN(BG2)</f>
        <v>0.38849832160872966</v>
      </c>
      <c r="BI11">
        <v>1997</v>
      </c>
      <c r="BJ11" s="8">
        <v>65.900000000000006</v>
      </c>
      <c r="BK11" t="s">
        <v>22</v>
      </c>
      <c r="BL11" s="16">
        <f>LN(BK2)</f>
        <v>0.38216830858874984</v>
      </c>
      <c r="BM11">
        <v>1997</v>
      </c>
      <c r="BN11" s="8">
        <v>65.900000000000006</v>
      </c>
    </row>
    <row r="12" spans="2:68">
      <c r="B12">
        <v>0.39597314344271994</v>
      </c>
      <c r="C12" s="15">
        <v>0.84981253952238611</v>
      </c>
      <c r="D12">
        <v>67.900145869958678</v>
      </c>
      <c r="E12">
        <v>1998</v>
      </c>
      <c r="F12" s="8">
        <v>206.29900000000001</v>
      </c>
      <c r="G12" t="s">
        <v>23</v>
      </c>
      <c r="H12" s="16">
        <f>LN(H9)</f>
        <v>0.46327325876608977</v>
      </c>
      <c r="I12">
        <v>1999</v>
      </c>
      <c r="J12" s="8">
        <v>605.78499999999997</v>
      </c>
      <c r="K12" t="s">
        <v>23</v>
      </c>
      <c r="L12" s="16">
        <f>LN(L9)</f>
        <v>0.59210594802286143</v>
      </c>
      <c r="M12">
        <v>1999</v>
      </c>
      <c r="N12" s="8">
        <v>605.78499999999997</v>
      </c>
      <c r="O12" t="s">
        <v>23</v>
      </c>
      <c r="P12" s="16">
        <f>LN(P9)</f>
        <v>0.45477597773660505</v>
      </c>
      <c r="Q12">
        <v>1999</v>
      </c>
      <c r="R12" s="8">
        <v>605.78499999999997</v>
      </c>
      <c r="S12" t="s">
        <v>23</v>
      </c>
      <c r="T12" s="16">
        <f>LN(T9)</f>
        <v>0.45886032845518326</v>
      </c>
      <c r="U12">
        <v>1999</v>
      </c>
      <c r="V12" s="8">
        <v>605.78499999999997</v>
      </c>
      <c r="W12" t="s">
        <v>23</v>
      </c>
      <c r="X12" s="16">
        <f>LN(X9)</f>
        <v>0.46381714819508102</v>
      </c>
      <c r="Y12">
        <v>1999</v>
      </c>
      <c r="Z12" s="8">
        <v>605.78499999999997</v>
      </c>
      <c r="AA12" t="s">
        <v>23</v>
      </c>
      <c r="AB12" s="16">
        <f>LN(AB9)</f>
        <v>0.46070041124351263</v>
      </c>
      <c r="AC12">
        <v>1999</v>
      </c>
      <c r="AD12" s="8">
        <v>605.78499999999997</v>
      </c>
      <c r="AE12" t="s">
        <v>23</v>
      </c>
      <c r="AF12" s="16">
        <f>LN(AF9)</f>
        <v>0.46037674892292324</v>
      </c>
      <c r="AG12">
        <v>1999</v>
      </c>
      <c r="AH12" s="8">
        <v>605.78499999999997</v>
      </c>
      <c r="AI12" t="s">
        <v>23</v>
      </c>
      <c r="AJ12" s="16">
        <f>LN(AJ9)</f>
        <v>0.46476119118513126</v>
      </c>
      <c r="AK12">
        <v>1999</v>
      </c>
      <c r="AL12" s="8">
        <v>605.78499999999997</v>
      </c>
      <c r="AM12" t="s">
        <v>23</v>
      </c>
      <c r="AN12" s="16">
        <f>LN(AN9)</f>
        <v>0.46542453628147773</v>
      </c>
      <c r="AO12">
        <v>1999</v>
      </c>
      <c r="AP12" s="8">
        <v>605.78499999999997</v>
      </c>
      <c r="AQ12" t="s">
        <v>23</v>
      </c>
      <c r="AR12" s="16">
        <f>LN(AR9)</f>
        <v>0.46734820110375558</v>
      </c>
      <c r="AS12">
        <v>1999</v>
      </c>
      <c r="AT12" s="8">
        <v>605.78499999999997</v>
      </c>
      <c r="AU12" t="s">
        <v>23</v>
      </c>
      <c r="AV12" s="16">
        <f>LN(AV9)</f>
        <v>0.46894734977204583</v>
      </c>
      <c r="AW12">
        <v>1999</v>
      </c>
      <c r="AX12" s="8">
        <v>605.78499999999997</v>
      </c>
      <c r="AY12" t="s">
        <v>23</v>
      </c>
      <c r="AZ12" s="16">
        <f>LN(AZ9)</f>
        <v>0.46565354053231972</v>
      </c>
      <c r="BA12">
        <v>1998</v>
      </c>
      <c r="BB12" s="8">
        <v>206.29900000000001</v>
      </c>
      <c r="BC12" t="s">
        <v>23</v>
      </c>
      <c r="BD12" s="16">
        <f>LN(BD9)</f>
        <v>0.45967515696369055</v>
      </c>
      <c r="BE12">
        <v>1998</v>
      </c>
      <c r="BF12" s="8">
        <v>206.29900000000001</v>
      </c>
      <c r="BG12" t="s">
        <v>23</v>
      </c>
      <c r="BH12" s="16">
        <f>LN(BH9)</f>
        <v>0.45810113190226626</v>
      </c>
      <c r="BI12">
        <v>1998</v>
      </c>
      <c r="BJ12" s="8">
        <v>206.29900000000001</v>
      </c>
      <c r="BK12" t="s">
        <v>23</v>
      </c>
      <c r="BL12" s="16">
        <f>LN(BL9)</f>
        <v>0.45237884987457444</v>
      </c>
      <c r="BM12">
        <v>1998</v>
      </c>
      <c r="BN12" s="8">
        <v>206.29900000000001</v>
      </c>
    </row>
    <row r="13" spans="2:68">
      <c r="B13">
        <v>0.39048257355510663</v>
      </c>
      <c r="C13" s="15">
        <v>0.84950586585095433</v>
      </c>
      <c r="D13">
        <v>67.737327091536343</v>
      </c>
      <c r="E13">
        <v>1999</v>
      </c>
      <c r="F13" s="8">
        <v>605.78499999999997</v>
      </c>
      <c r="G13" t="s">
        <v>24</v>
      </c>
      <c r="H13" s="16">
        <f>LN(H10)</f>
        <v>0.32783512975797763</v>
      </c>
      <c r="I13">
        <v>2000</v>
      </c>
      <c r="J13" s="8">
        <v>973.91099999999994</v>
      </c>
      <c r="K13" t="s">
        <v>24</v>
      </c>
      <c r="L13" s="16">
        <f>LN(L10)</f>
        <v>0.53044834367674221</v>
      </c>
      <c r="M13">
        <v>2000</v>
      </c>
      <c r="N13" s="8">
        <v>973.91099999999994</v>
      </c>
      <c r="O13" t="s">
        <v>24</v>
      </c>
      <c r="P13" s="16">
        <f>LN(P10)</f>
        <v>0.3115584901037573</v>
      </c>
      <c r="Q13">
        <v>2000</v>
      </c>
      <c r="R13" s="8">
        <v>973.91099999999994</v>
      </c>
      <c r="S13" t="s">
        <v>24</v>
      </c>
      <c r="T13" s="16">
        <f>LN(T10)</f>
        <v>0.3152199732380539</v>
      </c>
      <c r="U13">
        <v>2000</v>
      </c>
      <c r="V13" s="8">
        <v>973.91099999999994</v>
      </c>
      <c r="W13" t="s">
        <v>24</v>
      </c>
      <c r="X13" s="16">
        <f>LN(X10)</f>
        <v>0.320399010308902</v>
      </c>
      <c r="Y13">
        <v>2000</v>
      </c>
      <c r="Z13" s="8">
        <v>973.91099999999994</v>
      </c>
      <c r="AA13" t="s">
        <v>24</v>
      </c>
      <c r="AB13" s="16">
        <f>LN(AB10)</f>
        <v>0.32241449081857143</v>
      </c>
      <c r="AC13">
        <v>2000</v>
      </c>
      <c r="AD13" s="8">
        <v>973.91099999999994</v>
      </c>
      <c r="AE13" t="s">
        <v>24</v>
      </c>
      <c r="AF13" s="16">
        <f>LN(AF10)</f>
        <v>0.32488368280066321</v>
      </c>
      <c r="AG13">
        <v>2000</v>
      </c>
      <c r="AH13" s="8">
        <v>973.91099999999994</v>
      </c>
      <c r="AI13" t="s">
        <v>24</v>
      </c>
      <c r="AJ13" s="16">
        <f>LN(AJ10)</f>
        <v>0.32470896253506865</v>
      </c>
      <c r="AK13">
        <v>2000</v>
      </c>
      <c r="AL13" s="8">
        <v>973.91099999999994</v>
      </c>
      <c r="AM13" t="s">
        <v>24</v>
      </c>
      <c r="AN13" s="16">
        <f>LN(AN10)</f>
        <v>0.32616477538217409</v>
      </c>
      <c r="AO13">
        <v>2000</v>
      </c>
      <c r="AP13" s="8">
        <v>973.91099999999994</v>
      </c>
      <c r="AQ13" t="s">
        <v>24</v>
      </c>
      <c r="AR13" s="16">
        <f>LN(AR10)</f>
        <v>0.32518881309399084</v>
      </c>
      <c r="AS13">
        <v>2000</v>
      </c>
      <c r="AT13" s="8">
        <v>973.91099999999994</v>
      </c>
      <c r="AU13" t="s">
        <v>24</v>
      </c>
      <c r="AV13" s="16">
        <f>LN(AV10)</f>
        <v>0.3260983556751702</v>
      </c>
      <c r="AW13">
        <v>2000</v>
      </c>
      <c r="AX13" s="8">
        <v>973.91099999999994</v>
      </c>
      <c r="AY13" t="s">
        <v>24</v>
      </c>
      <c r="AZ13" s="16">
        <f>LN(AZ10)</f>
        <v>0.32107128470301466</v>
      </c>
      <c r="BA13">
        <v>2000</v>
      </c>
      <c r="BB13" s="8">
        <v>973.91099999999994</v>
      </c>
      <c r="BC13" t="s">
        <v>24</v>
      </c>
      <c r="BD13" s="16">
        <f>LN(BD10)</f>
        <v>0.31614411499675793</v>
      </c>
      <c r="BE13">
        <v>1999</v>
      </c>
      <c r="BF13" s="8">
        <v>605.78499999999997</v>
      </c>
      <c r="BG13" t="s">
        <v>24</v>
      </c>
      <c r="BH13" s="16">
        <f>LN(BH10)</f>
        <v>0.31368611131782009</v>
      </c>
      <c r="BI13">
        <v>1999</v>
      </c>
      <c r="BJ13" s="8">
        <v>605.78499999999997</v>
      </c>
      <c r="BK13" t="s">
        <v>24</v>
      </c>
      <c r="BL13" s="16">
        <f>LN(BL10)</f>
        <v>0.30665348791092906</v>
      </c>
      <c r="BM13">
        <v>1999</v>
      </c>
      <c r="BN13" s="8">
        <v>605.78499999999997</v>
      </c>
    </row>
    <row r="14" spans="2:68">
      <c r="B14">
        <v>0.38849832160872966</v>
      </c>
      <c r="C14" s="15">
        <v>0.84713083912894938</v>
      </c>
      <c r="D14">
        <v>66.498501147149838</v>
      </c>
      <c r="E14">
        <v>2000</v>
      </c>
      <c r="F14" s="8">
        <v>973.91099999999994</v>
      </c>
      <c r="G14" t="s">
        <v>25</v>
      </c>
      <c r="H14" s="16">
        <f>H12-H11</f>
        <v>6.5427879033498615E-2</v>
      </c>
      <c r="I14">
        <v>2002</v>
      </c>
      <c r="J14" s="8">
        <v>2854.4929999999999</v>
      </c>
      <c r="K14" t="s">
        <v>25</v>
      </c>
      <c r="L14" s="16">
        <f>L12-L11</f>
        <v>3.0353669906337477E-2</v>
      </c>
      <c r="M14">
        <v>2002</v>
      </c>
      <c r="N14" s="8">
        <v>2854.4929999999999</v>
      </c>
      <c r="O14" t="s">
        <v>25</v>
      </c>
      <c r="P14" s="16">
        <f>P12-P11</f>
        <v>6.9047025934129536E-2</v>
      </c>
      <c r="Q14">
        <v>2002</v>
      </c>
      <c r="R14" s="8">
        <v>2854.4929999999999</v>
      </c>
      <c r="S14" t="s">
        <v>25</v>
      </c>
      <c r="T14" s="16">
        <f>T12-T11</f>
        <v>6.9243322806597618E-2</v>
      </c>
      <c r="U14">
        <v>2002</v>
      </c>
      <c r="V14" s="8">
        <v>2854.4929999999999</v>
      </c>
      <c r="W14" t="s">
        <v>25</v>
      </c>
      <c r="X14" s="16">
        <f>X12-X11</f>
        <v>6.9140174152211076E-2</v>
      </c>
      <c r="Y14">
        <v>2002</v>
      </c>
      <c r="Z14" s="8">
        <v>2854.4929999999999</v>
      </c>
      <c r="AA14" t="s">
        <v>25</v>
      </c>
      <c r="AB14" s="16">
        <f>AB12-AB11</f>
        <v>6.6754487944409802E-2</v>
      </c>
      <c r="AC14">
        <v>2002</v>
      </c>
      <c r="AD14" s="8">
        <v>2854.4929999999999</v>
      </c>
      <c r="AE14" t="s">
        <v>25</v>
      </c>
      <c r="AF14" s="16">
        <f>AF12-AF11</f>
        <v>6.5453489908304519E-2</v>
      </c>
      <c r="AG14">
        <v>2002</v>
      </c>
      <c r="AH14" s="8">
        <v>2854.4929999999999</v>
      </c>
      <c r="AI14" t="s">
        <v>25</v>
      </c>
      <c r="AJ14" s="16">
        <f>AJ12-AJ11</f>
        <v>6.7576287185657169E-2</v>
      </c>
      <c r="AK14">
        <v>2002</v>
      </c>
      <c r="AL14" s="8">
        <v>2854.4929999999999</v>
      </c>
      <c r="AM14" t="s">
        <v>25</v>
      </c>
      <c r="AN14" s="16">
        <f>AN12-AN11</f>
        <v>6.7207676645859193E-2</v>
      </c>
      <c r="AO14">
        <v>2002</v>
      </c>
      <c r="AP14" s="8">
        <v>2854.4929999999999</v>
      </c>
      <c r="AQ14" t="s">
        <v>25</v>
      </c>
      <c r="AR14" s="16">
        <f>AR12-AR11</f>
        <v>6.8555656857348879E-2</v>
      </c>
      <c r="AS14">
        <v>2002</v>
      </c>
      <c r="AT14" s="8">
        <v>2854.4929999999999</v>
      </c>
      <c r="AU14" t="s">
        <v>25</v>
      </c>
      <c r="AV14" s="16">
        <f>AV12-AV11</f>
        <v>6.8875933453497074E-2</v>
      </c>
      <c r="AW14">
        <v>2002</v>
      </c>
      <c r="AX14" s="8">
        <v>2854.4929999999999</v>
      </c>
      <c r="AY14" t="s">
        <v>25</v>
      </c>
      <c r="AZ14" s="16">
        <f>AZ12-AZ11</f>
        <v>6.9680397089599777E-2</v>
      </c>
      <c r="BA14">
        <v>2002</v>
      </c>
      <c r="BB14" s="8">
        <v>2854.4929999999999</v>
      </c>
      <c r="BC14" t="s">
        <v>25</v>
      </c>
      <c r="BD14" s="16">
        <f>BD12-BD11</f>
        <v>6.9192583408583919E-2</v>
      </c>
      <c r="BE14">
        <v>2002</v>
      </c>
      <c r="BF14" s="8">
        <v>2854.4929999999999</v>
      </c>
      <c r="BG14" t="s">
        <v>25</v>
      </c>
      <c r="BH14" s="16">
        <f>BH12-BH11</f>
        <v>6.9602810293536599E-2</v>
      </c>
      <c r="BI14">
        <v>2000</v>
      </c>
      <c r="BJ14" s="8">
        <v>973.91099999999994</v>
      </c>
      <c r="BK14" t="s">
        <v>25</v>
      </c>
      <c r="BL14" s="16">
        <f>BL12-BL11</f>
        <v>7.0210541285824601E-2</v>
      </c>
      <c r="BM14">
        <v>2000</v>
      </c>
      <c r="BN14" s="8">
        <v>973.91099999999994</v>
      </c>
    </row>
    <row r="15" spans="2:68">
      <c r="B15">
        <v>0.38216830858874984</v>
      </c>
      <c r="C15" s="15">
        <v>0.84211842987816521</v>
      </c>
      <c r="D15">
        <v>64.006338109886983</v>
      </c>
      <c r="E15">
        <v>2002</v>
      </c>
      <c r="F15" s="8">
        <v>2854.4929999999999</v>
      </c>
      <c r="G15" t="s">
        <v>26</v>
      </c>
      <c r="H15" s="16">
        <f>H11-H13</f>
        <v>7.0010249974613525E-2</v>
      </c>
      <c r="I15">
        <v>2003</v>
      </c>
      <c r="J15" s="8">
        <v>5558.45</v>
      </c>
      <c r="K15" t="s">
        <v>26</v>
      </c>
      <c r="L15" s="16">
        <f>L11-L13</f>
        <v>3.1303934439781744E-2</v>
      </c>
      <c r="M15">
        <v>2003</v>
      </c>
      <c r="N15" s="8">
        <v>5558.45</v>
      </c>
      <c r="O15" t="s">
        <v>26</v>
      </c>
      <c r="P15" s="16">
        <f>P11-P13</f>
        <v>7.4170461698718215E-2</v>
      </c>
      <c r="Q15">
        <v>2003</v>
      </c>
      <c r="R15" s="8">
        <v>5558.45</v>
      </c>
      <c r="S15" t="s">
        <v>26</v>
      </c>
      <c r="T15" s="16">
        <f>T11-T13</f>
        <v>7.4397032410531749E-2</v>
      </c>
      <c r="U15">
        <v>2003</v>
      </c>
      <c r="V15" s="8">
        <v>5558.45</v>
      </c>
      <c r="W15" t="s">
        <v>26</v>
      </c>
      <c r="X15" s="16">
        <f>X11-X13</f>
        <v>7.4277963733967944E-2</v>
      </c>
      <c r="Y15">
        <v>2003</v>
      </c>
      <c r="Z15" s="8">
        <v>5558.45</v>
      </c>
      <c r="AA15" t="s">
        <v>26</v>
      </c>
      <c r="AB15" s="16">
        <f>AB11-AB13</f>
        <v>7.1531432480531398E-2</v>
      </c>
      <c r="AC15">
        <v>2003</v>
      </c>
      <c r="AD15" s="8">
        <v>5558.45</v>
      </c>
      <c r="AE15" t="s">
        <v>26</v>
      </c>
      <c r="AF15" s="16">
        <f>AF11-AF13</f>
        <v>7.0039576213955512E-2</v>
      </c>
      <c r="AG15">
        <v>2003</v>
      </c>
      <c r="AH15" s="8">
        <v>5558.45</v>
      </c>
      <c r="AI15" t="s">
        <v>26</v>
      </c>
      <c r="AJ15" s="16">
        <f>AJ11-AJ13</f>
        <v>7.2475941464405447E-2</v>
      </c>
      <c r="AK15">
        <v>2003</v>
      </c>
      <c r="AL15" s="8">
        <v>5558.45</v>
      </c>
      <c r="AM15" t="s">
        <v>26</v>
      </c>
      <c r="AN15" s="16">
        <f>AN11-AN13</f>
        <v>7.2052084253444448E-2</v>
      </c>
      <c r="AO15">
        <v>2003</v>
      </c>
      <c r="AP15" s="8">
        <v>5558.45</v>
      </c>
      <c r="AQ15" t="s">
        <v>26</v>
      </c>
      <c r="AR15" s="16">
        <f>AR11-AR13</f>
        <v>7.3603731152415863E-2</v>
      </c>
      <c r="AS15">
        <v>2003</v>
      </c>
      <c r="AT15" s="8">
        <v>5558.45</v>
      </c>
      <c r="AU15" t="s">
        <v>26</v>
      </c>
      <c r="AV15" s="16">
        <f>AV11-AV13</f>
        <v>7.3973060643378552E-2</v>
      </c>
      <c r="AW15">
        <v>2003</v>
      </c>
      <c r="AX15" s="8">
        <v>5558.45</v>
      </c>
      <c r="AY15" t="s">
        <v>26</v>
      </c>
      <c r="AZ15" s="16">
        <f>AZ11-AZ13</f>
        <v>7.4901858739705285E-2</v>
      </c>
      <c r="BA15">
        <v>2003</v>
      </c>
      <c r="BB15" s="8">
        <v>5558.45</v>
      </c>
      <c r="BC15" t="s">
        <v>26</v>
      </c>
      <c r="BD15" s="16">
        <f>BD11-BD13</f>
        <v>7.4338458558348697E-2</v>
      </c>
      <c r="BE15">
        <v>2003</v>
      </c>
      <c r="BF15" s="8">
        <v>5558.45</v>
      </c>
      <c r="BG15" t="s">
        <v>26</v>
      </c>
      <c r="BH15" s="16">
        <f>BH11-BH13</f>
        <v>7.4812210290909564E-2</v>
      </c>
      <c r="BI15">
        <v>2003</v>
      </c>
      <c r="BJ15" s="8">
        <v>5558.45</v>
      </c>
      <c r="BK15" t="s">
        <v>26</v>
      </c>
      <c r="BL15" s="16">
        <f>BL11-BL13</f>
        <v>7.5514820677820782E-2</v>
      </c>
      <c r="BM15">
        <v>2002</v>
      </c>
      <c r="BN15" s="8">
        <v>2854.4929999999999</v>
      </c>
    </row>
    <row r="16" spans="2:68">
      <c r="B16">
        <v>0.37646987469102711</v>
      </c>
      <c r="C16" s="15">
        <v>0.8407107089648459</v>
      </c>
      <c r="D16">
        <v>63.334631236143025</v>
      </c>
      <c r="E16">
        <v>2003</v>
      </c>
      <c r="F16" s="8">
        <v>5558.45</v>
      </c>
      <c r="G16" t="s">
        <v>27</v>
      </c>
      <c r="H16" s="17">
        <f>AVERAGE(H14:H15)</f>
        <v>6.771906450405607E-2</v>
      </c>
      <c r="K16" t="s">
        <v>27</v>
      </c>
      <c r="L16" s="17">
        <f>AVERAGE(L14:L15)</f>
        <v>3.0828802173059611E-2</v>
      </c>
      <c r="O16" t="s">
        <v>27</v>
      </c>
      <c r="P16" s="17">
        <f>AVERAGE(P14:P15)</f>
        <v>7.1608743816423875E-2</v>
      </c>
      <c r="S16" t="s">
        <v>27</v>
      </c>
      <c r="T16" s="17">
        <f>AVERAGE(T14:T15)</f>
        <v>7.1820177608564684E-2</v>
      </c>
      <c r="W16" t="s">
        <v>27</v>
      </c>
      <c r="X16" s="17">
        <f>AVERAGE(X14:X15)</f>
        <v>7.170906894308951E-2</v>
      </c>
      <c r="AA16" t="s">
        <v>27</v>
      </c>
      <c r="AB16" s="17">
        <f>AVERAGE(AB14:AB15)</f>
        <v>6.91429602124706E-2</v>
      </c>
      <c r="AE16" t="s">
        <v>27</v>
      </c>
      <c r="AF16" s="17">
        <f>AVERAGE(AF14:AF15)</f>
        <v>6.7746533061130015E-2</v>
      </c>
      <c r="AI16" t="s">
        <v>27</v>
      </c>
      <c r="AJ16" s="17">
        <f>AVERAGE(AJ14:AJ15)</f>
        <v>7.0026114325031308E-2</v>
      </c>
      <c r="AM16" t="s">
        <v>27</v>
      </c>
      <c r="AN16" s="17">
        <f>AVERAGE(AN14:AN15)</f>
        <v>6.9629880449651821E-2</v>
      </c>
      <c r="AQ16" t="s">
        <v>27</v>
      </c>
      <c r="AR16" s="17">
        <f>AVERAGE(AR14:AR15)</f>
        <v>7.1079694004882371E-2</v>
      </c>
      <c r="AU16" t="s">
        <v>27</v>
      </c>
      <c r="AV16" s="17">
        <f>AVERAGE(AV14:AV15)</f>
        <v>7.1424497048437813E-2</v>
      </c>
      <c r="AY16" t="s">
        <v>27</v>
      </c>
      <c r="AZ16" s="17">
        <f>AVERAGE(AZ14:AZ15)</f>
        <v>7.2291127914652531E-2</v>
      </c>
      <c r="BC16" t="s">
        <v>27</v>
      </c>
      <c r="BD16" s="17">
        <f>AVERAGE(BD14:BD15)</f>
        <v>7.1765520983466308E-2</v>
      </c>
      <c r="BG16" t="s">
        <v>27</v>
      </c>
      <c r="BH16" s="17">
        <f>AVERAGE(BH14:BH15)</f>
        <v>7.2207510292223082E-2</v>
      </c>
      <c r="BK16" t="s">
        <v>27</v>
      </c>
      <c r="BL16" s="17">
        <f>AVERAGE(BL14:BL15)</f>
        <v>7.2862680981822692E-2</v>
      </c>
    </row>
    <row r="17" spans="1:64">
      <c r="A17" t="s">
        <v>37</v>
      </c>
      <c r="B17" s="9">
        <f>AVERAGE(B2:B16)</f>
        <v>0.4032334892007039</v>
      </c>
      <c r="C17" s="9">
        <f>AVERAGE(C2:C16)</f>
        <v>0.86058830132149278</v>
      </c>
      <c r="D17" s="9">
        <f>AVERAGE(D2:D16)</f>
        <v>100.58910085576858</v>
      </c>
      <c r="E17" s="9">
        <f>AVERAGE(E2:E16)</f>
        <v>1992.6666666666667</v>
      </c>
      <c r="F17" s="9">
        <f>AVERAGE(F2:F16)</f>
        <v>687.80907333333334</v>
      </c>
      <c r="G17" t="s">
        <v>28</v>
      </c>
      <c r="H17">
        <f>TINV(0.3173,H5)</f>
        <v>1.0399926951165877</v>
      </c>
      <c r="K17" t="s">
        <v>28</v>
      </c>
      <c r="L17">
        <f>TINV(0.3173,L5)</f>
        <v>1.0434625125011039</v>
      </c>
      <c r="O17" t="s">
        <v>28</v>
      </c>
      <c r="P17">
        <f>TINV(0.3173,P5)</f>
        <v>1.0434625125011039</v>
      </c>
      <c r="S17" t="s">
        <v>28</v>
      </c>
      <c r="T17">
        <f>TINV(0.3173,T5)</f>
        <v>1.0434625125011039</v>
      </c>
      <c r="W17" t="s">
        <v>28</v>
      </c>
      <c r="X17">
        <f>TINV(0.3173,X5)</f>
        <v>1.0434625125011039</v>
      </c>
      <c r="AA17" t="s">
        <v>28</v>
      </c>
      <c r="AB17">
        <f>TINV(0.3173,AB5)</f>
        <v>1.0434625125011039</v>
      </c>
      <c r="AE17" t="s">
        <v>28</v>
      </c>
      <c r="AF17">
        <f>TINV(0.3173,AF5)</f>
        <v>1.0434625125011039</v>
      </c>
      <c r="AI17" t="s">
        <v>28</v>
      </c>
      <c r="AJ17">
        <f>TINV(0.3173,AJ5)</f>
        <v>1.0434625125011039</v>
      </c>
      <c r="AM17" t="s">
        <v>28</v>
      </c>
      <c r="AN17">
        <f>TINV(0.3173,AN5)</f>
        <v>1.0434625125011039</v>
      </c>
      <c r="AQ17" t="s">
        <v>28</v>
      </c>
      <c r="AR17">
        <f>TINV(0.3173,AR5)</f>
        <v>1.0434625125011039</v>
      </c>
      <c r="AU17" t="s">
        <v>28</v>
      </c>
      <c r="AV17">
        <f>TINV(0.3173,AV5)</f>
        <v>1.0434625125011039</v>
      </c>
      <c r="AY17" t="s">
        <v>28</v>
      </c>
      <c r="AZ17">
        <f>TINV(0.3173,AZ5)</f>
        <v>1.0434625125011039</v>
      </c>
      <c r="BC17" t="s">
        <v>28</v>
      </c>
      <c r="BD17">
        <f>TINV(0.3173,BD5)</f>
        <v>1.0434625125011039</v>
      </c>
      <c r="BG17" t="s">
        <v>28</v>
      </c>
      <c r="BH17">
        <f>TINV(0.3173,BH5)</f>
        <v>1.0434625125011039</v>
      </c>
      <c r="BK17" t="s">
        <v>28</v>
      </c>
      <c r="BL17">
        <f>TINV(0.3173,BL5)</f>
        <v>1.0434625125011039</v>
      </c>
    </row>
    <row r="18" spans="1:64">
      <c r="A18" t="s">
        <v>38</v>
      </c>
      <c r="B18" s="9">
        <f>STDEV(B2:B16)</f>
        <v>4.4346433125380273E-2</v>
      </c>
      <c r="C18" s="9">
        <f>STDEV(C2:C16)</f>
        <v>3.3224785355951199E-2</v>
      </c>
      <c r="D18" s="9">
        <f>STDEV(D2:D16)</f>
        <v>121.02111453009806</v>
      </c>
      <c r="E18" s="9">
        <f>STDEV(E2:E16)</f>
        <v>8.2172872362969969</v>
      </c>
      <c r="F18" s="9">
        <f>STDEV(F2:F16)</f>
        <v>1542.5354014718318</v>
      </c>
      <c r="G18" t="s">
        <v>29</v>
      </c>
      <c r="H18">
        <f>H17*G3</f>
        <v>4.7327562509292459E-2</v>
      </c>
      <c r="K18" t="s">
        <v>29</v>
      </c>
      <c r="L18">
        <f>L17*K3</f>
        <v>2.5275159620245662E-2</v>
      </c>
      <c r="O18" t="s">
        <v>29</v>
      </c>
      <c r="P18">
        <f>P17*O3</f>
        <v>4.9164708465147651E-2</v>
      </c>
      <c r="S18" t="s">
        <v>29</v>
      </c>
      <c r="T18">
        <f>T17*S3</f>
        <v>4.9501466870524258E-2</v>
      </c>
      <c r="W18" t="s">
        <v>29</v>
      </c>
      <c r="X18">
        <f>X17*W3</f>
        <v>4.9675871718394118E-2</v>
      </c>
      <c r="AA18" t="s">
        <v>29</v>
      </c>
      <c r="AB18">
        <f>AB17*AA3</f>
        <v>4.7868971232304686E-2</v>
      </c>
      <c r="AE18" t="s">
        <v>29</v>
      </c>
      <c r="AF18">
        <f>AF17*AE3</f>
        <v>4.6951045102149182E-2</v>
      </c>
      <c r="AI18" t="s">
        <v>29</v>
      </c>
      <c r="AJ18">
        <f>AJ17*AI3</f>
        <v>4.8635688956568279E-2</v>
      </c>
      <c r="AM18" t="s">
        <v>29</v>
      </c>
      <c r="AN18">
        <f>AN17*AM3</f>
        <v>4.8411312660181172E-2</v>
      </c>
      <c r="AQ18" t="s">
        <v>29</v>
      </c>
      <c r="AR18">
        <f>AR17*AQ3</f>
        <v>4.9444422740532623E-2</v>
      </c>
      <c r="AU18" t="s">
        <v>29</v>
      </c>
      <c r="AV18">
        <f>AV17*AU3</f>
        <v>4.9747042078202554E-2</v>
      </c>
      <c r="AY18" t="s">
        <v>29</v>
      </c>
      <c r="AZ18">
        <f>AZ17*AY3</f>
        <v>5.0142643817515938E-2</v>
      </c>
      <c r="BC18" t="s">
        <v>29</v>
      </c>
      <c r="BD18">
        <f>BD17*BC3</f>
        <v>4.9506757246654119E-2</v>
      </c>
      <c r="BG18" t="s">
        <v>29</v>
      </c>
      <c r="BH18">
        <f>BH17*BG3</f>
        <v>4.9711866520928724E-2</v>
      </c>
      <c r="BK18" t="s">
        <v>29</v>
      </c>
      <c r="BL18">
        <f>BL17*BK3</f>
        <v>4.9844819855693501E-2</v>
      </c>
    </row>
    <row r="19" spans="1:64">
      <c r="A19" t="s">
        <v>39</v>
      </c>
      <c r="B19" s="9">
        <f>MIN(B2:B16)</f>
        <v>0.37646987469102711</v>
      </c>
      <c r="C19" s="9">
        <f>MIN(C2:C16)</f>
        <v>0.8407107089648459</v>
      </c>
      <c r="D19" s="9">
        <f>MIN(D2:D16)</f>
        <v>63.334631236143025</v>
      </c>
      <c r="E19" s="9">
        <f>MIN(E2:E16)</f>
        <v>1971</v>
      </c>
      <c r="F19" s="9">
        <f>MIN(F2:F16)</f>
        <v>7.51E-2</v>
      </c>
      <c r="G19" t="s">
        <v>30</v>
      </c>
      <c r="H19">
        <f>G2+H18</f>
        <v>1.5359414047508335</v>
      </c>
      <c r="K19" t="s">
        <v>30</v>
      </c>
      <c r="L19">
        <f>K2+L18</f>
        <v>1.7790180142995924</v>
      </c>
      <c r="O19" t="s">
        <v>30</v>
      </c>
      <c r="P19">
        <f>O2+P18</f>
        <v>1.5198506984647595</v>
      </c>
      <c r="S19" t="s">
        <v>30</v>
      </c>
      <c r="T19">
        <f>S2+T18</f>
        <v>1.5259166937633568</v>
      </c>
      <c r="W19" t="s">
        <v>30</v>
      </c>
      <c r="X19">
        <f>W2+X18</f>
        <v>1.5335806454515539</v>
      </c>
      <c r="AA19" t="s">
        <v>30</v>
      </c>
      <c r="AB19">
        <f>AA2+AB18</f>
        <v>1.530689331705803</v>
      </c>
      <c r="AE19" t="s">
        <v>30</v>
      </c>
      <c r="AF19">
        <f>AE2+AF18</f>
        <v>1.5312213272883577</v>
      </c>
      <c r="AI19" t="s">
        <v>30</v>
      </c>
      <c r="AJ19">
        <f>AI2+AJ18</f>
        <v>1.5362666624955197</v>
      </c>
      <c r="AM19" t="s">
        <v>30</v>
      </c>
      <c r="AN19">
        <f>AM2+AN18</f>
        <v>1.5375782477525624</v>
      </c>
      <c r="AQ19" t="s">
        <v>30</v>
      </c>
      <c r="AR19">
        <f>AQ2+AR18</f>
        <v>1.5394688951321709</v>
      </c>
      <c r="AU19" t="s">
        <v>30</v>
      </c>
      <c r="AV19">
        <f>AU2+AV18</f>
        <v>1.5416782841517587</v>
      </c>
      <c r="AY19" t="s">
        <v>30</v>
      </c>
      <c r="AZ19">
        <f>AY2+AZ18</f>
        <v>1.5359720565703232</v>
      </c>
      <c r="BC19" t="s">
        <v>30</v>
      </c>
      <c r="BD19">
        <f>BC2+BD18</f>
        <v>1.5272004750070947</v>
      </c>
      <c r="BG19" t="s">
        <v>30</v>
      </c>
      <c r="BH19">
        <f>BG2+BH18</f>
        <v>1.5244763747516965</v>
      </c>
      <c r="BK19" t="s">
        <v>30</v>
      </c>
      <c r="BL19">
        <f>BK2+BL18</f>
        <v>1.5153035335211893</v>
      </c>
    </row>
    <row r="20" spans="1:64">
      <c r="A20" t="s">
        <v>40</v>
      </c>
      <c r="B20" s="9">
        <f>MAX(B2:B16)</f>
        <v>0.56175227811652395</v>
      </c>
      <c r="C20" s="9">
        <f>MAX(C2:C16)</f>
        <v>0.97817559088033146</v>
      </c>
      <c r="D20" s="9">
        <f>MAX(D2:D16)</f>
        <v>537.84306490045333</v>
      </c>
      <c r="E20" s="9">
        <f>MAX(E2:E16)</f>
        <v>2003</v>
      </c>
      <c r="F20" s="9">
        <f>MAX(F2:F16)</f>
        <v>5558.45</v>
      </c>
      <c r="G20" t="s">
        <v>31</v>
      </c>
      <c r="H20">
        <f>G2-H18</f>
        <v>1.4412862797322488</v>
      </c>
      <c r="K20" t="s">
        <v>31</v>
      </c>
      <c r="L20">
        <f>K2-L18</f>
        <v>1.7284676950591011</v>
      </c>
      <c r="O20" t="s">
        <v>31</v>
      </c>
      <c r="P20">
        <f>O2-P18</f>
        <v>1.4215212815344642</v>
      </c>
      <c r="S20" t="s">
        <v>31</v>
      </c>
      <c r="T20">
        <f>S2-T18</f>
        <v>1.4269137600223083</v>
      </c>
      <c r="W20" t="s">
        <v>31</v>
      </c>
      <c r="X20">
        <f>W2-X18</f>
        <v>1.4342289020147658</v>
      </c>
      <c r="AA20" t="s">
        <v>31</v>
      </c>
      <c r="AB20">
        <f>AA2-AB18</f>
        <v>1.4349513892411938</v>
      </c>
      <c r="AE20" t="s">
        <v>31</v>
      </c>
      <c r="AF20">
        <f>AE2-AF18</f>
        <v>1.4373192370840595</v>
      </c>
      <c r="AI20" t="s">
        <v>31</v>
      </c>
      <c r="AJ20">
        <f>AI2-AJ18</f>
        <v>1.4389952845823832</v>
      </c>
      <c r="AM20" t="s">
        <v>31</v>
      </c>
      <c r="AN20">
        <f>AM2-AN18</f>
        <v>1.4407556224321998</v>
      </c>
      <c r="AQ20" t="s">
        <v>31</v>
      </c>
      <c r="AR20">
        <f>AQ2-AR18</f>
        <v>1.4405800496511056</v>
      </c>
      <c r="AU20" t="s">
        <v>31</v>
      </c>
      <c r="AV20">
        <f>AU2-AV18</f>
        <v>1.4421841999953537</v>
      </c>
      <c r="AY20" t="s">
        <v>31</v>
      </c>
      <c r="AZ20">
        <f>AY2-AZ18</f>
        <v>1.4356867689352915</v>
      </c>
      <c r="BC20" t="s">
        <v>31</v>
      </c>
      <c r="BD20">
        <f>BC2-BD18</f>
        <v>1.4281869605137865</v>
      </c>
      <c r="BG20" t="s">
        <v>31</v>
      </c>
      <c r="BH20">
        <f>BG2-BH18</f>
        <v>1.4250526417098393</v>
      </c>
      <c r="BK20" t="s">
        <v>31</v>
      </c>
      <c r="BL20">
        <f>BK2-BL18</f>
        <v>1.4156138938098022</v>
      </c>
    </row>
    <row r="21" spans="1:64">
      <c r="A21" t="s">
        <v>41</v>
      </c>
      <c r="B21" s="9">
        <f>ABS(B20-B19)</f>
        <v>0.18528240342549684</v>
      </c>
      <c r="C21" s="9">
        <f>ABS(C20-C19)</f>
        <v>0.13746488191548556</v>
      </c>
      <c r="D21" s="9">
        <f>ABS(D20-D19)</f>
        <v>474.5084336643103</v>
      </c>
      <c r="E21" s="9">
        <f>ABS(E20-E19)</f>
        <v>32</v>
      </c>
      <c r="F21" s="9">
        <f>ABS(F20-F19)</f>
        <v>5558.3748999999998</v>
      </c>
      <c r="G21" t="s">
        <v>22</v>
      </c>
      <c r="H21" s="16">
        <f>LN(G2)</f>
        <v>0.39784537973259115</v>
      </c>
      <c r="K21" t="s">
        <v>22</v>
      </c>
      <c r="L21" s="16">
        <f>LN(K2)</f>
        <v>0.56175227811652395</v>
      </c>
      <c r="O21" t="s">
        <v>22</v>
      </c>
      <c r="P21" s="16">
        <f>LN(O2)</f>
        <v>0.38572895180247552</v>
      </c>
      <c r="S21" t="s">
        <v>22</v>
      </c>
      <c r="T21" s="16">
        <f>LN(S2)</f>
        <v>0.38961700564858565</v>
      </c>
      <c r="W21" t="s">
        <v>22</v>
      </c>
      <c r="X21" s="16">
        <f>LN(W2)</f>
        <v>0.39467697404286994</v>
      </c>
      <c r="AA21" t="s">
        <v>22</v>
      </c>
      <c r="AB21" s="16">
        <f>LN(AA2)</f>
        <v>0.39394592329910283</v>
      </c>
      <c r="AE21" t="s">
        <v>22</v>
      </c>
      <c r="AF21" s="16">
        <f>LN(AE2)</f>
        <v>0.39492325901461872</v>
      </c>
      <c r="AI21" t="s">
        <v>22</v>
      </c>
      <c r="AJ21" s="16">
        <f>LN(AI2)</f>
        <v>0.39718490399947409</v>
      </c>
      <c r="AM21" t="s">
        <v>22</v>
      </c>
      <c r="AN21" s="16">
        <f>LN(AM2)</f>
        <v>0.39821685963561854</v>
      </c>
      <c r="AQ21" t="s">
        <v>22</v>
      </c>
      <c r="AR21" s="16">
        <f>LN(AQ2)</f>
        <v>0.3987925442464067</v>
      </c>
      <c r="AU21" t="s">
        <v>22</v>
      </c>
      <c r="AV21" s="16">
        <f>LN(AU2)</f>
        <v>0.40007141631854876</v>
      </c>
      <c r="AY21" t="s">
        <v>22</v>
      </c>
      <c r="AZ21" s="16">
        <f>LN(AY2)</f>
        <v>0.39597314344271994</v>
      </c>
      <c r="BC21" t="s">
        <v>22</v>
      </c>
      <c r="BD21" s="16">
        <f>LN(BC2)</f>
        <v>0.39048257355510663</v>
      </c>
      <c r="BG21" t="s">
        <v>22</v>
      </c>
      <c r="BH21" s="16">
        <f>LN(BG2)</f>
        <v>0.38849832160872966</v>
      </c>
      <c r="BK21" t="s">
        <v>22</v>
      </c>
      <c r="BL21" s="16">
        <f>LN(BK2)</f>
        <v>0.38216830858874984</v>
      </c>
    </row>
    <row r="22" spans="1:64">
      <c r="A22" t="s">
        <v>42</v>
      </c>
      <c r="B22" s="9">
        <f>COUNT(B2:B16)</f>
        <v>15</v>
      </c>
      <c r="G22" t="s">
        <v>32</v>
      </c>
      <c r="H22" s="16">
        <f>LN(H19)</f>
        <v>0.42914348604915281</v>
      </c>
      <c r="K22" t="s">
        <v>32</v>
      </c>
      <c r="L22" s="16">
        <f>LN(L19)</f>
        <v>0.57606153471426913</v>
      </c>
      <c r="O22" t="s">
        <v>32</v>
      </c>
      <c r="P22" s="16">
        <f>LN(P19)</f>
        <v>0.41861210533958665</v>
      </c>
      <c r="S22" t="s">
        <v>32</v>
      </c>
      <c r="T22" s="16">
        <f>LN(T19)</f>
        <v>0.42259534012922367</v>
      </c>
      <c r="W22" t="s">
        <v>32</v>
      </c>
      <c r="X22" s="16">
        <f>LN(X19)</f>
        <v>0.42760529233290645</v>
      </c>
      <c r="AA22" t="s">
        <v>32</v>
      </c>
      <c r="AB22" s="16">
        <f>LN(AB19)</f>
        <v>0.42571817753861596</v>
      </c>
      <c r="AE22" t="s">
        <v>32</v>
      </c>
      <c r="AF22" s="16">
        <f>LN(AF19)</f>
        <v>0.42606567009940982</v>
      </c>
      <c r="AI22" t="s">
        <v>32</v>
      </c>
      <c r="AJ22" s="16">
        <f>LN(AJ19)</f>
        <v>0.42935522805280751</v>
      </c>
      <c r="AM22" t="s">
        <v>32</v>
      </c>
      <c r="AN22" s="16">
        <f>LN(AN19)</f>
        <v>0.43020861225073392</v>
      </c>
      <c r="AQ22" t="s">
        <v>32</v>
      </c>
      <c r="AR22" s="16">
        <f>LN(AR19)</f>
        <v>0.43143748365226997</v>
      </c>
      <c r="AU22" t="s">
        <v>32</v>
      </c>
      <c r="AV22" s="16">
        <f>LN(AV19)</f>
        <v>0.43287161793389145</v>
      </c>
      <c r="AY22" t="s">
        <v>32</v>
      </c>
      <c r="AZ22" s="16">
        <f>LN(AZ19)</f>
        <v>0.42916344222296871</v>
      </c>
      <c r="BC22" t="s">
        <v>32</v>
      </c>
      <c r="BD22" s="16">
        <f>LN(BD19)</f>
        <v>0.42343630446071351</v>
      </c>
      <c r="BG22" t="s">
        <v>32</v>
      </c>
      <c r="BH22" s="16">
        <f>LN(BH19)</f>
        <v>0.42165099027899222</v>
      </c>
      <c r="BK22" t="s">
        <v>32</v>
      </c>
      <c r="BL22" s="16">
        <f>LN(BL19)</f>
        <v>0.41561577105271985</v>
      </c>
    </row>
    <row r="23" spans="1:64">
      <c r="G23" t="s">
        <v>33</v>
      </c>
      <c r="H23" s="16">
        <f>LN(H20)</f>
        <v>0.36553596469176997</v>
      </c>
      <c r="K23" t="s">
        <v>33</v>
      </c>
      <c r="L23" s="16">
        <f>LN(L20)</f>
        <v>0.5472352906238086</v>
      </c>
      <c r="O23" t="s">
        <v>33</v>
      </c>
      <c r="P23" s="16">
        <f>LN(P20)</f>
        <v>0.35172762317832362</v>
      </c>
      <c r="S23" t="s">
        <v>33</v>
      </c>
      <c r="T23" s="16">
        <f>LN(T20)</f>
        <v>0.35551390220617096</v>
      </c>
      <c r="W23" t="s">
        <v>33</v>
      </c>
      <c r="X23" s="16">
        <f>LN(X20)</f>
        <v>0.3606273542746995</v>
      </c>
      <c r="AA23" t="s">
        <v>33</v>
      </c>
      <c r="AB23" s="16">
        <f>LN(AB20)</f>
        <v>0.36113097354456575</v>
      </c>
      <c r="AE23" t="s">
        <v>33</v>
      </c>
      <c r="AF23" s="16">
        <f>LN(AF20)</f>
        <v>0.36277973766697447</v>
      </c>
      <c r="AI23" t="s">
        <v>33</v>
      </c>
      <c r="AJ23" s="16">
        <f>LN(AJ20)</f>
        <v>0.36394515102868963</v>
      </c>
      <c r="AM23" t="s">
        <v>33</v>
      </c>
      <c r="AN23" s="16">
        <f>LN(AN20)</f>
        <v>0.36516771376131174</v>
      </c>
      <c r="AQ23" t="s">
        <v>33</v>
      </c>
      <c r="AR23" s="16">
        <f>LN(AR20)</f>
        <v>0.3650458447385439</v>
      </c>
      <c r="AU23" t="s">
        <v>33</v>
      </c>
      <c r="AV23" s="16">
        <f>LN(AV20)</f>
        <v>0.36615876995261248</v>
      </c>
      <c r="AY23" t="s">
        <v>33</v>
      </c>
      <c r="AZ23" s="16">
        <f>LN(AZ20)</f>
        <v>0.36164331935038557</v>
      </c>
      <c r="BC23" t="s">
        <v>33</v>
      </c>
      <c r="BD23" s="16">
        <f>LN(BD20)</f>
        <v>0.3564057800770406</v>
      </c>
      <c r="BG23" t="s">
        <v>33</v>
      </c>
      <c r="BH23" s="16">
        <f>LN(BH20)</f>
        <v>0.35420875458905593</v>
      </c>
      <c r="BK23" t="s">
        <v>33</v>
      </c>
      <c r="BL23" s="16">
        <f>LN(BL20)</f>
        <v>0.34756328422611693</v>
      </c>
    </row>
    <row r="24" spans="1:64">
      <c r="G24" t="s">
        <v>34</v>
      </c>
      <c r="H24" s="16">
        <f>H22-H21</f>
        <v>3.1298106316561658E-2</v>
      </c>
      <c r="K24" t="s">
        <v>34</v>
      </c>
      <c r="L24" s="16">
        <f>L22-L21</f>
        <v>1.4309256597745179E-2</v>
      </c>
      <c r="O24" t="s">
        <v>34</v>
      </c>
      <c r="P24" s="16">
        <f>P22-P21</f>
        <v>3.2883153537111132E-2</v>
      </c>
      <c r="S24" t="s">
        <v>34</v>
      </c>
      <c r="T24" s="16">
        <f>T22-T21</f>
        <v>3.2978334480638027E-2</v>
      </c>
      <c r="W24" t="s">
        <v>34</v>
      </c>
      <c r="X24" s="16">
        <f>X22-X21</f>
        <v>3.2928318290036507E-2</v>
      </c>
      <c r="AA24" t="s">
        <v>34</v>
      </c>
      <c r="AB24" s="16">
        <f>AB22-AB21</f>
        <v>3.1772254239513131E-2</v>
      </c>
      <c r="AE24" t="s">
        <v>34</v>
      </c>
      <c r="AF24" s="16">
        <f>AF22-AF21</f>
        <v>3.11424110847911E-2</v>
      </c>
      <c r="AI24" t="s">
        <v>34</v>
      </c>
      <c r="AJ24" s="16">
        <f>AJ22-AJ21</f>
        <v>3.2170324053333421E-2</v>
      </c>
      <c r="AM24" t="s">
        <v>34</v>
      </c>
      <c r="AN24" s="16">
        <f>AN22-AN21</f>
        <v>3.1991752615115387E-2</v>
      </c>
      <c r="AQ24" t="s">
        <v>34</v>
      </c>
      <c r="AR24" s="16">
        <f>AR22-AR21</f>
        <v>3.2644939405863271E-2</v>
      </c>
      <c r="AU24" t="s">
        <v>34</v>
      </c>
      <c r="AV24" s="16">
        <f>AV22-AV21</f>
        <v>3.2800201615342695E-2</v>
      </c>
      <c r="AY24" t="s">
        <v>34</v>
      </c>
      <c r="AZ24" s="16">
        <f>AZ22-AZ21</f>
        <v>3.3190298780248761E-2</v>
      </c>
      <c r="BC24" t="s">
        <v>34</v>
      </c>
      <c r="BD24" s="16">
        <f>BD22-BD21</f>
        <v>3.2953730905606882E-2</v>
      </c>
      <c r="BG24" t="s">
        <v>34</v>
      </c>
      <c r="BH24" s="16">
        <f>BH22-BH21</f>
        <v>3.3152668670262564E-2</v>
      </c>
      <c r="BK24" t="s">
        <v>34</v>
      </c>
      <c r="BL24" s="16">
        <f>BL22-BL21</f>
        <v>3.3447462463970012E-2</v>
      </c>
    </row>
    <row r="25" spans="1:64">
      <c r="G25" t="s">
        <v>35</v>
      </c>
      <c r="H25" s="16">
        <f>H21-H23</f>
        <v>3.2309415040821188E-2</v>
      </c>
      <c r="K25" t="s">
        <v>35</v>
      </c>
      <c r="L25" s="16">
        <f>L21-L23</f>
        <v>1.451698749271535E-2</v>
      </c>
      <c r="O25" t="s">
        <v>35</v>
      </c>
      <c r="P25" s="16">
        <f>P21-P23</f>
        <v>3.4001328624151894E-2</v>
      </c>
      <c r="S25" t="s">
        <v>35</v>
      </c>
      <c r="T25" s="16">
        <f>T21-T23</f>
        <v>3.4103103442414684E-2</v>
      </c>
      <c r="W25" t="s">
        <v>35</v>
      </c>
      <c r="X25" s="16">
        <f>X21-X23</f>
        <v>3.4049619768170447E-2</v>
      </c>
      <c r="AA25" t="s">
        <v>35</v>
      </c>
      <c r="AB25" s="16">
        <f>AB21-AB23</f>
        <v>3.2814949754537082E-2</v>
      </c>
      <c r="AE25" t="s">
        <v>35</v>
      </c>
      <c r="AF25" s="16">
        <f>AF21-AF23</f>
        <v>3.2143521347644255E-2</v>
      </c>
      <c r="AI25" t="s">
        <v>35</v>
      </c>
      <c r="AJ25" s="16">
        <f>AJ21-AJ23</f>
        <v>3.3239752970784464E-2</v>
      </c>
      <c r="AM25" t="s">
        <v>35</v>
      </c>
      <c r="AN25" s="16">
        <f>AN21-AN23</f>
        <v>3.3049145874306796E-2</v>
      </c>
      <c r="AQ25" t="s">
        <v>35</v>
      </c>
      <c r="AR25" s="16">
        <f>AR21-AR23</f>
        <v>3.3746699507862798E-2</v>
      </c>
      <c r="AU25" t="s">
        <v>35</v>
      </c>
      <c r="AV25" s="16">
        <f>AV21-AV23</f>
        <v>3.3912646365936272E-2</v>
      </c>
      <c r="AY25" t="s">
        <v>35</v>
      </c>
      <c r="AZ25" s="16">
        <f>AZ21-AZ23</f>
        <v>3.4329824092334371E-2</v>
      </c>
      <c r="BC25" t="s">
        <v>35</v>
      </c>
      <c r="BD25" s="16">
        <f>BD21-BD23</f>
        <v>3.4076793478066025E-2</v>
      </c>
      <c r="BG25" t="s">
        <v>35</v>
      </c>
      <c r="BH25" s="16">
        <f>BH21-BH23</f>
        <v>3.4289567019673728E-2</v>
      </c>
      <c r="BK25" t="s">
        <v>35</v>
      </c>
      <c r="BL25" s="16">
        <f>BL21-BL23</f>
        <v>3.4605024362632908E-2</v>
      </c>
    </row>
    <row r="26" spans="1:64">
      <c r="G26" t="s">
        <v>36</v>
      </c>
      <c r="H26" s="17">
        <f>AVERAGE(H24:H25)</f>
        <v>3.1803760678691423E-2</v>
      </c>
      <c r="K26" t="s">
        <v>36</v>
      </c>
      <c r="L26" s="17">
        <f>AVERAGE(L24:L25)</f>
        <v>1.4413122045230264E-2</v>
      </c>
      <c r="O26" t="s">
        <v>36</v>
      </c>
      <c r="P26" s="17">
        <f>AVERAGE(P24:P25)</f>
        <v>3.3442241080631513E-2</v>
      </c>
      <c r="S26" t="s">
        <v>36</v>
      </c>
      <c r="T26" s="17">
        <f>AVERAGE(T24:T25)</f>
        <v>3.3540718961526356E-2</v>
      </c>
      <c r="W26" t="s">
        <v>36</v>
      </c>
      <c r="X26" s="17">
        <f>AVERAGE(X24:X25)</f>
        <v>3.3488969029103477E-2</v>
      </c>
      <c r="AA26" t="s">
        <v>36</v>
      </c>
      <c r="AB26" s="17">
        <f>AVERAGE(AB24:AB25)</f>
        <v>3.2293601997025106E-2</v>
      </c>
      <c r="AE26" t="s">
        <v>36</v>
      </c>
      <c r="AF26" s="17">
        <f>AVERAGE(AF24:AF25)</f>
        <v>3.1642966216217677E-2</v>
      </c>
      <c r="AI26" t="s">
        <v>36</v>
      </c>
      <c r="AJ26" s="17">
        <f>AVERAGE(AJ24:AJ25)</f>
        <v>3.2705038512058943E-2</v>
      </c>
      <c r="AM26" t="s">
        <v>36</v>
      </c>
      <c r="AN26" s="17">
        <f>AVERAGE(AN24:AN25)</f>
        <v>3.2520449244711092E-2</v>
      </c>
      <c r="AQ26" t="s">
        <v>36</v>
      </c>
      <c r="AR26" s="17">
        <f>AVERAGE(AR24:AR25)</f>
        <v>3.3195819456863035E-2</v>
      </c>
      <c r="AU26" t="s">
        <v>36</v>
      </c>
      <c r="AV26" s="17">
        <f>AVERAGE(AV24:AV25)</f>
        <v>3.3356423990639483E-2</v>
      </c>
      <c r="AY26" t="s">
        <v>36</v>
      </c>
      <c r="AZ26" s="17">
        <f>AVERAGE(AZ24:AZ25)</f>
        <v>3.3760061436291566E-2</v>
      </c>
      <c r="BC26" t="s">
        <v>36</v>
      </c>
      <c r="BD26" s="17">
        <f>AVERAGE(BD24:BD25)</f>
        <v>3.3515262191836453E-2</v>
      </c>
      <c r="BG26" t="s">
        <v>36</v>
      </c>
      <c r="BH26" s="17">
        <f>AVERAGE(BH24:BH25)</f>
        <v>3.3721117844968146E-2</v>
      </c>
      <c r="BK26" t="s">
        <v>36</v>
      </c>
      <c r="BL26" s="17">
        <f>AVERAGE(BL24:BL25)</f>
        <v>3.402624341330146E-2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6"/>
  <sheetViews>
    <sheetView workbookViewId="0">
      <selection activeCell="F1" sqref="F1"/>
    </sheetView>
  </sheetViews>
  <sheetFormatPr baseColWidth="10" defaultRowHeight="14" x14ac:dyDescent="0"/>
  <sheetData>
    <row r="1" spans="2:76" ht="17" thickTop="1" thickBot="1">
      <c r="B1" s="9" t="s">
        <v>15</v>
      </c>
      <c r="C1" s="9" t="s">
        <v>16</v>
      </c>
      <c r="D1" s="9" t="s">
        <v>17</v>
      </c>
      <c r="E1" s="9" t="s">
        <v>3</v>
      </c>
      <c r="F1" s="9" t="s">
        <v>4</v>
      </c>
      <c r="G1" s="11">
        <f>LN(G2)</f>
        <v>0.3185032840145251</v>
      </c>
      <c r="H1" s="12">
        <f>G4</f>
        <v>0.89144640565035071</v>
      </c>
      <c r="I1" t="s">
        <v>3</v>
      </c>
      <c r="J1" t="s">
        <v>4</v>
      </c>
      <c r="K1" s="13">
        <f>LN(K2)</f>
        <v>0.3391340718077569</v>
      </c>
      <c r="L1" s="14">
        <f>K4</f>
        <v>0.85284118851837087</v>
      </c>
      <c r="M1" t="s">
        <v>3</v>
      </c>
      <c r="N1" t="s">
        <v>4</v>
      </c>
      <c r="O1" s="13">
        <f>LN(O2)</f>
        <v>0.3347193919853183</v>
      </c>
      <c r="P1" s="14">
        <f>O4</f>
        <v>0.88522034425328189</v>
      </c>
      <c r="Q1" t="s">
        <v>3</v>
      </c>
      <c r="R1" t="s">
        <v>4</v>
      </c>
      <c r="S1" s="13">
        <f>LN(S2)</f>
        <v>0.32807085840115874</v>
      </c>
      <c r="T1" s="14">
        <f>S4</f>
        <v>0.89006756606736814</v>
      </c>
      <c r="U1" t="s">
        <v>3</v>
      </c>
      <c r="V1" t="s">
        <v>4</v>
      </c>
      <c r="W1" s="13">
        <f>LN(W2)</f>
        <v>0.31545021161724618</v>
      </c>
      <c r="X1" s="14">
        <f>W4</f>
        <v>0.90219679807358377</v>
      </c>
      <c r="Y1" t="s">
        <v>3</v>
      </c>
      <c r="Z1" t="s">
        <v>4</v>
      </c>
      <c r="AA1" s="13">
        <f>LN(AA2)</f>
        <v>0.3166212436672774</v>
      </c>
      <c r="AB1" s="14">
        <f>AA4</f>
        <v>0.898991334439319</v>
      </c>
      <c r="AC1" t="s">
        <v>3</v>
      </c>
      <c r="AD1" t="s">
        <v>4</v>
      </c>
      <c r="AE1" s="13">
        <f>LN(AE2)</f>
        <v>0.31813175908230423</v>
      </c>
      <c r="AF1" s="14">
        <f>AE4</f>
        <v>0.8948889345778388</v>
      </c>
      <c r="AG1" t="s">
        <v>3</v>
      </c>
      <c r="AH1" t="s">
        <v>4</v>
      </c>
      <c r="AI1" s="13">
        <f>LN(AI2)</f>
        <v>0.31920080799425582</v>
      </c>
      <c r="AJ1" s="14">
        <f>AI4</f>
        <v>0.89994294811109643</v>
      </c>
      <c r="AK1" t="s">
        <v>3</v>
      </c>
      <c r="AL1" t="s">
        <v>4</v>
      </c>
      <c r="AM1" s="13">
        <f>LN(AM2)</f>
        <v>0.31997314788489617</v>
      </c>
      <c r="AN1" s="14">
        <f>AM4</f>
        <v>0.90219474245187992</v>
      </c>
      <c r="AO1" t="s">
        <v>3</v>
      </c>
      <c r="AP1" t="s">
        <v>4</v>
      </c>
      <c r="AQ1" s="13">
        <f>LN(AQ2)</f>
        <v>0.31978741395442434</v>
      </c>
      <c r="AR1" s="14">
        <f>AQ4</f>
        <v>0.89537422158748414</v>
      </c>
      <c r="AS1" t="s">
        <v>3</v>
      </c>
      <c r="AT1" t="s">
        <v>4</v>
      </c>
      <c r="AU1" s="13">
        <f>LN(AU2)</f>
        <v>0.32025116962618827</v>
      </c>
      <c r="AV1" s="14">
        <f>AU4</f>
        <v>0.89559663197873984</v>
      </c>
      <c r="AW1" t="s">
        <v>3</v>
      </c>
      <c r="AX1" t="s">
        <v>4</v>
      </c>
      <c r="AY1" s="13">
        <f>LN(AY2)</f>
        <v>0.31927768288461927</v>
      </c>
      <c r="AZ1" s="14">
        <f>AY4</f>
        <v>0.89086476235026724</v>
      </c>
      <c r="BA1" t="s">
        <v>3</v>
      </c>
      <c r="BB1" t="s">
        <v>4</v>
      </c>
      <c r="BC1" s="13">
        <f>LN(BC2)</f>
        <v>0.31931873994193444</v>
      </c>
      <c r="BD1" s="14">
        <f>BC4</f>
        <v>0.8896930528198973</v>
      </c>
      <c r="BE1" t="s">
        <v>3</v>
      </c>
      <c r="BF1" t="s">
        <v>4</v>
      </c>
      <c r="BG1" s="13">
        <f>LN(BG2)</f>
        <v>0.31649899294787326</v>
      </c>
      <c r="BH1" s="14">
        <f>BG4</f>
        <v>0.88806593149650581</v>
      </c>
      <c r="BI1" t="s">
        <v>3</v>
      </c>
      <c r="BJ1" t="s">
        <v>4</v>
      </c>
      <c r="BK1" s="13">
        <f>LN(BK2)</f>
        <v>0.31324497226661319</v>
      </c>
      <c r="BL1" s="14">
        <f>BK4</f>
        <v>0.88993617005097336</v>
      </c>
      <c r="BM1" t="s">
        <v>3</v>
      </c>
      <c r="BN1" t="s">
        <v>4</v>
      </c>
      <c r="BO1" s="13">
        <f>LN(BO2)</f>
        <v>0.31198785334626844</v>
      </c>
      <c r="BP1" s="14">
        <f>BO4</f>
        <v>0.88984436024049562</v>
      </c>
      <c r="BQ1" t="s">
        <v>3</v>
      </c>
      <c r="BR1" t="s">
        <v>4</v>
      </c>
      <c r="BS1" s="13">
        <f>LN(BS2)</f>
        <v>0.30834136851725075</v>
      </c>
      <c r="BT1" s="14">
        <f>BS4</f>
        <v>0.8910568300311732</v>
      </c>
      <c r="BU1" t="s">
        <v>3</v>
      </c>
      <c r="BV1" t="s">
        <v>4</v>
      </c>
      <c r="BW1" s="13">
        <f>LN(BW2)</f>
        <v>0.30543773024623472</v>
      </c>
      <c r="BX1" s="14">
        <f>BW4</f>
        <v>0.89373333254421305</v>
      </c>
    </row>
    <row r="2" spans="2:76" ht="15" thickTop="1">
      <c r="B2">
        <v>0.3391340718077569</v>
      </c>
      <c r="C2" s="15">
        <v>0.85284118851837087</v>
      </c>
      <c r="D2">
        <v>81.135315779223447</v>
      </c>
      <c r="E2">
        <v>1956</v>
      </c>
      <c r="F2" s="8">
        <v>4.86E-4</v>
      </c>
      <c r="G2">
        <f t="array" ref="G2:H6">LOGEST(F2:F18,E2:E18,TRUE, TRUE)</f>
        <v>1.3750681369201638</v>
      </c>
      <c r="H2">
        <v>4.9888293206836717E-275</v>
      </c>
      <c r="I2">
        <v>1965</v>
      </c>
      <c r="J2" s="8">
        <v>1.3100000000000001E-2</v>
      </c>
      <c r="K2">
        <f t="array" ref="K2:L6">LOGEST(J2:J17,I2:I17,TRUE, TRUE)</f>
        <v>1.4037315334213687</v>
      </c>
      <c r="L2">
        <v>6.8056320676133345E-293</v>
      </c>
      <c r="M2">
        <v>1956</v>
      </c>
      <c r="N2" s="8">
        <v>4.86E-4</v>
      </c>
      <c r="O2">
        <f t="array" ref="O2:P6">LOGEST(N2:N17,M2:M17,TRUE, TRUE)</f>
        <v>1.3975481669786913</v>
      </c>
      <c r="P2">
        <v>4.3892417026477268E-289</v>
      </c>
      <c r="Q2">
        <v>1956</v>
      </c>
      <c r="R2" s="8">
        <v>4.86E-4</v>
      </c>
      <c r="S2">
        <f t="array" ref="S2:T6">LOGEST(R2:R17,Q2:Q17,TRUE, TRUE)</f>
        <v>1.3882873406255654</v>
      </c>
      <c r="T2">
        <v>2.4858372025824876E-283</v>
      </c>
      <c r="U2">
        <v>1956</v>
      </c>
      <c r="V2" s="8">
        <v>4.86E-4</v>
      </c>
      <c r="W2">
        <f t="array" ref="W2:X6">LOGEST(V2:V17,U2:U17,TRUE, TRUE)</f>
        <v>1.3708763565075444</v>
      </c>
      <c r="X2">
        <v>2.4638281885894832E-272</v>
      </c>
      <c r="Y2">
        <v>1956</v>
      </c>
      <c r="Z2" s="8">
        <v>4.86E-4</v>
      </c>
      <c r="AA2">
        <f t="array" ref="AA2:AB6">LOGEST(Z2:Z17,Y2:Y17,TRUE, TRUE)</f>
        <v>1.3724826369770404</v>
      </c>
      <c r="AB2">
        <v>2.3471104092422183E-273</v>
      </c>
      <c r="AC2">
        <v>1956</v>
      </c>
      <c r="AD2" s="8">
        <v>4.86E-4</v>
      </c>
      <c r="AE2">
        <f t="array" ref="AE2:AF6">LOGEST(AD2:AD17,AC2:AC17,TRUE, TRUE)</f>
        <v>1.3745573597129044</v>
      </c>
      <c r="AF2">
        <v>1.1198315568519306E-274</v>
      </c>
      <c r="AG2">
        <v>1956</v>
      </c>
      <c r="AH2" s="8">
        <v>4.86E-4</v>
      </c>
      <c r="AI2">
        <f t="array" ref="AI2:AJ6">LOGEST(AH2:AH17,AG2:AG17,TRUE, TRUE)</f>
        <v>1.3760276145098407</v>
      </c>
      <c r="AJ2">
        <v>1.3814491460932549E-275</v>
      </c>
      <c r="AK2">
        <v>1956</v>
      </c>
      <c r="AL2" s="8">
        <v>4.86E-4</v>
      </c>
      <c r="AM2">
        <f t="array" ref="AM2:AN6">LOGEST(AL2:AL17,AK2:AK17,TRUE, TRUE)</f>
        <v>1.3770907860391914</v>
      </c>
      <c r="AN2">
        <v>3.0077826624319835E-276</v>
      </c>
      <c r="AO2">
        <v>1956</v>
      </c>
      <c r="AP2" s="8">
        <v>4.86E-4</v>
      </c>
      <c r="AQ2">
        <f t="array" ref="AQ2:AR6">LOGEST(AP2:AP17,AO2:AO17,TRUE, TRUE)</f>
        <v>1.3768350373062277</v>
      </c>
      <c r="AR2">
        <v>4.1534066055286951E-276</v>
      </c>
      <c r="AS2">
        <v>1956</v>
      </c>
      <c r="AT2" s="8">
        <v>4.86E-4</v>
      </c>
      <c r="AU2">
        <f t="array" ref="AU2:AV6">LOGEST(AT2:AT17,AS2:AS17,TRUE, TRUE)</f>
        <v>1.3774737004442417</v>
      </c>
      <c r="AV2">
        <v>1.6547612008759446E-276</v>
      </c>
      <c r="AW2">
        <v>1956</v>
      </c>
      <c r="AX2" s="8">
        <v>4.86E-4</v>
      </c>
      <c r="AY2">
        <f t="array" ref="AY2:AZ6">LOGEST(AX2:AX17,AW2:AW17,TRUE, TRUE)</f>
        <v>1.3761334005479362</v>
      </c>
      <c r="AZ2">
        <v>1.0919333409013174E-275</v>
      </c>
      <c r="BA2">
        <v>1956</v>
      </c>
      <c r="BB2" s="8">
        <v>4.86E-4</v>
      </c>
      <c r="BC2">
        <f t="array" ref="BC2:BD6">LOGEST(BB2:BB17,BA2:BA17,TRUE, TRUE)</f>
        <v>1.3761899016957133</v>
      </c>
      <c r="BD2">
        <v>1.001972317423793E-275</v>
      </c>
      <c r="BE2">
        <v>1956</v>
      </c>
      <c r="BF2" s="8">
        <v>4.86E-4</v>
      </c>
      <c r="BG2">
        <f t="array" ref="BG2:BH6">LOGEST(BF2:BF17,BE2:BE17,TRUE, TRUE)</f>
        <v>1.3723148602429225</v>
      </c>
      <c r="BH2">
        <v>2.5908125364389892E-273</v>
      </c>
      <c r="BI2">
        <v>1956</v>
      </c>
      <c r="BJ2" s="8">
        <v>4.86E-4</v>
      </c>
      <c r="BK2">
        <f t="array" ref="BK2:BL6">LOGEST(BJ2:BJ17,BI2:BI17,TRUE, TRUE)</f>
        <v>1.3678565769135029</v>
      </c>
      <c r="BL2">
        <v>1.5943707821145796E-270</v>
      </c>
      <c r="BM2">
        <v>1956</v>
      </c>
      <c r="BN2" s="8">
        <v>4.86E-4</v>
      </c>
      <c r="BO2">
        <f t="array" ref="BO2:BP6">LOGEST(BN2:BN17,BM2:BM17,TRUE, TRUE)</f>
        <v>1.3661380989222616</v>
      </c>
      <c r="BP2">
        <v>1.9216521897790396E-269</v>
      </c>
      <c r="BQ2">
        <v>1956</v>
      </c>
      <c r="BR2" s="8">
        <v>4.86E-4</v>
      </c>
      <c r="BS2">
        <f t="array" ref="BS2:BT6">LOGEST(BR2:BR17,BQ2:BQ17,TRUE, TRUE)</f>
        <v>1.3611655687081075</v>
      </c>
      <c r="BT2">
        <v>2.6291488946892387E-266</v>
      </c>
      <c r="BU2">
        <v>1956</v>
      </c>
      <c r="BV2" s="8">
        <v>4.86E-4</v>
      </c>
      <c r="BW2">
        <f t="array" ref="BW2:BX6">LOGEST(BV2:BV17,BU2:BU17,TRUE, TRUE)</f>
        <v>1.3572189687917489</v>
      </c>
      <c r="BX2">
        <v>8.2609752241063444E-264</v>
      </c>
    </row>
    <row r="3" spans="2:76">
      <c r="B3">
        <v>0.3347193919853183</v>
      </c>
      <c r="C3" s="15">
        <v>0.88522034425328189</v>
      </c>
      <c r="D3">
        <v>107.97283489761897</v>
      </c>
      <c r="E3">
        <v>1965</v>
      </c>
      <c r="F3" s="8">
        <v>1.3100000000000001E-2</v>
      </c>
      <c r="G3">
        <v>2.8697414458232689E-2</v>
      </c>
      <c r="H3">
        <v>57.076974434838966</v>
      </c>
      <c r="I3">
        <v>1971</v>
      </c>
      <c r="J3" s="8">
        <v>7.51E-2</v>
      </c>
      <c r="K3">
        <v>3.7650128160945422E-2</v>
      </c>
      <c r="L3">
        <v>74.960034760272791</v>
      </c>
      <c r="M3">
        <v>1971</v>
      </c>
      <c r="N3" s="8">
        <v>7.51E-2</v>
      </c>
      <c r="O3">
        <v>3.2212439942716838E-2</v>
      </c>
      <c r="P3">
        <v>64.115950706647823</v>
      </c>
      <c r="Q3">
        <v>1965</v>
      </c>
      <c r="R3" s="8">
        <v>1.3100000000000001E-2</v>
      </c>
      <c r="S3">
        <v>3.0814496154287944E-2</v>
      </c>
      <c r="T3">
        <v>61.322043526234438</v>
      </c>
      <c r="U3">
        <v>1965</v>
      </c>
      <c r="V3" s="8">
        <v>1.3100000000000001E-2</v>
      </c>
      <c r="W3">
        <v>2.7758289516435167E-2</v>
      </c>
      <c r="X3">
        <v>55.215926832222422</v>
      </c>
      <c r="Y3">
        <v>1965</v>
      </c>
      <c r="Z3" s="8">
        <v>1.3100000000000001E-2</v>
      </c>
      <c r="AA3">
        <v>2.8364660947792292E-2</v>
      </c>
      <c r="AB3">
        <v>56.420332489394639</v>
      </c>
      <c r="AC3">
        <v>1965</v>
      </c>
      <c r="AD3" s="8">
        <v>1.3100000000000001E-2</v>
      </c>
      <c r="AE3">
        <v>2.913953781658939E-2</v>
      </c>
      <c r="AF3">
        <v>57.95800643493493</v>
      </c>
      <c r="AG3">
        <v>1965</v>
      </c>
      <c r="AH3" s="8">
        <v>1.3100000000000001E-2</v>
      </c>
      <c r="AI3">
        <v>2.8445680407002506E-2</v>
      </c>
      <c r="AJ3">
        <v>56.574380914783077</v>
      </c>
      <c r="AK3">
        <v>1965</v>
      </c>
      <c r="AL3" s="8">
        <v>1.3100000000000001E-2</v>
      </c>
      <c r="AM3">
        <v>2.8156616820161365E-2</v>
      </c>
      <c r="AN3">
        <v>55.997713604725519</v>
      </c>
      <c r="AO3">
        <v>1965</v>
      </c>
      <c r="AP3" s="8">
        <v>1.3100000000000001E-2</v>
      </c>
      <c r="AQ3">
        <v>2.9215572895480324E-2</v>
      </c>
      <c r="AR3">
        <v>58.101930720441068</v>
      </c>
      <c r="AS3">
        <v>1965</v>
      </c>
      <c r="AT3" s="8">
        <v>1.3100000000000001E-2</v>
      </c>
      <c r="AU3">
        <v>2.9223197651161506E-2</v>
      </c>
      <c r="AV3">
        <v>58.11526437277206</v>
      </c>
      <c r="AW3">
        <v>1965</v>
      </c>
      <c r="AX3" s="8">
        <v>1.3100000000000001E-2</v>
      </c>
      <c r="AY3">
        <v>2.9866281479439094E-2</v>
      </c>
      <c r="AZ3">
        <v>59.390401772050531</v>
      </c>
      <c r="BA3">
        <v>1965</v>
      </c>
      <c r="BB3" s="8">
        <v>1.3100000000000001E-2</v>
      </c>
      <c r="BC3">
        <v>3.00498094196508E-2</v>
      </c>
      <c r="BD3">
        <v>59.751584646255758</v>
      </c>
      <c r="BE3">
        <v>1965</v>
      </c>
      <c r="BF3" s="8">
        <v>1.3100000000000001E-2</v>
      </c>
      <c r="BG3">
        <v>3.0030796741602465E-2</v>
      </c>
      <c r="BH3">
        <v>59.71189396604786</v>
      </c>
      <c r="BI3">
        <v>1965</v>
      </c>
      <c r="BJ3" s="8">
        <v>1.3100000000000001E-2</v>
      </c>
      <c r="BK3">
        <v>2.9441706070326517E-2</v>
      </c>
      <c r="BL3">
        <v>58.538722881471529</v>
      </c>
      <c r="BM3">
        <v>1965</v>
      </c>
      <c r="BN3" s="8">
        <v>1.3100000000000001E-2</v>
      </c>
      <c r="BO3">
        <v>2.9337291122568068E-2</v>
      </c>
      <c r="BP3">
        <v>58.32927148039245</v>
      </c>
      <c r="BQ3">
        <v>1965</v>
      </c>
      <c r="BR3" s="8">
        <v>1.3100000000000001E-2</v>
      </c>
      <c r="BS3">
        <v>2.8814764868000525E-2</v>
      </c>
      <c r="BT3">
        <v>57.286744203590906</v>
      </c>
      <c r="BU3">
        <v>1965</v>
      </c>
      <c r="BV3" s="8">
        <v>1.3100000000000001E-2</v>
      </c>
      <c r="BW3">
        <v>2.8148367905576552E-2</v>
      </c>
      <c r="BX3">
        <v>55.960105814487221</v>
      </c>
    </row>
    <row r="4" spans="2:76" ht="15" thickBot="1">
      <c r="B4">
        <v>0.32807085840115874</v>
      </c>
      <c r="C4" s="15">
        <v>0.89006756606736814</v>
      </c>
      <c r="D4">
        <v>113.35095093573025</v>
      </c>
      <c r="E4">
        <v>1971</v>
      </c>
      <c r="F4" s="8">
        <v>7.51E-2</v>
      </c>
      <c r="G4">
        <v>0.89144640565035071</v>
      </c>
      <c r="H4">
        <v>1.5217112719274204</v>
      </c>
      <c r="I4">
        <v>1985</v>
      </c>
      <c r="J4" s="8">
        <v>0.23599999999999999</v>
      </c>
      <c r="K4">
        <v>0.85284118851837087</v>
      </c>
      <c r="L4">
        <v>1.535339496847951</v>
      </c>
      <c r="M4">
        <v>1985</v>
      </c>
      <c r="N4" s="8">
        <v>0.23599999999999999</v>
      </c>
      <c r="O4">
        <v>0.88522034425328189</v>
      </c>
      <c r="P4">
        <v>1.5128705393851514</v>
      </c>
      <c r="Q4">
        <v>1985</v>
      </c>
      <c r="R4" s="8">
        <v>0.23599999999999999</v>
      </c>
      <c r="S4">
        <v>0.89006756606736814</v>
      </c>
      <c r="T4">
        <v>1.5320724539837445</v>
      </c>
      <c r="U4">
        <v>1971</v>
      </c>
      <c r="V4" s="8">
        <v>7.51E-2</v>
      </c>
      <c r="W4">
        <v>0.90219679807358377</v>
      </c>
      <c r="X4">
        <v>1.4677154567736637</v>
      </c>
      <c r="Y4">
        <v>1971</v>
      </c>
      <c r="Z4" s="8">
        <v>7.51E-2</v>
      </c>
      <c r="AA4">
        <v>0.898991334439319</v>
      </c>
      <c r="AB4">
        <v>1.5017038826814788</v>
      </c>
      <c r="AC4">
        <v>1971</v>
      </c>
      <c r="AD4" s="8">
        <v>7.51E-2</v>
      </c>
      <c r="AE4">
        <v>0.8948889345778388</v>
      </c>
      <c r="AF4">
        <v>1.5449280337364391</v>
      </c>
      <c r="AG4">
        <v>1971</v>
      </c>
      <c r="AH4" s="8">
        <v>7.51E-2</v>
      </c>
      <c r="AI4">
        <v>0.89994294811109643</v>
      </c>
      <c r="AJ4">
        <v>1.5080067732267426</v>
      </c>
      <c r="AK4">
        <v>1971</v>
      </c>
      <c r="AL4" s="8">
        <v>7.51E-2</v>
      </c>
      <c r="AM4">
        <v>0.90219474245187992</v>
      </c>
      <c r="AN4">
        <v>1.4917693399503842</v>
      </c>
      <c r="AO4">
        <v>1971</v>
      </c>
      <c r="AP4" s="8">
        <v>7.51E-2</v>
      </c>
      <c r="AQ4">
        <v>0.89537422158748414</v>
      </c>
      <c r="AR4">
        <v>1.546339592911059</v>
      </c>
      <c r="AS4">
        <v>1971</v>
      </c>
      <c r="AT4" s="8">
        <v>7.51E-2</v>
      </c>
      <c r="AU4">
        <v>0.89559663197873984</v>
      </c>
      <c r="AV4">
        <v>1.5446194729378464</v>
      </c>
      <c r="AW4">
        <v>1971</v>
      </c>
      <c r="AX4" s="8">
        <v>7.51E-2</v>
      </c>
      <c r="AY4">
        <v>0.89086476235026724</v>
      </c>
      <c r="AZ4">
        <v>1.5724533381954418</v>
      </c>
      <c r="BA4">
        <v>1971</v>
      </c>
      <c r="BB4" s="8">
        <v>7.51E-2</v>
      </c>
      <c r="BC4">
        <v>0.8896930528198973</v>
      </c>
      <c r="BD4">
        <v>1.5734597868397753</v>
      </c>
      <c r="BE4">
        <v>1971</v>
      </c>
      <c r="BF4" s="8">
        <v>7.51E-2</v>
      </c>
      <c r="BG4">
        <v>0.88806593149650581</v>
      </c>
      <c r="BH4">
        <v>1.5672041070239113</v>
      </c>
      <c r="BI4">
        <v>1971</v>
      </c>
      <c r="BJ4" s="8">
        <v>7.51E-2</v>
      </c>
      <c r="BK4">
        <v>0.88993617005097336</v>
      </c>
      <c r="BL4">
        <v>1.5306855961509689</v>
      </c>
      <c r="BM4">
        <v>1971</v>
      </c>
      <c r="BN4" s="8">
        <v>7.51E-2</v>
      </c>
      <c r="BO4">
        <v>0.88984436024049562</v>
      </c>
      <c r="BP4">
        <v>1.5188778651143049</v>
      </c>
      <c r="BQ4">
        <v>1971</v>
      </c>
      <c r="BR4" s="8">
        <v>7.51E-2</v>
      </c>
      <c r="BS4">
        <v>0.8910568300311732</v>
      </c>
      <c r="BT4">
        <v>1.4774242078108799</v>
      </c>
      <c r="BU4">
        <v>1971</v>
      </c>
      <c r="BV4" s="8">
        <v>7.51E-2</v>
      </c>
      <c r="BW4">
        <v>0.89373333254421305</v>
      </c>
      <c r="BX4">
        <v>1.4352907722632371</v>
      </c>
    </row>
    <row r="5" spans="2:76" ht="17" thickTop="1" thickBot="1">
      <c r="B5">
        <v>0.31545021161724618</v>
      </c>
      <c r="C5" s="15">
        <v>0.90219679807358377</v>
      </c>
      <c r="D5">
        <v>129.1445977661663</v>
      </c>
      <c r="E5">
        <v>1985</v>
      </c>
      <c r="F5" s="8">
        <v>0.23599999999999999</v>
      </c>
      <c r="G5">
        <v>123.18059263597718</v>
      </c>
      <c r="H5">
        <v>15</v>
      </c>
      <c r="I5">
        <v>1986</v>
      </c>
      <c r="J5" s="8">
        <v>0.45900000000000002</v>
      </c>
      <c r="K5" s="12">
        <v>81.135315779223447</v>
      </c>
      <c r="L5">
        <v>14</v>
      </c>
      <c r="M5">
        <v>1986</v>
      </c>
      <c r="N5" s="8">
        <v>0.45900000000000002</v>
      </c>
      <c r="O5" s="12">
        <v>107.97283489761897</v>
      </c>
      <c r="P5">
        <v>14</v>
      </c>
      <c r="Q5">
        <v>1986</v>
      </c>
      <c r="R5" s="8">
        <v>0.45900000000000002</v>
      </c>
      <c r="S5" s="12">
        <v>113.35095093573025</v>
      </c>
      <c r="T5">
        <v>14</v>
      </c>
      <c r="U5">
        <v>1986</v>
      </c>
      <c r="V5" s="8">
        <v>0.45900000000000002</v>
      </c>
      <c r="W5" s="12">
        <v>129.1445977661663</v>
      </c>
      <c r="X5">
        <v>14</v>
      </c>
      <c r="Y5">
        <v>1985</v>
      </c>
      <c r="Z5" s="8">
        <v>0.23599999999999999</v>
      </c>
      <c r="AA5" s="12">
        <v>124.60196966555816</v>
      </c>
      <c r="AB5">
        <v>14</v>
      </c>
      <c r="AC5">
        <v>1985</v>
      </c>
      <c r="AD5" s="8">
        <v>0.23599999999999999</v>
      </c>
      <c r="AE5" s="12">
        <v>119.19244690148773</v>
      </c>
      <c r="AF5">
        <v>14</v>
      </c>
      <c r="AG5">
        <v>1985</v>
      </c>
      <c r="AH5" s="8">
        <v>0.23599999999999999</v>
      </c>
      <c r="AI5" s="12">
        <v>125.92017289840426</v>
      </c>
      <c r="AJ5">
        <v>14</v>
      </c>
      <c r="AK5">
        <v>1985</v>
      </c>
      <c r="AL5" s="8">
        <v>0.23599999999999999</v>
      </c>
      <c r="AM5" s="12">
        <v>129.14158922501707</v>
      </c>
      <c r="AN5">
        <v>14</v>
      </c>
      <c r="AO5">
        <v>1985</v>
      </c>
      <c r="AP5" s="8">
        <v>0.23599999999999999</v>
      </c>
      <c r="AQ5" s="12">
        <v>119.81023503405788</v>
      </c>
      <c r="AR5">
        <v>14</v>
      </c>
      <c r="AS5">
        <v>1985</v>
      </c>
      <c r="AT5" s="8">
        <v>0.23599999999999999</v>
      </c>
      <c r="AU5" s="12">
        <v>120.09529084491912</v>
      </c>
      <c r="AV5">
        <v>14</v>
      </c>
      <c r="AW5">
        <v>1985</v>
      </c>
      <c r="AX5" s="8">
        <v>0.23599999999999999</v>
      </c>
      <c r="AY5" s="12">
        <v>114.28120689059843</v>
      </c>
      <c r="AZ5">
        <v>14</v>
      </c>
      <c r="BA5">
        <v>1985</v>
      </c>
      <c r="BB5" s="8">
        <v>0.23599999999999999</v>
      </c>
      <c r="BC5" s="12">
        <v>112.91857002570859</v>
      </c>
      <c r="BD5">
        <v>14</v>
      </c>
      <c r="BE5">
        <v>1985</v>
      </c>
      <c r="BF5" s="8">
        <v>0.23599999999999999</v>
      </c>
      <c r="BG5" s="12">
        <v>111.07362760215373</v>
      </c>
      <c r="BH5">
        <v>14</v>
      </c>
      <c r="BI5">
        <v>1985</v>
      </c>
      <c r="BJ5" s="8">
        <v>0.23599999999999999</v>
      </c>
      <c r="BK5" s="12">
        <v>113.19891726904071</v>
      </c>
      <c r="BL5">
        <v>14</v>
      </c>
      <c r="BM5">
        <v>1985</v>
      </c>
      <c r="BN5" s="8">
        <v>0.23599999999999999</v>
      </c>
      <c r="BO5" s="12">
        <v>113.09290264724785</v>
      </c>
      <c r="BP5">
        <v>14</v>
      </c>
      <c r="BQ5">
        <v>1985</v>
      </c>
      <c r="BR5" s="8">
        <v>0.23599999999999999</v>
      </c>
      <c r="BS5" s="12">
        <v>114.50736768542708</v>
      </c>
      <c r="BT5">
        <v>14</v>
      </c>
      <c r="BU5">
        <v>1985</v>
      </c>
      <c r="BV5" s="8">
        <v>0.23599999999999999</v>
      </c>
      <c r="BW5" s="12">
        <v>117.74403917225314</v>
      </c>
      <c r="BX5">
        <v>14</v>
      </c>
    </row>
    <row r="6" spans="2:76" ht="15" thickTop="1">
      <c r="B6">
        <v>0.3166212436672774</v>
      </c>
      <c r="C6" s="15">
        <v>0.898991334439319</v>
      </c>
      <c r="D6">
        <v>124.60196966555816</v>
      </c>
      <c r="E6">
        <v>1986</v>
      </c>
      <c r="F6" s="8">
        <v>0.45900000000000002</v>
      </c>
      <c r="G6">
        <v>285.23762024471654</v>
      </c>
      <c r="H6">
        <v>34.734077926664511</v>
      </c>
      <c r="I6">
        <v>1988</v>
      </c>
      <c r="J6" s="8">
        <v>1.595</v>
      </c>
      <c r="K6">
        <v>191.25763248817512</v>
      </c>
      <c r="L6">
        <v>33.001743188138477</v>
      </c>
      <c r="M6">
        <v>1988</v>
      </c>
      <c r="N6" s="8">
        <v>1.595</v>
      </c>
      <c r="O6">
        <v>247.12577017662994</v>
      </c>
      <c r="P6">
        <v>32.042881765153268</v>
      </c>
      <c r="Q6">
        <v>1988</v>
      </c>
      <c r="R6" s="8">
        <v>1.595</v>
      </c>
      <c r="S6">
        <v>266.06256666248498</v>
      </c>
      <c r="T6">
        <v>32.861444059580819</v>
      </c>
      <c r="U6">
        <v>1988</v>
      </c>
      <c r="V6" s="8">
        <v>1.595</v>
      </c>
      <c r="W6">
        <v>278.20182827318337</v>
      </c>
      <c r="X6">
        <v>30.158641268732538</v>
      </c>
      <c r="Y6">
        <v>1988</v>
      </c>
      <c r="Z6" s="8">
        <v>1.595</v>
      </c>
      <c r="AA6">
        <v>280.99171490853564</v>
      </c>
      <c r="AB6">
        <v>31.571603717648799</v>
      </c>
      <c r="AC6">
        <v>1986</v>
      </c>
      <c r="AD6" s="8">
        <v>0.45900000000000002</v>
      </c>
      <c r="AE6">
        <v>284.48884567203959</v>
      </c>
      <c r="AF6">
        <v>33.415236811946357</v>
      </c>
      <c r="AG6">
        <v>1986</v>
      </c>
      <c r="AH6" s="8">
        <v>0.45900000000000002</v>
      </c>
      <c r="AI6">
        <v>286.3531043716352</v>
      </c>
      <c r="AJ6">
        <v>31.837181993368247</v>
      </c>
      <c r="AK6">
        <v>1986</v>
      </c>
      <c r="AL6" s="8">
        <v>0.45900000000000002</v>
      </c>
      <c r="AM6">
        <v>287.38856273620678</v>
      </c>
      <c r="AN6">
        <v>31.155260690624065</v>
      </c>
      <c r="AO6">
        <v>1986</v>
      </c>
      <c r="AP6" s="8">
        <v>0.45900000000000002</v>
      </c>
      <c r="AQ6">
        <v>286.48617683204611</v>
      </c>
      <c r="AR6">
        <v>33.476325912460759</v>
      </c>
      <c r="AS6">
        <v>1986</v>
      </c>
      <c r="AT6" s="8">
        <v>0.45900000000000002</v>
      </c>
      <c r="AU6">
        <v>286.52926753864324</v>
      </c>
      <c r="AV6">
        <v>33.401890426503066</v>
      </c>
      <c r="AW6">
        <v>1986</v>
      </c>
      <c r="AX6" s="8">
        <v>0.45900000000000002</v>
      </c>
      <c r="AY6">
        <v>282.5727979208113</v>
      </c>
      <c r="AZ6">
        <v>34.616533011227837</v>
      </c>
      <c r="BA6">
        <v>1986</v>
      </c>
      <c r="BB6" s="8">
        <v>0.45900000000000002</v>
      </c>
      <c r="BC6">
        <v>279.5610518389438</v>
      </c>
      <c r="BD6">
        <v>34.660859811226189</v>
      </c>
      <c r="BE6">
        <v>1986</v>
      </c>
      <c r="BF6" s="8">
        <v>0.45900000000000002</v>
      </c>
      <c r="BG6">
        <v>272.81112601878476</v>
      </c>
      <c r="BH6">
        <v>34.385801983016613</v>
      </c>
      <c r="BI6">
        <v>1986</v>
      </c>
      <c r="BJ6" s="8">
        <v>0.45900000000000002</v>
      </c>
      <c r="BK6">
        <v>265.22488139379112</v>
      </c>
      <c r="BL6">
        <v>32.801977519696663</v>
      </c>
      <c r="BM6">
        <v>1986</v>
      </c>
      <c r="BN6" s="8">
        <v>0.45900000000000002</v>
      </c>
      <c r="BO6">
        <v>260.90419198747014</v>
      </c>
      <c r="BP6">
        <v>32.297859567878639</v>
      </c>
      <c r="BQ6">
        <v>1986</v>
      </c>
      <c r="BR6" s="8">
        <v>0.45900000000000002</v>
      </c>
      <c r="BS6">
        <v>249.94465423829911</v>
      </c>
      <c r="BT6">
        <v>30.558952057558482</v>
      </c>
      <c r="BU6">
        <v>1986</v>
      </c>
      <c r="BV6" s="8">
        <v>0.45900000000000002</v>
      </c>
      <c r="BW6">
        <v>242.55973835072643</v>
      </c>
      <c r="BX6">
        <v>28.84083441321599</v>
      </c>
    </row>
    <row r="7" spans="2:76">
      <c r="B7">
        <v>0.31813175908230423</v>
      </c>
      <c r="C7" s="15">
        <v>0.8948889345778388</v>
      </c>
      <c r="D7">
        <v>119.19244690148773</v>
      </c>
      <c r="E7">
        <v>1988</v>
      </c>
      <c r="F7" s="8">
        <v>1.595</v>
      </c>
      <c r="G7" t="s">
        <v>18</v>
      </c>
      <c r="H7">
        <f>TINV(0.0455,H5)</f>
        <v>2.1811656819040768</v>
      </c>
      <c r="I7">
        <v>1990</v>
      </c>
      <c r="J7" s="8">
        <v>1.7629999999999999</v>
      </c>
      <c r="K7" t="s">
        <v>18</v>
      </c>
      <c r="L7">
        <f>TINV(0.0455,L5)</f>
        <v>2.1952912869767061</v>
      </c>
      <c r="M7">
        <v>1990</v>
      </c>
      <c r="N7" s="8">
        <v>1.7629999999999999</v>
      </c>
      <c r="O7" t="s">
        <v>18</v>
      </c>
      <c r="P7">
        <f>TINV(0.0455,P5)</f>
        <v>2.1952912869767061</v>
      </c>
      <c r="Q7">
        <v>1990</v>
      </c>
      <c r="R7" s="8">
        <v>1.7629999999999999</v>
      </c>
      <c r="S7" t="s">
        <v>18</v>
      </c>
      <c r="T7">
        <f>TINV(0.0455,T5)</f>
        <v>2.1952912869767061</v>
      </c>
      <c r="U7">
        <v>1990</v>
      </c>
      <c r="V7" s="8">
        <v>1.7629999999999999</v>
      </c>
      <c r="W7" t="s">
        <v>18</v>
      </c>
      <c r="X7">
        <f>TINV(0.0455,X5)</f>
        <v>2.1952912869767061</v>
      </c>
      <c r="Y7">
        <v>1990</v>
      </c>
      <c r="Z7" s="8">
        <v>1.7629999999999999</v>
      </c>
      <c r="AA7" t="s">
        <v>18</v>
      </c>
      <c r="AB7">
        <f>TINV(0.0455,AB5)</f>
        <v>2.1952912869767061</v>
      </c>
      <c r="AC7">
        <v>1990</v>
      </c>
      <c r="AD7" s="8">
        <v>1.7629999999999999</v>
      </c>
      <c r="AE7" t="s">
        <v>18</v>
      </c>
      <c r="AF7">
        <f>TINV(0.0455,AF5)</f>
        <v>2.1952912869767061</v>
      </c>
      <c r="AG7">
        <v>1988</v>
      </c>
      <c r="AH7" s="8">
        <v>1.595</v>
      </c>
      <c r="AI7" t="s">
        <v>18</v>
      </c>
      <c r="AJ7">
        <f>TINV(0.0455,AJ5)</f>
        <v>2.1952912869767061</v>
      </c>
      <c r="AK7">
        <v>1988</v>
      </c>
      <c r="AL7" s="8">
        <v>1.595</v>
      </c>
      <c r="AM7" t="s">
        <v>18</v>
      </c>
      <c r="AN7">
        <f>TINV(0.0455,AN5)</f>
        <v>2.1952912869767061</v>
      </c>
      <c r="AO7">
        <v>1988</v>
      </c>
      <c r="AP7" s="8">
        <v>1.595</v>
      </c>
      <c r="AQ7" t="s">
        <v>18</v>
      </c>
      <c r="AR7">
        <f>TINV(0.0455,AR5)</f>
        <v>2.1952912869767061</v>
      </c>
      <c r="AS7">
        <v>1988</v>
      </c>
      <c r="AT7" s="8">
        <v>1.595</v>
      </c>
      <c r="AU7" t="s">
        <v>18</v>
      </c>
      <c r="AV7">
        <f>TINV(0.0455,AV5)</f>
        <v>2.1952912869767061</v>
      </c>
      <c r="AW7">
        <v>1988</v>
      </c>
      <c r="AX7" s="8">
        <v>1.595</v>
      </c>
      <c r="AY7" t="s">
        <v>18</v>
      </c>
      <c r="AZ7">
        <f>TINV(0.0455,AZ5)</f>
        <v>2.1952912869767061</v>
      </c>
      <c r="BA7">
        <v>1988</v>
      </c>
      <c r="BB7" s="8">
        <v>1.595</v>
      </c>
      <c r="BC7" t="s">
        <v>18</v>
      </c>
      <c r="BD7">
        <f>TINV(0.0455,BD5)</f>
        <v>2.1952912869767061</v>
      </c>
      <c r="BE7">
        <v>1988</v>
      </c>
      <c r="BF7" s="8">
        <v>1.595</v>
      </c>
      <c r="BG7" t="s">
        <v>18</v>
      </c>
      <c r="BH7">
        <f>TINV(0.0455,BH5)</f>
        <v>2.1952912869767061</v>
      </c>
      <c r="BI7">
        <v>1988</v>
      </c>
      <c r="BJ7" s="8">
        <v>1.595</v>
      </c>
      <c r="BK7" t="s">
        <v>18</v>
      </c>
      <c r="BL7">
        <f>TINV(0.0455,BL5)</f>
        <v>2.1952912869767061</v>
      </c>
      <c r="BM7">
        <v>1988</v>
      </c>
      <c r="BN7" s="8">
        <v>1.595</v>
      </c>
      <c r="BO7" t="s">
        <v>18</v>
      </c>
      <c r="BP7">
        <f>TINV(0.0455,BP5)</f>
        <v>2.1952912869767061</v>
      </c>
      <c r="BQ7">
        <v>1988</v>
      </c>
      <c r="BR7" s="8">
        <v>1.595</v>
      </c>
      <c r="BS7" t="s">
        <v>18</v>
      </c>
      <c r="BT7">
        <f>TINV(0.0455,BT5)</f>
        <v>2.1952912869767061</v>
      </c>
      <c r="BU7">
        <v>1988</v>
      </c>
      <c r="BV7" s="8">
        <v>1.595</v>
      </c>
    </row>
    <row r="8" spans="2:76">
      <c r="B8">
        <v>0.31920080799425582</v>
      </c>
      <c r="C8" s="15">
        <v>0.89994294811109643</v>
      </c>
      <c r="D8">
        <v>125.92017289840426</v>
      </c>
      <c r="E8">
        <v>1990</v>
      </c>
      <c r="F8" s="8">
        <v>1.7629999999999999</v>
      </c>
      <c r="G8" t="s">
        <v>19</v>
      </c>
      <c r="H8">
        <f>H7*G3</f>
        <v>6.2593815575675019E-2</v>
      </c>
      <c r="I8">
        <v>1991</v>
      </c>
      <c r="J8" s="8">
        <v>2.0190000000000001</v>
      </c>
      <c r="K8" t="s">
        <v>19</v>
      </c>
      <c r="L8">
        <f>L7*K3</f>
        <v>8.2652998305279793E-2</v>
      </c>
      <c r="M8">
        <v>1991</v>
      </c>
      <c r="N8" s="8">
        <v>2.0190000000000001</v>
      </c>
      <c r="O8" t="s">
        <v>19</v>
      </c>
      <c r="P8">
        <f>P7*O3</f>
        <v>7.0715688738506699E-2</v>
      </c>
      <c r="Q8">
        <v>1991</v>
      </c>
      <c r="R8" s="8">
        <v>2.0190000000000001</v>
      </c>
      <c r="S8" t="s">
        <v>19</v>
      </c>
      <c r="T8">
        <f>T7*S3</f>
        <v>6.7646794920085546E-2</v>
      </c>
      <c r="U8">
        <v>1991</v>
      </c>
      <c r="V8" s="8">
        <v>2.0190000000000001</v>
      </c>
      <c r="W8" t="s">
        <v>19</v>
      </c>
      <c r="X8">
        <f>X7*W3</f>
        <v>6.0937531116806963E-2</v>
      </c>
      <c r="Y8">
        <v>1991</v>
      </c>
      <c r="Z8" s="8">
        <v>2.0190000000000001</v>
      </c>
      <c r="AA8" t="s">
        <v>19</v>
      </c>
      <c r="AB8">
        <f>AB7*AA3</f>
        <v>6.2268693036736857E-2</v>
      </c>
      <c r="AC8">
        <v>1991</v>
      </c>
      <c r="AD8" s="8">
        <v>2.0190000000000001</v>
      </c>
      <c r="AE8" t="s">
        <v>19</v>
      </c>
      <c r="AF8">
        <f>AF7*AE3</f>
        <v>6.3969773475286915E-2</v>
      </c>
      <c r="AG8">
        <v>1991</v>
      </c>
      <c r="AH8" s="8">
        <v>2.0190000000000001</v>
      </c>
      <c r="AI8" t="s">
        <v>19</v>
      </c>
      <c r="AJ8">
        <f>AJ7*AI3</f>
        <v>6.2446554349616601E-2</v>
      </c>
      <c r="AK8">
        <v>1990</v>
      </c>
      <c r="AL8" s="8">
        <v>1.7629999999999999</v>
      </c>
      <c r="AM8" t="s">
        <v>19</v>
      </c>
      <c r="AN8">
        <f>AN7*AM3</f>
        <v>6.1811975576042011E-2</v>
      </c>
      <c r="AO8">
        <v>1990</v>
      </c>
      <c r="AP8" s="8">
        <v>1.7629999999999999</v>
      </c>
      <c r="AQ8" t="s">
        <v>19</v>
      </c>
      <c r="AR8">
        <f>AR7*AQ3</f>
        <v>6.4136692621480765E-2</v>
      </c>
      <c r="AS8">
        <v>1990</v>
      </c>
      <c r="AT8" s="8">
        <v>1.7629999999999999</v>
      </c>
      <c r="AU8" t="s">
        <v>19</v>
      </c>
      <c r="AV8">
        <f>AV7*AU3</f>
        <v>6.4153431181193002E-2</v>
      </c>
      <c r="AW8">
        <v>1990</v>
      </c>
      <c r="AX8" s="8">
        <v>1.7629999999999999</v>
      </c>
      <c r="AY8" t="s">
        <v>19</v>
      </c>
      <c r="AZ8">
        <f>AZ7*AY3</f>
        <v>6.5565187506206407E-2</v>
      </c>
      <c r="BA8">
        <v>1990</v>
      </c>
      <c r="BB8" s="8">
        <v>1.7629999999999999</v>
      </c>
      <c r="BC8" t="s">
        <v>19</v>
      </c>
      <c r="BD8">
        <f>BD7*BC3</f>
        <v>6.5968084794269952E-2</v>
      </c>
      <c r="BE8">
        <v>1990</v>
      </c>
      <c r="BF8" s="8">
        <v>1.7629999999999999</v>
      </c>
      <c r="BG8" t="s">
        <v>19</v>
      </c>
      <c r="BH8">
        <f>BH7*BG3</f>
        <v>6.5926346427808341E-2</v>
      </c>
      <c r="BI8">
        <v>1990</v>
      </c>
      <c r="BJ8" s="8">
        <v>1.7629999999999999</v>
      </c>
      <c r="BK8" t="s">
        <v>19</v>
      </c>
      <c r="BL8">
        <f>BL7*BK3</f>
        <v>6.4633120809916997E-2</v>
      </c>
      <c r="BM8">
        <v>1990</v>
      </c>
      <c r="BN8" s="8">
        <v>1.7629999999999999</v>
      </c>
      <c r="BO8" t="s">
        <v>19</v>
      </c>
      <c r="BP8">
        <f>BP7*BO3</f>
        <v>6.4403899584872748E-2</v>
      </c>
      <c r="BQ8">
        <v>1990</v>
      </c>
      <c r="BR8" s="8">
        <v>1.7629999999999999</v>
      </c>
      <c r="BS8" t="s">
        <v>19</v>
      </c>
      <c r="BT8">
        <f>BT7*BS3</f>
        <v>6.3256802251004052E-2</v>
      </c>
      <c r="BU8">
        <v>1990</v>
      </c>
      <c r="BV8" s="8">
        <v>1.7629999999999999</v>
      </c>
    </row>
    <row r="9" spans="2:76">
      <c r="B9">
        <v>0.31997314788489617</v>
      </c>
      <c r="C9" s="15">
        <v>0.90219474245187992</v>
      </c>
      <c r="D9">
        <v>129.14158922501707</v>
      </c>
      <c r="E9">
        <v>1991</v>
      </c>
      <c r="F9" s="8">
        <v>2.0190000000000001</v>
      </c>
      <c r="G9" t="s">
        <v>20</v>
      </c>
      <c r="H9">
        <f>G2+H8</f>
        <v>1.4376619524958389</v>
      </c>
      <c r="I9">
        <v>1992</v>
      </c>
      <c r="J9" s="8">
        <v>5.8639999999999999</v>
      </c>
      <c r="K9" t="s">
        <v>20</v>
      </c>
      <c r="L9">
        <f>K2+L8</f>
        <v>1.4863845317266484</v>
      </c>
      <c r="M9">
        <v>1992</v>
      </c>
      <c r="N9" s="8">
        <v>5.8639999999999999</v>
      </c>
      <c r="O9" t="s">
        <v>20</v>
      </c>
      <c r="P9">
        <f>O2+P8</f>
        <v>1.4682638557171981</v>
      </c>
      <c r="Q9">
        <v>1992</v>
      </c>
      <c r="R9" s="8">
        <v>5.8639999999999999</v>
      </c>
      <c r="S9" t="s">
        <v>20</v>
      </c>
      <c r="T9">
        <f>S2+T8</f>
        <v>1.455934135545651</v>
      </c>
      <c r="U9">
        <v>1992</v>
      </c>
      <c r="V9" s="8">
        <v>5.8639999999999999</v>
      </c>
      <c r="W9" t="s">
        <v>20</v>
      </c>
      <c r="X9">
        <f>W2+X8</f>
        <v>1.4318138876243514</v>
      </c>
      <c r="Y9">
        <v>1992</v>
      </c>
      <c r="Z9" s="8">
        <v>5.8639999999999999</v>
      </c>
      <c r="AA9" t="s">
        <v>20</v>
      </c>
      <c r="AB9">
        <f>AA2+AB8</f>
        <v>1.4347513300137773</v>
      </c>
      <c r="AC9">
        <v>1992</v>
      </c>
      <c r="AD9" s="8">
        <v>5.8639999999999999</v>
      </c>
      <c r="AE9" t="s">
        <v>20</v>
      </c>
      <c r="AF9">
        <f>AE2+AF8</f>
        <v>1.4385271331881913</v>
      </c>
      <c r="AG9">
        <v>1992</v>
      </c>
      <c r="AH9" s="8">
        <v>5.8639999999999999</v>
      </c>
      <c r="AI9" t="s">
        <v>20</v>
      </c>
      <c r="AJ9">
        <f>AI2+AJ8</f>
        <v>1.4384741688594573</v>
      </c>
      <c r="AK9">
        <v>1992</v>
      </c>
      <c r="AL9" s="8">
        <v>5.8639999999999999</v>
      </c>
      <c r="AM9" t="s">
        <v>20</v>
      </c>
      <c r="AN9">
        <f>AM2+AN8</f>
        <v>1.4389027616152334</v>
      </c>
      <c r="AO9">
        <v>1991</v>
      </c>
      <c r="AP9" s="8">
        <v>2.0190000000000001</v>
      </c>
      <c r="AQ9" t="s">
        <v>20</v>
      </c>
      <c r="AR9">
        <f>AQ2+AR8</f>
        <v>1.4409717299277085</v>
      </c>
      <c r="AS9">
        <v>1991</v>
      </c>
      <c r="AT9" s="8">
        <v>2.0190000000000001</v>
      </c>
      <c r="AU9" t="s">
        <v>20</v>
      </c>
      <c r="AV9">
        <f>AU2+AV8</f>
        <v>1.4416271316254348</v>
      </c>
      <c r="AW9">
        <v>1991</v>
      </c>
      <c r="AX9" s="8">
        <v>2.0190000000000001</v>
      </c>
      <c r="AY9" t="s">
        <v>20</v>
      </c>
      <c r="AZ9">
        <f>AY2+AZ8</f>
        <v>1.4416985880541426</v>
      </c>
      <c r="BA9">
        <v>1991</v>
      </c>
      <c r="BB9" s="8">
        <v>2.0190000000000001</v>
      </c>
      <c r="BC9" t="s">
        <v>20</v>
      </c>
      <c r="BD9">
        <f>BC2+BD8</f>
        <v>1.4421579864899832</v>
      </c>
      <c r="BE9">
        <v>1991</v>
      </c>
      <c r="BF9" s="8">
        <v>2.0190000000000001</v>
      </c>
      <c r="BG9" t="s">
        <v>20</v>
      </c>
      <c r="BH9">
        <f>BG2+BH8</f>
        <v>1.4382412066707309</v>
      </c>
      <c r="BI9">
        <v>1991</v>
      </c>
      <c r="BJ9" s="8">
        <v>2.0190000000000001</v>
      </c>
      <c r="BK9" t="s">
        <v>20</v>
      </c>
      <c r="BL9">
        <f>BK2+BL8</f>
        <v>1.4324896977234198</v>
      </c>
      <c r="BM9">
        <v>1991</v>
      </c>
      <c r="BN9" s="8">
        <v>2.0190000000000001</v>
      </c>
      <c r="BO9" t="s">
        <v>20</v>
      </c>
      <c r="BP9">
        <f>BO2+BP8</f>
        <v>1.4305419985071344</v>
      </c>
      <c r="BQ9">
        <v>1991</v>
      </c>
      <c r="BR9" s="8">
        <v>2.0190000000000001</v>
      </c>
      <c r="BS9" t="s">
        <v>20</v>
      </c>
      <c r="BT9">
        <f>BS2+BT8</f>
        <v>1.4244223709591115</v>
      </c>
      <c r="BU9">
        <v>1991</v>
      </c>
      <c r="BV9" s="8">
        <v>2.0190000000000001</v>
      </c>
    </row>
    <row r="10" spans="2:76">
      <c r="B10">
        <v>0.31978741395442434</v>
      </c>
      <c r="C10" s="15">
        <v>0.89537422158748414</v>
      </c>
      <c r="D10">
        <v>119.81023503405788</v>
      </c>
      <c r="E10">
        <v>1992</v>
      </c>
      <c r="F10" s="8">
        <v>5.8639999999999999</v>
      </c>
      <c r="G10" t="s">
        <v>21</v>
      </c>
      <c r="H10">
        <f>G2-H8</f>
        <v>1.3124743213444887</v>
      </c>
      <c r="I10">
        <v>1993</v>
      </c>
      <c r="J10" s="8">
        <v>7.8239999999999998</v>
      </c>
      <c r="K10" t="s">
        <v>21</v>
      </c>
      <c r="L10">
        <f>K2-L8</f>
        <v>1.321078535116089</v>
      </c>
      <c r="M10">
        <v>1993</v>
      </c>
      <c r="N10" s="8">
        <v>7.8239999999999998</v>
      </c>
      <c r="O10" t="s">
        <v>21</v>
      </c>
      <c r="P10">
        <f>O2-P8</f>
        <v>1.3268324782401846</v>
      </c>
      <c r="Q10">
        <v>1993</v>
      </c>
      <c r="R10" s="8">
        <v>7.8239999999999998</v>
      </c>
      <c r="S10" t="s">
        <v>21</v>
      </c>
      <c r="T10">
        <f>S2-T8</f>
        <v>1.3206405457054797</v>
      </c>
      <c r="U10">
        <v>1993</v>
      </c>
      <c r="V10" s="8">
        <v>7.8239999999999998</v>
      </c>
      <c r="W10" t="s">
        <v>21</v>
      </c>
      <c r="X10">
        <f>W2-X8</f>
        <v>1.3099388253907374</v>
      </c>
      <c r="Y10">
        <v>1993</v>
      </c>
      <c r="Z10" s="8">
        <v>7.8239999999999998</v>
      </c>
      <c r="AA10" t="s">
        <v>21</v>
      </c>
      <c r="AB10">
        <f>AA2-AB8</f>
        <v>1.3102139439403035</v>
      </c>
      <c r="AC10">
        <v>1993</v>
      </c>
      <c r="AD10" s="8">
        <v>7.8239999999999998</v>
      </c>
      <c r="AE10" t="s">
        <v>21</v>
      </c>
      <c r="AF10">
        <f>AE2-AF8</f>
        <v>1.3105875862376175</v>
      </c>
      <c r="AG10">
        <v>1993</v>
      </c>
      <c r="AH10" s="8">
        <v>7.8239999999999998</v>
      </c>
      <c r="AI10" t="s">
        <v>21</v>
      </c>
      <c r="AJ10">
        <f>AI2-AJ8</f>
        <v>1.313581060160224</v>
      </c>
      <c r="AK10">
        <v>1993</v>
      </c>
      <c r="AL10" s="8">
        <v>7.8239999999999998</v>
      </c>
      <c r="AM10" t="s">
        <v>21</v>
      </c>
      <c r="AN10">
        <f>AM2-AN8</f>
        <v>1.3152788104631494</v>
      </c>
      <c r="AO10">
        <v>1993</v>
      </c>
      <c r="AP10" s="8">
        <v>7.8239999999999998</v>
      </c>
      <c r="AQ10" t="s">
        <v>21</v>
      </c>
      <c r="AR10">
        <f>AQ2-AR8</f>
        <v>1.3126983446847469</v>
      </c>
      <c r="AS10">
        <v>1992</v>
      </c>
      <c r="AT10" s="8">
        <v>5.8639999999999999</v>
      </c>
      <c r="AU10" t="s">
        <v>21</v>
      </c>
      <c r="AV10">
        <f>AU2-AV8</f>
        <v>1.3133202692630486</v>
      </c>
      <c r="AW10">
        <v>1992</v>
      </c>
      <c r="AX10" s="8">
        <v>5.8639999999999999</v>
      </c>
      <c r="AY10" t="s">
        <v>21</v>
      </c>
      <c r="AZ10">
        <f>AY2-AZ8</f>
        <v>1.3105682130417298</v>
      </c>
      <c r="BA10">
        <v>1992</v>
      </c>
      <c r="BB10" s="8">
        <v>5.8639999999999999</v>
      </c>
      <c r="BC10" t="s">
        <v>21</v>
      </c>
      <c r="BD10">
        <f>BC2-BD8</f>
        <v>1.3102218169014435</v>
      </c>
      <c r="BE10">
        <v>1992</v>
      </c>
      <c r="BF10" s="8">
        <v>5.8639999999999999</v>
      </c>
      <c r="BG10" t="s">
        <v>21</v>
      </c>
      <c r="BH10">
        <f>BG2-BH8</f>
        <v>1.3063885138151141</v>
      </c>
      <c r="BI10">
        <v>1992</v>
      </c>
      <c r="BJ10" s="8">
        <v>5.8639999999999999</v>
      </c>
      <c r="BK10" t="s">
        <v>21</v>
      </c>
      <c r="BL10">
        <f>BK2-BL8</f>
        <v>1.303223456103586</v>
      </c>
      <c r="BM10">
        <v>1992</v>
      </c>
      <c r="BN10" s="8">
        <v>5.8639999999999999</v>
      </c>
      <c r="BO10" t="s">
        <v>21</v>
      </c>
      <c r="BP10">
        <f>BO2-BP8</f>
        <v>1.3017341993373888</v>
      </c>
      <c r="BQ10">
        <v>1992</v>
      </c>
      <c r="BR10" s="8">
        <v>5.8639999999999999</v>
      </c>
      <c r="BS10" t="s">
        <v>21</v>
      </c>
      <c r="BT10">
        <f>BS2-BT8</f>
        <v>1.2979087664571034</v>
      </c>
      <c r="BU10">
        <v>1992</v>
      </c>
      <c r="BV10" s="8">
        <v>5.8639999999999999</v>
      </c>
    </row>
    <row r="11" spans="2:76">
      <c r="B11">
        <v>0.32025116962618827</v>
      </c>
      <c r="C11" s="15">
        <v>0.89559663197873984</v>
      </c>
      <c r="D11">
        <v>120.09529084491912</v>
      </c>
      <c r="E11">
        <v>1993</v>
      </c>
      <c r="F11" s="8">
        <v>7.8239999999999998</v>
      </c>
      <c r="G11" t="s">
        <v>22</v>
      </c>
      <c r="H11" s="16">
        <f>LN(G2)</f>
        <v>0.3185032840145251</v>
      </c>
      <c r="I11">
        <v>1995</v>
      </c>
      <c r="J11" s="8">
        <v>32.463000000000001</v>
      </c>
      <c r="K11" t="s">
        <v>22</v>
      </c>
      <c r="L11" s="16">
        <f>LN(K2)</f>
        <v>0.3391340718077569</v>
      </c>
      <c r="M11">
        <v>1995</v>
      </c>
      <c r="N11" s="8">
        <v>32.463000000000001</v>
      </c>
      <c r="O11" t="s">
        <v>22</v>
      </c>
      <c r="P11" s="16">
        <f>LN(O2)</f>
        <v>0.3347193919853183</v>
      </c>
      <c r="Q11">
        <v>1995</v>
      </c>
      <c r="R11" s="8">
        <v>32.463000000000001</v>
      </c>
      <c r="S11" t="s">
        <v>22</v>
      </c>
      <c r="T11" s="16">
        <f>LN(S2)</f>
        <v>0.32807085840115874</v>
      </c>
      <c r="U11">
        <v>1995</v>
      </c>
      <c r="V11" s="8">
        <v>32.463000000000001</v>
      </c>
      <c r="W11" t="s">
        <v>22</v>
      </c>
      <c r="X11" s="16">
        <f>LN(W2)</f>
        <v>0.31545021161724618</v>
      </c>
      <c r="Y11">
        <v>1995</v>
      </c>
      <c r="Z11" s="8">
        <v>32.463000000000001</v>
      </c>
      <c r="AA11" t="s">
        <v>22</v>
      </c>
      <c r="AB11" s="16">
        <f>LN(AA2)</f>
        <v>0.3166212436672774</v>
      </c>
      <c r="AC11">
        <v>1995</v>
      </c>
      <c r="AD11" s="8">
        <v>32.463000000000001</v>
      </c>
      <c r="AE11" t="s">
        <v>22</v>
      </c>
      <c r="AF11" s="16">
        <f>LN(AE2)</f>
        <v>0.31813175908230423</v>
      </c>
      <c r="AG11">
        <v>1995</v>
      </c>
      <c r="AH11" s="8">
        <v>32.463000000000001</v>
      </c>
      <c r="AI11" t="s">
        <v>22</v>
      </c>
      <c r="AJ11" s="16">
        <f>LN(AI2)</f>
        <v>0.31920080799425582</v>
      </c>
      <c r="AK11">
        <v>1995</v>
      </c>
      <c r="AL11" s="8">
        <v>32.463000000000001</v>
      </c>
      <c r="AM11" t="s">
        <v>22</v>
      </c>
      <c r="AN11" s="16">
        <f>LN(AM2)</f>
        <v>0.31997314788489617</v>
      </c>
      <c r="AO11">
        <v>1995</v>
      </c>
      <c r="AP11" s="8">
        <v>32.463000000000001</v>
      </c>
      <c r="AQ11" t="s">
        <v>22</v>
      </c>
      <c r="AR11" s="16">
        <f>LN(AQ2)</f>
        <v>0.31978741395442434</v>
      </c>
      <c r="AS11">
        <v>1995</v>
      </c>
      <c r="AT11" s="8">
        <v>32.463000000000001</v>
      </c>
      <c r="AU11" t="s">
        <v>22</v>
      </c>
      <c r="AV11" s="16">
        <f>LN(AU2)</f>
        <v>0.32025116962618827</v>
      </c>
      <c r="AW11">
        <v>1993</v>
      </c>
      <c r="AX11" s="8">
        <v>7.8239999999999998</v>
      </c>
      <c r="AY11" t="s">
        <v>22</v>
      </c>
      <c r="AZ11" s="16">
        <f>LN(AY2)</f>
        <v>0.31927768288461927</v>
      </c>
      <c r="BA11">
        <v>1993</v>
      </c>
      <c r="BB11" s="8">
        <v>7.8239999999999998</v>
      </c>
      <c r="BC11" t="s">
        <v>22</v>
      </c>
      <c r="BD11" s="16">
        <f>LN(BC2)</f>
        <v>0.31931873994193444</v>
      </c>
      <c r="BE11">
        <v>1993</v>
      </c>
      <c r="BF11" s="8">
        <v>7.8239999999999998</v>
      </c>
      <c r="BG11" t="s">
        <v>22</v>
      </c>
      <c r="BH11" s="16">
        <f>LN(BG2)</f>
        <v>0.31649899294787326</v>
      </c>
      <c r="BI11">
        <v>1993</v>
      </c>
      <c r="BJ11" s="8">
        <v>7.8239999999999998</v>
      </c>
      <c r="BK11" t="s">
        <v>22</v>
      </c>
      <c r="BL11" s="16">
        <f>LN(BK2)</f>
        <v>0.31324497226661319</v>
      </c>
      <c r="BM11">
        <v>1993</v>
      </c>
      <c r="BN11" s="8">
        <v>7.8239999999999998</v>
      </c>
      <c r="BO11" t="s">
        <v>22</v>
      </c>
      <c r="BP11" s="16">
        <f>LN(BO2)</f>
        <v>0.31198785334626844</v>
      </c>
      <c r="BQ11">
        <v>1993</v>
      </c>
      <c r="BR11" s="8">
        <v>7.8239999999999998</v>
      </c>
      <c r="BS11" t="s">
        <v>22</v>
      </c>
      <c r="BT11" s="16">
        <f>LN(BS2)</f>
        <v>0.30834136851725075</v>
      </c>
      <c r="BU11">
        <v>1993</v>
      </c>
      <c r="BV11" s="8">
        <v>7.8239999999999998</v>
      </c>
    </row>
    <row r="12" spans="2:76">
      <c r="B12">
        <v>0.31927768288461927</v>
      </c>
      <c r="C12" s="15">
        <v>0.89086476235026724</v>
      </c>
      <c r="D12">
        <v>114.28120689059843</v>
      </c>
      <c r="E12">
        <v>1995</v>
      </c>
      <c r="F12" s="8">
        <v>32.463000000000001</v>
      </c>
      <c r="G12" t="s">
        <v>23</v>
      </c>
      <c r="H12" s="16">
        <f>LN(H9)</f>
        <v>0.36301814994921472</v>
      </c>
      <c r="I12">
        <v>1997</v>
      </c>
      <c r="J12" s="8">
        <v>65.900000000000006</v>
      </c>
      <c r="K12" t="s">
        <v>23</v>
      </c>
      <c r="L12" s="16">
        <f>LN(L9)</f>
        <v>0.39634668248847194</v>
      </c>
      <c r="M12">
        <v>1997</v>
      </c>
      <c r="N12" s="8">
        <v>65.900000000000006</v>
      </c>
      <c r="O12" t="s">
        <v>23</v>
      </c>
      <c r="P12" s="16">
        <f>LN(P9)</f>
        <v>0.38408065226831817</v>
      </c>
      <c r="Q12">
        <v>1997</v>
      </c>
      <c r="R12" s="8">
        <v>65.900000000000006</v>
      </c>
      <c r="S12" t="s">
        <v>23</v>
      </c>
      <c r="T12" s="16">
        <f>LN(T9)</f>
        <v>0.3756477121755003</v>
      </c>
      <c r="U12">
        <v>1997</v>
      </c>
      <c r="V12" s="8">
        <v>65.900000000000006</v>
      </c>
      <c r="W12" t="s">
        <v>23</v>
      </c>
      <c r="X12" s="16">
        <f>LN(X9)</f>
        <v>0.35894209334927352</v>
      </c>
      <c r="Y12">
        <v>1997</v>
      </c>
      <c r="Z12" s="8">
        <v>65.900000000000006</v>
      </c>
      <c r="AA12" t="s">
        <v>23</v>
      </c>
      <c r="AB12" s="16">
        <f>LN(AB9)</f>
        <v>0.36099154500627273</v>
      </c>
      <c r="AC12">
        <v>1997</v>
      </c>
      <c r="AD12" s="8">
        <v>65.900000000000006</v>
      </c>
      <c r="AE12" t="s">
        <v>23</v>
      </c>
      <c r="AF12" s="16">
        <f>LN(AF9)</f>
        <v>0.36361976597143947</v>
      </c>
      <c r="AG12">
        <v>1997</v>
      </c>
      <c r="AH12" s="8">
        <v>65.900000000000006</v>
      </c>
      <c r="AI12" t="s">
        <v>23</v>
      </c>
      <c r="AJ12" s="16">
        <f>LN(AJ9)</f>
        <v>0.36358294685098774</v>
      </c>
      <c r="AK12">
        <v>1997</v>
      </c>
      <c r="AL12" s="8">
        <v>65.900000000000006</v>
      </c>
      <c r="AM12" t="s">
        <v>23</v>
      </c>
      <c r="AN12" s="16">
        <f>LN(AN9)</f>
        <v>0.36388085203984677</v>
      </c>
      <c r="AO12">
        <v>1997</v>
      </c>
      <c r="AP12" s="8">
        <v>65.900000000000006</v>
      </c>
      <c r="AQ12" t="s">
        <v>23</v>
      </c>
      <c r="AR12" s="16">
        <f>LN(AR9)</f>
        <v>0.36531769845416401</v>
      </c>
      <c r="AS12">
        <v>1997</v>
      </c>
      <c r="AT12" s="8">
        <v>65.900000000000006</v>
      </c>
      <c r="AU12" t="s">
        <v>23</v>
      </c>
      <c r="AV12" s="16">
        <f>LN(AV9)</f>
        <v>0.36577242818972405</v>
      </c>
      <c r="AW12">
        <v>1997</v>
      </c>
      <c r="AX12" s="8">
        <v>65.900000000000006</v>
      </c>
      <c r="AY12" t="s">
        <v>23</v>
      </c>
      <c r="AZ12" s="16">
        <f>LN(AZ9)</f>
        <v>0.36582199347347594</v>
      </c>
      <c r="BA12">
        <v>1995</v>
      </c>
      <c r="BB12" s="8">
        <v>32.463000000000001</v>
      </c>
      <c r="BC12" t="s">
        <v>23</v>
      </c>
      <c r="BD12" s="16">
        <f>LN(BD9)</f>
        <v>0.36614059353409034</v>
      </c>
      <c r="BE12">
        <v>1995</v>
      </c>
      <c r="BF12" s="8">
        <v>32.463000000000001</v>
      </c>
      <c r="BG12" t="s">
        <v>23</v>
      </c>
      <c r="BH12" s="16">
        <f>LN(BH9)</f>
        <v>0.36342098283381918</v>
      </c>
      <c r="BI12">
        <v>1995</v>
      </c>
      <c r="BJ12" s="8">
        <v>32.463000000000001</v>
      </c>
      <c r="BK12" t="s">
        <v>23</v>
      </c>
      <c r="BL12" s="16">
        <f>LN(BL9)</f>
        <v>0.35941397776478451</v>
      </c>
      <c r="BM12">
        <v>1995</v>
      </c>
      <c r="BN12" s="8">
        <v>32.463000000000001</v>
      </c>
      <c r="BO12" t="s">
        <v>23</v>
      </c>
      <c r="BP12" s="16">
        <f>LN(BP9)</f>
        <v>0.35805339239696365</v>
      </c>
      <c r="BQ12">
        <v>1995</v>
      </c>
      <c r="BR12" s="8">
        <v>32.463000000000001</v>
      </c>
      <c r="BS12" t="s">
        <v>23</v>
      </c>
      <c r="BT12" s="16">
        <f>LN(BT9)</f>
        <v>0.35376637782968517</v>
      </c>
      <c r="BU12">
        <v>1995</v>
      </c>
      <c r="BV12" s="8">
        <v>32.463000000000001</v>
      </c>
    </row>
    <row r="13" spans="2:76">
      <c r="B13">
        <v>0.31931873994193444</v>
      </c>
      <c r="C13" s="15">
        <v>0.8896930528198973</v>
      </c>
      <c r="D13">
        <v>112.91857002570859</v>
      </c>
      <c r="E13">
        <v>1997</v>
      </c>
      <c r="F13" s="8">
        <v>65.900000000000006</v>
      </c>
      <c r="G13" t="s">
        <v>24</v>
      </c>
      <c r="H13" s="16">
        <f>LN(H10)</f>
        <v>0.27191415060233737</v>
      </c>
      <c r="I13">
        <v>1998</v>
      </c>
      <c r="J13" s="8">
        <v>206.29900000000001</v>
      </c>
      <c r="K13" t="s">
        <v>24</v>
      </c>
      <c r="L13" s="16">
        <f>LN(L10)</f>
        <v>0.27844847503426523</v>
      </c>
      <c r="M13">
        <v>1998</v>
      </c>
      <c r="N13" s="8">
        <v>206.29900000000001</v>
      </c>
      <c r="O13" t="s">
        <v>24</v>
      </c>
      <c r="P13" s="16">
        <f>LN(P10)</f>
        <v>0.28279450641656656</v>
      </c>
      <c r="Q13">
        <v>1998</v>
      </c>
      <c r="R13" s="8">
        <v>206.29900000000001</v>
      </c>
      <c r="S13" t="s">
        <v>24</v>
      </c>
      <c r="T13" s="16">
        <f>LN(T10)</f>
        <v>0.27811688079489116</v>
      </c>
      <c r="U13">
        <v>1998</v>
      </c>
      <c r="V13" s="8">
        <v>206.29900000000001</v>
      </c>
      <c r="W13" t="s">
        <v>24</v>
      </c>
      <c r="X13" s="16">
        <f>LN(X10)</f>
        <v>0.2699804379476568</v>
      </c>
      <c r="Y13">
        <v>1998</v>
      </c>
      <c r="Z13" s="8">
        <v>206.29900000000001</v>
      </c>
      <c r="AA13" t="s">
        <v>24</v>
      </c>
      <c r="AB13" s="16">
        <f>LN(AB10)</f>
        <v>0.27019043986342106</v>
      </c>
      <c r="AC13">
        <v>1998</v>
      </c>
      <c r="AD13" s="8">
        <v>206.29900000000001</v>
      </c>
      <c r="AE13" t="s">
        <v>24</v>
      </c>
      <c r="AF13" s="16">
        <f>LN(AF10)</f>
        <v>0.27047557576214748</v>
      </c>
      <c r="AG13">
        <v>1998</v>
      </c>
      <c r="AH13" s="8">
        <v>206.29900000000001</v>
      </c>
      <c r="AI13" t="s">
        <v>24</v>
      </c>
      <c r="AJ13" s="16">
        <f>LN(AJ10)</f>
        <v>0.27275704134185108</v>
      </c>
      <c r="AK13">
        <v>1998</v>
      </c>
      <c r="AL13" s="8">
        <v>206.29900000000001</v>
      </c>
      <c r="AM13" t="s">
        <v>24</v>
      </c>
      <c r="AN13" s="16">
        <f>LN(AN10)</f>
        <v>0.27404866632188613</v>
      </c>
      <c r="AO13">
        <v>1998</v>
      </c>
      <c r="AP13" s="8">
        <v>206.29900000000001</v>
      </c>
      <c r="AQ13" t="s">
        <v>24</v>
      </c>
      <c r="AR13" s="16">
        <f>LN(AR10)</f>
        <v>0.27208482382600824</v>
      </c>
      <c r="AS13">
        <v>1998</v>
      </c>
      <c r="AT13" s="8">
        <v>206.29900000000001</v>
      </c>
      <c r="AU13" t="s">
        <v>24</v>
      </c>
      <c r="AV13" s="16">
        <f>LN(AV10)</f>
        <v>0.27255848733062027</v>
      </c>
      <c r="AW13">
        <v>1998</v>
      </c>
      <c r="AX13" s="8">
        <v>206.29900000000001</v>
      </c>
      <c r="AY13" t="s">
        <v>24</v>
      </c>
      <c r="AZ13" s="16">
        <f>LN(AZ10)</f>
        <v>0.27046079358407671</v>
      </c>
      <c r="BA13">
        <v>1998</v>
      </c>
      <c r="BB13" s="8">
        <v>206.29900000000001</v>
      </c>
      <c r="BC13" t="s">
        <v>24</v>
      </c>
      <c r="BD13" s="16">
        <f>LN(BD10)</f>
        <v>0.27019644875801607</v>
      </c>
      <c r="BE13">
        <v>1997</v>
      </c>
      <c r="BF13" s="8">
        <v>65.900000000000006</v>
      </c>
      <c r="BG13" t="s">
        <v>24</v>
      </c>
      <c r="BH13" s="16">
        <f>LN(BH10)</f>
        <v>0.26726647039351448</v>
      </c>
      <c r="BI13">
        <v>1997</v>
      </c>
      <c r="BJ13" s="8">
        <v>65.900000000000006</v>
      </c>
      <c r="BK13" t="s">
        <v>24</v>
      </c>
      <c r="BL13" s="16">
        <f>LN(BL10)</f>
        <v>0.26484077699545977</v>
      </c>
      <c r="BM13">
        <v>1997</v>
      </c>
      <c r="BN13" s="8">
        <v>65.900000000000006</v>
      </c>
      <c r="BO13" t="s">
        <v>24</v>
      </c>
      <c r="BP13" s="16">
        <f>LN(BP10)</f>
        <v>0.2636973749709875</v>
      </c>
      <c r="BQ13">
        <v>1997</v>
      </c>
      <c r="BR13" s="8">
        <v>65.900000000000006</v>
      </c>
      <c r="BS13" t="s">
        <v>24</v>
      </c>
      <c r="BT13" s="16">
        <f>LN(BT10)</f>
        <v>0.26075432802816279</v>
      </c>
      <c r="BU13">
        <v>1997</v>
      </c>
      <c r="BV13" s="8">
        <v>65.900000000000006</v>
      </c>
    </row>
    <row r="14" spans="2:76">
      <c r="B14">
        <v>0.31649899294787326</v>
      </c>
      <c r="C14" s="15">
        <v>0.88806593149650581</v>
      </c>
      <c r="D14">
        <v>111.07362760215373</v>
      </c>
      <c r="E14">
        <v>1998</v>
      </c>
      <c r="F14" s="8">
        <v>206.29900000000001</v>
      </c>
      <c r="G14" t="s">
        <v>25</v>
      </c>
      <c r="H14" s="16">
        <f>H12-H11</f>
        <v>4.4514865934689618E-2</v>
      </c>
      <c r="I14">
        <v>1999</v>
      </c>
      <c r="J14" s="8">
        <v>605.78499999999997</v>
      </c>
      <c r="K14" t="s">
        <v>25</v>
      </c>
      <c r="L14" s="16">
        <f>L12-L11</f>
        <v>5.7212610680715037E-2</v>
      </c>
      <c r="M14">
        <v>1999</v>
      </c>
      <c r="N14" s="8">
        <v>605.78499999999997</v>
      </c>
      <c r="O14" t="s">
        <v>25</v>
      </c>
      <c r="P14" s="16">
        <f>P12-P11</f>
        <v>4.9361260282999864E-2</v>
      </c>
      <c r="Q14">
        <v>1999</v>
      </c>
      <c r="R14" s="8">
        <v>605.78499999999997</v>
      </c>
      <c r="S14" t="s">
        <v>25</v>
      </c>
      <c r="T14" s="16">
        <f>T12-T11</f>
        <v>4.7576853774341565E-2</v>
      </c>
      <c r="U14">
        <v>1999</v>
      </c>
      <c r="V14" s="8">
        <v>605.78499999999997</v>
      </c>
      <c r="W14" t="s">
        <v>25</v>
      </c>
      <c r="X14" s="16">
        <f>X12-X11</f>
        <v>4.3491881732027338E-2</v>
      </c>
      <c r="Y14">
        <v>1999</v>
      </c>
      <c r="Z14" s="8">
        <v>605.78499999999997</v>
      </c>
      <c r="AA14" t="s">
        <v>25</v>
      </c>
      <c r="AB14" s="16">
        <f>AB12-AB11</f>
        <v>4.4370301338995333E-2</v>
      </c>
      <c r="AC14">
        <v>1999</v>
      </c>
      <c r="AD14" s="8">
        <v>605.78499999999997</v>
      </c>
      <c r="AE14" t="s">
        <v>25</v>
      </c>
      <c r="AF14" s="16">
        <f>AF12-AF11</f>
        <v>4.5488006889135235E-2</v>
      </c>
      <c r="AG14">
        <v>1999</v>
      </c>
      <c r="AH14" s="8">
        <v>605.78499999999997</v>
      </c>
      <c r="AI14" t="s">
        <v>25</v>
      </c>
      <c r="AJ14" s="16">
        <f>AJ12-AJ11</f>
        <v>4.4382138856731923E-2</v>
      </c>
      <c r="AK14">
        <v>1999</v>
      </c>
      <c r="AL14" s="8">
        <v>605.78499999999997</v>
      </c>
      <c r="AM14" t="s">
        <v>25</v>
      </c>
      <c r="AN14" s="16">
        <f>AN12-AN11</f>
        <v>4.39077041549506E-2</v>
      </c>
      <c r="AO14">
        <v>1999</v>
      </c>
      <c r="AP14" s="8">
        <v>605.78499999999997</v>
      </c>
      <c r="AQ14" t="s">
        <v>25</v>
      </c>
      <c r="AR14" s="16">
        <f>AR12-AR11</f>
        <v>4.5530284499739671E-2</v>
      </c>
      <c r="AS14">
        <v>1999</v>
      </c>
      <c r="AT14" s="8">
        <v>605.78499999999997</v>
      </c>
      <c r="AU14" t="s">
        <v>25</v>
      </c>
      <c r="AV14" s="16">
        <f>AV12-AV11</f>
        <v>4.5521258563535782E-2</v>
      </c>
      <c r="AW14">
        <v>1999</v>
      </c>
      <c r="AX14" s="8">
        <v>605.78499999999997</v>
      </c>
      <c r="AY14" t="s">
        <v>25</v>
      </c>
      <c r="AZ14" s="16">
        <f>AZ12-AZ11</f>
        <v>4.6544310588856663E-2</v>
      </c>
      <c r="BA14">
        <v>1999</v>
      </c>
      <c r="BB14" s="8">
        <v>605.78499999999997</v>
      </c>
      <c r="BC14" t="s">
        <v>25</v>
      </c>
      <c r="BD14" s="16">
        <f>BD12-BD11</f>
        <v>4.6821853592155904E-2</v>
      </c>
      <c r="BE14">
        <v>1999</v>
      </c>
      <c r="BF14" s="8">
        <v>605.78499999999997</v>
      </c>
      <c r="BG14" t="s">
        <v>25</v>
      </c>
      <c r="BH14" s="16">
        <f>BH12-BH11</f>
        <v>4.6921989885945925E-2</v>
      </c>
      <c r="BI14">
        <v>1998</v>
      </c>
      <c r="BJ14" s="8">
        <v>206.29900000000001</v>
      </c>
      <c r="BK14" t="s">
        <v>25</v>
      </c>
      <c r="BL14" s="16">
        <f>BL12-BL11</f>
        <v>4.6169005498171323E-2</v>
      </c>
      <c r="BM14">
        <v>1998</v>
      </c>
      <c r="BN14" s="8">
        <v>206.29900000000001</v>
      </c>
      <c r="BO14" t="s">
        <v>25</v>
      </c>
      <c r="BP14" s="16">
        <f>BP12-BP11</f>
        <v>4.6065539050695214E-2</v>
      </c>
      <c r="BQ14">
        <v>1998</v>
      </c>
      <c r="BR14" s="8">
        <v>206.29900000000001</v>
      </c>
      <c r="BS14" t="s">
        <v>25</v>
      </c>
      <c r="BT14" s="16">
        <f>BT12-BT11</f>
        <v>4.5425009312434428E-2</v>
      </c>
      <c r="BU14">
        <v>1998</v>
      </c>
      <c r="BV14" s="8">
        <v>206.29900000000001</v>
      </c>
    </row>
    <row r="15" spans="2:76">
      <c r="B15">
        <v>0.31324497226661319</v>
      </c>
      <c r="C15" s="15">
        <v>0.88993617005097336</v>
      </c>
      <c r="D15">
        <v>113.19891726904071</v>
      </c>
      <c r="E15">
        <v>1999</v>
      </c>
      <c r="F15" s="8">
        <v>605.78499999999997</v>
      </c>
      <c r="G15" t="s">
        <v>26</v>
      </c>
      <c r="H15" s="16">
        <f>H11-H13</f>
        <v>4.6589133412187733E-2</v>
      </c>
      <c r="I15">
        <v>2000</v>
      </c>
      <c r="J15" s="8">
        <v>973.91099999999994</v>
      </c>
      <c r="K15" t="s">
        <v>26</v>
      </c>
      <c r="L15" s="16">
        <f>L11-L13</f>
        <v>6.0685596773491668E-2</v>
      </c>
      <c r="M15">
        <v>2000</v>
      </c>
      <c r="N15" s="8">
        <v>973.91099999999994</v>
      </c>
      <c r="O15" t="s">
        <v>26</v>
      </c>
      <c r="P15" s="16">
        <f>P11-P13</f>
        <v>5.1924885568751744E-2</v>
      </c>
      <c r="Q15">
        <v>2000</v>
      </c>
      <c r="R15" s="8">
        <v>973.91099999999994</v>
      </c>
      <c r="S15" t="s">
        <v>26</v>
      </c>
      <c r="T15" s="16">
        <f>T11-T13</f>
        <v>4.9953977606267574E-2</v>
      </c>
      <c r="U15">
        <v>2000</v>
      </c>
      <c r="V15" s="8">
        <v>973.91099999999994</v>
      </c>
      <c r="W15" t="s">
        <v>26</v>
      </c>
      <c r="X15" s="16">
        <f>X11-X13</f>
        <v>4.5469773669589375E-2</v>
      </c>
      <c r="Y15">
        <v>2000</v>
      </c>
      <c r="Z15" s="8">
        <v>973.91099999999994</v>
      </c>
      <c r="AA15" t="s">
        <v>26</v>
      </c>
      <c r="AB15" s="16">
        <f>AB11-AB13</f>
        <v>4.6430803803856335E-2</v>
      </c>
      <c r="AC15">
        <v>2000</v>
      </c>
      <c r="AD15" s="8">
        <v>973.91099999999994</v>
      </c>
      <c r="AE15" t="s">
        <v>26</v>
      </c>
      <c r="AF15" s="16">
        <f>AF11-AF13</f>
        <v>4.7656183320156753E-2</v>
      </c>
      <c r="AG15">
        <v>2000</v>
      </c>
      <c r="AH15" s="8">
        <v>973.91099999999994</v>
      </c>
      <c r="AI15" t="s">
        <v>26</v>
      </c>
      <c r="AJ15" s="16">
        <f>AJ11-AJ13</f>
        <v>4.6443766652404739E-2</v>
      </c>
      <c r="AK15">
        <v>2000</v>
      </c>
      <c r="AL15" s="8">
        <v>973.91099999999994</v>
      </c>
      <c r="AM15" t="s">
        <v>26</v>
      </c>
      <c r="AN15" s="16">
        <f>AN11-AN13</f>
        <v>4.5924481563010044E-2</v>
      </c>
      <c r="AO15">
        <v>2000</v>
      </c>
      <c r="AP15" s="8">
        <v>973.91099999999994</v>
      </c>
      <c r="AQ15" t="s">
        <v>26</v>
      </c>
      <c r="AR15" s="16">
        <f>AR11-AR13</f>
        <v>4.77025901284161E-2</v>
      </c>
      <c r="AS15">
        <v>2000</v>
      </c>
      <c r="AT15" s="8">
        <v>973.91099999999994</v>
      </c>
      <c r="AU15" t="s">
        <v>26</v>
      </c>
      <c r="AV15" s="16">
        <f>AV11-AV13</f>
        <v>4.7692682295568001E-2</v>
      </c>
      <c r="AW15">
        <v>2000</v>
      </c>
      <c r="AX15" s="8">
        <v>973.91099999999994</v>
      </c>
      <c r="AY15" t="s">
        <v>26</v>
      </c>
      <c r="AZ15" s="16">
        <f>AZ11-AZ13</f>
        <v>4.8816889300542565E-2</v>
      </c>
      <c r="BA15">
        <v>2000</v>
      </c>
      <c r="BB15" s="8">
        <v>973.91099999999994</v>
      </c>
      <c r="BC15" t="s">
        <v>26</v>
      </c>
      <c r="BD15" s="16">
        <f>BD11-BD13</f>
        <v>4.9122291183918365E-2</v>
      </c>
      <c r="BE15">
        <v>2000</v>
      </c>
      <c r="BF15" s="8">
        <v>973.91099999999994</v>
      </c>
      <c r="BG15" t="s">
        <v>26</v>
      </c>
      <c r="BH15" s="16">
        <f>BH11-BH13</f>
        <v>4.9232522554358782E-2</v>
      </c>
      <c r="BI15">
        <v>2000</v>
      </c>
      <c r="BJ15" s="8">
        <v>973.91099999999994</v>
      </c>
      <c r="BK15" t="s">
        <v>26</v>
      </c>
      <c r="BL15" s="16">
        <f>BL11-BL13</f>
        <v>4.8404195271153416E-2</v>
      </c>
      <c r="BM15">
        <v>1999</v>
      </c>
      <c r="BN15" s="8">
        <v>605.78499999999997</v>
      </c>
      <c r="BO15" t="s">
        <v>26</v>
      </c>
      <c r="BP15" s="16">
        <f>BP11-BP13</f>
        <v>4.8290478375280943E-2</v>
      </c>
      <c r="BQ15">
        <v>1999</v>
      </c>
      <c r="BR15" s="8">
        <v>605.78499999999997</v>
      </c>
      <c r="BS15" t="s">
        <v>26</v>
      </c>
      <c r="BT15" s="16">
        <f>BT11-BT13</f>
        <v>4.7587040489087962E-2</v>
      </c>
      <c r="BU15">
        <v>1999</v>
      </c>
      <c r="BV15" s="8">
        <v>605.78499999999997</v>
      </c>
    </row>
    <row r="16" spans="2:76">
      <c r="B16">
        <v>0.31198785334626844</v>
      </c>
      <c r="C16" s="15">
        <v>0.88984436024049562</v>
      </c>
      <c r="D16">
        <v>113.09290264724785</v>
      </c>
      <c r="E16">
        <v>2000</v>
      </c>
      <c r="F16" s="8">
        <v>973.91099999999994</v>
      </c>
      <c r="G16" t="s">
        <v>27</v>
      </c>
      <c r="H16" s="17">
        <f>AVERAGE(H14:H15)</f>
        <v>4.5551999673438676E-2</v>
      </c>
      <c r="I16">
        <v>2002</v>
      </c>
      <c r="J16" s="8">
        <v>2854.4929999999999</v>
      </c>
      <c r="K16" t="s">
        <v>27</v>
      </c>
      <c r="L16" s="17">
        <f>AVERAGE(L14:L15)</f>
        <v>5.8949103727103352E-2</v>
      </c>
      <c r="M16">
        <v>2002</v>
      </c>
      <c r="N16" s="8">
        <v>2854.4929999999999</v>
      </c>
      <c r="O16" t="s">
        <v>27</v>
      </c>
      <c r="P16" s="17">
        <f>AVERAGE(P14:P15)</f>
        <v>5.0643072925875804E-2</v>
      </c>
      <c r="Q16">
        <v>2002</v>
      </c>
      <c r="R16" s="8">
        <v>2854.4929999999999</v>
      </c>
      <c r="S16" t="s">
        <v>27</v>
      </c>
      <c r="T16" s="17">
        <f>AVERAGE(T14:T15)</f>
        <v>4.876541569030457E-2</v>
      </c>
      <c r="U16">
        <v>2002</v>
      </c>
      <c r="V16" s="8">
        <v>2854.4929999999999</v>
      </c>
      <c r="W16" t="s">
        <v>27</v>
      </c>
      <c r="X16" s="17">
        <f>AVERAGE(X14:X15)</f>
        <v>4.4480827700808356E-2</v>
      </c>
      <c r="Y16">
        <v>2002</v>
      </c>
      <c r="Z16" s="8">
        <v>2854.4929999999999</v>
      </c>
      <c r="AA16" t="s">
        <v>27</v>
      </c>
      <c r="AB16" s="17">
        <f>AVERAGE(AB14:AB15)</f>
        <v>4.5400552571425834E-2</v>
      </c>
      <c r="AC16">
        <v>2002</v>
      </c>
      <c r="AD16" s="8">
        <v>2854.4929999999999</v>
      </c>
      <c r="AE16" t="s">
        <v>27</v>
      </c>
      <c r="AF16" s="17">
        <f>AVERAGE(AF14:AF15)</f>
        <v>4.6572095104645994E-2</v>
      </c>
      <c r="AG16">
        <v>2002</v>
      </c>
      <c r="AH16" s="8">
        <v>2854.4929999999999</v>
      </c>
      <c r="AI16" t="s">
        <v>27</v>
      </c>
      <c r="AJ16" s="17">
        <f>AVERAGE(AJ14:AJ15)</f>
        <v>4.5412952754568331E-2</v>
      </c>
      <c r="AK16">
        <v>2002</v>
      </c>
      <c r="AL16" s="8">
        <v>2854.4929999999999</v>
      </c>
      <c r="AM16" t="s">
        <v>27</v>
      </c>
      <c r="AN16" s="17">
        <f>AVERAGE(AN14:AN15)</f>
        <v>4.4916092858980322E-2</v>
      </c>
      <c r="AO16">
        <v>2002</v>
      </c>
      <c r="AP16" s="8">
        <v>2854.4929999999999</v>
      </c>
      <c r="AQ16" t="s">
        <v>27</v>
      </c>
      <c r="AR16" s="17">
        <f>AVERAGE(AR14:AR15)</f>
        <v>4.6616437314077885E-2</v>
      </c>
      <c r="AS16">
        <v>2002</v>
      </c>
      <c r="AT16" s="8">
        <v>2854.4929999999999</v>
      </c>
      <c r="AU16" t="s">
        <v>27</v>
      </c>
      <c r="AV16" s="17">
        <f>AVERAGE(AV14:AV15)</f>
        <v>4.6606970429551892E-2</v>
      </c>
      <c r="AW16">
        <v>2002</v>
      </c>
      <c r="AX16" s="8">
        <v>2854.4929999999999</v>
      </c>
      <c r="AY16" t="s">
        <v>27</v>
      </c>
      <c r="AZ16" s="17">
        <f>AVERAGE(AZ14:AZ15)</f>
        <v>4.7680599944699614E-2</v>
      </c>
      <c r="BA16">
        <v>2002</v>
      </c>
      <c r="BB16" s="8">
        <v>2854.4929999999999</v>
      </c>
      <c r="BC16" t="s">
        <v>27</v>
      </c>
      <c r="BD16" s="17">
        <f>AVERAGE(BD14:BD15)</f>
        <v>4.7972072388037135E-2</v>
      </c>
      <c r="BE16">
        <v>2002</v>
      </c>
      <c r="BF16" s="8">
        <v>2854.4929999999999</v>
      </c>
      <c r="BG16" t="s">
        <v>27</v>
      </c>
      <c r="BH16" s="17">
        <f>AVERAGE(BH14:BH15)</f>
        <v>4.8077256220152353E-2</v>
      </c>
      <c r="BI16">
        <v>2002</v>
      </c>
      <c r="BJ16" s="8">
        <v>2854.4929999999999</v>
      </c>
      <c r="BK16" t="s">
        <v>27</v>
      </c>
      <c r="BL16" s="17">
        <f>AVERAGE(BL14:BL15)</f>
        <v>4.7286600384662369E-2</v>
      </c>
      <c r="BM16">
        <v>2002</v>
      </c>
      <c r="BN16" s="8">
        <v>2854.4929999999999</v>
      </c>
      <c r="BO16" t="s">
        <v>27</v>
      </c>
      <c r="BP16" s="17">
        <f>AVERAGE(BP14:BP15)</f>
        <v>4.7178008712988079E-2</v>
      </c>
      <c r="BQ16">
        <v>2000</v>
      </c>
      <c r="BR16" s="8">
        <v>973.91099999999994</v>
      </c>
      <c r="BS16" t="s">
        <v>27</v>
      </c>
      <c r="BT16" s="17">
        <f>AVERAGE(BT14:BT15)</f>
        <v>4.6506024900761195E-2</v>
      </c>
      <c r="BU16">
        <v>2000</v>
      </c>
      <c r="BV16" s="8">
        <v>973.91099999999994</v>
      </c>
    </row>
    <row r="17" spans="1:74">
      <c r="B17">
        <v>0.30834136851725075</v>
      </c>
      <c r="C17" s="15">
        <v>0.8910568300311732</v>
      </c>
      <c r="D17">
        <v>114.50736768542708</v>
      </c>
      <c r="E17">
        <v>2002</v>
      </c>
      <c r="F17" s="8">
        <v>2854.4929999999999</v>
      </c>
      <c r="G17" t="s">
        <v>28</v>
      </c>
      <c r="H17">
        <f>TINV(0.3173,H5)</f>
        <v>1.0344861529336604</v>
      </c>
      <c r="I17">
        <v>2003</v>
      </c>
      <c r="J17" s="8">
        <v>5558.45</v>
      </c>
      <c r="K17" t="s">
        <v>28</v>
      </c>
      <c r="L17">
        <f>TINV(0.3173,L5)</f>
        <v>1.0370358684985483</v>
      </c>
      <c r="M17">
        <v>2003</v>
      </c>
      <c r="N17" s="8">
        <v>5558.45</v>
      </c>
      <c r="O17" t="s">
        <v>28</v>
      </c>
      <c r="P17">
        <f>TINV(0.3173,P5)</f>
        <v>1.0370358684985483</v>
      </c>
      <c r="Q17">
        <v>2003</v>
      </c>
      <c r="R17" s="8">
        <v>5558.45</v>
      </c>
      <c r="S17" t="s">
        <v>28</v>
      </c>
      <c r="T17">
        <f>TINV(0.3173,T5)</f>
        <v>1.0370358684985483</v>
      </c>
      <c r="U17">
        <v>2003</v>
      </c>
      <c r="V17" s="8">
        <v>5558.45</v>
      </c>
      <c r="W17" t="s">
        <v>28</v>
      </c>
      <c r="X17">
        <f>TINV(0.3173,X5)</f>
        <v>1.0370358684985483</v>
      </c>
      <c r="Y17">
        <v>2003</v>
      </c>
      <c r="Z17" s="8">
        <v>5558.45</v>
      </c>
      <c r="AA17" t="s">
        <v>28</v>
      </c>
      <c r="AB17">
        <f>TINV(0.3173,AB5)</f>
        <v>1.0370358684985483</v>
      </c>
      <c r="AC17">
        <v>2003</v>
      </c>
      <c r="AD17" s="8">
        <v>5558.45</v>
      </c>
      <c r="AE17" t="s">
        <v>28</v>
      </c>
      <c r="AF17">
        <f>TINV(0.3173,AF5)</f>
        <v>1.0370358684985483</v>
      </c>
      <c r="AG17">
        <v>2003</v>
      </c>
      <c r="AH17" s="8">
        <v>5558.45</v>
      </c>
      <c r="AI17" t="s">
        <v>28</v>
      </c>
      <c r="AJ17">
        <f>TINV(0.3173,AJ5)</f>
        <v>1.0370358684985483</v>
      </c>
      <c r="AK17">
        <v>2003</v>
      </c>
      <c r="AL17" s="8">
        <v>5558.45</v>
      </c>
      <c r="AM17" t="s">
        <v>28</v>
      </c>
      <c r="AN17">
        <f>TINV(0.3173,AN5)</f>
        <v>1.0370358684985483</v>
      </c>
      <c r="AO17">
        <v>2003</v>
      </c>
      <c r="AP17" s="8">
        <v>5558.45</v>
      </c>
      <c r="AQ17" t="s">
        <v>28</v>
      </c>
      <c r="AR17">
        <f>TINV(0.3173,AR5)</f>
        <v>1.0370358684985483</v>
      </c>
      <c r="AS17">
        <v>2003</v>
      </c>
      <c r="AT17" s="8">
        <v>5558.45</v>
      </c>
      <c r="AU17" t="s">
        <v>28</v>
      </c>
      <c r="AV17">
        <f>TINV(0.3173,AV5)</f>
        <v>1.0370358684985483</v>
      </c>
      <c r="AW17">
        <v>2003</v>
      </c>
      <c r="AX17" s="8">
        <v>5558.45</v>
      </c>
      <c r="AY17" t="s">
        <v>28</v>
      </c>
      <c r="AZ17">
        <f>TINV(0.3173,AZ5)</f>
        <v>1.0370358684985483</v>
      </c>
      <c r="BA17">
        <v>2003</v>
      </c>
      <c r="BB17" s="8">
        <v>5558.45</v>
      </c>
      <c r="BC17" t="s">
        <v>28</v>
      </c>
      <c r="BD17">
        <f>TINV(0.3173,BD5)</f>
        <v>1.0370358684985483</v>
      </c>
      <c r="BE17">
        <v>2003</v>
      </c>
      <c r="BF17" s="8">
        <v>5558.45</v>
      </c>
      <c r="BG17" t="s">
        <v>28</v>
      </c>
      <c r="BH17">
        <f>TINV(0.3173,BH5)</f>
        <v>1.0370358684985483</v>
      </c>
      <c r="BI17">
        <v>2003</v>
      </c>
      <c r="BJ17" s="8">
        <v>5558.45</v>
      </c>
      <c r="BK17" t="s">
        <v>28</v>
      </c>
      <c r="BL17">
        <f>TINV(0.3173,BL5)</f>
        <v>1.0370358684985483</v>
      </c>
      <c r="BM17">
        <v>2003</v>
      </c>
      <c r="BN17" s="8">
        <v>5558.45</v>
      </c>
      <c r="BO17" t="s">
        <v>28</v>
      </c>
      <c r="BP17">
        <f>TINV(0.3173,BP5)</f>
        <v>1.0370358684985483</v>
      </c>
      <c r="BQ17">
        <v>2003</v>
      </c>
      <c r="BR17" s="8">
        <v>5558.45</v>
      </c>
      <c r="BS17" t="s">
        <v>28</v>
      </c>
      <c r="BT17">
        <f>TINV(0.3173,BT5)</f>
        <v>1.0370358684985483</v>
      </c>
      <c r="BU17">
        <v>2002</v>
      </c>
      <c r="BV17" s="8">
        <v>2854.4929999999999</v>
      </c>
    </row>
    <row r="18" spans="1:74">
      <c r="B18">
        <v>0.30543773024623472</v>
      </c>
      <c r="C18" s="15">
        <v>0.89373333254421305</v>
      </c>
      <c r="D18">
        <v>117.74403917225314</v>
      </c>
      <c r="E18">
        <v>2003</v>
      </c>
      <c r="F18" s="8">
        <v>5558.45</v>
      </c>
      <c r="G18" t="s">
        <v>29</v>
      </c>
      <c r="H18">
        <f>H17*G3</f>
        <v>2.968707788203994E-2</v>
      </c>
      <c r="K18" t="s">
        <v>29</v>
      </c>
      <c r="L18">
        <f>L17*K3</f>
        <v>3.9044533356467688E-2</v>
      </c>
      <c r="O18" t="s">
        <v>29</v>
      </c>
      <c r="P18">
        <f>P17*O3</f>
        <v>3.3405455632452681E-2</v>
      </c>
      <c r="S18" t="s">
        <v>29</v>
      </c>
      <c r="T18">
        <f>T17*S3</f>
        <v>3.1955737781707176E-2</v>
      </c>
      <c r="W18" t="s">
        <v>29</v>
      </c>
      <c r="X18">
        <f>X17*W3</f>
        <v>2.8786341876710492E-2</v>
      </c>
      <c r="AA18" t="s">
        <v>29</v>
      </c>
      <c r="AB18">
        <f>AB17*AA3</f>
        <v>2.9415170800660636E-2</v>
      </c>
      <c r="AE18" t="s">
        <v>29</v>
      </c>
      <c r="AF18">
        <f>AF17*AE3</f>
        <v>3.0218745907273071E-2</v>
      </c>
      <c r="AI18" t="s">
        <v>29</v>
      </c>
      <c r="AJ18">
        <f>AJ17*AI3</f>
        <v>2.9499190885907984E-2</v>
      </c>
      <c r="AM18" t="s">
        <v>29</v>
      </c>
      <c r="AN18">
        <f>AN17*AM3</f>
        <v>2.9199421578076874E-2</v>
      </c>
      <c r="AQ18" t="s">
        <v>29</v>
      </c>
      <c r="AR18">
        <f>AR17*AQ3</f>
        <v>3.0297597011347085E-2</v>
      </c>
      <c r="AU18" t="s">
        <v>29</v>
      </c>
      <c r="AV18">
        <f>AV17*AU3</f>
        <v>3.0305504156477009E-2</v>
      </c>
      <c r="AY18" t="s">
        <v>29</v>
      </c>
      <c r="AZ18">
        <f>AZ17*AY3</f>
        <v>3.0972405152852229E-2</v>
      </c>
      <c r="BC18" t="s">
        <v>29</v>
      </c>
      <c r="BD18">
        <f>BD17*BC3</f>
        <v>3.1162730209723426E-2</v>
      </c>
      <c r="BG18" t="s">
        <v>29</v>
      </c>
      <c r="BH18">
        <f>BH17*BG3</f>
        <v>3.114301338063109E-2</v>
      </c>
      <c r="BK18" t="s">
        <v>29</v>
      </c>
      <c r="BL18">
        <f>BL17*BK3</f>
        <v>3.0532105224720042E-2</v>
      </c>
      <c r="BO18" t="s">
        <v>29</v>
      </c>
      <c r="BP18">
        <f>BP17*BO3</f>
        <v>3.042382317868713E-2</v>
      </c>
      <c r="BS18" t="s">
        <v>29</v>
      </c>
      <c r="BT18">
        <f>BT17*BS3</f>
        <v>2.9881944710468383E-2</v>
      </c>
    </row>
    <row r="19" spans="1:74">
      <c r="A19" t="s">
        <v>37</v>
      </c>
      <c r="B19" s="9">
        <f>AVERAGE(B2:B18)</f>
        <v>0.31914396565715414</v>
      </c>
      <c r="C19" s="9">
        <f>AVERAGE(C2:C18)</f>
        <v>0.89120642056426402</v>
      </c>
      <c r="D19" s="9">
        <f>AVERAGE(D2:D18)</f>
        <v>115.71659030827134</v>
      </c>
      <c r="E19" s="9">
        <f>AVERAGE(E2:E18)</f>
        <v>1988.8823529411766</v>
      </c>
      <c r="F19" s="9">
        <f>AVERAGE(F2:F18)</f>
        <v>606.89115800000002</v>
      </c>
      <c r="G19" t="s">
        <v>30</v>
      </c>
      <c r="H19">
        <f>G2+H18</f>
        <v>1.4047552148022038</v>
      </c>
      <c r="K19" t="s">
        <v>30</v>
      </c>
      <c r="L19">
        <f>K2+L18</f>
        <v>1.4427760667778364</v>
      </c>
      <c r="O19" t="s">
        <v>30</v>
      </c>
      <c r="P19">
        <f>O2+P18</f>
        <v>1.4309536226111441</v>
      </c>
      <c r="S19" t="s">
        <v>30</v>
      </c>
      <c r="T19">
        <f>S2+T18</f>
        <v>1.4202430784072726</v>
      </c>
      <c r="W19" t="s">
        <v>30</v>
      </c>
      <c r="X19">
        <f>W2+X18</f>
        <v>1.3996626983842548</v>
      </c>
      <c r="AA19" t="s">
        <v>30</v>
      </c>
      <c r="AB19">
        <f>AA2+AB18</f>
        <v>1.4018978077777011</v>
      </c>
      <c r="AE19" t="s">
        <v>30</v>
      </c>
      <c r="AF19">
        <f>AE2+AF18</f>
        <v>1.4047761056201775</v>
      </c>
      <c r="AI19" t="s">
        <v>30</v>
      </c>
      <c r="AJ19">
        <f>AI2+AJ18</f>
        <v>1.4055268053957486</v>
      </c>
      <c r="AM19" t="s">
        <v>30</v>
      </c>
      <c r="AN19">
        <f>AM2+AN18</f>
        <v>1.4062902076172683</v>
      </c>
      <c r="AQ19" t="s">
        <v>30</v>
      </c>
      <c r="AR19">
        <f>AQ2+AR18</f>
        <v>1.4071326343175747</v>
      </c>
      <c r="AU19" t="s">
        <v>30</v>
      </c>
      <c r="AV19">
        <f>AU2+AV18</f>
        <v>1.4077792046007187</v>
      </c>
      <c r="AY19" t="s">
        <v>30</v>
      </c>
      <c r="AZ19">
        <f>AY2+AZ18</f>
        <v>1.4071058057007884</v>
      </c>
      <c r="BC19" t="s">
        <v>30</v>
      </c>
      <c r="BD19">
        <f>BC2+BD18</f>
        <v>1.4073526319054368</v>
      </c>
      <c r="BG19" t="s">
        <v>30</v>
      </c>
      <c r="BH19">
        <f>BG2+BH18</f>
        <v>1.4034578736235537</v>
      </c>
      <c r="BK19" t="s">
        <v>30</v>
      </c>
      <c r="BL19">
        <f>BK2+BL18</f>
        <v>1.398388682138223</v>
      </c>
      <c r="BO19" t="s">
        <v>30</v>
      </c>
      <c r="BP19">
        <f>BO2+BP18</f>
        <v>1.3965619221009486</v>
      </c>
      <c r="BS19" t="s">
        <v>30</v>
      </c>
      <c r="BT19">
        <f>BS2+BT18</f>
        <v>1.3910475134185758</v>
      </c>
    </row>
    <row r="20" spans="1:74">
      <c r="A20" t="s">
        <v>38</v>
      </c>
      <c r="B20" s="9">
        <f>STDEV(B2:B18)</f>
        <v>8.4515539941189752E-3</v>
      </c>
      <c r="C20" s="9">
        <f>STDEV(C2:C18)</f>
        <v>1.1067508932512337E-2</v>
      </c>
      <c r="D20" s="9">
        <f>STDEV(D2:D18)</f>
        <v>10.906665515902628</v>
      </c>
      <c r="E20" s="9">
        <f>STDEV(E2:E18)</f>
        <v>13.256518929102281</v>
      </c>
      <c r="F20" s="9">
        <f>STDEV(F2:F18)</f>
        <v>1460.878361797385</v>
      </c>
      <c r="G20" t="s">
        <v>31</v>
      </c>
      <c r="H20">
        <f>G2-H18</f>
        <v>1.3453810590381239</v>
      </c>
      <c r="K20" t="s">
        <v>31</v>
      </c>
      <c r="L20">
        <f>K2-L18</f>
        <v>1.364687000064901</v>
      </c>
      <c r="O20" t="s">
        <v>31</v>
      </c>
      <c r="P20">
        <f>O2-P18</f>
        <v>1.3641427113462385</v>
      </c>
      <c r="S20" t="s">
        <v>31</v>
      </c>
      <c r="T20">
        <f>S2-T18</f>
        <v>1.3563316028438581</v>
      </c>
      <c r="W20" t="s">
        <v>31</v>
      </c>
      <c r="X20">
        <f>W2-X18</f>
        <v>1.3420900146308339</v>
      </c>
      <c r="AA20" t="s">
        <v>31</v>
      </c>
      <c r="AB20">
        <f>AA2-AB18</f>
        <v>1.3430674661763797</v>
      </c>
      <c r="AE20" t="s">
        <v>31</v>
      </c>
      <c r="AF20">
        <f>AE2-AF18</f>
        <v>1.3443386138056312</v>
      </c>
      <c r="AI20" t="s">
        <v>31</v>
      </c>
      <c r="AJ20">
        <f>AI2-AJ18</f>
        <v>1.3465284236239328</v>
      </c>
      <c r="AM20" t="s">
        <v>31</v>
      </c>
      <c r="AN20">
        <f>AM2-AN18</f>
        <v>1.3478913644611146</v>
      </c>
      <c r="AQ20" t="s">
        <v>31</v>
      </c>
      <c r="AR20">
        <f>AQ2-AR18</f>
        <v>1.3465374402948806</v>
      </c>
      <c r="AU20" t="s">
        <v>31</v>
      </c>
      <c r="AV20">
        <f>AU2-AV18</f>
        <v>1.3471681962877646</v>
      </c>
      <c r="AY20" t="s">
        <v>31</v>
      </c>
      <c r="AZ20">
        <f>AY2-AZ18</f>
        <v>1.345160995395084</v>
      </c>
      <c r="BC20" t="s">
        <v>31</v>
      </c>
      <c r="BD20">
        <f>BC2-BD18</f>
        <v>1.3450271714859898</v>
      </c>
      <c r="BG20" t="s">
        <v>31</v>
      </c>
      <c r="BH20">
        <f>BG2-BH18</f>
        <v>1.3411718468622913</v>
      </c>
      <c r="BK20" t="s">
        <v>31</v>
      </c>
      <c r="BL20">
        <f>BK2-BL18</f>
        <v>1.3373244716887829</v>
      </c>
      <c r="BO20" t="s">
        <v>31</v>
      </c>
      <c r="BP20">
        <f>BO2-BP18</f>
        <v>1.3357142757435745</v>
      </c>
      <c r="BS20" t="s">
        <v>31</v>
      </c>
      <c r="BT20">
        <f>BS2-BT18</f>
        <v>1.3312836239976391</v>
      </c>
    </row>
    <row r="21" spans="1:74">
      <c r="A21" t="s">
        <v>39</v>
      </c>
      <c r="B21" s="9">
        <f>MIN(B2:B18)</f>
        <v>0.30543773024623472</v>
      </c>
      <c r="C21" s="9">
        <f>MIN(C2:C18)</f>
        <v>0.85284118851837087</v>
      </c>
      <c r="D21" s="9">
        <f>MIN(D2:D18)</f>
        <v>81.135315779223447</v>
      </c>
      <c r="E21" s="9">
        <f>MIN(E2:E18)</f>
        <v>1956</v>
      </c>
      <c r="F21" s="9">
        <f>MIN(F2:F18)</f>
        <v>4.86E-4</v>
      </c>
      <c r="G21" t="s">
        <v>22</v>
      </c>
      <c r="H21" s="16">
        <f>LN(G2)</f>
        <v>0.3185032840145251</v>
      </c>
      <c r="K21" t="s">
        <v>22</v>
      </c>
      <c r="L21" s="16">
        <f>LN(K2)</f>
        <v>0.3391340718077569</v>
      </c>
      <c r="O21" t="s">
        <v>22</v>
      </c>
      <c r="P21" s="16">
        <f>LN(O2)</f>
        <v>0.3347193919853183</v>
      </c>
      <c r="S21" t="s">
        <v>22</v>
      </c>
      <c r="T21" s="16">
        <f>LN(S2)</f>
        <v>0.32807085840115874</v>
      </c>
      <c r="W21" t="s">
        <v>22</v>
      </c>
      <c r="X21" s="16">
        <f>LN(W2)</f>
        <v>0.31545021161724618</v>
      </c>
      <c r="AA21" t="s">
        <v>22</v>
      </c>
      <c r="AB21" s="16">
        <f>LN(AA2)</f>
        <v>0.3166212436672774</v>
      </c>
      <c r="AE21" t="s">
        <v>22</v>
      </c>
      <c r="AF21" s="16">
        <f>LN(AE2)</f>
        <v>0.31813175908230423</v>
      </c>
      <c r="AI21" t="s">
        <v>22</v>
      </c>
      <c r="AJ21" s="16">
        <f>LN(AI2)</f>
        <v>0.31920080799425582</v>
      </c>
      <c r="AM21" t="s">
        <v>22</v>
      </c>
      <c r="AN21" s="16">
        <f>LN(AM2)</f>
        <v>0.31997314788489617</v>
      </c>
      <c r="AQ21" t="s">
        <v>22</v>
      </c>
      <c r="AR21" s="16">
        <f>LN(AQ2)</f>
        <v>0.31978741395442434</v>
      </c>
      <c r="AU21" t="s">
        <v>22</v>
      </c>
      <c r="AV21" s="16">
        <f>LN(AU2)</f>
        <v>0.32025116962618827</v>
      </c>
      <c r="AY21" t="s">
        <v>22</v>
      </c>
      <c r="AZ21" s="16">
        <f>LN(AY2)</f>
        <v>0.31927768288461927</v>
      </c>
      <c r="BC21" t="s">
        <v>22</v>
      </c>
      <c r="BD21" s="16">
        <f>LN(BC2)</f>
        <v>0.31931873994193444</v>
      </c>
      <c r="BG21" t="s">
        <v>22</v>
      </c>
      <c r="BH21" s="16">
        <f>LN(BG2)</f>
        <v>0.31649899294787326</v>
      </c>
      <c r="BK21" t="s">
        <v>22</v>
      </c>
      <c r="BL21" s="16">
        <f>LN(BK2)</f>
        <v>0.31324497226661319</v>
      </c>
      <c r="BO21" t="s">
        <v>22</v>
      </c>
      <c r="BP21" s="16">
        <f>LN(BO2)</f>
        <v>0.31198785334626844</v>
      </c>
      <c r="BS21" t="s">
        <v>22</v>
      </c>
      <c r="BT21" s="16">
        <f>LN(BS2)</f>
        <v>0.30834136851725075</v>
      </c>
    </row>
    <row r="22" spans="1:74">
      <c r="A22" t="s">
        <v>40</v>
      </c>
      <c r="B22" s="9">
        <f>MAX(B2:B18)</f>
        <v>0.3391340718077569</v>
      </c>
      <c r="C22" s="9">
        <f>MAX(C2:C18)</f>
        <v>0.90219679807358377</v>
      </c>
      <c r="D22" s="9">
        <f>MAX(D2:D18)</f>
        <v>129.1445977661663</v>
      </c>
      <c r="E22" s="9">
        <f>MAX(E2:E18)</f>
        <v>2003</v>
      </c>
      <c r="F22" s="9">
        <f>MAX(F2:F18)</f>
        <v>5558.45</v>
      </c>
      <c r="G22" t="s">
        <v>32</v>
      </c>
      <c r="H22" s="16">
        <f>LN(H19)</f>
        <v>0.3398630632668172</v>
      </c>
      <c r="K22" t="s">
        <v>32</v>
      </c>
      <c r="L22" s="16">
        <f>LN(L19)</f>
        <v>0.36656908187101428</v>
      </c>
      <c r="O22" t="s">
        <v>32</v>
      </c>
      <c r="P22" s="16">
        <f>LN(P19)</f>
        <v>0.35834109097235978</v>
      </c>
      <c r="S22" t="s">
        <v>32</v>
      </c>
      <c r="T22" s="16">
        <f>LN(T19)</f>
        <v>0.35082803894015913</v>
      </c>
      <c r="W22" t="s">
        <v>32</v>
      </c>
      <c r="X22" s="16">
        <f>LN(X19)</f>
        <v>0.33623127786745172</v>
      </c>
      <c r="AA22" t="s">
        <v>32</v>
      </c>
      <c r="AB22" s="16">
        <f>LN(AB19)</f>
        <v>0.33782689564029311</v>
      </c>
      <c r="AE22" t="s">
        <v>32</v>
      </c>
      <c r="AF22" s="16">
        <f>LN(AF19)</f>
        <v>0.33987793465680477</v>
      </c>
      <c r="AI22" t="s">
        <v>32</v>
      </c>
      <c r="AJ22" s="16">
        <f>LN(AJ19)</f>
        <v>0.34041218296895925</v>
      </c>
      <c r="AM22" t="s">
        <v>32</v>
      </c>
      <c r="AN22" s="16">
        <f>LN(AN19)</f>
        <v>0.34095517864523817</v>
      </c>
      <c r="AQ22" t="s">
        <v>32</v>
      </c>
      <c r="AR22" s="16">
        <f>LN(AR19)</f>
        <v>0.34155404115031696</v>
      </c>
      <c r="AU22" t="s">
        <v>32</v>
      </c>
      <c r="AV22" s="16">
        <f>LN(AV19)</f>
        <v>0.34201343052484412</v>
      </c>
      <c r="AY22" t="s">
        <v>32</v>
      </c>
      <c r="AZ22" s="16">
        <f>LN(AZ19)</f>
        <v>0.34153497480795897</v>
      </c>
      <c r="BC22" t="s">
        <v>32</v>
      </c>
      <c r="BD22" s="16">
        <f>LN(BD19)</f>
        <v>0.34171037352906514</v>
      </c>
      <c r="BG22" t="s">
        <v>32</v>
      </c>
      <c r="BH22" s="16">
        <f>LN(BH19)</f>
        <v>0.33893910113852088</v>
      </c>
      <c r="BK22" t="s">
        <v>32</v>
      </c>
      <c r="BL22" s="16">
        <f>LN(BL19)</f>
        <v>0.33532063244975646</v>
      </c>
      <c r="BO22" t="s">
        <v>32</v>
      </c>
      <c r="BP22" s="16">
        <f>LN(BP19)</f>
        <v>0.33401344634448188</v>
      </c>
      <c r="BS22" t="s">
        <v>32</v>
      </c>
      <c r="BT22" s="16">
        <f>LN(BT19)</f>
        <v>0.33005707009955082</v>
      </c>
    </row>
    <row r="23" spans="1:74">
      <c r="A23" t="s">
        <v>41</v>
      </c>
      <c r="B23" s="9">
        <f>ABS(B22-B21)</f>
        <v>3.3696341561522181E-2</v>
      </c>
      <c r="C23" s="9">
        <f>ABS(C22-C21)</f>
        <v>4.9355609555212898E-2</v>
      </c>
      <c r="D23" s="9">
        <f>ABS(D22-D21)</f>
        <v>48.009281986942852</v>
      </c>
      <c r="E23" s="9">
        <f>ABS(E22-E21)</f>
        <v>47</v>
      </c>
      <c r="F23" s="9">
        <f>ABS(F22-F21)</f>
        <v>5558.4495139999999</v>
      </c>
      <c r="G23" t="s">
        <v>33</v>
      </c>
      <c r="H23" s="16">
        <f>LN(H20)</f>
        <v>0.29667728819759065</v>
      </c>
      <c r="K23" t="s">
        <v>33</v>
      </c>
      <c r="L23" s="16">
        <f>LN(L20)</f>
        <v>0.31092509836098786</v>
      </c>
      <c r="O23" t="s">
        <v>33</v>
      </c>
      <c r="P23" s="16">
        <f>LN(P20)</f>
        <v>0.31052618103492363</v>
      </c>
      <c r="S23" t="s">
        <v>33</v>
      </c>
      <c r="T23" s="16">
        <f>LN(T20)</f>
        <v>0.30478370449208281</v>
      </c>
      <c r="W23" t="s">
        <v>33</v>
      </c>
      <c r="X23" s="16">
        <f>LN(X20)</f>
        <v>0.29422811128578202</v>
      </c>
      <c r="AA23" t="s">
        <v>33</v>
      </c>
      <c r="AB23" s="16">
        <f>LN(AB20)</f>
        <v>0.29495615170479406</v>
      </c>
      <c r="AE23" t="s">
        <v>33</v>
      </c>
      <c r="AF23" s="16">
        <f>LN(AF20)</f>
        <v>0.2959021551640541</v>
      </c>
      <c r="AI23" t="s">
        <v>33</v>
      </c>
      <c r="AJ23" s="16">
        <f>LN(AJ20)</f>
        <v>0.29752974231068707</v>
      </c>
      <c r="AM23" t="s">
        <v>33</v>
      </c>
      <c r="AN23" s="16">
        <f>LN(AN20)</f>
        <v>0.29854141908017578</v>
      </c>
      <c r="AQ23" t="s">
        <v>33</v>
      </c>
      <c r="AR23" s="16">
        <f>LN(AR20)</f>
        <v>0.29753643852340783</v>
      </c>
      <c r="AU23" t="s">
        <v>33</v>
      </c>
      <c r="AV23" s="16">
        <f>LN(AV20)</f>
        <v>0.298004756958686</v>
      </c>
      <c r="AY23" t="s">
        <v>33</v>
      </c>
      <c r="AZ23" s="16">
        <f>LN(AZ20)</f>
        <v>0.29651370506892855</v>
      </c>
      <c r="BC23" t="s">
        <v>33</v>
      </c>
      <c r="BD23" s="16">
        <f>LN(BD20)</f>
        <v>0.29641421469806739</v>
      </c>
      <c r="BG23" t="s">
        <v>33</v>
      </c>
      <c r="BH23" s="16">
        <f>LN(BH20)</f>
        <v>0.29354374438327807</v>
      </c>
      <c r="BK23" t="s">
        <v>33</v>
      </c>
      <c r="BL23" s="16">
        <f>LN(BL20)</f>
        <v>0.29067095505527524</v>
      </c>
      <c r="BO23" t="s">
        <v>33</v>
      </c>
      <c r="BP23" s="16">
        <f>LN(BP20)</f>
        <v>0.28946618678057873</v>
      </c>
      <c r="BS23" t="s">
        <v>33</v>
      </c>
      <c r="BT23" s="16">
        <f>LN(BT20)</f>
        <v>0.28614360761964913</v>
      </c>
    </row>
    <row r="24" spans="1:74">
      <c r="A24" t="s">
        <v>42</v>
      </c>
      <c r="B24" s="9">
        <f>COUNT(B2:B18)</f>
        <v>17</v>
      </c>
      <c r="G24" t="s">
        <v>34</v>
      </c>
      <c r="H24" s="16">
        <f>H22-H21</f>
        <v>2.1359779252292099E-2</v>
      </c>
      <c r="K24" t="s">
        <v>34</v>
      </c>
      <c r="L24" s="16">
        <f>L22-L21</f>
        <v>2.7435010063257381E-2</v>
      </c>
      <c r="O24" t="s">
        <v>34</v>
      </c>
      <c r="P24" s="16">
        <f>P22-P21</f>
        <v>2.3621698987041473E-2</v>
      </c>
      <c r="S24" t="s">
        <v>34</v>
      </c>
      <c r="T24" s="16">
        <f>T22-T21</f>
        <v>2.2757180539000388E-2</v>
      </c>
      <c r="W24" t="s">
        <v>34</v>
      </c>
      <c r="X24" s="16">
        <f>X22-X21</f>
        <v>2.0781066250205538E-2</v>
      </c>
      <c r="AA24" t="s">
        <v>34</v>
      </c>
      <c r="AB24" s="16">
        <f>AB22-AB21</f>
        <v>2.1205651973015716E-2</v>
      </c>
      <c r="AE24" t="s">
        <v>34</v>
      </c>
      <c r="AF24" s="16">
        <f>AF22-AF21</f>
        <v>2.1746175574500537E-2</v>
      </c>
      <c r="AI24" t="s">
        <v>34</v>
      </c>
      <c r="AJ24" s="16">
        <f>AJ22-AJ21</f>
        <v>2.1211374974703434E-2</v>
      </c>
      <c r="AM24" t="s">
        <v>34</v>
      </c>
      <c r="AN24" s="16">
        <f>AN22-AN21</f>
        <v>2.0982030760341996E-2</v>
      </c>
      <c r="AQ24" t="s">
        <v>34</v>
      </c>
      <c r="AR24" s="16">
        <f>AR22-AR21</f>
        <v>2.1766627195892618E-2</v>
      </c>
      <c r="AU24" t="s">
        <v>34</v>
      </c>
      <c r="AV24" s="16">
        <f>AV22-AV21</f>
        <v>2.176226089865585E-2</v>
      </c>
      <c r="AY24" t="s">
        <v>34</v>
      </c>
      <c r="AZ24" s="16">
        <f>AZ22-AZ21</f>
        <v>2.2257291923339695E-2</v>
      </c>
      <c r="BC24" t="s">
        <v>34</v>
      </c>
      <c r="BD24" s="16">
        <f>BD22-BD21</f>
        <v>2.2391633587130699E-2</v>
      </c>
      <c r="BG24" t="s">
        <v>34</v>
      </c>
      <c r="BH24" s="16">
        <f>BH22-BH21</f>
        <v>2.2440108190647623E-2</v>
      </c>
      <c r="BK24" t="s">
        <v>34</v>
      </c>
      <c r="BL24" s="16">
        <f>BL22-BL21</f>
        <v>2.2075660183143275E-2</v>
      </c>
      <c r="BO24" t="s">
        <v>34</v>
      </c>
      <c r="BP24" s="16">
        <f>BP22-BP21</f>
        <v>2.2025592998213439E-2</v>
      </c>
      <c r="BS24" t="s">
        <v>34</v>
      </c>
      <c r="BT24" s="16">
        <f>BT22-BT21</f>
        <v>2.1715701582300073E-2</v>
      </c>
    </row>
    <row r="25" spans="1:74">
      <c r="G25" t="s">
        <v>35</v>
      </c>
      <c r="H25" s="16">
        <f>H21-H23</f>
        <v>2.1825995816934451E-2</v>
      </c>
      <c r="K25" t="s">
        <v>35</v>
      </c>
      <c r="L25" s="16">
        <f>L21-L23</f>
        <v>2.8208973446769037E-2</v>
      </c>
      <c r="O25" t="s">
        <v>35</v>
      </c>
      <c r="P25" s="16">
        <f>P21-P23</f>
        <v>2.4193210950394672E-2</v>
      </c>
      <c r="S25" t="s">
        <v>35</v>
      </c>
      <c r="T25" s="16">
        <f>T21-T23</f>
        <v>2.3287153909075931E-2</v>
      </c>
      <c r="W25" t="s">
        <v>35</v>
      </c>
      <c r="X25" s="16">
        <f>X21-X23</f>
        <v>2.1222100331464155E-2</v>
      </c>
      <c r="AA25" t="s">
        <v>35</v>
      </c>
      <c r="AB25" s="16">
        <f>AB21-AB23</f>
        <v>2.166509196248334E-2</v>
      </c>
      <c r="AE25" t="s">
        <v>35</v>
      </c>
      <c r="AF25" s="16">
        <f>AF21-AF23</f>
        <v>2.2229603918250129E-2</v>
      </c>
      <c r="AI25" t="s">
        <v>35</v>
      </c>
      <c r="AJ25" s="16">
        <f>AJ21-AJ23</f>
        <v>2.1671065683568747E-2</v>
      </c>
      <c r="AM25" t="s">
        <v>35</v>
      </c>
      <c r="AN25" s="16">
        <f>AN21-AN23</f>
        <v>2.1431728804720385E-2</v>
      </c>
      <c r="AQ25" t="s">
        <v>35</v>
      </c>
      <c r="AR25" s="16">
        <f>AR21-AR23</f>
        <v>2.2250975431016506E-2</v>
      </c>
      <c r="AU25" t="s">
        <v>35</v>
      </c>
      <c r="AV25" s="16">
        <f>AV21-AV23</f>
        <v>2.2246412667502269E-2</v>
      </c>
      <c r="AY25" t="s">
        <v>35</v>
      </c>
      <c r="AZ25" s="16">
        <f>AZ21-AZ23</f>
        <v>2.2763977815690728E-2</v>
      </c>
      <c r="BC25" t="s">
        <v>35</v>
      </c>
      <c r="BD25" s="16">
        <f>BD21-BD23</f>
        <v>2.2904525243867047E-2</v>
      </c>
      <c r="BG25" t="s">
        <v>35</v>
      </c>
      <c r="BH25" s="16">
        <f>BH21-BH23</f>
        <v>2.2955248564595188E-2</v>
      </c>
      <c r="BK25" t="s">
        <v>35</v>
      </c>
      <c r="BL25" s="16">
        <f>BL21-BL23</f>
        <v>2.2574017211337949E-2</v>
      </c>
      <c r="BO25" t="s">
        <v>35</v>
      </c>
      <c r="BP25" s="16">
        <f>BP21-BP23</f>
        <v>2.2521666565689713E-2</v>
      </c>
      <c r="BS25" t="s">
        <v>35</v>
      </c>
      <c r="BT25" s="16">
        <f>BT21-BT23</f>
        <v>2.2197760897601615E-2</v>
      </c>
    </row>
    <row r="26" spans="1:74">
      <c r="G26" t="s">
        <v>36</v>
      </c>
      <c r="H26" s="17">
        <f>AVERAGE(H24:H25)</f>
        <v>2.1592887534613275E-2</v>
      </c>
      <c r="K26" t="s">
        <v>36</v>
      </c>
      <c r="L26" s="17">
        <f>AVERAGE(L24:L25)</f>
        <v>2.7821991755013209E-2</v>
      </c>
      <c r="O26" t="s">
        <v>36</v>
      </c>
      <c r="P26" s="17">
        <f>AVERAGE(P24:P25)</f>
        <v>2.3907454968718073E-2</v>
      </c>
      <c r="S26" t="s">
        <v>36</v>
      </c>
      <c r="T26" s="17">
        <f>AVERAGE(T24:T25)</f>
        <v>2.3022167224038159E-2</v>
      </c>
      <c r="W26" t="s">
        <v>36</v>
      </c>
      <c r="X26" s="17">
        <f>AVERAGE(X24:X25)</f>
        <v>2.1001583290834847E-2</v>
      </c>
      <c r="AA26" t="s">
        <v>36</v>
      </c>
      <c r="AB26" s="17">
        <f>AVERAGE(AB24:AB25)</f>
        <v>2.1435371967749528E-2</v>
      </c>
      <c r="AE26" t="s">
        <v>36</v>
      </c>
      <c r="AF26" s="17">
        <f>AVERAGE(AF24:AF25)</f>
        <v>2.1987889746375333E-2</v>
      </c>
      <c r="AI26" t="s">
        <v>36</v>
      </c>
      <c r="AJ26" s="17">
        <f>AVERAGE(AJ24:AJ25)</f>
        <v>2.144122032913609E-2</v>
      </c>
      <c r="AM26" t="s">
        <v>36</v>
      </c>
      <c r="AN26" s="17">
        <f>AVERAGE(AN24:AN25)</f>
        <v>2.1206879782531191E-2</v>
      </c>
      <c r="AQ26" t="s">
        <v>36</v>
      </c>
      <c r="AR26" s="17">
        <f>AVERAGE(AR24:AR25)</f>
        <v>2.2008801313454562E-2</v>
      </c>
      <c r="AU26" t="s">
        <v>36</v>
      </c>
      <c r="AV26" s="17">
        <f>AVERAGE(AV24:AV25)</f>
        <v>2.2004336783079059E-2</v>
      </c>
      <c r="AY26" t="s">
        <v>36</v>
      </c>
      <c r="AZ26" s="17">
        <f>AVERAGE(AZ24:AZ25)</f>
        <v>2.2510634869515211E-2</v>
      </c>
      <c r="BC26" t="s">
        <v>36</v>
      </c>
      <c r="BD26" s="17">
        <f>AVERAGE(BD24:BD25)</f>
        <v>2.2648079415498873E-2</v>
      </c>
      <c r="BG26" t="s">
        <v>36</v>
      </c>
      <c r="BH26" s="17">
        <f>AVERAGE(BH24:BH25)</f>
        <v>2.2697678377621405E-2</v>
      </c>
      <c r="BK26" t="s">
        <v>36</v>
      </c>
      <c r="BL26" s="17">
        <f>AVERAGE(BL24:BL25)</f>
        <v>2.2324838697240612E-2</v>
      </c>
      <c r="BO26" t="s">
        <v>36</v>
      </c>
      <c r="BP26" s="17">
        <f>AVERAGE(BP24:BP25)</f>
        <v>2.2273629781951576E-2</v>
      </c>
      <c r="BS26" t="s">
        <v>36</v>
      </c>
      <c r="BT26" s="17">
        <f>AVERAGE(BT24:BT25)</f>
        <v>2.1956731239950844E-2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6"/>
  <sheetViews>
    <sheetView workbookViewId="0">
      <selection activeCell="F1" sqref="F1"/>
    </sheetView>
  </sheetViews>
  <sheetFormatPr baseColWidth="10" defaultRowHeight="14" x14ac:dyDescent="0"/>
  <sheetData>
    <row r="1" spans="2:76" ht="17" thickTop="1" thickBot="1">
      <c r="B1" s="9" t="s">
        <v>15</v>
      </c>
      <c r="C1" s="9" t="s">
        <v>16</v>
      </c>
      <c r="D1" s="9" t="s">
        <v>17</v>
      </c>
      <c r="E1" s="9" t="s">
        <v>3</v>
      </c>
      <c r="F1" s="9" t="s">
        <v>4</v>
      </c>
      <c r="G1" s="11">
        <f>LN(G2)</f>
        <v>0.39201056810729806</v>
      </c>
      <c r="H1" s="12">
        <f>G4</f>
        <v>0.8580821887845953</v>
      </c>
      <c r="I1" t="s">
        <v>3</v>
      </c>
      <c r="J1" t="s">
        <v>4</v>
      </c>
      <c r="K1" s="13">
        <f>LN(K2)</f>
        <v>0.53077377900702882</v>
      </c>
      <c r="L1" s="14">
        <f>K4</f>
        <v>0.95637224631628748</v>
      </c>
      <c r="M1" t="s">
        <v>3</v>
      </c>
      <c r="N1" t="s">
        <v>4</v>
      </c>
      <c r="O1" s="13">
        <f>LN(O2)</f>
        <v>0.38059061660799742</v>
      </c>
      <c r="P1" s="14">
        <f>O4</f>
        <v>0.84990181183468805</v>
      </c>
      <c r="Q1" t="s">
        <v>3</v>
      </c>
      <c r="R1" t="s">
        <v>4</v>
      </c>
      <c r="S1" s="13">
        <f>LN(S2)</f>
        <v>0.38425922169525711</v>
      </c>
      <c r="T1" s="14">
        <f>S4</f>
        <v>0.85096877671575655</v>
      </c>
      <c r="U1" t="s">
        <v>3</v>
      </c>
      <c r="V1" t="s">
        <v>4</v>
      </c>
      <c r="W1" s="13">
        <f>LN(W2)</f>
        <v>0.38907808197452226</v>
      </c>
      <c r="X1" s="14">
        <f>W4</f>
        <v>0.85377955874588696</v>
      </c>
      <c r="Y1" t="s">
        <v>3</v>
      </c>
      <c r="Z1" t="s">
        <v>4</v>
      </c>
      <c r="AA1" s="13">
        <f>LN(AA2)</f>
        <v>0.38775112893868952</v>
      </c>
      <c r="AB1" s="14">
        <f>AA4</f>
        <v>0.86104468418913138</v>
      </c>
      <c r="AC1" t="s">
        <v>3</v>
      </c>
      <c r="AD1" t="s">
        <v>4</v>
      </c>
      <c r="AE1" s="13">
        <f>LN(AE2)</f>
        <v>0.38832959770801845</v>
      </c>
      <c r="AF1" s="14">
        <f>AE4</f>
        <v>0.86546914235619232</v>
      </c>
      <c r="AG1" t="s">
        <v>3</v>
      </c>
      <c r="AH1" t="s">
        <v>4</v>
      </c>
      <c r="AI1" s="13">
        <f>LN(AI2)</f>
        <v>0.39081800768998182</v>
      </c>
      <c r="AJ1" s="14">
        <f>AI4</f>
        <v>0.86001544802676511</v>
      </c>
      <c r="AK1" t="s">
        <v>3</v>
      </c>
      <c r="AL1" t="s">
        <v>4</v>
      </c>
      <c r="AM1" s="13">
        <f>LN(AM2)</f>
        <v>0.39154421252068622</v>
      </c>
      <c r="AN1" s="14">
        <f>AM4</f>
        <v>0.86153284589953305</v>
      </c>
      <c r="AO1" t="s">
        <v>3</v>
      </c>
      <c r="AP1" t="s">
        <v>4</v>
      </c>
      <c r="AQ1" s="13">
        <f>LN(AQ2)</f>
        <v>0.39237541766905648</v>
      </c>
      <c r="AR1" s="14">
        <f>AQ4</f>
        <v>0.85834466161624468</v>
      </c>
      <c r="AS1" t="s">
        <v>3</v>
      </c>
      <c r="AT1" t="s">
        <v>4</v>
      </c>
      <c r="AU1" s="13">
        <f>LN(AU2)</f>
        <v>0.39515354511587014</v>
      </c>
      <c r="AV1" s="14">
        <f>AU4</f>
        <v>0.86707706984949151</v>
      </c>
      <c r="AW1" t="s">
        <v>3</v>
      </c>
      <c r="AX1" t="s">
        <v>4</v>
      </c>
      <c r="AY1" s="13">
        <f>LN(AY2)</f>
        <v>0.39314461716237048</v>
      </c>
      <c r="AZ1" s="14">
        <f>AY4</f>
        <v>0.85783452517177516</v>
      </c>
      <c r="BA1" t="s">
        <v>3</v>
      </c>
      <c r="BB1" t="s">
        <v>4</v>
      </c>
      <c r="BC1" s="13">
        <f>LN(BC2)</f>
        <v>0.39009719261679759</v>
      </c>
      <c r="BD1" s="14">
        <f>BC4</f>
        <v>0.85530342644639512</v>
      </c>
      <c r="BE1" t="s">
        <v>3</v>
      </c>
      <c r="BF1" t="s">
        <v>4</v>
      </c>
      <c r="BG1" s="13">
        <f>LN(BG2)</f>
        <v>0.38581756531376149</v>
      </c>
      <c r="BH1" s="14">
        <f>BG4</f>
        <v>0.8566986093030976</v>
      </c>
      <c r="BI1" t="s">
        <v>3</v>
      </c>
      <c r="BJ1" t="s">
        <v>4</v>
      </c>
      <c r="BK1" s="13">
        <f>LN(BK2)</f>
        <v>0.38404130947318782</v>
      </c>
      <c r="BL1" s="14">
        <f>BK4</f>
        <v>0.8551359224594578</v>
      </c>
      <c r="BM1" t="s">
        <v>3</v>
      </c>
      <c r="BN1" t="s">
        <v>4</v>
      </c>
      <c r="BO1" s="13">
        <f>LN(BO2)</f>
        <v>0.3786132170722265</v>
      </c>
      <c r="BP1" s="14">
        <f>BO4</f>
        <v>0.85232498377635524</v>
      </c>
      <c r="BQ1" t="s">
        <v>3</v>
      </c>
      <c r="BR1" t="s">
        <v>4</v>
      </c>
      <c r="BS1" s="13">
        <f>LN(BS2)</f>
        <v>0.37391282640930179</v>
      </c>
      <c r="BT1" s="14">
        <f>BS4</f>
        <v>0.85239741432697758</v>
      </c>
      <c r="BU1" t="s">
        <v>3</v>
      </c>
      <c r="BV1" t="s">
        <v>4</v>
      </c>
      <c r="BW1" s="13">
        <f>LN(BW2)</f>
        <v>0.3933070802443368</v>
      </c>
      <c r="BX1" s="14">
        <f>BW4</f>
        <v>0.84443366095210359</v>
      </c>
    </row>
    <row r="2" spans="2:76" ht="15" thickTop="1">
      <c r="B2">
        <v>0.53077377900702882</v>
      </c>
      <c r="C2" s="15">
        <v>0.95637224631628748</v>
      </c>
      <c r="D2">
        <v>306.89664990537011</v>
      </c>
      <c r="E2">
        <v>1971</v>
      </c>
      <c r="F2" s="8">
        <v>7.51E-2</v>
      </c>
      <c r="G2">
        <f t="array" ref="G2:H6">LOGEST(F2:F18,E2:E18,TRUE, TRUE)</f>
        <v>1.4799533516254606</v>
      </c>
      <c r="H2">
        <v>0</v>
      </c>
      <c r="I2">
        <v>1985</v>
      </c>
      <c r="J2" s="8">
        <v>0.23599999999999999</v>
      </c>
      <c r="K2">
        <f t="array" ref="K2:L6">LOGEST(J2:J17,I2:I17,TRUE, TRUE)</f>
        <v>1.7002474155087579</v>
      </c>
      <c r="L2">
        <v>0</v>
      </c>
      <c r="M2">
        <v>1971</v>
      </c>
      <c r="N2" s="8">
        <v>7.51E-2</v>
      </c>
      <c r="O2">
        <f t="array" ref="O2:P6">LOGEST(N2:N17,M2:M17,TRUE, TRUE)</f>
        <v>1.4631484940914694</v>
      </c>
      <c r="P2">
        <v>0</v>
      </c>
      <c r="Q2">
        <v>1971</v>
      </c>
      <c r="R2" s="8">
        <v>7.51E-2</v>
      </c>
      <c r="S2">
        <f t="array" ref="S2:T6">LOGEST(R2:R17,Q2:Q17,TRUE, TRUE)</f>
        <v>1.4685260661631965</v>
      </c>
      <c r="T2">
        <v>0</v>
      </c>
      <c r="U2">
        <v>1971</v>
      </c>
      <c r="V2" s="8">
        <v>7.51E-2</v>
      </c>
      <c r="W2">
        <f t="array" ref="W2:X6">LOGEST(V2:V17,U2:U17,TRUE, TRUE)</f>
        <v>1.4756197661398809</v>
      </c>
      <c r="X2">
        <v>0</v>
      </c>
      <c r="Y2">
        <v>1971</v>
      </c>
      <c r="Z2" s="8">
        <v>7.51E-2</v>
      </c>
      <c r="AA2">
        <f t="array" ref="AA2:AB6">LOGEST(Z2:Z17,Y2:Y17,TRUE, TRUE)</f>
        <v>1.4736629865758837</v>
      </c>
      <c r="AB2">
        <v>0</v>
      </c>
      <c r="AC2">
        <v>1971</v>
      </c>
      <c r="AD2" s="8">
        <v>7.51E-2</v>
      </c>
      <c r="AE2">
        <f t="array" ref="AE2:AF6">LOGEST(AD2:AD17,AC2:AC17,TRUE, TRUE)</f>
        <v>1.4745157012007453</v>
      </c>
      <c r="AF2">
        <v>0</v>
      </c>
      <c r="AG2">
        <v>1971</v>
      </c>
      <c r="AH2" s="8">
        <v>7.51E-2</v>
      </c>
      <c r="AI2">
        <f t="array" ref="AI2:AJ6">LOGEST(AH2:AH17,AG2:AG17,TRUE, TRUE)</f>
        <v>1.4781894698157005</v>
      </c>
      <c r="AJ2">
        <v>0</v>
      </c>
      <c r="AK2">
        <v>1971</v>
      </c>
      <c r="AL2" s="8">
        <v>7.51E-2</v>
      </c>
      <c r="AM2">
        <f t="array" ref="AM2:AN6">LOGEST(AL2:AL17,AK2:AK17,TRUE, TRUE)</f>
        <v>1.4792633280226921</v>
      </c>
      <c r="AN2">
        <v>0</v>
      </c>
      <c r="AO2">
        <v>1971</v>
      </c>
      <c r="AP2" s="8">
        <v>7.51E-2</v>
      </c>
      <c r="AQ2">
        <f t="array" ref="AQ2:AR6">LOGEST(AP2:AP17,AO2:AO17,TRUE, TRUE)</f>
        <v>1.4804934104713499</v>
      </c>
      <c r="AR2">
        <v>0</v>
      </c>
      <c r="AS2">
        <v>1971</v>
      </c>
      <c r="AT2" s="8">
        <v>7.51E-2</v>
      </c>
      <c r="AU2">
        <f t="array" ref="AU2:AV6">LOGEST(AT2:AT17,AS2:AS17,TRUE, TRUE)</f>
        <v>1.4846121283623974</v>
      </c>
      <c r="AV2">
        <v>0</v>
      </c>
      <c r="AW2">
        <v>1971</v>
      </c>
      <c r="AX2" s="8">
        <v>7.51E-2</v>
      </c>
      <c r="AY2">
        <f t="array" ref="AY2:AZ6">LOGEST(AX2:AX17,AW2:AW17,TRUE, TRUE)</f>
        <v>1.4816326433450431</v>
      </c>
      <c r="AZ2">
        <v>0</v>
      </c>
      <c r="BA2">
        <v>1971</v>
      </c>
      <c r="BB2" s="8">
        <v>7.51E-2</v>
      </c>
      <c r="BC2">
        <f t="array" ref="BC2:BD6">LOGEST(BB2:BB17,BA2:BA17,TRUE, TRUE)</f>
        <v>1.477124352487265</v>
      </c>
      <c r="BD2">
        <v>0</v>
      </c>
      <c r="BE2">
        <v>1971</v>
      </c>
      <c r="BF2" s="8">
        <v>7.51E-2</v>
      </c>
      <c r="BG2">
        <f t="array" ref="BG2:BH6">LOGEST(BF2:BF17,BE2:BE17,TRUE, TRUE)</f>
        <v>1.4708163184235292</v>
      </c>
      <c r="BH2">
        <v>0</v>
      </c>
      <c r="BI2">
        <v>1971</v>
      </c>
      <c r="BJ2" s="8">
        <v>7.51E-2</v>
      </c>
      <c r="BK2">
        <f t="array" ref="BK2:BL6">LOGEST(BJ2:BJ17,BI2:BI17,TRUE, TRUE)</f>
        <v>1.4682060912494406</v>
      </c>
      <c r="BL2">
        <v>0</v>
      </c>
      <c r="BM2">
        <v>1971</v>
      </c>
      <c r="BN2" s="8">
        <v>7.51E-2</v>
      </c>
      <c r="BO2">
        <f t="array" ref="BO2:BP6">LOGEST(BN2:BN17,BM2:BM17,TRUE, TRUE)</f>
        <v>1.4602581235889391</v>
      </c>
      <c r="BP2">
        <v>0</v>
      </c>
      <c r="BQ2">
        <v>1971</v>
      </c>
      <c r="BR2" s="8">
        <v>7.51E-2</v>
      </c>
      <c r="BS2">
        <f t="array" ref="BS2:BT6">LOGEST(BR2:BR17,BQ2:BQ17,TRUE, TRUE)</f>
        <v>1.4534104459269586</v>
      </c>
      <c r="BT2">
        <v>3.9525251667299724E-323</v>
      </c>
      <c r="BU2">
        <v>1971</v>
      </c>
      <c r="BV2" s="8">
        <v>7.51E-2</v>
      </c>
      <c r="BW2">
        <f t="array" ref="BW2:BX6">LOGEST(BV2:BV17,BU2:BU17,TRUE, TRUE)</f>
        <v>1.4818733735049752</v>
      </c>
      <c r="BX2">
        <v>0</v>
      </c>
    </row>
    <row r="3" spans="2:76">
      <c r="B3">
        <v>0.38059061660799742</v>
      </c>
      <c r="C3" s="15">
        <v>0.84990181183468805</v>
      </c>
      <c r="D3">
        <v>79.272278440702962</v>
      </c>
      <c r="E3">
        <v>1985</v>
      </c>
      <c r="F3" s="8">
        <v>0.23599999999999999</v>
      </c>
      <c r="G3">
        <v>4.1162918028194023E-2</v>
      </c>
      <c r="H3">
        <v>82.060138931136976</v>
      </c>
      <c r="I3">
        <v>1986</v>
      </c>
      <c r="J3" s="8">
        <v>0.45900000000000002</v>
      </c>
      <c r="K3">
        <v>3.0297959875464252E-2</v>
      </c>
      <c r="L3">
        <v>60.442789264382853</v>
      </c>
      <c r="M3">
        <v>1986</v>
      </c>
      <c r="N3" s="8">
        <v>0.45900000000000002</v>
      </c>
      <c r="O3">
        <v>4.2746189450008E-2</v>
      </c>
      <c r="P3">
        <v>85.239239904162076</v>
      </c>
      <c r="Q3">
        <v>1985</v>
      </c>
      <c r="R3" s="8">
        <v>0.23599999999999999</v>
      </c>
      <c r="S3">
        <v>4.2977594242007144E-2</v>
      </c>
      <c r="T3">
        <v>85.698004543944705</v>
      </c>
      <c r="U3">
        <v>1985</v>
      </c>
      <c r="V3" s="8">
        <v>0.23599999999999999</v>
      </c>
      <c r="W3">
        <v>4.3033227272956158E-2</v>
      </c>
      <c r="X3">
        <v>85.803577295482157</v>
      </c>
      <c r="Y3">
        <v>1985</v>
      </c>
      <c r="Z3" s="8">
        <v>0.23599999999999999</v>
      </c>
      <c r="AA3">
        <v>4.1630707434326314E-2</v>
      </c>
      <c r="AB3">
        <v>83.001913961853504</v>
      </c>
      <c r="AC3">
        <v>1985</v>
      </c>
      <c r="AD3" s="8">
        <v>0.23599999999999999</v>
      </c>
      <c r="AE3">
        <v>4.0918681989931649E-2</v>
      </c>
      <c r="AF3">
        <v>81.579748145920092</v>
      </c>
      <c r="AG3">
        <v>1985</v>
      </c>
      <c r="AH3" s="8">
        <v>0.23599999999999999</v>
      </c>
      <c r="AI3">
        <v>4.2140285952417852E-2</v>
      </c>
      <c r="AJ3">
        <v>84.01263419956598</v>
      </c>
      <c r="AK3">
        <v>1985</v>
      </c>
      <c r="AL3" s="8">
        <v>0.23599999999999999</v>
      </c>
      <c r="AM3">
        <v>4.1952153059015805E-2</v>
      </c>
      <c r="AN3">
        <v>83.634944056320677</v>
      </c>
      <c r="AO3">
        <v>1985</v>
      </c>
      <c r="AP3" s="8">
        <v>0.23599999999999999</v>
      </c>
      <c r="AQ3">
        <v>4.2601352858009714E-2</v>
      </c>
      <c r="AR3">
        <v>84.923848879246563</v>
      </c>
      <c r="AS3">
        <v>1985</v>
      </c>
      <c r="AT3" s="8">
        <v>0.23599999999999999</v>
      </c>
      <c r="AU3">
        <v>4.1349757526937099E-2</v>
      </c>
      <c r="AV3">
        <v>82.42626376620926</v>
      </c>
      <c r="AW3">
        <v>1985</v>
      </c>
      <c r="AX3" s="8">
        <v>0.23599999999999999</v>
      </c>
      <c r="AY3">
        <v>4.277437034484205E-2</v>
      </c>
      <c r="AZ3">
        <v>85.263397535172928</v>
      </c>
      <c r="BA3">
        <v>1985</v>
      </c>
      <c r="BB3" s="8">
        <v>0.23599999999999999</v>
      </c>
      <c r="BC3">
        <v>4.2882275694992887E-2</v>
      </c>
      <c r="BD3">
        <v>85.475802618243605</v>
      </c>
      <c r="BE3">
        <v>1985</v>
      </c>
      <c r="BF3" s="8">
        <v>0.23599999999999999</v>
      </c>
      <c r="BG3">
        <v>4.217248086739591E-2</v>
      </c>
      <c r="BH3">
        <v>84.058349640446679</v>
      </c>
      <c r="BI3">
        <v>1985</v>
      </c>
      <c r="BJ3" s="8">
        <v>0.23599999999999999</v>
      </c>
      <c r="BK3">
        <v>4.2245134906751525E-2</v>
      </c>
      <c r="BL3">
        <v>84.200515245761864</v>
      </c>
      <c r="BM3">
        <v>1985</v>
      </c>
      <c r="BN3" s="8">
        <v>0.23599999999999999</v>
      </c>
      <c r="BO3">
        <v>4.2119446663780091E-2</v>
      </c>
      <c r="BP3">
        <v>83.944714984476732</v>
      </c>
      <c r="BQ3">
        <v>1985</v>
      </c>
      <c r="BR3" s="8">
        <v>0.23599999999999999</v>
      </c>
      <c r="BS3">
        <v>4.1584574891355856E-2</v>
      </c>
      <c r="BT3">
        <v>82.876095743498325</v>
      </c>
      <c r="BU3">
        <v>1985</v>
      </c>
      <c r="BV3" s="8">
        <v>0.23599999999999999</v>
      </c>
      <c r="BW3">
        <v>4.5117268026868551E-2</v>
      </c>
      <c r="BX3">
        <v>89.913751688317092</v>
      </c>
    </row>
    <row r="4" spans="2:76" ht="15" thickBot="1">
      <c r="B4">
        <v>0.38425922169525711</v>
      </c>
      <c r="C4" s="15">
        <v>0.85096877671575655</v>
      </c>
      <c r="D4">
        <v>79.940046196213217</v>
      </c>
      <c r="E4">
        <v>1986</v>
      </c>
      <c r="F4" s="8">
        <v>0.45900000000000002</v>
      </c>
      <c r="G4">
        <v>0.8580821887845953</v>
      </c>
      <c r="H4">
        <v>1.3478799199837239</v>
      </c>
      <c r="I4">
        <v>1988</v>
      </c>
      <c r="J4" s="8">
        <v>1.595</v>
      </c>
      <c r="K4">
        <v>0.95637224631628748</v>
      </c>
      <c r="L4">
        <v>0.6994417085830924</v>
      </c>
      <c r="M4">
        <v>1988</v>
      </c>
      <c r="N4" s="8">
        <v>1.595</v>
      </c>
      <c r="O4">
        <v>0.84990181183468805</v>
      </c>
      <c r="P4">
        <v>1.3483272327736189</v>
      </c>
      <c r="Q4">
        <v>1988</v>
      </c>
      <c r="R4" s="8">
        <v>1.595</v>
      </c>
      <c r="S4">
        <v>0.85096877671575655</v>
      </c>
      <c r="T4">
        <v>1.3672009691748221</v>
      </c>
      <c r="U4">
        <v>1986</v>
      </c>
      <c r="V4" s="8">
        <v>0.45900000000000002</v>
      </c>
      <c r="W4">
        <v>0.85377955874588696</v>
      </c>
      <c r="X4">
        <v>1.3876130695711073</v>
      </c>
      <c r="Y4">
        <v>1986</v>
      </c>
      <c r="Z4" s="8">
        <v>0.45900000000000002</v>
      </c>
      <c r="AA4">
        <v>0.86104468418913138</v>
      </c>
      <c r="AB4">
        <v>1.3547581458584919</v>
      </c>
      <c r="AC4">
        <v>1986</v>
      </c>
      <c r="AD4" s="8">
        <v>0.45900000000000002</v>
      </c>
      <c r="AE4">
        <v>0.86546914235619232</v>
      </c>
      <c r="AF4">
        <v>1.335628340418517</v>
      </c>
      <c r="AG4">
        <v>1986</v>
      </c>
      <c r="AH4" s="8">
        <v>0.45900000000000002</v>
      </c>
      <c r="AI4">
        <v>0.86001544802676511</v>
      </c>
      <c r="AJ4">
        <v>1.3782837183385412</v>
      </c>
      <c r="AK4">
        <v>1986</v>
      </c>
      <c r="AL4" s="8">
        <v>0.45900000000000002</v>
      </c>
      <c r="AM4">
        <v>0.86153284589953305</v>
      </c>
      <c r="AN4">
        <v>1.3735326475454148</v>
      </c>
      <c r="AO4">
        <v>1986</v>
      </c>
      <c r="AP4" s="8">
        <v>0.45900000000000002</v>
      </c>
      <c r="AQ4">
        <v>0.85834466161624468</v>
      </c>
      <c r="AR4">
        <v>1.393485954074118</v>
      </c>
      <c r="AS4">
        <v>1986</v>
      </c>
      <c r="AT4" s="8">
        <v>0.45900000000000002</v>
      </c>
      <c r="AU4">
        <v>0.86707706984949151</v>
      </c>
      <c r="AV4">
        <v>1.3498970177246914</v>
      </c>
      <c r="AW4">
        <v>1986</v>
      </c>
      <c r="AX4" s="8">
        <v>0.45900000000000002</v>
      </c>
      <c r="AY4">
        <v>0.85783452517177516</v>
      </c>
      <c r="AZ4">
        <v>1.3922630454048424</v>
      </c>
      <c r="BA4">
        <v>1986</v>
      </c>
      <c r="BB4" s="8">
        <v>0.45900000000000002</v>
      </c>
      <c r="BC4">
        <v>0.85530342644639512</v>
      </c>
      <c r="BD4">
        <v>1.3902060770940501</v>
      </c>
      <c r="BE4">
        <v>1986</v>
      </c>
      <c r="BF4" s="8">
        <v>0.45900000000000002</v>
      </c>
      <c r="BG4">
        <v>0.8566986093030976</v>
      </c>
      <c r="BH4">
        <v>1.3603076747187224</v>
      </c>
      <c r="BI4">
        <v>1986</v>
      </c>
      <c r="BJ4" s="8">
        <v>0.45900000000000002</v>
      </c>
      <c r="BK4">
        <v>0.8551359224594578</v>
      </c>
      <c r="BL4">
        <v>1.3543173558239305</v>
      </c>
      <c r="BM4">
        <v>1986</v>
      </c>
      <c r="BN4" s="8">
        <v>0.45900000000000002</v>
      </c>
      <c r="BO4">
        <v>0.85232498377635524</v>
      </c>
      <c r="BP4">
        <v>1.3292673155215857</v>
      </c>
      <c r="BQ4">
        <v>1986</v>
      </c>
      <c r="BR4" s="8">
        <v>0.45900000000000002</v>
      </c>
      <c r="BS4">
        <v>0.85239741432697758</v>
      </c>
      <c r="BT4">
        <v>1.2997674488561013</v>
      </c>
      <c r="BU4">
        <v>1986</v>
      </c>
      <c r="BV4" s="8">
        <v>0.45900000000000002</v>
      </c>
      <c r="BW4">
        <v>0.84443366095210359</v>
      </c>
      <c r="BX4">
        <v>1.3948096629198472</v>
      </c>
    </row>
    <row r="5" spans="2:76" ht="17" thickTop="1" thickBot="1">
      <c r="B5">
        <v>0.38907808197452226</v>
      </c>
      <c r="C5" s="15">
        <v>0.85377955874588696</v>
      </c>
      <c r="D5">
        <v>81.745847023329205</v>
      </c>
      <c r="E5">
        <v>1988</v>
      </c>
      <c r="F5" s="8">
        <v>1.595</v>
      </c>
      <c r="G5">
        <v>90.694978463505265</v>
      </c>
      <c r="H5">
        <v>15</v>
      </c>
      <c r="I5">
        <v>1990</v>
      </c>
      <c r="J5" s="8">
        <v>1.7629999999999999</v>
      </c>
      <c r="K5" s="12">
        <v>306.89664990537011</v>
      </c>
      <c r="L5">
        <v>14</v>
      </c>
      <c r="M5">
        <v>1990</v>
      </c>
      <c r="N5" s="8">
        <v>1.7629999999999999</v>
      </c>
      <c r="O5" s="12">
        <v>79.272278440702962</v>
      </c>
      <c r="P5">
        <v>14</v>
      </c>
      <c r="Q5">
        <v>1990</v>
      </c>
      <c r="R5" s="8">
        <v>1.7629999999999999</v>
      </c>
      <c r="S5" s="12">
        <v>79.940046196213217</v>
      </c>
      <c r="T5">
        <v>14</v>
      </c>
      <c r="U5">
        <v>1990</v>
      </c>
      <c r="V5" s="8">
        <v>1.7629999999999999</v>
      </c>
      <c r="W5" s="12">
        <v>81.745847023329205</v>
      </c>
      <c r="X5">
        <v>14</v>
      </c>
      <c r="Y5">
        <v>1988</v>
      </c>
      <c r="Z5" s="8">
        <v>1.595</v>
      </c>
      <c r="AA5" s="12">
        <v>86.751813043664541</v>
      </c>
      <c r="AB5">
        <v>14</v>
      </c>
      <c r="AC5">
        <v>1988</v>
      </c>
      <c r="AD5" s="8">
        <v>1.595</v>
      </c>
      <c r="AE5" s="12">
        <v>90.065344153735111</v>
      </c>
      <c r="AF5">
        <v>14</v>
      </c>
      <c r="AG5">
        <v>1988</v>
      </c>
      <c r="AH5" s="8">
        <v>1.595</v>
      </c>
      <c r="AI5" s="12">
        <v>86.011035522525418</v>
      </c>
      <c r="AJ5">
        <v>14</v>
      </c>
      <c r="AK5">
        <v>1988</v>
      </c>
      <c r="AL5" s="8">
        <v>1.595</v>
      </c>
      <c r="AM5" s="12">
        <v>87.107010474426886</v>
      </c>
      <c r="AN5">
        <v>14</v>
      </c>
      <c r="AO5">
        <v>1988</v>
      </c>
      <c r="AP5" s="8">
        <v>1.595</v>
      </c>
      <c r="AQ5" s="12">
        <v>84.831432403012641</v>
      </c>
      <c r="AR5">
        <v>14</v>
      </c>
      <c r="AS5">
        <v>1988</v>
      </c>
      <c r="AT5" s="8">
        <v>1.595</v>
      </c>
      <c r="AU5" s="12">
        <v>91.324190372178919</v>
      </c>
      <c r="AV5">
        <v>14</v>
      </c>
      <c r="AW5">
        <v>1988</v>
      </c>
      <c r="AX5" s="8">
        <v>1.595</v>
      </c>
      <c r="AY5" s="12">
        <v>84.476792743919489</v>
      </c>
      <c r="AZ5">
        <v>14</v>
      </c>
      <c r="BA5">
        <v>1988</v>
      </c>
      <c r="BB5" s="8">
        <v>1.595</v>
      </c>
      <c r="BC5" s="12">
        <v>82.754191589847878</v>
      </c>
      <c r="BD5">
        <v>14</v>
      </c>
      <c r="BE5">
        <v>1988</v>
      </c>
      <c r="BF5" s="8">
        <v>1.595</v>
      </c>
      <c r="BG5" s="12">
        <v>83.696190748151764</v>
      </c>
      <c r="BH5">
        <v>14</v>
      </c>
      <c r="BI5">
        <v>1988</v>
      </c>
      <c r="BJ5" s="8">
        <v>1.595</v>
      </c>
      <c r="BK5" s="12">
        <v>82.642316284945835</v>
      </c>
      <c r="BL5">
        <v>14</v>
      </c>
      <c r="BM5">
        <v>1988</v>
      </c>
      <c r="BN5" s="8">
        <v>1.595</v>
      </c>
      <c r="BO5" s="12">
        <v>80.802765951945887</v>
      </c>
      <c r="BP5">
        <v>14</v>
      </c>
      <c r="BQ5">
        <v>1988</v>
      </c>
      <c r="BR5" s="8">
        <v>1.595</v>
      </c>
      <c r="BS5" s="12">
        <v>80.849286929251917</v>
      </c>
      <c r="BT5">
        <v>14</v>
      </c>
      <c r="BU5">
        <v>1988</v>
      </c>
      <c r="BV5" s="8">
        <v>1.595</v>
      </c>
      <c r="BW5" s="12">
        <v>75.993761411905595</v>
      </c>
      <c r="BX5">
        <v>14</v>
      </c>
    </row>
    <row r="6" spans="2:76" ht="15" thickTop="1">
      <c r="B6">
        <v>0.38775112893868952</v>
      </c>
      <c r="C6" s="15">
        <v>0.86104468418913138</v>
      </c>
      <c r="D6">
        <v>86.751813043664541</v>
      </c>
      <c r="E6">
        <v>1990</v>
      </c>
      <c r="F6" s="8">
        <v>1.7629999999999999</v>
      </c>
      <c r="G6">
        <v>164.77284824919406</v>
      </c>
      <c r="H6">
        <v>27.251704180429954</v>
      </c>
      <c r="I6">
        <v>1991</v>
      </c>
      <c r="J6" s="8">
        <v>2.0190000000000001</v>
      </c>
      <c r="K6">
        <v>150.13958123830744</v>
      </c>
      <c r="L6">
        <v>6.8490618518788979</v>
      </c>
      <c r="M6">
        <v>1991</v>
      </c>
      <c r="N6" s="8">
        <v>2.0190000000000001</v>
      </c>
      <c r="O6">
        <v>144.11591828671476</v>
      </c>
      <c r="P6">
        <v>25.451808572945502</v>
      </c>
      <c r="Q6">
        <v>1991</v>
      </c>
      <c r="R6" s="8">
        <v>2.0190000000000001</v>
      </c>
      <c r="S6">
        <v>149.42701125133894</v>
      </c>
      <c r="T6">
        <v>26.169338861576023</v>
      </c>
      <c r="U6">
        <v>1991</v>
      </c>
      <c r="V6" s="8">
        <v>2.0190000000000001</v>
      </c>
      <c r="W6">
        <v>157.39917858942363</v>
      </c>
      <c r="X6">
        <v>26.956580431823713</v>
      </c>
      <c r="Y6">
        <v>1991</v>
      </c>
      <c r="Z6" s="8">
        <v>2.0190000000000001</v>
      </c>
      <c r="AA6">
        <v>159.22164333482877</v>
      </c>
      <c r="AB6">
        <v>25.695174872779141</v>
      </c>
      <c r="AC6">
        <v>1990</v>
      </c>
      <c r="AD6" s="8">
        <v>1.7629999999999999</v>
      </c>
      <c r="AE6">
        <v>160.66784337166581</v>
      </c>
      <c r="AF6">
        <v>24.974642892207704</v>
      </c>
      <c r="AG6">
        <v>1990</v>
      </c>
      <c r="AH6" s="8">
        <v>1.7629999999999999</v>
      </c>
      <c r="AI6">
        <v>163.3922405154166</v>
      </c>
      <c r="AJ6">
        <v>26.595324115319617</v>
      </c>
      <c r="AK6">
        <v>1990</v>
      </c>
      <c r="AL6" s="8">
        <v>1.7629999999999999</v>
      </c>
      <c r="AM6">
        <v>164.33538334485485</v>
      </c>
      <c r="AN6">
        <v>26.412287074223634</v>
      </c>
      <c r="AO6">
        <v>1990</v>
      </c>
      <c r="AP6" s="8">
        <v>1.7629999999999999</v>
      </c>
      <c r="AQ6">
        <v>164.72593877405976</v>
      </c>
      <c r="AR6">
        <v>27.185243458825965</v>
      </c>
      <c r="AS6">
        <v>1990</v>
      </c>
      <c r="AT6" s="8">
        <v>1.7629999999999999</v>
      </c>
      <c r="AU6">
        <v>166.41294503494984</v>
      </c>
      <c r="AV6">
        <v>25.511107418468221</v>
      </c>
      <c r="AW6">
        <v>1990</v>
      </c>
      <c r="AX6" s="8">
        <v>1.7629999999999999</v>
      </c>
      <c r="AY6">
        <v>163.74950989084456</v>
      </c>
      <c r="AZ6">
        <v>27.137549426399527</v>
      </c>
      <c r="BA6">
        <v>1990</v>
      </c>
      <c r="BB6" s="8">
        <v>1.7629999999999999</v>
      </c>
      <c r="BC6">
        <v>159.93678649156971</v>
      </c>
      <c r="BD6">
        <v>27.057421115049188</v>
      </c>
      <c r="BE6">
        <v>1990</v>
      </c>
      <c r="BF6" s="8">
        <v>1.7629999999999999</v>
      </c>
      <c r="BG6">
        <v>154.87452560007</v>
      </c>
      <c r="BH6">
        <v>25.906117578581203</v>
      </c>
      <c r="BI6">
        <v>1990</v>
      </c>
      <c r="BJ6" s="8">
        <v>1.7629999999999999</v>
      </c>
      <c r="BK6">
        <v>151.58051181672801</v>
      </c>
      <c r="BL6">
        <v>25.678457004002922</v>
      </c>
      <c r="BM6">
        <v>1990</v>
      </c>
      <c r="BN6" s="8">
        <v>1.7629999999999999</v>
      </c>
      <c r="BO6">
        <v>142.77457626921378</v>
      </c>
      <c r="BP6">
        <v>24.737322345595484</v>
      </c>
      <c r="BQ6">
        <v>1990</v>
      </c>
      <c r="BR6" s="8">
        <v>1.7629999999999999</v>
      </c>
      <c r="BS6">
        <v>136.58641513795513</v>
      </c>
      <c r="BT6">
        <v>23.651535895482574</v>
      </c>
      <c r="BU6">
        <v>1990</v>
      </c>
      <c r="BV6" s="8">
        <v>1.7629999999999999</v>
      </c>
      <c r="BW6">
        <v>147.84540654318815</v>
      </c>
      <c r="BX6">
        <v>27.236915940844092</v>
      </c>
    </row>
    <row r="7" spans="2:76">
      <c r="B7">
        <v>0.38832959770801845</v>
      </c>
      <c r="C7" s="15">
        <v>0.86546914235619232</v>
      </c>
      <c r="D7">
        <v>90.065344153735111</v>
      </c>
      <c r="E7">
        <v>1991</v>
      </c>
      <c r="F7" s="8">
        <v>2.0190000000000001</v>
      </c>
      <c r="G7" t="s">
        <v>18</v>
      </c>
      <c r="H7">
        <f>TINV(0.0455,H5)</f>
        <v>2.1811656819040768</v>
      </c>
      <c r="I7">
        <v>1992</v>
      </c>
      <c r="J7" s="8">
        <v>5.8639999999999999</v>
      </c>
      <c r="K7" t="s">
        <v>18</v>
      </c>
      <c r="L7">
        <f>TINV(0.0455,L5)</f>
        <v>2.1952912869767061</v>
      </c>
      <c r="M7">
        <v>1992</v>
      </c>
      <c r="N7" s="8">
        <v>5.8639999999999999</v>
      </c>
      <c r="O7" t="s">
        <v>18</v>
      </c>
      <c r="P7">
        <f>TINV(0.0455,P5)</f>
        <v>2.1952912869767061</v>
      </c>
      <c r="Q7">
        <v>1992</v>
      </c>
      <c r="R7" s="8">
        <v>5.8639999999999999</v>
      </c>
      <c r="S7" t="s">
        <v>18</v>
      </c>
      <c r="T7">
        <f>TINV(0.0455,T5)</f>
        <v>2.1952912869767061</v>
      </c>
      <c r="U7">
        <v>1992</v>
      </c>
      <c r="V7" s="8">
        <v>5.8639999999999999</v>
      </c>
      <c r="W7" t="s">
        <v>18</v>
      </c>
      <c r="X7">
        <f>TINV(0.0455,X5)</f>
        <v>2.1952912869767061</v>
      </c>
      <c r="Y7">
        <v>1992</v>
      </c>
      <c r="Z7" s="8">
        <v>5.8639999999999999</v>
      </c>
      <c r="AA7" t="s">
        <v>18</v>
      </c>
      <c r="AB7">
        <f>TINV(0.0455,AB5)</f>
        <v>2.1952912869767061</v>
      </c>
      <c r="AC7">
        <v>1992</v>
      </c>
      <c r="AD7" s="8">
        <v>5.8639999999999999</v>
      </c>
      <c r="AE7" t="s">
        <v>18</v>
      </c>
      <c r="AF7">
        <f>TINV(0.0455,AF5)</f>
        <v>2.1952912869767061</v>
      </c>
      <c r="AG7">
        <v>1991</v>
      </c>
      <c r="AH7" s="8">
        <v>2.0190000000000001</v>
      </c>
      <c r="AI7" t="s">
        <v>18</v>
      </c>
      <c r="AJ7">
        <f>TINV(0.0455,AJ5)</f>
        <v>2.1952912869767061</v>
      </c>
      <c r="AK7">
        <v>1991</v>
      </c>
      <c r="AL7" s="8">
        <v>2.0190000000000001</v>
      </c>
      <c r="AM7" t="s">
        <v>18</v>
      </c>
      <c r="AN7">
        <f>TINV(0.0455,AN5)</f>
        <v>2.1952912869767061</v>
      </c>
      <c r="AO7">
        <v>1991</v>
      </c>
      <c r="AP7" s="8">
        <v>2.0190000000000001</v>
      </c>
      <c r="AQ7" t="s">
        <v>18</v>
      </c>
      <c r="AR7">
        <f>TINV(0.0455,AR5)</f>
        <v>2.1952912869767061</v>
      </c>
      <c r="AS7">
        <v>1991</v>
      </c>
      <c r="AT7" s="8">
        <v>2.0190000000000001</v>
      </c>
      <c r="AU7" t="s">
        <v>18</v>
      </c>
      <c r="AV7">
        <f>TINV(0.0455,AV5)</f>
        <v>2.1952912869767061</v>
      </c>
      <c r="AW7">
        <v>1991</v>
      </c>
      <c r="AX7" s="8">
        <v>2.0190000000000001</v>
      </c>
      <c r="AY7" t="s">
        <v>18</v>
      </c>
      <c r="AZ7">
        <f>TINV(0.0455,AZ5)</f>
        <v>2.1952912869767061</v>
      </c>
      <c r="BA7">
        <v>1991</v>
      </c>
      <c r="BB7" s="8">
        <v>2.0190000000000001</v>
      </c>
      <c r="BC7" t="s">
        <v>18</v>
      </c>
      <c r="BD7">
        <f>TINV(0.0455,BD5)</f>
        <v>2.1952912869767061</v>
      </c>
      <c r="BE7">
        <v>1991</v>
      </c>
      <c r="BF7" s="8">
        <v>2.0190000000000001</v>
      </c>
      <c r="BG7" t="s">
        <v>18</v>
      </c>
      <c r="BH7">
        <f>TINV(0.0455,BH5)</f>
        <v>2.1952912869767061</v>
      </c>
      <c r="BI7">
        <v>1991</v>
      </c>
      <c r="BJ7" s="8">
        <v>2.0190000000000001</v>
      </c>
      <c r="BK7" t="s">
        <v>18</v>
      </c>
      <c r="BL7">
        <f>TINV(0.0455,BL5)</f>
        <v>2.1952912869767061</v>
      </c>
      <c r="BM7">
        <v>1991</v>
      </c>
      <c r="BN7" s="8">
        <v>2.0190000000000001</v>
      </c>
      <c r="BO7" t="s">
        <v>18</v>
      </c>
      <c r="BP7">
        <f>TINV(0.0455,BP5)</f>
        <v>2.1952912869767061</v>
      </c>
      <c r="BQ7">
        <v>1991</v>
      </c>
      <c r="BR7" s="8">
        <v>2.0190000000000001</v>
      </c>
      <c r="BS7" t="s">
        <v>18</v>
      </c>
      <c r="BT7">
        <f>TINV(0.0455,BT5)</f>
        <v>2.1952912869767061</v>
      </c>
      <c r="BU7">
        <v>1991</v>
      </c>
      <c r="BV7" s="8">
        <v>2.0190000000000001</v>
      </c>
    </row>
    <row r="8" spans="2:76">
      <c r="B8">
        <v>0.39081800768998182</v>
      </c>
      <c r="C8" s="15">
        <v>0.86001544802676511</v>
      </c>
      <c r="D8">
        <v>86.011035522525418</v>
      </c>
      <c r="E8">
        <v>1992</v>
      </c>
      <c r="F8" s="8">
        <v>5.8639999999999999</v>
      </c>
      <c r="G8" t="s">
        <v>19</v>
      </c>
      <c r="H8">
        <f>H7*G3</f>
        <v>8.9783144170127435E-2</v>
      </c>
      <c r="I8">
        <v>1993</v>
      </c>
      <c r="J8" s="8">
        <v>7.8239999999999998</v>
      </c>
      <c r="K8" t="s">
        <v>19</v>
      </c>
      <c r="L8">
        <f>L7*K3</f>
        <v>6.6512847327776514E-2</v>
      </c>
      <c r="M8">
        <v>1993</v>
      </c>
      <c r="N8" s="8">
        <v>7.8239999999999998</v>
      </c>
      <c r="O8" t="s">
        <v>19</v>
      </c>
      <c r="P8">
        <f>P7*O3</f>
        <v>9.3840337251058156E-2</v>
      </c>
      <c r="Q8">
        <v>1993</v>
      </c>
      <c r="R8" s="8">
        <v>7.8239999999999998</v>
      </c>
      <c r="S8" t="s">
        <v>19</v>
      </c>
      <c r="T8">
        <f>T7*S3</f>
        <v>9.4348338174698537E-2</v>
      </c>
      <c r="U8">
        <v>1993</v>
      </c>
      <c r="V8" s="8">
        <v>7.8239999999999998</v>
      </c>
      <c r="W8" t="s">
        <v>19</v>
      </c>
      <c r="X8">
        <f>X7*W3</f>
        <v>9.4470468882809008E-2</v>
      </c>
      <c r="Y8">
        <v>1993</v>
      </c>
      <c r="Z8" s="8">
        <v>7.8239999999999998</v>
      </c>
      <c r="AA8" t="s">
        <v>19</v>
      </c>
      <c r="AB8">
        <f>AB7*AA3</f>
        <v>9.1391529301252938E-2</v>
      </c>
      <c r="AC8">
        <v>1993</v>
      </c>
      <c r="AD8" s="8">
        <v>7.8239999999999998</v>
      </c>
      <c r="AE8" t="s">
        <v>19</v>
      </c>
      <c r="AF8">
        <f>AF7*AE3</f>
        <v>8.9828426047067617E-2</v>
      </c>
      <c r="AG8">
        <v>1993</v>
      </c>
      <c r="AH8" s="8">
        <v>7.8239999999999998</v>
      </c>
      <c r="AI8" t="s">
        <v>19</v>
      </c>
      <c r="AJ8">
        <f>AJ7*AI3</f>
        <v>9.2510202582049797E-2</v>
      </c>
      <c r="AK8">
        <v>1992</v>
      </c>
      <c r="AL8" s="8">
        <v>5.8639999999999999</v>
      </c>
      <c r="AM8" t="s">
        <v>19</v>
      </c>
      <c r="AN8">
        <f>AN7*AM3</f>
        <v>9.2097196080370564E-2</v>
      </c>
      <c r="AO8">
        <v>1992</v>
      </c>
      <c r="AP8" s="8">
        <v>5.8639999999999999</v>
      </c>
      <c r="AQ8" t="s">
        <v>19</v>
      </c>
      <c r="AR8">
        <f>AR7*AQ3</f>
        <v>9.3522378742608922E-2</v>
      </c>
      <c r="AS8">
        <v>1992</v>
      </c>
      <c r="AT8" s="8">
        <v>5.8639999999999999</v>
      </c>
      <c r="AU8" t="s">
        <v>19</v>
      </c>
      <c r="AV8">
        <f>AV7*AU3</f>
        <v>9.0774762417484486E-2</v>
      </c>
      <c r="AW8">
        <v>1992</v>
      </c>
      <c r="AX8" s="8">
        <v>5.8639999999999999</v>
      </c>
      <c r="AY8" t="s">
        <v>19</v>
      </c>
      <c r="AZ8">
        <f>AZ7*AY3</f>
        <v>9.3902202523946557E-2</v>
      </c>
      <c r="BA8">
        <v>1992</v>
      </c>
      <c r="BB8" s="8">
        <v>5.8639999999999999</v>
      </c>
      <c r="BC8" t="s">
        <v>19</v>
      </c>
      <c r="BD8">
        <f>BD7*BC3</f>
        <v>9.4139086198950853E-2</v>
      </c>
      <c r="BE8">
        <v>1992</v>
      </c>
      <c r="BF8" s="8">
        <v>5.8639999999999999</v>
      </c>
      <c r="BG8" t="s">
        <v>19</v>
      </c>
      <c r="BH8">
        <f>BH7*BG3</f>
        <v>9.2580879798386084E-2</v>
      </c>
      <c r="BI8">
        <v>1992</v>
      </c>
      <c r="BJ8" s="8">
        <v>5.8639999999999999</v>
      </c>
      <c r="BK8" t="s">
        <v>19</v>
      </c>
      <c r="BL8">
        <f>BL7*BK3</f>
        <v>9.274037657794712E-2</v>
      </c>
      <c r="BM8">
        <v>1992</v>
      </c>
      <c r="BN8" s="8">
        <v>5.8639999999999999</v>
      </c>
      <c r="BO8" t="s">
        <v>19</v>
      </c>
      <c r="BP8">
        <f>BP7*BO3</f>
        <v>9.2464454273276528E-2</v>
      </c>
      <c r="BQ8">
        <v>1992</v>
      </c>
      <c r="BR8" s="8">
        <v>5.8639999999999999</v>
      </c>
      <c r="BS8" t="s">
        <v>19</v>
      </c>
      <c r="BT8">
        <f>BT7*BS3</f>
        <v>9.1290254931623821E-2</v>
      </c>
      <c r="BU8">
        <v>1992</v>
      </c>
      <c r="BV8" s="8">
        <v>5.8639999999999999</v>
      </c>
    </row>
    <row r="9" spans="2:76">
      <c r="B9">
        <v>0.39154421252068622</v>
      </c>
      <c r="C9" s="15">
        <v>0.86153284589953305</v>
      </c>
      <c r="D9">
        <v>87.107010474426886</v>
      </c>
      <c r="E9">
        <v>1993</v>
      </c>
      <c r="F9" s="8">
        <v>7.8239999999999998</v>
      </c>
      <c r="G9" t="s">
        <v>20</v>
      </c>
      <c r="H9">
        <f>G2+H8</f>
        <v>1.5697364957955879</v>
      </c>
      <c r="I9">
        <v>1995</v>
      </c>
      <c r="J9" s="8">
        <v>32.463000000000001</v>
      </c>
      <c r="K9" t="s">
        <v>20</v>
      </c>
      <c r="L9">
        <f>K2+L8</f>
        <v>1.7667602628365344</v>
      </c>
      <c r="M9">
        <v>1995</v>
      </c>
      <c r="N9" s="8">
        <v>32.463000000000001</v>
      </c>
      <c r="O9" t="s">
        <v>20</v>
      </c>
      <c r="P9">
        <f>O2+P8</f>
        <v>1.5569888313425275</v>
      </c>
      <c r="Q9">
        <v>1995</v>
      </c>
      <c r="R9" s="8">
        <v>32.463000000000001</v>
      </c>
      <c r="S9" t="s">
        <v>20</v>
      </c>
      <c r="T9">
        <f>S2+T8</f>
        <v>1.562874404337895</v>
      </c>
      <c r="U9">
        <v>1995</v>
      </c>
      <c r="V9" s="8">
        <v>32.463000000000001</v>
      </c>
      <c r="W9" t="s">
        <v>20</v>
      </c>
      <c r="X9">
        <f>W2+X8</f>
        <v>1.57009023502269</v>
      </c>
      <c r="Y9">
        <v>1995</v>
      </c>
      <c r="Z9" s="8">
        <v>32.463000000000001</v>
      </c>
      <c r="AA9" t="s">
        <v>20</v>
      </c>
      <c r="AB9">
        <f>AA2+AB8</f>
        <v>1.5650545158771365</v>
      </c>
      <c r="AC9">
        <v>1995</v>
      </c>
      <c r="AD9" s="8">
        <v>32.463000000000001</v>
      </c>
      <c r="AE9" t="s">
        <v>20</v>
      </c>
      <c r="AF9">
        <f>AE2+AF8</f>
        <v>1.5643441272478129</v>
      </c>
      <c r="AG9">
        <v>1995</v>
      </c>
      <c r="AH9" s="8">
        <v>32.463000000000001</v>
      </c>
      <c r="AI9" t="s">
        <v>20</v>
      </c>
      <c r="AJ9">
        <f>AI2+AJ8</f>
        <v>1.5706996723977504</v>
      </c>
      <c r="AK9">
        <v>1995</v>
      </c>
      <c r="AL9" s="8">
        <v>32.463000000000001</v>
      </c>
      <c r="AM9" t="s">
        <v>20</v>
      </c>
      <c r="AN9">
        <f>AM2+AN8</f>
        <v>1.5713605241030626</v>
      </c>
      <c r="AO9">
        <v>1993</v>
      </c>
      <c r="AP9" s="8">
        <v>7.8239999999999998</v>
      </c>
      <c r="AQ9" t="s">
        <v>20</v>
      </c>
      <c r="AR9">
        <f>AQ2+AR8</f>
        <v>1.5740157892139588</v>
      </c>
      <c r="AS9">
        <v>1993</v>
      </c>
      <c r="AT9" s="8">
        <v>7.8239999999999998</v>
      </c>
      <c r="AU9" t="s">
        <v>20</v>
      </c>
      <c r="AV9">
        <f>AU2+AV8</f>
        <v>1.5753868907798818</v>
      </c>
      <c r="AW9">
        <v>1993</v>
      </c>
      <c r="AX9" s="8">
        <v>7.8239999999999998</v>
      </c>
      <c r="AY9" t="s">
        <v>20</v>
      </c>
      <c r="AZ9">
        <f>AY2+AZ8</f>
        <v>1.5755348458689897</v>
      </c>
      <c r="BA9">
        <v>1993</v>
      </c>
      <c r="BB9" s="8">
        <v>7.8239999999999998</v>
      </c>
      <c r="BC9" t="s">
        <v>20</v>
      </c>
      <c r="BD9">
        <f>BC2+BD8</f>
        <v>1.5712634386862159</v>
      </c>
      <c r="BE9">
        <v>1993</v>
      </c>
      <c r="BF9" s="8">
        <v>7.8239999999999998</v>
      </c>
      <c r="BG9" t="s">
        <v>20</v>
      </c>
      <c r="BH9">
        <f>BG2+BH8</f>
        <v>1.5633971982219153</v>
      </c>
      <c r="BI9">
        <v>1993</v>
      </c>
      <c r="BJ9" s="8">
        <v>7.8239999999999998</v>
      </c>
      <c r="BK9" t="s">
        <v>20</v>
      </c>
      <c r="BL9">
        <f>BK2+BL8</f>
        <v>1.5609464678273877</v>
      </c>
      <c r="BM9">
        <v>1993</v>
      </c>
      <c r="BN9" s="8">
        <v>7.8239999999999998</v>
      </c>
      <c r="BO9" t="s">
        <v>20</v>
      </c>
      <c r="BP9">
        <f>BO2+BP8</f>
        <v>1.5527225778622156</v>
      </c>
      <c r="BQ9">
        <v>1993</v>
      </c>
      <c r="BR9" s="8">
        <v>7.8239999999999998</v>
      </c>
      <c r="BS9" t="s">
        <v>20</v>
      </c>
      <c r="BT9">
        <f>BS2+BT8</f>
        <v>1.5447007008585825</v>
      </c>
      <c r="BU9">
        <v>1993</v>
      </c>
      <c r="BV9" s="8">
        <v>7.8239999999999998</v>
      </c>
    </row>
    <row r="10" spans="2:76">
      <c r="B10">
        <v>0.39237541766905648</v>
      </c>
      <c r="C10" s="15">
        <v>0.85834466161624468</v>
      </c>
      <c r="D10">
        <v>84.831432403012641</v>
      </c>
      <c r="E10">
        <v>1995</v>
      </c>
      <c r="F10" s="8">
        <v>32.463000000000001</v>
      </c>
      <c r="G10" t="s">
        <v>21</v>
      </c>
      <c r="H10">
        <f>G2-H8</f>
        <v>1.3901702074553333</v>
      </c>
      <c r="I10">
        <v>1996</v>
      </c>
      <c r="J10" s="8">
        <v>17.216999999999999</v>
      </c>
      <c r="K10" t="s">
        <v>21</v>
      </c>
      <c r="L10">
        <f>K2-L8</f>
        <v>1.6337345681809814</v>
      </c>
      <c r="M10">
        <v>1996</v>
      </c>
      <c r="N10" s="8">
        <v>17.216999999999999</v>
      </c>
      <c r="O10" t="s">
        <v>21</v>
      </c>
      <c r="P10">
        <f>O2-P8</f>
        <v>1.3693081568404113</v>
      </c>
      <c r="Q10">
        <v>1996</v>
      </c>
      <c r="R10" s="8">
        <v>17.216999999999999</v>
      </c>
      <c r="S10" t="s">
        <v>21</v>
      </c>
      <c r="T10">
        <f>S2-T8</f>
        <v>1.3741777279884979</v>
      </c>
      <c r="U10">
        <v>1996</v>
      </c>
      <c r="V10" s="8">
        <v>17.216999999999999</v>
      </c>
      <c r="W10" t="s">
        <v>21</v>
      </c>
      <c r="X10">
        <f>W2-X8</f>
        <v>1.3811492972570718</v>
      </c>
      <c r="Y10">
        <v>1996</v>
      </c>
      <c r="Z10" s="8">
        <v>17.216999999999999</v>
      </c>
      <c r="AA10" t="s">
        <v>21</v>
      </c>
      <c r="AB10">
        <f>AA2-AB8</f>
        <v>1.3822714572746309</v>
      </c>
      <c r="AC10">
        <v>1996</v>
      </c>
      <c r="AD10" s="8">
        <v>17.216999999999999</v>
      </c>
      <c r="AE10" t="s">
        <v>21</v>
      </c>
      <c r="AF10">
        <f>AE2-AF8</f>
        <v>1.3846872751536776</v>
      </c>
      <c r="AG10">
        <v>1996</v>
      </c>
      <c r="AH10" s="8">
        <v>17.216999999999999</v>
      </c>
      <c r="AI10" t="s">
        <v>21</v>
      </c>
      <c r="AJ10">
        <f>AI2-AJ8</f>
        <v>1.3856792672336506</v>
      </c>
      <c r="AK10">
        <v>1996</v>
      </c>
      <c r="AL10" s="8">
        <v>17.216999999999999</v>
      </c>
      <c r="AM10" t="s">
        <v>21</v>
      </c>
      <c r="AN10">
        <f>AM2-AN8</f>
        <v>1.3871661319423216</v>
      </c>
      <c r="AO10">
        <v>1996</v>
      </c>
      <c r="AP10" s="8">
        <v>17.216999999999999</v>
      </c>
      <c r="AQ10" t="s">
        <v>21</v>
      </c>
      <c r="AR10">
        <f>AQ2-AR8</f>
        <v>1.3869710317287409</v>
      </c>
      <c r="AS10">
        <v>1995</v>
      </c>
      <c r="AT10" s="8">
        <v>32.463000000000001</v>
      </c>
      <c r="AU10" t="s">
        <v>21</v>
      </c>
      <c r="AV10">
        <f>AU2-AV8</f>
        <v>1.393837365944913</v>
      </c>
      <c r="AW10">
        <v>1995</v>
      </c>
      <c r="AX10" s="8">
        <v>32.463000000000001</v>
      </c>
      <c r="AY10" t="s">
        <v>21</v>
      </c>
      <c r="AZ10">
        <f>AY2-AZ8</f>
        <v>1.3877304408210964</v>
      </c>
      <c r="BA10">
        <v>1995</v>
      </c>
      <c r="BB10" s="8">
        <v>32.463000000000001</v>
      </c>
      <c r="BC10" t="s">
        <v>21</v>
      </c>
      <c r="BD10">
        <f>BC2-BD8</f>
        <v>1.3829852662883142</v>
      </c>
      <c r="BE10">
        <v>1995</v>
      </c>
      <c r="BF10" s="8">
        <v>32.463000000000001</v>
      </c>
      <c r="BG10" t="s">
        <v>21</v>
      </c>
      <c r="BH10">
        <f>BG2-BH8</f>
        <v>1.3782354386251432</v>
      </c>
      <c r="BI10">
        <v>1995</v>
      </c>
      <c r="BJ10" s="8">
        <v>32.463000000000001</v>
      </c>
      <c r="BK10" t="s">
        <v>21</v>
      </c>
      <c r="BL10">
        <f>BK2-BL8</f>
        <v>1.3754657146714935</v>
      </c>
      <c r="BM10">
        <v>1995</v>
      </c>
      <c r="BN10" s="8">
        <v>32.463000000000001</v>
      </c>
      <c r="BO10" t="s">
        <v>21</v>
      </c>
      <c r="BP10">
        <f>BO2-BP8</f>
        <v>1.3677936693156627</v>
      </c>
      <c r="BQ10">
        <v>1995</v>
      </c>
      <c r="BR10" s="8">
        <v>32.463000000000001</v>
      </c>
      <c r="BS10" t="s">
        <v>21</v>
      </c>
      <c r="BT10">
        <f>BS2-BT8</f>
        <v>1.3621201909953347</v>
      </c>
      <c r="BU10">
        <v>1995</v>
      </c>
      <c r="BV10" s="8">
        <v>32.463000000000001</v>
      </c>
    </row>
    <row r="11" spans="2:76">
      <c r="B11">
        <v>0.39515354511587014</v>
      </c>
      <c r="C11" s="15">
        <v>0.86707706984949151</v>
      </c>
      <c r="D11">
        <v>91.324190372178919</v>
      </c>
      <c r="E11">
        <v>1996</v>
      </c>
      <c r="F11" s="8">
        <v>17.216999999999999</v>
      </c>
      <c r="G11" t="s">
        <v>22</v>
      </c>
      <c r="H11" s="16">
        <f>LN(G2)</f>
        <v>0.39201056810729806</v>
      </c>
      <c r="I11">
        <v>1997</v>
      </c>
      <c r="J11" s="8">
        <v>65.900000000000006</v>
      </c>
      <c r="K11" t="s">
        <v>22</v>
      </c>
      <c r="L11" s="16">
        <f>LN(K2)</f>
        <v>0.53077377900702882</v>
      </c>
      <c r="M11">
        <v>1997</v>
      </c>
      <c r="N11" s="8">
        <v>65.900000000000006</v>
      </c>
      <c r="O11" t="s">
        <v>22</v>
      </c>
      <c r="P11" s="16">
        <f>LN(O2)</f>
        <v>0.38059061660799742</v>
      </c>
      <c r="Q11">
        <v>1997</v>
      </c>
      <c r="R11" s="8">
        <v>65.900000000000006</v>
      </c>
      <c r="S11" t="s">
        <v>22</v>
      </c>
      <c r="T11" s="16">
        <f>LN(S2)</f>
        <v>0.38425922169525711</v>
      </c>
      <c r="U11">
        <v>1997</v>
      </c>
      <c r="V11" s="8">
        <v>65.900000000000006</v>
      </c>
      <c r="W11" t="s">
        <v>22</v>
      </c>
      <c r="X11" s="16">
        <f>LN(W2)</f>
        <v>0.38907808197452226</v>
      </c>
      <c r="Y11">
        <v>1997</v>
      </c>
      <c r="Z11" s="8">
        <v>65.900000000000006</v>
      </c>
      <c r="AA11" t="s">
        <v>22</v>
      </c>
      <c r="AB11" s="16">
        <f>LN(AA2)</f>
        <v>0.38775112893868952</v>
      </c>
      <c r="AC11">
        <v>1997</v>
      </c>
      <c r="AD11" s="8">
        <v>65.900000000000006</v>
      </c>
      <c r="AE11" t="s">
        <v>22</v>
      </c>
      <c r="AF11" s="16">
        <f>LN(AE2)</f>
        <v>0.38832959770801845</v>
      </c>
      <c r="AG11">
        <v>1997</v>
      </c>
      <c r="AH11" s="8">
        <v>65.900000000000006</v>
      </c>
      <c r="AI11" t="s">
        <v>22</v>
      </c>
      <c r="AJ11" s="16">
        <f>LN(AI2)</f>
        <v>0.39081800768998182</v>
      </c>
      <c r="AK11">
        <v>1997</v>
      </c>
      <c r="AL11" s="8">
        <v>65.900000000000006</v>
      </c>
      <c r="AM11" t="s">
        <v>22</v>
      </c>
      <c r="AN11" s="16">
        <f>LN(AM2)</f>
        <v>0.39154421252068622</v>
      </c>
      <c r="AO11">
        <v>1997</v>
      </c>
      <c r="AP11" s="8">
        <v>65.900000000000006</v>
      </c>
      <c r="AQ11" t="s">
        <v>22</v>
      </c>
      <c r="AR11" s="16">
        <f>LN(AQ2)</f>
        <v>0.39237541766905648</v>
      </c>
      <c r="AS11">
        <v>1997</v>
      </c>
      <c r="AT11" s="8">
        <v>65.900000000000006</v>
      </c>
      <c r="AU11" t="s">
        <v>22</v>
      </c>
      <c r="AV11" s="16">
        <f>LN(AU2)</f>
        <v>0.39515354511587014</v>
      </c>
      <c r="AW11">
        <v>1996</v>
      </c>
      <c r="AX11" s="8">
        <v>17.216999999999999</v>
      </c>
      <c r="AY11" t="s">
        <v>22</v>
      </c>
      <c r="AZ11" s="16">
        <f>LN(AY2)</f>
        <v>0.39314461716237048</v>
      </c>
      <c r="BA11">
        <v>1996</v>
      </c>
      <c r="BB11" s="8">
        <v>17.216999999999999</v>
      </c>
      <c r="BC11" t="s">
        <v>22</v>
      </c>
      <c r="BD11" s="16">
        <f>LN(BC2)</f>
        <v>0.39009719261679759</v>
      </c>
      <c r="BE11">
        <v>1996</v>
      </c>
      <c r="BF11" s="8">
        <v>17.216999999999999</v>
      </c>
      <c r="BG11" t="s">
        <v>22</v>
      </c>
      <c r="BH11" s="16">
        <f>LN(BG2)</f>
        <v>0.38581756531376149</v>
      </c>
      <c r="BI11">
        <v>1996</v>
      </c>
      <c r="BJ11" s="8">
        <v>17.216999999999999</v>
      </c>
      <c r="BK11" t="s">
        <v>22</v>
      </c>
      <c r="BL11" s="16">
        <f>LN(BK2)</f>
        <v>0.38404130947318782</v>
      </c>
      <c r="BM11">
        <v>1996</v>
      </c>
      <c r="BN11" s="8">
        <v>17.216999999999999</v>
      </c>
      <c r="BO11" t="s">
        <v>22</v>
      </c>
      <c r="BP11" s="16">
        <f>LN(BO2)</f>
        <v>0.3786132170722265</v>
      </c>
      <c r="BQ11">
        <v>1996</v>
      </c>
      <c r="BR11" s="8">
        <v>17.216999999999999</v>
      </c>
      <c r="BS11" t="s">
        <v>22</v>
      </c>
      <c r="BT11" s="16">
        <f>LN(BS2)</f>
        <v>0.37391282640930179</v>
      </c>
      <c r="BU11">
        <v>1996</v>
      </c>
      <c r="BV11" s="8">
        <v>17.216999999999999</v>
      </c>
    </row>
    <row r="12" spans="2:76">
      <c r="B12">
        <v>0.39314461716237048</v>
      </c>
      <c r="C12" s="15">
        <v>0.85783452517177516</v>
      </c>
      <c r="D12">
        <v>84.476792743919489</v>
      </c>
      <c r="E12">
        <v>1997</v>
      </c>
      <c r="F12" s="8">
        <v>65.900000000000006</v>
      </c>
      <c r="G12" t="s">
        <v>23</v>
      </c>
      <c r="H12" s="16">
        <f>LN(H9)</f>
        <v>0.4509077682011251</v>
      </c>
      <c r="I12">
        <v>1998</v>
      </c>
      <c r="J12" s="8">
        <v>206.29900000000001</v>
      </c>
      <c r="K12" t="s">
        <v>23</v>
      </c>
      <c r="L12" s="16">
        <f>LN(L9)</f>
        <v>0.5691475094507068</v>
      </c>
      <c r="M12">
        <v>1998</v>
      </c>
      <c r="N12" s="8">
        <v>206.29900000000001</v>
      </c>
      <c r="O12" t="s">
        <v>23</v>
      </c>
      <c r="P12" s="16">
        <f>LN(P9)</f>
        <v>0.44275371963572119</v>
      </c>
      <c r="Q12">
        <v>1998</v>
      </c>
      <c r="R12" s="8">
        <v>206.29900000000001</v>
      </c>
      <c r="S12" t="s">
        <v>23</v>
      </c>
      <c r="T12" s="16">
        <f>LN(T9)</f>
        <v>0.44652669270067863</v>
      </c>
      <c r="U12">
        <v>1998</v>
      </c>
      <c r="V12" s="8">
        <v>206.29900000000001</v>
      </c>
      <c r="W12" t="s">
        <v>23</v>
      </c>
      <c r="X12" s="16">
        <f>LN(X9)</f>
        <v>0.45113309224536396</v>
      </c>
      <c r="Y12">
        <v>1998</v>
      </c>
      <c r="Z12" s="8">
        <v>206.29900000000001</v>
      </c>
      <c r="AA12" t="s">
        <v>23</v>
      </c>
      <c r="AB12" s="16">
        <f>LN(AB9)</f>
        <v>0.44792065781169732</v>
      </c>
      <c r="AC12">
        <v>1998</v>
      </c>
      <c r="AD12" s="8">
        <v>206.29900000000001</v>
      </c>
      <c r="AE12" t="s">
        <v>23</v>
      </c>
      <c r="AF12" s="16">
        <f>LN(AF9)</f>
        <v>0.447466648129622</v>
      </c>
      <c r="AG12">
        <v>1998</v>
      </c>
      <c r="AH12" s="8">
        <v>206.29900000000001</v>
      </c>
      <c r="AI12" t="s">
        <v>23</v>
      </c>
      <c r="AJ12" s="16">
        <f>LN(AJ9)</f>
        <v>0.45152117129596797</v>
      </c>
      <c r="AK12">
        <v>1998</v>
      </c>
      <c r="AL12" s="8">
        <v>206.29900000000001</v>
      </c>
      <c r="AM12" t="s">
        <v>23</v>
      </c>
      <c r="AN12" s="16">
        <f>LN(AN9)</f>
        <v>0.45194181996195643</v>
      </c>
      <c r="AO12">
        <v>1998</v>
      </c>
      <c r="AP12" s="8">
        <v>206.29900000000001</v>
      </c>
      <c r="AQ12" t="s">
        <v>23</v>
      </c>
      <c r="AR12" s="16">
        <f>LN(AR9)</f>
        <v>0.45363018121170856</v>
      </c>
      <c r="AS12">
        <v>1998</v>
      </c>
      <c r="AT12" s="8">
        <v>206.29900000000001</v>
      </c>
      <c r="AU12" t="s">
        <v>23</v>
      </c>
      <c r="AV12" s="16">
        <f>LN(AV9)</f>
        <v>0.45450088705142566</v>
      </c>
      <c r="AW12">
        <v>1998</v>
      </c>
      <c r="AX12" s="8">
        <v>206.29900000000001</v>
      </c>
      <c r="AY12" t="s">
        <v>23</v>
      </c>
      <c r="AZ12" s="16">
        <f>LN(AZ9)</f>
        <v>0.45459479931049307</v>
      </c>
      <c r="BA12">
        <v>1997</v>
      </c>
      <c r="BB12" s="8">
        <v>65.900000000000006</v>
      </c>
      <c r="BC12" t="s">
        <v>23</v>
      </c>
      <c r="BD12" s="16">
        <f>LN(BD9)</f>
        <v>0.45188003374888913</v>
      </c>
      <c r="BE12">
        <v>1997</v>
      </c>
      <c r="BF12" s="8">
        <v>65.900000000000006</v>
      </c>
      <c r="BG12" t="s">
        <v>23</v>
      </c>
      <c r="BH12" s="16">
        <f>LN(BH9)</f>
        <v>0.44686114469676586</v>
      </c>
      <c r="BI12">
        <v>1997</v>
      </c>
      <c r="BJ12" s="8">
        <v>65.900000000000006</v>
      </c>
      <c r="BK12" t="s">
        <v>23</v>
      </c>
      <c r="BL12" s="16">
        <f>LN(BL9)</f>
        <v>0.44529234743301543</v>
      </c>
      <c r="BM12">
        <v>1997</v>
      </c>
      <c r="BN12" s="8">
        <v>65.900000000000006</v>
      </c>
      <c r="BO12" t="s">
        <v>23</v>
      </c>
      <c r="BP12" s="16">
        <f>LN(BP9)</f>
        <v>0.44000989193244527</v>
      </c>
      <c r="BQ12">
        <v>1997</v>
      </c>
      <c r="BR12" s="8">
        <v>65.900000000000006</v>
      </c>
      <c r="BS12" t="s">
        <v>23</v>
      </c>
      <c r="BT12" s="16">
        <f>LN(BT9)</f>
        <v>0.43483017045621647</v>
      </c>
      <c r="BU12">
        <v>1997</v>
      </c>
      <c r="BV12" s="8">
        <v>65.900000000000006</v>
      </c>
    </row>
    <row r="13" spans="2:76">
      <c r="B13">
        <v>0.39009719261679759</v>
      </c>
      <c r="C13" s="15">
        <v>0.85530342644639512</v>
      </c>
      <c r="D13">
        <v>82.754191589847878</v>
      </c>
      <c r="E13">
        <v>1998</v>
      </c>
      <c r="F13" s="8">
        <v>206.29900000000001</v>
      </c>
      <c r="G13" t="s">
        <v>24</v>
      </c>
      <c r="H13" s="16">
        <f>LN(H10)</f>
        <v>0.32942619105275345</v>
      </c>
      <c r="I13">
        <v>1999</v>
      </c>
      <c r="J13" s="8">
        <v>605.78499999999997</v>
      </c>
      <c r="K13" t="s">
        <v>24</v>
      </c>
      <c r="L13" s="16">
        <f>LN(L10)</f>
        <v>0.4908685402688267</v>
      </c>
      <c r="M13">
        <v>1999</v>
      </c>
      <c r="N13" s="8">
        <v>605.78499999999997</v>
      </c>
      <c r="O13" t="s">
        <v>24</v>
      </c>
      <c r="P13" s="16">
        <f>LN(P10)</f>
        <v>0.31430561728011175</v>
      </c>
      <c r="Q13">
        <v>1999</v>
      </c>
      <c r="R13" s="8">
        <v>605.78499999999997</v>
      </c>
      <c r="S13" t="s">
        <v>24</v>
      </c>
      <c r="T13" s="16">
        <f>LN(T10)</f>
        <v>0.31785553622727619</v>
      </c>
      <c r="U13">
        <v>1999</v>
      </c>
      <c r="V13" s="8">
        <v>605.78499999999997</v>
      </c>
      <c r="W13" t="s">
        <v>24</v>
      </c>
      <c r="X13" s="16">
        <f>LN(X10)</f>
        <v>0.32291597666287813</v>
      </c>
      <c r="Y13">
        <v>1999</v>
      </c>
      <c r="Z13" s="8">
        <v>605.78499999999997</v>
      </c>
      <c r="AA13" t="s">
        <v>24</v>
      </c>
      <c r="AB13" s="16">
        <f>LN(AB10)</f>
        <v>0.32372812955519431</v>
      </c>
      <c r="AC13">
        <v>1999</v>
      </c>
      <c r="AD13" s="8">
        <v>605.78499999999997</v>
      </c>
      <c r="AE13" t="s">
        <v>24</v>
      </c>
      <c r="AF13" s="16">
        <f>LN(AF10)</f>
        <v>0.3254743200311051</v>
      </c>
      <c r="AG13">
        <v>1999</v>
      </c>
      <c r="AH13" s="8">
        <v>605.78499999999997</v>
      </c>
      <c r="AI13" t="s">
        <v>24</v>
      </c>
      <c r="AJ13" s="16">
        <f>LN(AJ10)</f>
        <v>0.32619046506620547</v>
      </c>
      <c r="AK13">
        <v>1999</v>
      </c>
      <c r="AL13" s="8">
        <v>605.78499999999997</v>
      </c>
      <c r="AM13" t="s">
        <v>24</v>
      </c>
      <c r="AN13" s="16">
        <f>LN(AN10)</f>
        <v>0.32726291205630575</v>
      </c>
      <c r="AO13">
        <v>1999</v>
      </c>
      <c r="AP13" s="8">
        <v>605.78499999999997</v>
      </c>
      <c r="AQ13" t="s">
        <v>24</v>
      </c>
      <c r="AR13" s="16">
        <f>LN(AR10)</f>
        <v>0.32712225555492053</v>
      </c>
      <c r="AS13">
        <v>1999</v>
      </c>
      <c r="AT13" s="8">
        <v>605.78499999999997</v>
      </c>
      <c r="AU13" t="s">
        <v>24</v>
      </c>
      <c r="AV13" s="16">
        <f>LN(AV10)</f>
        <v>0.33206063834776289</v>
      </c>
      <c r="AW13">
        <v>1999</v>
      </c>
      <c r="AX13" s="8">
        <v>605.78499999999997</v>
      </c>
      <c r="AY13" t="s">
        <v>24</v>
      </c>
      <c r="AZ13" s="16">
        <f>LN(AZ10)</f>
        <v>0.32766963632278323</v>
      </c>
      <c r="BA13">
        <v>1999</v>
      </c>
      <c r="BB13" s="8">
        <v>605.78499999999997</v>
      </c>
      <c r="BC13" t="s">
        <v>24</v>
      </c>
      <c r="BD13" s="16">
        <f>LN(BD10)</f>
        <v>0.32424439918286069</v>
      </c>
      <c r="BE13">
        <v>1998</v>
      </c>
      <c r="BF13" s="8">
        <v>206.29900000000001</v>
      </c>
      <c r="BG13" t="s">
        <v>24</v>
      </c>
      <c r="BH13" s="16">
        <f>LN(BH10)</f>
        <v>0.32080401331313846</v>
      </c>
      <c r="BI13">
        <v>1998</v>
      </c>
      <c r="BJ13" s="8">
        <v>206.29900000000001</v>
      </c>
      <c r="BK13" t="s">
        <v>24</v>
      </c>
      <c r="BL13" s="16">
        <f>LN(BL10)</f>
        <v>0.31879237535137123</v>
      </c>
      <c r="BM13">
        <v>1998</v>
      </c>
      <c r="BN13" s="8">
        <v>206.29900000000001</v>
      </c>
      <c r="BO13" t="s">
        <v>24</v>
      </c>
      <c r="BP13" s="16">
        <f>LN(BP10)</f>
        <v>0.3131989813012564</v>
      </c>
      <c r="BQ13">
        <v>1998</v>
      </c>
      <c r="BR13" s="8">
        <v>206.29900000000001</v>
      </c>
      <c r="BS13" t="s">
        <v>24</v>
      </c>
      <c r="BT13" s="16">
        <f>LN(BT10)</f>
        <v>0.30904244979227058</v>
      </c>
      <c r="BU13">
        <v>1998</v>
      </c>
      <c r="BV13" s="8">
        <v>206.29900000000001</v>
      </c>
    </row>
    <row r="14" spans="2:76">
      <c r="B14">
        <v>0.38581756531376149</v>
      </c>
      <c r="C14" s="15">
        <v>0.8566986093030976</v>
      </c>
      <c r="D14">
        <v>83.696190748151764</v>
      </c>
      <c r="E14">
        <v>1999</v>
      </c>
      <c r="F14" s="8">
        <v>605.78499999999997</v>
      </c>
      <c r="G14" t="s">
        <v>25</v>
      </c>
      <c r="H14" s="16">
        <f>H12-H11</f>
        <v>5.889720009382704E-2</v>
      </c>
      <c r="I14">
        <v>2000</v>
      </c>
      <c r="J14" s="8">
        <v>973.91099999999994</v>
      </c>
      <c r="K14" t="s">
        <v>25</v>
      </c>
      <c r="L14" s="16">
        <f>L12-L11</f>
        <v>3.8373730443677978E-2</v>
      </c>
      <c r="M14">
        <v>2000</v>
      </c>
      <c r="N14" s="8">
        <v>973.91099999999994</v>
      </c>
      <c r="O14" t="s">
        <v>25</v>
      </c>
      <c r="P14" s="16">
        <f>P12-P11</f>
        <v>6.2163103027723765E-2</v>
      </c>
      <c r="Q14">
        <v>2000</v>
      </c>
      <c r="R14" s="8">
        <v>973.91099999999994</v>
      </c>
      <c r="S14" t="s">
        <v>25</v>
      </c>
      <c r="T14" s="16">
        <f>T12-T11</f>
        <v>6.2267471005421515E-2</v>
      </c>
      <c r="U14">
        <v>2000</v>
      </c>
      <c r="V14" s="8">
        <v>973.91099999999994</v>
      </c>
      <c r="W14" t="s">
        <v>25</v>
      </c>
      <c r="X14" s="16">
        <f>X12-X11</f>
        <v>6.2055010270841704E-2</v>
      </c>
      <c r="Y14">
        <v>2000</v>
      </c>
      <c r="Z14" s="8">
        <v>973.91099999999994</v>
      </c>
      <c r="AA14" t="s">
        <v>25</v>
      </c>
      <c r="AB14" s="16">
        <f>AB12-AB11</f>
        <v>6.0169528873007805E-2</v>
      </c>
      <c r="AC14">
        <v>2000</v>
      </c>
      <c r="AD14" s="8">
        <v>973.91099999999994</v>
      </c>
      <c r="AE14" t="s">
        <v>25</v>
      </c>
      <c r="AF14" s="16">
        <f>AF12-AF11</f>
        <v>5.9137050421603554E-2</v>
      </c>
      <c r="AG14">
        <v>2000</v>
      </c>
      <c r="AH14" s="8">
        <v>973.91099999999994</v>
      </c>
      <c r="AI14" t="s">
        <v>25</v>
      </c>
      <c r="AJ14" s="16">
        <f>AJ12-AJ11</f>
        <v>6.0703163605986155E-2</v>
      </c>
      <c r="AK14">
        <v>2000</v>
      </c>
      <c r="AL14" s="8">
        <v>973.91099999999994</v>
      </c>
      <c r="AM14" t="s">
        <v>25</v>
      </c>
      <c r="AN14" s="16">
        <f>AN12-AN11</f>
        <v>6.0397607441270207E-2</v>
      </c>
      <c r="AO14">
        <v>2000</v>
      </c>
      <c r="AP14" s="8">
        <v>973.91099999999994</v>
      </c>
      <c r="AQ14" t="s">
        <v>25</v>
      </c>
      <c r="AR14" s="16">
        <f>AR12-AR11</f>
        <v>6.125476354265208E-2</v>
      </c>
      <c r="AS14">
        <v>2000</v>
      </c>
      <c r="AT14" s="8">
        <v>973.91099999999994</v>
      </c>
      <c r="AU14" t="s">
        <v>25</v>
      </c>
      <c r="AV14" s="16">
        <f>AV12-AV11</f>
        <v>5.934734193555552E-2</v>
      </c>
      <c r="AW14">
        <v>2000</v>
      </c>
      <c r="AX14" s="8">
        <v>973.91099999999994</v>
      </c>
      <c r="AY14" t="s">
        <v>25</v>
      </c>
      <c r="AZ14" s="16">
        <f>AZ12-AZ11</f>
        <v>6.145018214812259E-2</v>
      </c>
      <c r="BA14">
        <v>2000</v>
      </c>
      <c r="BB14" s="8">
        <v>973.91099999999994</v>
      </c>
      <c r="BC14" t="s">
        <v>25</v>
      </c>
      <c r="BD14" s="16">
        <f>BD12-BD11</f>
        <v>6.1782841132091537E-2</v>
      </c>
      <c r="BE14">
        <v>2000</v>
      </c>
      <c r="BF14" s="8">
        <v>973.91099999999994</v>
      </c>
      <c r="BG14" t="s">
        <v>25</v>
      </c>
      <c r="BH14" s="16">
        <f>BH12-BH11</f>
        <v>6.1043579383004365E-2</v>
      </c>
      <c r="BI14">
        <v>1999</v>
      </c>
      <c r="BJ14" s="8">
        <v>605.78499999999997</v>
      </c>
      <c r="BK14" t="s">
        <v>25</v>
      </c>
      <c r="BL14" s="16">
        <f>BL12-BL11</f>
        <v>6.1251037959827614E-2</v>
      </c>
      <c r="BM14">
        <v>1999</v>
      </c>
      <c r="BN14" s="8">
        <v>605.78499999999997</v>
      </c>
      <c r="BO14" t="s">
        <v>25</v>
      </c>
      <c r="BP14" s="16">
        <f>BP12-BP11</f>
        <v>6.139667486021877E-2</v>
      </c>
      <c r="BQ14">
        <v>1999</v>
      </c>
      <c r="BR14" s="8">
        <v>605.78499999999997</v>
      </c>
      <c r="BS14" t="s">
        <v>25</v>
      </c>
      <c r="BT14" s="16">
        <f>BT12-BT11</f>
        <v>6.0917344046914679E-2</v>
      </c>
      <c r="BU14">
        <v>1999</v>
      </c>
      <c r="BV14" s="8">
        <v>605.78499999999997</v>
      </c>
    </row>
    <row r="15" spans="2:76">
      <c r="B15">
        <v>0.38404130947318782</v>
      </c>
      <c r="C15" s="15">
        <v>0.8551359224594578</v>
      </c>
      <c r="D15">
        <v>82.642316284945835</v>
      </c>
      <c r="E15">
        <v>2000</v>
      </c>
      <c r="F15" s="8">
        <v>973.91099999999994</v>
      </c>
      <c r="G15" t="s">
        <v>26</v>
      </c>
      <c r="H15" s="16">
        <f>H11-H13</f>
        <v>6.2584377054544615E-2</v>
      </c>
      <c r="I15">
        <v>2002</v>
      </c>
      <c r="J15" s="8">
        <v>2854.4929999999999</v>
      </c>
      <c r="K15" t="s">
        <v>26</v>
      </c>
      <c r="L15" s="16">
        <f>L11-L13</f>
        <v>3.990523873820212E-2</v>
      </c>
      <c r="M15">
        <v>2002</v>
      </c>
      <c r="N15" s="8">
        <v>2854.4929999999999</v>
      </c>
      <c r="O15" t="s">
        <v>26</v>
      </c>
      <c r="P15" s="16">
        <f>P11-P13</f>
        <v>6.6284999327885674E-2</v>
      </c>
      <c r="Q15">
        <v>2002</v>
      </c>
      <c r="R15" s="8">
        <v>2854.4929999999999</v>
      </c>
      <c r="S15" t="s">
        <v>26</v>
      </c>
      <c r="T15" s="16">
        <f>T11-T13</f>
        <v>6.6403685467980922E-2</v>
      </c>
      <c r="U15">
        <v>2002</v>
      </c>
      <c r="V15" s="8">
        <v>2854.4929999999999</v>
      </c>
      <c r="W15" t="s">
        <v>26</v>
      </c>
      <c r="X15" s="16">
        <f>X11-X13</f>
        <v>6.6162105311644126E-2</v>
      </c>
      <c r="Y15">
        <v>2002</v>
      </c>
      <c r="Z15" s="8">
        <v>2854.4929999999999</v>
      </c>
      <c r="AA15" t="s">
        <v>26</v>
      </c>
      <c r="AB15" s="16">
        <f>AB11-AB13</f>
        <v>6.4022999383495205E-2</v>
      </c>
      <c r="AC15">
        <v>2002</v>
      </c>
      <c r="AD15" s="8">
        <v>2854.4929999999999</v>
      </c>
      <c r="AE15" t="s">
        <v>26</v>
      </c>
      <c r="AF15" s="16">
        <f>AF11-AF13</f>
        <v>6.2855277676913346E-2</v>
      </c>
      <c r="AG15">
        <v>2002</v>
      </c>
      <c r="AH15" s="8">
        <v>2854.4929999999999</v>
      </c>
      <c r="AI15" t="s">
        <v>26</v>
      </c>
      <c r="AJ15" s="16">
        <f>AJ11-AJ13</f>
        <v>6.4627542623776346E-2</v>
      </c>
      <c r="AK15">
        <v>2002</v>
      </c>
      <c r="AL15" s="8">
        <v>2854.4929999999999</v>
      </c>
      <c r="AM15" t="s">
        <v>26</v>
      </c>
      <c r="AN15" s="16">
        <f>AN11-AN13</f>
        <v>6.4281300464380464E-2</v>
      </c>
      <c r="AO15">
        <v>2002</v>
      </c>
      <c r="AP15" s="8">
        <v>2854.4929999999999</v>
      </c>
      <c r="AQ15" t="s">
        <v>26</v>
      </c>
      <c r="AR15" s="16">
        <f>AR11-AR13</f>
        <v>6.5253162114135954E-2</v>
      </c>
      <c r="AS15">
        <v>2002</v>
      </c>
      <c r="AT15" s="8">
        <v>2854.4929999999999</v>
      </c>
      <c r="AU15" t="s">
        <v>26</v>
      </c>
      <c r="AV15" s="16">
        <f>AV11-AV13</f>
        <v>6.3092906768107249E-2</v>
      </c>
      <c r="AW15">
        <v>2002</v>
      </c>
      <c r="AX15" s="8">
        <v>2854.4929999999999</v>
      </c>
      <c r="AY15" t="s">
        <v>26</v>
      </c>
      <c r="AZ15" s="16">
        <f>AZ11-AZ13</f>
        <v>6.5474980839587249E-2</v>
      </c>
      <c r="BA15">
        <v>2002</v>
      </c>
      <c r="BB15" s="8">
        <v>2854.4929999999999</v>
      </c>
      <c r="BC15" t="s">
        <v>26</v>
      </c>
      <c r="BD15" s="16">
        <f>BD11-BD13</f>
        <v>6.5852793433936907E-2</v>
      </c>
      <c r="BE15">
        <v>2002</v>
      </c>
      <c r="BF15" s="8">
        <v>2854.4929999999999</v>
      </c>
      <c r="BG15" t="s">
        <v>26</v>
      </c>
      <c r="BH15" s="16">
        <f>BH11-BH13</f>
        <v>6.5013552000623032E-2</v>
      </c>
      <c r="BI15">
        <v>2002</v>
      </c>
      <c r="BJ15" s="8">
        <v>2854.4929999999999</v>
      </c>
      <c r="BK15" t="s">
        <v>26</v>
      </c>
      <c r="BL15" s="16">
        <f>BL11-BL13</f>
        <v>6.5248934121816593E-2</v>
      </c>
      <c r="BM15">
        <v>2000</v>
      </c>
      <c r="BN15" s="8">
        <v>973.91099999999994</v>
      </c>
      <c r="BO15" t="s">
        <v>26</v>
      </c>
      <c r="BP15" s="16">
        <f>BP11-BP13</f>
        <v>6.5414235770970108E-2</v>
      </c>
      <c r="BQ15">
        <v>2000</v>
      </c>
      <c r="BR15" s="8">
        <v>973.91099999999994</v>
      </c>
      <c r="BS15" t="s">
        <v>26</v>
      </c>
      <c r="BT15" s="16">
        <f>BT11-BT13</f>
        <v>6.4870376617031211E-2</v>
      </c>
      <c r="BU15">
        <v>2000</v>
      </c>
      <c r="BV15" s="8">
        <v>973.91099999999994</v>
      </c>
    </row>
    <row r="16" spans="2:76">
      <c r="B16">
        <v>0.3786132170722265</v>
      </c>
      <c r="C16" s="15">
        <v>0.85232498377635524</v>
      </c>
      <c r="D16">
        <v>80.802765951945887</v>
      </c>
      <c r="E16">
        <v>2002</v>
      </c>
      <c r="F16" s="8">
        <v>2854.4929999999999</v>
      </c>
      <c r="G16" t="s">
        <v>27</v>
      </c>
      <c r="H16" s="17">
        <f>AVERAGE(H14:H15)</f>
        <v>6.0740788574185828E-2</v>
      </c>
      <c r="I16">
        <v>2003</v>
      </c>
      <c r="J16" s="8">
        <v>5558.45</v>
      </c>
      <c r="K16" t="s">
        <v>27</v>
      </c>
      <c r="L16" s="17">
        <f>AVERAGE(L14:L15)</f>
        <v>3.9139484590940049E-2</v>
      </c>
      <c r="M16">
        <v>2003</v>
      </c>
      <c r="N16" s="8">
        <v>5558.45</v>
      </c>
      <c r="O16" t="s">
        <v>27</v>
      </c>
      <c r="P16" s="17">
        <f>AVERAGE(P14:P15)</f>
        <v>6.422405117780472E-2</v>
      </c>
      <c r="Q16">
        <v>2003</v>
      </c>
      <c r="R16" s="8">
        <v>5558.45</v>
      </c>
      <c r="S16" t="s">
        <v>27</v>
      </c>
      <c r="T16" s="17">
        <f>AVERAGE(T14:T15)</f>
        <v>6.4335578236701219E-2</v>
      </c>
      <c r="U16">
        <v>2003</v>
      </c>
      <c r="V16" s="8">
        <v>5558.45</v>
      </c>
      <c r="W16" t="s">
        <v>27</v>
      </c>
      <c r="X16" s="17">
        <f>AVERAGE(X14:X15)</f>
        <v>6.4108557791242915E-2</v>
      </c>
      <c r="Y16">
        <v>2003</v>
      </c>
      <c r="Z16" s="8">
        <v>5558.45</v>
      </c>
      <c r="AA16" t="s">
        <v>27</v>
      </c>
      <c r="AB16" s="17">
        <f>AVERAGE(AB14:AB15)</f>
        <v>6.2096264128251505E-2</v>
      </c>
      <c r="AC16">
        <v>2003</v>
      </c>
      <c r="AD16" s="8">
        <v>5558.45</v>
      </c>
      <c r="AE16" t="s">
        <v>27</v>
      </c>
      <c r="AF16" s="17">
        <f>AVERAGE(AF14:AF15)</f>
        <v>6.099616404925845E-2</v>
      </c>
      <c r="AG16">
        <v>2003</v>
      </c>
      <c r="AH16" s="8">
        <v>5558.45</v>
      </c>
      <c r="AI16" t="s">
        <v>27</v>
      </c>
      <c r="AJ16" s="17">
        <f>AVERAGE(AJ14:AJ15)</f>
        <v>6.266535311488125E-2</v>
      </c>
      <c r="AK16">
        <v>2003</v>
      </c>
      <c r="AL16" s="8">
        <v>5558.45</v>
      </c>
      <c r="AM16" t="s">
        <v>27</v>
      </c>
      <c r="AN16" s="17">
        <f>AVERAGE(AN14:AN15)</f>
        <v>6.2339453952825336E-2</v>
      </c>
      <c r="AO16">
        <v>2003</v>
      </c>
      <c r="AP16" s="8">
        <v>5558.45</v>
      </c>
      <c r="AQ16" t="s">
        <v>27</v>
      </c>
      <c r="AR16" s="17">
        <f>AVERAGE(AR14:AR15)</f>
        <v>6.3253962828394017E-2</v>
      </c>
      <c r="AS16">
        <v>2003</v>
      </c>
      <c r="AT16" s="8">
        <v>5558.45</v>
      </c>
      <c r="AU16" t="s">
        <v>27</v>
      </c>
      <c r="AV16" s="17">
        <f>AVERAGE(AV14:AV15)</f>
        <v>6.1220124351831384E-2</v>
      </c>
      <c r="AW16">
        <v>2003</v>
      </c>
      <c r="AX16" s="8">
        <v>5558.45</v>
      </c>
      <c r="AY16" t="s">
        <v>27</v>
      </c>
      <c r="AZ16" s="17">
        <f>AVERAGE(AZ14:AZ15)</f>
        <v>6.3462581493854919E-2</v>
      </c>
      <c r="BA16">
        <v>2003</v>
      </c>
      <c r="BB16" s="8">
        <v>5558.45</v>
      </c>
      <c r="BC16" t="s">
        <v>27</v>
      </c>
      <c r="BD16" s="17">
        <f>AVERAGE(BD14:BD15)</f>
        <v>6.3817817283014222E-2</v>
      </c>
      <c r="BE16">
        <v>2003</v>
      </c>
      <c r="BF16" s="8">
        <v>5558.45</v>
      </c>
      <c r="BG16" t="s">
        <v>27</v>
      </c>
      <c r="BH16" s="17">
        <f>AVERAGE(BH14:BH15)</f>
        <v>6.3028565691813698E-2</v>
      </c>
      <c r="BI16">
        <v>2003</v>
      </c>
      <c r="BJ16" s="8">
        <v>5558.45</v>
      </c>
      <c r="BK16" t="s">
        <v>27</v>
      </c>
      <c r="BL16" s="17">
        <f>AVERAGE(BL14:BL15)</f>
        <v>6.3249986040822104E-2</v>
      </c>
      <c r="BM16">
        <v>2003</v>
      </c>
      <c r="BN16" s="8">
        <v>5558.45</v>
      </c>
      <c r="BO16" t="s">
        <v>27</v>
      </c>
      <c r="BP16" s="17">
        <f>AVERAGE(BP14:BP15)</f>
        <v>6.3405455315594439E-2</v>
      </c>
      <c r="BQ16">
        <v>2002</v>
      </c>
      <c r="BR16" s="8">
        <v>2854.4929999999999</v>
      </c>
      <c r="BS16" t="s">
        <v>27</v>
      </c>
      <c r="BT16" s="17">
        <f>AVERAGE(BT14:BT15)</f>
        <v>6.2893860331972945E-2</v>
      </c>
      <c r="BU16">
        <v>2002</v>
      </c>
      <c r="BV16" s="8">
        <v>2854.4929999999999</v>
      </c>
    </row>
    <row r="17" spans="1:74">
      <c r="B17">
        <v>0.37391282640930179</v>
      </c>
      <c r="C17" s="15">
        <v>0.85239741432697758</v>
      </c>
      <c r="D17">
        <v>80.849286929251917</v>
      </c>
      <c r="E17">
        <v>2003</v>
      </c>
      <c r="F17" s="8">
        <v>5558.45</v>
      </c>
      <c r="G17" t="s">
        <v>28</v>
      </c>
      <c r="H17">
        <f>TINV(0.3173,H5)</f>
        <v>1.0344861529336604</v>
      </c>
      <c r="I17">
        <v>2004</v>
      </c>
      <c r="J17" s="8">
        <v>1269.8409999999999</v>
      </c>
      <c r="K17" t="s">
        <v>28</v>
      </c>
      <c r="L17">
        <f>TINV(0.3173,L5)</f>
        <v>1.0370358684985483</v>
      </c>
      <c r="M17">
        <v>2004</v>
      </c>
      <c r="N17" s="8">
        <v>1269.8409999999999</v>
      </c>
      <c r="O17" t="s">
        <v>28</v>
      </c>
      <c r="P17">
        <f>TINV(0.3173,P5)</f>
        <v>1.0370358684985483</v>
      </c>
      <c r="Q17">
        <v>2004</v>
      </c>
      <c r="R17" s="8">
        <v>1269.8409999999999</v>
      </c>
      <c r="S17" t="s">
        <v>28</v>
      </c>
      <c r="T17">
        <f>TINV(0.3173,T5)</f>
        <v>1.0370358684985483</v>
      </c>
      <c r="U17">
        <v>2004</v>
      </c>
      <c r="V17" s="8">
        <v>1269.8409999999999</v>
      </c>
      <c r="W17" t="s">
        <v>28</v>
      </c>
      <c r="X17">
        <f>TINV(0.3173,X5)</f>
        <v>1.0370358684985483</v>
      </c>
      <c r="Y17">
        <v>2004</v>
      </c>
      <c r="Z17" s="8">
        <v>1269.8409999999999</v>
      </c>
      <c r="AA17" t="s">
        <v>28</v>
      </c>
      <c r="AB17">
        <f>TINV(0.3173,AB5)</f>
        <v>1.0370358684985483</v>
      </c>
      <c r="AC17">
        <v>2004</v>
      </c>
      <c r="AD17" s="8">
        <v>1269.8409999999999</v>
      </c>
      <c r="AE17" t="s">
        <v>28</v>
      </c>
      <c r="AF17">
        <f>TINV(0.3173,AF5)</f>
        <v>1.0370358684985483</v>
      </c>
      <c r="AG17">
        <v>2004</v>
      </c>
      <c r="AH17" s="8">
        <v>1269.8409999999999</v>
      </c>
      <c r="AI17" t="s">
        <v>28</v>
      </c>
      <c r="AJ17">
        <f>TINV(0.3173,AJ5)</f>
        <v>1.0370358684985483</v>
      </c>
      <c r="AK17">
        <v>2004</v>
      </c>
      <c r="AL17" s="8">
        <v>1269.8409999999999</v>
      </c>
      <c r="AM17" t="s">
        <v>28</v>
      </c>
      <c r="AN17">
        <f>TINV(0.3173,AN5)</f>
        <v>1.0370358684985483</v>
      </c>
      <c r="AO17">
        <v>2004</v>
      </c>
      <c r="AP17" s="8">
        <v>1269.8409999999999</v>
      </c>
      <c r="AQ17" t="s">
        <v>28</v>
      </c>
      <c r="AR17">
        <f>TINV(0.3173,AR5)</f>
        <v>1.0370358684985483</v>
      </c>
      <c r="AS17">
        <v>2004</v>
      </c>
      <c r="AT17" s="8">
        <v>1269.8409999999999</v>
      </c>
      <c r="AU17" t="s">
        <v>28</v>
      </c>
      <c r="AV17">
        <f>TINV(0.3173,AV5)</f>
        <v>1.0370358684985483</v>
      </c>
      <c r="AW17">
        <v>2004</v>
      </c>
      <c r="AX17" s="8">
        <v>1269.8409999999999</v>
      </c>
      <c r="AY17" t="s">
        <v>28</v>
      </c>
      <c r="AZ17">
        <f>TINV(0.3173,AZ5)</f>
        <v>1.0370358684985483</v>
      </c>
      <c r="BA17">
        <v>2004</v>
      </c>
      <c r="BB17" s="8">
        <v>1269.8409999999999</v>
      </c>
      <c r="BC17" t="s">
        <v>28</v>
      </c>
      <c r="BD17">
        <f>TINV(0.3173,BD5)</f>
        <v>1.0370358684985483</v>
      </c>
      <c r="BE17">
        <v>2004</v>
      </c>
      <c r="BF17" s="8">
        <v>1269.8409999999999</v>
      </c>
      <c r="BG17" t="s">
        <v>28</v>
      </c>
      <c r="BH17">
        <f>TINV(0.3173,BH5)</f>
        <v>1.0370358684985483</v>
      </c>
      <c r="BI17">
        <v>2004</v>
      </c>
      <c r="BJ17" s="8">
        <v>1269.8409999999999</v>
      </c>
      <c r="BK17" t="s">
        <v>28</v>
      </c>
      <c r="BL17">
        <f>TINV(0.3173,BL5)</f>
        <v>1.0370358684985483</v>
      </c>
      <c r="BM17">
        <v>2004</v>
      </c>
      <c r="BN17" s="8">
        <v>1269.8409999999999</v>
      </c>
      <c r="BO17" t="s">
        <v>28</v>
      </c>
      <c r="BP17">
        <f>TINV(0.3173,BP5)</f>
        <v>1.0370358684985483</v>
      </c>
      <c r="BQ17">
        <v>2004</v>
      </c>
      <c r="BR17" s="8">
        <v>1269.8409999999999</v>
      </c>
      <c r="BS17" t="s">
        <v>28</v>
      </c>
      <c r="BT17">
        <f>TINV(0.3173,BT5)</f>
        <v>1.0370358684985483</v>
      </c>
      <c r="BU17">
        <v>2003</v>
      </c>
      <c r="BV17" s="8">
        <v>5558.45</v>
      </c>
    </row>
    <row r="18" spans="1:74">
      <c r="B18">
        <v>0.3933070802443368</v>
      </c>
      <c r="C18" s="15">
        <v>0.84443366095210359</v>
      </c>
      <c r="D18">
        <v>75.993761411905595</v>
      </c>
      <c r="E18">
        <v>2004</v>
      </c>
      <c r="F18" s="8">
        <v>1269.8409999999999</v>
      </c>
      <c r="G18" t="s">
        <v>29</v>
      </c>
      <c r="H18">
        <f>H17*G3</f>
        <v>4.2582468714510047E-2</v>
      </c>
      <c r="K18" t="s">
        <v>29</v>
      </c>
      <c r="L18">
        <f>L17*K3</f>
        <v>3.1420071133186241E-2</v>
      </c>
      <c r="O18" t="s">
        <v>29</v>
      </c>
      <c r="P18">
        <f>P17*O3</f>
        <v>4.4329331701292531E-2</v>
      </c>
      <c r="S18" t="s">
        <v>29</v>
      </c>
      <c r="T18">
        <f>T17*S3</f>
        <v>4.4569306770738087E-2</v>
      </c>
      <c r="W18" t="s">
        <v>29</v>
      </c>
      <c r="X18">
        <f>X17*W3</f>
        <v>4.4627000219305504E-2</v>
      </c>
      <c r="AA18" t="s">
        <v>29</v>
      </c>
      <c r="AB18">
        <f>AB17*AA3</f>
        <v>4.3172536840365559E-2</v>
      </c>
      <c r="AE18" t="s">
        <v>29</v>
      </c>
      <c r="AF18">
        <f>AF17*AE3</f>
        <v>4.2434140915244674E-2</v>
      </c>
      <c r="AI18" t="s">
        <v>29</v>
      </c>
      <c r="AJ18">
        <f>AJ17*AI3</f>
        <v>4.3700988041442825E-2</v>
      </c>
      <c r="AM18" t="s">
        <v>29</v>
      </c>
      <c r="AN18">
        <f>AN17*AM3</f>
        <v>4.3505887482940486E-2</v>
      </c>
      <c r="AQ18" t="s">
        <v>29</v>
      </c>
      <c r="AR18">
        <f>AR17*AQ3</f>
        <v>4.4179130960319217E-2</v>
      </c>
      <c r="AU18" t="s">
        <v>29</v>
      </c>
      <c r="AV18">
        <f>AV17*AU3</f>
        <v>4.2881181709151603E-2</v>
      </c>
      <c r="AY18" t="s">
        <v>29</v>
      </c>
      <c r="AZ18">
        <f>AZ17*AY3</f>
        <v>4.4358556300041825E-2</v>
      </c>
      <c r="BC18" t="s">
        <v>29</v>
      </c>
      <c r="BD18">
        <f>BD17*BC3</f>
        <v>4.4470458018551137E-2</v>
      </c>
      <c r="BG18" t="s">
        <v>29</v>
      </c>
      <c r="BH18">
        <f>BH17*BG3</f>
        <v>4.3734375323058329E-2</v>
      </c>
      <c r="BK18" t="s">
        <v>29</v>
      </c>
      <c r="BL18">
        <f>BL17*BK3</f>
        <v>4.3809720167861409E-2</v>
      </c>
      <c r="BO18" t="s">
        <v>29</v>
      </c>
      <c r="BP18">
        <f>BP17*BO3</f>
        <v>4.3679376951651472E-2</v>
      </c>
      <c r="BS18" t="s">
        <v>29</v>
      </c>
      <c r="BT18">
        <f>BT17*BS3</f>
        <v>4.3124695738600144E-2</v>
      </c>
    </row>
    <row r="19" spans="1:74">
      <c r="A19" t="s">
        <v>37</v>
      </c>
      <c r="B19" s="9">
        <f>AVERAGE(B2:B18)</f>
        <v>0.39585925983641712</v>
      </c>
      <c r="C19" s="9">
        <f>AVERAGE(C2:C18)</f>
        <v>0.86227263458742009</v>
      </c>
      <c r="D19" s="9">
        <f>AVERAGE(D2:D18)</f>
        <v>96.774173717360441</v>
      </c>
      <c r="E19" s="9">
        <f>AVERAGE(E2:E18)</f>
        <v>1993.5294117647059</v>
      </c>
      <c r="F19" s="9">
        <f>AVERAGE(F2:F18)</f>
        <v>682.59965294117649</v>
      </c>
      <c r="G19" t="s">
        <v>30</v>
      </c>
      <c r="H19">
        <f>G2+H18</f>
        <v>1.5225358203399706</v>
      </c>
      <c r="K19" t="s">
        <v>30</v>
      </c>
      <c r="L19">
        <f>K2+L18</f>
        <v>1.7316674866419441</v>
      </c>
      <c r="O19" t="s">
        <v>30</v>
      </c>
      <c r="P19">
        <f>O2+P18</f>
        <v>1.5074778257927619</v>
      </c>
      <c r="S19" t="s">
        <v>30</v>
      </c>
      <c r="T19">
        <f>S2+T18</f>
        <v>1.5130953729339345</v>
      </c>
      <c r="W19" t="s">
        <v>30</v>
      </c>
      <c r="X19">
        <f>W2+X18</f>
        <v>1.5202467663591863</v>
      </c>
      <c r="AA19" t="s">
        <v>30</v>
      </c>
      <c r="AB19">
        <f>AA2+AB18</f>
        <v>1.5168355234162492</v>
      </c>
      <c r="AE19" t="s">
        <v>30</v>
      </c>
      <c r="AF19">
        <f>AE2+AF18</f>
        <v>1.5169498421159899</v>
      </c>
      <c r="AI19" t="s">
        <v>30</v>
      </c>
      <c r="AJ19">
        <f>AI2+AJ18</f>
        <v>1.5218904578571433</v>
      </c>
      <c r="AM19" t="s">
        <v>30</v>
      </c>
      <c r="AN19">
        <f>AM2+AN18</f>
        <v>1.5227692155056327</v>
      </c>
      <c r="AQ19" t="s">
        <v>30</v>
      </c>
      <c r="AR19">
        <f>AQ2+AR18</f>
        <v>1.5246725414316691</v>
      </c>
      <c r="AU19" t="s">
        <v>30</v>
      </c>
      <c r="AV19">
        <f>AU2+AV18</f>
        <v>1.5274933100715491</v>
      </c>
      <c r="AY19" t="s">
        <v>30</v>
      </c>
      <c r="AZ19">
        <f>AY2+AZ18</f>
        <v>1.525991199645085</v>
      </c>
      <c r="BC19" t="s">
        <v>30</v>
      </c>
      <c r="BD19">
        <f>BC2+BD18</f>
        <v>1.5215948105058161</v>
      </c>
      <c r="BG19" t="s">
        <v>30</v>
      </c>
      <c r="BH19">
        <f>BG2+BH18</f>
        <v>1.5145506937465876</v>
      </c>
      <c r="BK19" t="s">
        <v>30</v>
      </c>
      <c r="BL19">
        <f>BK2+BL18</f>
        <v>1.5120158114173019</v>
      </c>
      <c r="BO19" t="s">
        <v>30</v>
      </c>
      <c r="BP19">
        <f>BO2+BP18</f>
        <v>1.5039375005405906</v>
      </c>
      <c r="BS19" t="s">
        <v>30</v>
      </c>
      <c r="BT19">
        <f>BS2+BT18</f>
        <v>1.4965351416655588</v>
      </c>
    </row>
    <row r="20" spans="1:74">
      <c r="A20" t="s">
        <v>38</v>
      </c>
      <c r="B20" s="9">
        <f>STDEV(B2:B18)</f>
        <v>3.5232590281099346E-2</v>
      </c>
      <c r="C20" s="9">
        <f>STDEV(C2:C18)</f>
        <v>2.4910510837461923E-2</v>
      </c>
      <c r="D20" s="9">
        <f>STDEV(D2:D18)</f>
        <v>54.286933514715038</v>
      </c>
      <c r="E20" s="9">
        <f>STDEV(E2:E18)</f>
        <v>8.1862510273233724</v>
      </c>
      <c r="F20" s="9">
        <f>STDEV(F2:F18)</f>
        <v>1459.8760660702708</v>
      </c>
      <c r="G20" t="s">
        <v>31</v>
      </c>
      <c r="H20">
        <f>G2-H18</f>
        <v>1.4373708829109506</v>
      </c>
      <c r="K20" t="s">
        <v>31</v>
      </c>
      <c r="L20">
        <f>K2-L18</f>
        <v>1.6688273443755717</v>
      </c>
      <c r="O20" t="s">
        <v>31</v>
      </c>
      <c r="P20">
        <f>O2-P18</f>
        <v>1.4188191623901769</v>
      </c>
      <c r="S20" t="s">
        <v>31</v>
      </c>
      <c r="T20">
        <f>S2-T18</f>
        <v>1.4239567593924585</v>
      </c>
      <c r="W20" t="s">
        <v>31</v>
      </c>
      <c r="X20">
        <f>W2-X18</f>
        <v>1.4309927659205754</v>
      </c>
      <c r="AA20" t="s">
        <v>31</v>
      </c>
      <c r="AB20">
        <f>AA2-AB18</f>
        <v>1.4304904497355182</v>
      </c>
      <c r="AE20" t="s">
        <v>31</v>
      </c>
      <c r="AF20">
        <f>AE2-AF18</f>
        <v>1.4320815602855006</v>
      </c>
      <c r="AI20" t="s">
        <v>31</v>
      </c>
      <c r="AJ20">
        <f>AI2-AJ18</f>
        <v>1.4344884817742578</v>
      </c>
      <c r="AM20" t="s">
        <v>31</v>
      </c>
      <c r="AN20">
        <f>AM2-AN18</f>
        <v>1.4357574405397515</v>
      </c>
      <c r="AQ20" t="s">
        <v>31</v>
      </c>
      <c r="AR20">
        <f>AQ2-AR18</f>
        <v>1.4363142795110306</v>
      </c>
      <c r="AU20" t="s">
        <v>31</v>
      </c>
      <c r="AV20">
        <f>AU2-AV18</f>
        <v>1.4417309466532457</v>
      </c>
      <c r="AY20" t="s">
        <v>31</v>
      </c>
      <c r="AZ20">
        <f>AY2-AZ18</f>
        <v>1.4372740870450011</v>
      </c>
      <c r="BC20" t="s">
        <v>31</v>
      </c>
      <c r="BD20">
        <f>BC2-BD18</f>
        <v>1.4326538944687139</v>
      </c>
      <c r="BG20" t="s">
        <v>31</v>
      </c>
      <c r="BH20">
        <f>BG2-BH18</f>
        <v>1.4270819431004709</v>
      </c>
      <c r="BK20" t="s">
        <v>31</v>
      </c>
      <c r="BL20">
        <f>BK2-BL18</f>
        <v>1.4243963710815792</v>
      </c>
      <c r="BO20" t="s">
        <v>31</v>
      </c>
      <c r="BP20">
        <f>BO2-BP18</f>
        <v>1.4165787466372877</v>
      </c>
      <c r="BS20" t="s">
        <v>31</v>
      </c>
      <c r="BT20">
        <f>BS2-BT18</f>
        <v>1.4102857501883583</v>
      </c>
    </row>
    <row r="21" spans="1:74">
      <c r="A21" t="s">
        <v>39</v>
      </c>
      <c r="B21" s="9">
        <f>MIN(B2:B18)</f>
        <v>0.37391282640930179</v>
      </c>
      <c r="C21" s="9">
        <f>MIN(C2:C18)</f>
        <v>0.84443366095210359</v>
      </c>
      <c r="D21" s="9">
        <f>MIN(D2:D18)</f>
        <v>75.993761411905595</v>
      </c>
      <c r="E21" s="9">
        <f>MIN(E2:E18)</f>
        <v>1971</v>
      </c>
      <c r="F21" s="9">
        <f>MIN(F2:F18)</f>
        <v>7.51E-2</v>
      </c>
      <c r="G21" t="s">
        <v>22</v>
      </c>
      <c r="H21" s="16">
        <f>LN(G2)</f>
        <v>0.39201056810729806</v>
      </c>
      <c r="K21" t="s">
        <v>22</v>
      </c>
      <c r="L21" s="16">
        <f>LN(K2)</f>
        <v>0.53077377900702882</v>
      </c>
      <c r="O21" t="s">
        <v>22</v>
      </c>
      <c r="P21" s="16">
        <f>LN(O2)</f>
        <v>0.38059061660799742</v>
      </c>
      <c r="S21" t="s">
        <v>22</v>
      </c>
      <c r="T21" s="16">
        <f>LN(S2)</f>
        <v>0.38425922169525711</v>
      </c>
      <c r="W21" t="s">
        <v>22</v>
      </c>
      <c r="X21" s="16">
        <f>LN(W2)</f>
        <v>0.38907808197452226</v>
      </c>
      <c r="AA21" t="s">
        <v>22</v>
      </c>
      <c r="AB21" s="16">
        <f>LN(AA2)</f>
        <v>0.38775112893868952</v>
      </c>
      <c r="AE21" t="s">
        <v>22</v>
      </c>
      <c r="AF21" s="16">
        <f>LN(AE2)</f>
        <v>0.38832959770801845</v>
      </c>
      <c r="AI21" t="s">
        <v>22</v>
      </c>
      <c r="AJ21" s="16">
        <f>LN(AI2)</f>
        <v>0.39081800768998182</v>
      </c>
      <c r="AM21" t="s">
        <v>22</v>
      </c>
      <c r="AN21" s="16">
        <f>LN(AM2)</f>
        <v>0.39154421252068622</v>
      </c>
      <c r="AQ21" t="s">
        <v>22</v>
      </c>
      <c r="AR21" s="16">
        <f>LN(AQ2)</f>
        <v>0.39237541766905648</v>
      </c>
      <c r="AU21" t="s">
        <v>22</v>
      </c>
      <c r="AV21" s="16">
        <f>LN(AU2)</f>
        <v>0.39515354511587014</v>
      </c>
      <c r="AY21" t="s">
        <v>22</v>
      </c>
      <c r="AZ21" s="16">
        <f>LN(AY2)</f>
        <v>0.39314461716237048</v>
      </c>
      <c r="BC21" t="s">
        <v>22</v>
      </c>
      <c r="BD21" s="16">
        <f>LN(BC2)</f>
        <v>0.39009719261679759</v>
      </c>
      <c r="BG21" t="s">
        <v>22</v>
      </c>
      <c r="BH21" s="16">
        <f>LN(BG2)</f>
        <v>0.38581756531376149</v>
      </c>
      <c r="BK21" t="s">
        <v>22</v>
      </c>
      <c r="BL21" s="16">
        <f>LN(BK2)</f>
        <v>0.38404130947318782</v>
      </c>
      <c r="BO21" t="s">
        <v>22</v>
      </c>
      <c r="BP21" s="16">
        <f>LN(BO2)</f>
        <v>0.3786132170722265</v>
      </c>
      <c r="BS21" t="s">
        <v>22</v>
      </c>
      <c r="BT21" s="16">
        <f>LN(BS2)</f>
        <v>0.37391282640930179</v>
      </c>
    </row>
    <row r="22" spans="1:74">
      <c r="A22" t="s">
        <v>40</v>
      </c>
      <c r="B22" s="9">
        <f>MAX(B2:B18)</f>
        <v>0.53077377900702882</v>
      </c>
      <c r="C22" s="9">
        <f>MAX(C2:C18)</f>
        <v>0.95637224631628748</v>
      </c>
      <c r="D22" s="9">
        <f>MAX(D2:D18)</f>
        <v>306.89664990537011</v>
      </c>
      <c r="E22" s="9">
        <f>MAX(E2:E18)</f>
        <v>2004</v>
      </c>
      <c r="F22" s="9">
        <f>MAX(F2:F18)</f>
        <v>5558.45</v>
      </c>
      <c r="G22" t="s">
        <v>32</v>
      </c>
      <c r="H22" s="16">
        <f>LN(H19)</f>
        <v>0.4203772476420457</v>
      </c>
      <c r="K22" t="s">
        <v>32</v>
      </c>
      <c r="L22" s="16">
        <f>LN(L19)</f>
        <v>0.54908480940093474</v>
      </c>
      <c r="O22" t="s">
        <v>32</v>
      </c>
      <c r="P22" s="16">
        <f>LN(P19)</f>
        <v>0.41043794025248853</v>
      </c>
      <c r="S22" t="s">
        <v>32</v>
      </c>
      <c r="T22" s="16">
        <f>LN(T19)</f>
        <v>0.41415746846657148</v>
      </c>
      <c r="W22" t="s">
        <v>32</v>
      </c>
      <c r="X22" s="16">
        <f>LN(X19)</f>
        <v>0.41887266797039074</v>
      </c>
      <c r="AA22" t="s">
        <v>32</v>
      </c>
      <c r="AB22" s="16">
        <f>LN(AB19)</f>
        <v>0.41662627221816995</v>
      </c>
      <c r="AE22" t="s">
        <v>32</v>
      </c>
      <c r="AF22" s="16">
        <f>LN(AF19)</f>
        <v>0.41670163595424287</v>
      </c>
      <c r="AI22" t="s">
        <v>32</v>
      </c>
      <c r="AJ22" s="16">
        <f>LN(AJ19)</f>
        <v>0.41995328435075774</v>
      </c>
      <c r="AM22" t="s">
        <v>32</v>
      </c>
      <c r="AN22" s="16">
        <f>LN(AN19)</f>
        <v>0.42053052960452358</v>
      </c>
      <c r="AQ22" t="s">
        <v>32</v>
      </c>
      <c r="AR22" s="16">
        <f>LN(AR19)</f>
        <v>0.42177966007219392</v>
      </c>
      <c r="AU22" t="s">
        <v>32</v>
      </c>
      <c r="AV22" s="16">
        <f>LN(AV19)</f>
        <v>0.42362803239546226</v>
      </c>
      <c r="AY22" t="s">
        <v>32</v>
      </c>
      <c r="AZ22" s="16">
        <f>LN(AZ19)</f>
        <v>0.42264416590270387</v>
      </c>
      <c r="BC22" t="s">
        <v>32</v>
      </c>
      <c r="BD22" s="16">
        <f>LN(BD19)</f>
        <v>0.41975900225231594</v>
      </c>
      <c r="BG22" t="s">
        <v>32</v>
      </c>
      <c r="BH22" s="16">
        <f>LN(BH19)</f>
        <v>0.41511882319079324</v>
      </c>
      <c r="BK22" t="s">
        <v>32</v>
      </c>
      <c r="BL22" s="16">
        <f>LN(BL19)</f>
        <v>0.41344373498923953</v>
      </c>
      <c r="BO22" t="s">
        <v>32</v>
      </c>
      <c r="BP22" s="16">
        <f>LN(BP19)</f>
        <v>0.40808666917256614</v>
      </c>
      <c r="BS22" t="s">
        <v>32</v>
      </c>
      <c r="BT22" s="16">
        <f>LN(BT19)</f>
        <v>0.40315253060460715</v>
      </c>
    </row>
    <row r="23" spans="1:74">
      <c r="A23" t="s">
        <v>41</v>
      </c>
      <c r="B23" s="9">
        <f>ABS(B22-B21)</f>
        <v>0.15686095259772703</v>
      </c>
      <c r="C23" s="9">
        <f>ABS(C22-C21)</f>
        <v>0.11193858536418388</v>
      </c>
      <c r="D23" s="9">
        <f>ABS(D22-D21)</f>
        <v>230.9028884934645</v>
      </c>
      <c r="E23" s="9">
        <f>ABS(E22-E21)</f>
        <v>33</v>
      </c>
      <c r="F23" s="9">
        <f>ABS(F22-F21)</f>
        <v>5558.3748999999998</v>
      </c>
      <c r="G23" t="s">
        <v>33</v>
      </c>
      <c r="H23" s="16">
        <f>LN(H20)</f>
        <v>0.3628156690715717</v>
      </c>
      <c r="K23" t="s">
        <v>33</v>
      </c>
      <c r="L23" s="16">
        <f>LN(L20)</f>
        <v>0.51212119078183649</v>
      </c>
      <c r="O23" t="s">
        <v>33</v>
      </c>
      <c r="P23" s="16">
        <f>LN(P20)</f>
        <v>0.34982494988066065</v>
      </c>
      <c r="S23" t="s">
        <v>33</v>
      </c>
      <c r="T23" s="16">
        <f>LN(T20)</f>
        <v>0.35343944693355633</v>
      </c>
      <c r="W23" t="s">
        <v>33</v>
      </c>
      <c r="X23" s="16">
        <f>LN(X20)</f>
        <v>0.3583684452998836</v>
      </c>
      <c r="AA23" t="s">
        <v>33</v>
      </c>
      <c r="AB23" s="16">
        <f>LN(AB20)</f>
        <v>0.35801735731343753</v>
      </c>
      <c r="AE23" t="s">
        <v>33</v>
      </c>
      <c r="AF23" s="16">
        <f>LN(AF20)</f>
        <v>0.35912902242318506</v>
      </c>
      <c r="AI23" t="s">
        <v>33</v>
      </c>
      <c r="AJ23" s="16">
        <f>LN(AJ20)</f>
        <v>0.36080832697118564</v>
      </c>
      <c r="AM23" t="s">
        <v>33</v>
      </c>
      <c r="AN23" s="16">
        <f>LN(AN20)</f>
        <v>0.36169254308542531</v>
      </c>
      <c r="AQ23" t="s">
        <v>33</v>
      </c>
      <c r="AR23" s="16">
        <f>LN(AR20)</f>
        <v>0.36208030427841281</v>
      </c>
      <c r="AU23" t="s">
        <v>33</v>
      </c>
      <c r="AV23" s="16">
        <f>LN(AV20)</f>
        <v>0.36584443799567767</v>
      </c>
      <c r="AY23" t="s">
        <v>33</v>
      </c>
      <c r="AZ23" s="16">
        <f>LN(AZ20)</f>
        <v>0.36274832450067851</v>
      </c>
      <c r="BC23" t="s">
        <v>33</v>
      </c>
      <c r="BD23" s="16">
        <f>LN(BD20)</f>
        <v>0.35952859453018599</v>
      </c>
      <c r="BG23" t="s">
        <v>33</v>
      </c>
      <c r="BH23" s="16">
        <f>LN(BH20)</f>
        <v>0.35563176018204196</v>
      </c>
      <c r="BK23" t="s">
        <v>33</v>
      </c>
      <c r="BL23" s="16">
        <f>LN(BL20)</f>
        <v>0.35374812473611394</v>
      </c>
      <c r="BO23" t="s">
        <v>33</v>
      </c>
      <c r="BP23" s="16">
        <f>LN(BP20)</f>
        <v>0.34824463114513127</v>
      </c>
      <c r="BS23" t="s">
        <v>33</v>
      </c>
      <c r="BT23" s="16">
        <f>LN(BT20)</f>
        <v>0.34379234356542787</v>
      </c>
    </row>
    <row r="24" spans="1:74">
      <c r="A24" t="s">
        <v>42</v>
      </c>
      <c r="B24" s="9">
        <f>COUNT(B2:B18)</f>
        <v>17</v>
      </c>
      <c r="G24" t="s">
        <v>34</v>
      </c>
      <c r="H24" s="16">
        <f>H22-H21</f>
        <v>2.8366679534747641E-2</v>
      </c>
      <c r="K24" t="s">
        <v>34</v>
      </c>
      <c r="L24" s="16">
        <f>L22-L21</f>
        <v>1.8311030393905914E-2</v>
      </c>
      <c r="O24" t="s">
        <v>34</v>
      </c>
      <c r="P24" s="16">
        <f>P22-P21</f>
        <v>2.9847323644491108E-2</v>
      </c>
      <c r="S24" t="s">
        <v>34</v>
      </c>
      <c r="T24" s="16">
        <f>T22-T21</f>
        <v>2.9898246771314363E-2</v>
      </c>
      <c r="W24" t="s">
        <v>34</v>
      </c>
      <c r="X24" s="16">
        <f>X22-X21</f>
        <v>2.9794585995868483E-2</v>
      </c>
      <c r="AA24" t="s">
        <v>34</v>
      </c>
      <c r="AB24" s="16">
        <f>AB22-AB21</f>
        <v>2.8875143279480431E-2</v>
      </c>
      <c r="AE24" t="s">
        <v>34</v>
      </c>
      <c r="AF24" s="16">
        <f>AF22-AF21</f>
        <v>2.8372038246224418E-2</v>
      </c>
      <c r="AI24" t="s">
        <v>34</v>
      </c>
      <c r="AJ24" s="16">
        <f>AJ22-AJ21</f>
        <v>2.9135276660775922E-2</v>
      </c>
      <c r="AM24" t="s">
        <v>34</v>
      </c>
      <c r="AN24" s="16">
        <f>AN22-AN21</f>
        <v>2.8986317083837365E-2</v>
      </c>
      <c r="AQ24" t="s">
        <v>34</v>
      </c>
      <c r="AR24" s="16">
        <f>AR22-AR21</f>
        <v>2.9404242403137437E-2</v>
      </c>
      <c r="AU24" t="s">
        <v>34</v>
      </c>
      <c r="AV24" s="16">
        <f>AV22-AV21</f>
        <v>2.847448727959212E-2</v>
      </c>
      <c r="AY24" t="s">
        <v>34</v>
      </c>
      <c r="AZ24" s="16">
        <f>AZ22-AZ21</f>
        <v>2.9499548740333392E-2</v>
      </c>
      <c r="BC24" t="s">
        <v>34</v>
      </c>
      <c r="BD24" s="16">
        <f>BD22-BD21</f>
        <v>2.9661809635518344E-2</v>
      </c>
      <c r="BG24" t="s">
        <v>34</v>
      </c>
      <c r="BH24" s="16">
        <f>BH22-BH21</f>
        <v>2.930125787703175E-2</v>
      </c>
      <c r="BK24" t="s">
        <v>34</v>
      </c>
      <c r="BL24" s="16">
        <f>BL22-BL21</f>
        <v>2.9402425516051711E-2</v>
      </c>
      <c r="BO24" t="s">
        <v>34</v>
      </c>
      <c r="BP24" s="16">
        <f>BP22-BP21</f>
        <v>2.9473452100339637E-2</v>
      </c>
      <c r="BS24" t="s">
        <v>34</v>
      </c>
      <c r="BT24" s="16">
        <f>BT22-BT21</f>
        <v>2.923970419530536E-2</v>
      </c>
    </row>
    <row r="25" spans="1:74">
      <c r="G25" t="s">
        <v>35</v>
      </c>
      <c r="H25" s="16">
        <f>H21-H23</f>
        <v>2.9194899035726363E-2</v>
      </c>
      <c r="K25" t="s">
        <v>35</v>
      </c>
      <c r="L25" s="16">
        <f>L21-L23</f>
        <v>1.8652588225192335E-2</v>
      </c>
      <c r="O25" t="s">
        <v>35</v>
      </c>
      <c r="P25" s="16">
        <f>P21-P23</f>
        <v>3.0765666727336771E-2</v>
      </c>
      <c r="S25" t="s">
        <v>35</v>
      </c>
      <c r="T25" s="16">
        <f>T21-T23</f>
        <v>3.081977476170078E-2</v>
      </c>
      <c r="W25" t="s">
        <v>35</v>
      </c>
      <c r="X25" s="16">
        <f>X21-X23</f>
        <v>3.0709636674638663E-2</v>
      </c>
      <c r="AA25" t="s">
        <v>35</v>
      </c>
      <c r="AB25" s="16">
        <f>AB21-AB23</f>
        <v>2.9733771625251981E-2</v>
      </c>
      <c r="AE25" t="s">
        <v>35</v>
      </c>
      <c r="AF25" s="16">
        <f>AF21-AF23</f>
        <v>2.9200575284833385E-2</v>
      </c>
      <c r="AI25" t="s">
        <v>35</v>
      </c>
      <c r="AJ25" s="16">
        <f>AJ21-AJ23</f>
        <v>3.0009680718796172E-2</v>
      </c>
      <c r="AM25" t="s">
        <v>35</v>
      </c>
      <c r="AN25" s="16">
        <f>AN21-AN23</f>
        <v>2.9851669435260908E-2</v>
      </c>
      <c r="AQ25" t="s">
        <v>35</v>
      </c>
      <c r="AR25" s="16">
        <f>AR21-AR23</f>
        <v>3.0295113390643669E-2</v>
      </c>
      <c r="AU25" t="s">
        <v>35</v>
      </c>
      <c r="AV25" s="16">
        <f>AV21-AV23</f>
        <v>2.9309107120192468E-2</v>
      </c>
      <c r="AY25" t="s">
        <v>35</v>
      </c>
      <c r="AZ25" s="16">
        <f>AZ21-AZ23</f>
        <v>3.039629266169197E-2</v>
      </c>
      <c r="BC25" t="s">
        <v>35</v>
      </c>
      <c r="BD25" s="16">
        <f>BD21-BD23</f>
        <v>3.0568598086611609E-2</v>
      </c>
      <c r="BG25" t="s">
        <v>35</v>
      </c>
      <c r="BH25" s="16">
        <f>BH21-BH23</f>
        <v>3.0185805131719534E-2</v>
      </c>
      <c r="BK25" t="s">
        <v>35</v>
      </c>
      <c r="BL25" s="16">
        <f>BL21-BL23</f>
        <v>3.0293184737073875E-2</v>
      </c>
      <c r="BO25" t="s">
        <v>35</v>
      </c>
      <c r="BP25" s="16">
        <f>BP21-BP23</f>
        <v>3.0368585927095237E-2</v>
      </c>
      <c r="BS25" t="s">
        <v>35</v>
      </c>
      <c r="BT25" s="16">
        <f>BT21-BT23</f>
        <v>3.0120482843873919E-2</v>
      </c>
    </row>
    <row r="26" spans="1:74">
      <c r="G26" t="s">
        <v>36</v>
      </c>
      <c r="H26" s="17">
        <f>AVERAGE(H24:H25)</f>
        <v>2.8780789285237002E-2</v>
      </c>
      <c r="K26" t="s">
        <v>36</v>
      </c>
      <c r="L26" s="17">
        <f>AVERAGE(L24:L25)</f>
        <v>1.8481809309549124E-2</v>
      </c>
      <c r="O26" t="s">
        <v>36</v>
      </c>
      <c r="P26" s="17">
        <f>AVERAGE(P24:P25)</f>
        <v>3.030649518591394E-2</v>
      </c>
      <c r="S26" t="s">
        <v>36</v>
      </c>
      <c r="T26" s="17">
        <f>AVERAGE(T24:T25)</f>
        <v>3.0359010766507571E-2</v>
      </c>
      <c r="W26" t="s">
        <v>36</v>
      </c>
      <c r="X26" s="17">
        <f>AVERAGE(X24:X25)</f>
        <v>3.0252111335253573E-2</v>
      </c>
      <c r="AA26" t="s">
        <v>36</v>
      </c>
      <c r="AB26" s="17">
        <f>AVERAGE(AB24:AB25)</f>
        <v>2.9304457452366206E-2</v>
      </c>
      <c r="AE26" t="s">
        <v>36</v>
      </c>
      <c r="AF26" s="17">
        <f>AVERAGE(AF24:AF25)</f>
        <v>2.8786306765528902E-2</v>
      </c>
      <c r="AI26" t="s">
        <v>36</v>
      </c>
      <c r="AJ26" s="17">
        <f>AVERAGE(AJ24:AJ25)</f>
        <v>2.9572478689786047E-2</v>
      </c>
      <c r="AM26" t="s">
        <v>36</v>
      </c>
      <c r="AN26" s="17">
        <f>AVERAGE(AN24:AN25)</f>
        <v>2.9418993259549137E-2</v>
      </c>
      <c r="AQ26" t="s">
        <v>36</v>
      </c>
      <c r="AR26" s="17">
        <f>AVERAGE(AR24:AR25)</f>
        <v>2.9849677896890553E-2</v>
      </c>
      <c r="AU26" t="s">
        <v>36</v>
      </c>
      <c r="AV26" s="17">
        <f>AVERAGE(AV24:AV25)</f>
        <v>2.8891797199892294E-2</v>
      </c>
      <c r="AY26" t="s">
        <v>36</v>
      </c>
      <c r="AZ26" s="17">
        <f>AVERAGE(AZ24:AZ25)</f>
        <v>2.9947920701012681E-2</v>
      </c>
      <c r="BC26" t="s">
        <v>36</v>
      </c>
      <c r="BD26" s="17">
        <f>AVERAGE(BD24:BD25)</f>
        <v>3.0115203861064976E-2</v>
      </c>
      <c r="BG26" t="s">
        <v>36</v>
      </c>
      <c r="BH26" s="17">
        <f>AVERAGE(BH24:BH25)</f>
        <v>2.9743531504375642E-2</v>
      </c>
      <c r="BK26" t="s">
        <v>36</v>
      </c>
      <c r="BL26" s="17">
        <f>AVERAGE(BL24:BL25)</f>
        <v>2.9847805126562793E-2</v>
      </c>
      <c r="BO26" t="s">
        <v>36</v>
      </c>
      <c r="BP26" s="17">
        <f>AVERAGE(BP24:BP25)</f>
        <v>2.9921019013717437E-2</v>
      </c>
      <c r="BS26" t="s">
        <v>36</v>
      </c>
      <c r="BT26" s="17">
        <f>AVERAGE(BT24:BT25)</f>
        <v>2.968009351958964E-2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"/>
  <sheetViews>
    <sheetView workbookViewId="0">
      <selection activeCell="F1" sqref="F1"/>
    </sheetView>
  </sheetViews>
  <sheetFormatPr baseColWidth="10" defaultRowHeight="14" x14ac:dyDescent="0"/>
  <sheetData>
    <row r="1" spans="2:84" ht="17" thickTop="1" thickBot="1">
      <c r="B1" s="9" t="s">
        <v>15</v>
      </c>
      <c r="C1" s="9" t="s">
        <v>16</v>
      </c>
      <c r="D1" s="9" t="s">
        <v>17</v>
      </c>
      <c r="E1" s="9" t="s">
        <v>3</v>
      </c>
      <c r="F1" s="9" t="s">
        <v>4</v>
      </c>
      <c r="G1" s="13">
        <f>LN(G2)</f>
        <v>0.31815148715828817</v>
      </c>
      <c r="H1" s="14">
        <f>G4</f>
        <v>0.89456318879388164</v>
      </c>
      <c r="I1" t="s">
        <v>3</v>
      </c>
      <c r="J1" t="s">
        <v>4</v>
      </c>
      <c r="K1" s="13">
        <f>LN(K2)</f>
        <v>0.33792628965121674</v>
      </c>
      <c r="L1" s="14">
        <f>K4</f>
        <v>0.8581035785901312</v>
      </c>
      <c r="M1" t="s">
        <v>3</v>
      </c>
      <c r="N1" t="s">
        <v>4</v>
      </c>
      <c r="O1" s="13">
        <f>LN(O2)</f>
        <v>0.33404151901987844</v>
      </c>
      <c r="P1" s="14">
        <f>O4</f>
        <v>0.88815260628531545</v>
      </c>
      <c r="Q1" t="s">
        <v>3</v>
      </c>
      <c r="R1" t="s">
        <v>4</v>
      </c>
      <c r="S1" s="13">
        <f>LN(S2)</f>
        <v>0.32775709154643912</v>
      </c>
      <c r="T1" s="14">
        <f>S4</f>
        <v>0.89281401793270698</v>
      </c>
      <c r="U1" t="s">
        <v>3</v>
      </c>
      <c r="V1" t="s">
        <v>4</v>
      </c>
      <c r="W1" s="13">
        <f>LN(W2)</f>
        <v>0.31459086253125512</v>
      </c>
      <c r="X1" s="14">
        <f>W4</f>
        <v>0.90330469153796422</v>
      </c>
      <c r="Y1" t="s">
        <v>3</v>
      </c>
      <c r="Z1" t="s">
        <v>4</v>
      </c>
      <c r="AA1" s="13">
        <f>LN(AA2)</f>
        <v>0.31579173636681451</v>
      </c>
      <c r="AB1" s="14">
        <f>AA4</f>
        <v>0.90054331971824453</v>
      </c>
      <c r="AC1" t="s">
        <v>3</v>
      </c>
      <c r="AD1" t="s">
        <v>4</v>
      </c>
      <c r="AE1" s="13">
        <f>LN(AE2)</f>
        <v>0.31739265610084022</v>
      </c>
      <c r="AF1" s="14">
        <f>AE4</f>
        <v>0.89713367115349807</v>
      </c>
      <c r="AG1" t="s">
        <v>3</v>
      </c>
      <c r="AH1" t="s">
        <v>4</v>
      </c>
      <c r="AI1" s="13">
        <f>LN(AI2)</f>
        <v>0.31812233966854586</v>
      </c>
      <c r="AJ1" s="14">
        <f>AI4</f>
        <v>0.90164323315095818</v>
      </c>
      <c r="AK1" t="s">
        <v>3</v>
      </c>
      <c r="AL1" t="s">
        <v>4</v>
      </c>
      <c r="AM1" s="13">
        <f>LN(AM2)</f>
        <v>0.3187358879131304</v>
      </c>
      <c r="AN1" s="14">
        <f>AM4</f>
        <v>0.90367489485019958</v>
      </c>
      <c r="AO1" t="s">
        <v>3</v>
      </c>
      <c r="AP1" t="s">
        <v>4</v>
      </c>
      <c r="AQ1" s="13">
        <f>LN(AQ2)</f>
        <v>0.31885158795625185</v>
      </c>
      <c r="AR1" s="14">
        <f>AQ4</f>
        <v>0.89781994632293838</v>
      </c>
      <c r="AS1" t="s">
        <v>3</v>
      </c>
      <c r="AT1" t="s">
        <v>4</v>
      </c>
      <c r="AU1" s="13">
        <f>LN(AU2)</f>
        <v>0.31924321765879815</v>
      </c>
      <c r="AV1" s="14">
        <f>AU4</f>
        <v>0.89806788041681218</v>
      </c>
      <c r="AW1" t="s">
        <v>3</v>
      </c>
      <c r="AX1" t="s">
        <v>4</v>
      </c>
      <c r="AY1" s="13">
        <f>LN(AY2)</f>
        <v>0.31864243580601032</v>
      </c>
      <c r="AZ1" s="14">
        <f>AY4</f>
        <v>0.89427969508272953</v>
      </c>
      <c r="BA1" t="s">
        <v>3</v>
      </c>
      <c r="BB1" t="s">
        <v>4</v>
      </c>
      <c r="BC1" s="13">
        <f>LN(BC2)</f>
        <v>0.32071862856934813</v>
      </c>
      <c r="BD1" s="14">
        <f>BC4</f>
        <v>0.89915480090420563</v>
      </c>
      <c r="BE1" t="s">
        <v>3</v>
      </c>
      <c r="BF1" t="s">
        <v>4</v>
      </c>
      <c r="BG1" s="13">
        <f>LN(BG2)</f>
        <v>0.31867211181426913</v>
      </c>
      <c r="BH1" s="14">
        <f>BG4</f>
        <v>0.89341196383509802</v>
      </c>
      <c r="BI1" t="s">
        <v>3</v>
      </c>
      <c r="BJ1" t="s">
        <v>4</v>
      </c>
      <c r="BK1" s="13">
        <f>LN(BK2)</f>
        <v>0.31644739691235818</v>
      </c>
      <c r="BL1" s="14">
        <f>BK4</f>
        <v>0.89249630032380212</v>
      </c>
      <c r="BM1" t="s">
        <v>3</v>
      </c>
      <c r="BN1" t="s">
        <v>4</v>
      </c>
      <c r="BO1" s="13">
        <f>LN(BO2)</f>
        <v>0.3138162241849235</v>
      </c>
      <c r="BP1" s="14">
        <f>BO4</f>
        <v>0.89472991005603808</v>
      </c>
      <c r="BQ1" t="s">
        <v>3</v>
      </c>
      <c r="BR1" t="s">
        <v>4</v>
      </c>
      <c r="BS1" s="13">
        <f>LN(BS2)</f>
        <v>0.3127436580704272</v>
      </c>
      <c r="BT1" s="14">
        <f>BS4</f>
        <v>0.89485077392802082</v>
      </c>
      <c r="BU1" t="s">
        <v>3</v>
      </c>
      <c r="BV1" t="s">
        <v>4</v>
      </c>
      <c r="BW1" s="13">
        <f>LN(BW2)</f>
        <v>0.30965352961067699</v>
      </c>
      <c r="BX1" s="14">
        <f>BW4</f>
        <v>0.89643158616468366</v>
      </c>
      <c r="BY1" t="s">
        <v>3</v>
      </c>
      <c r="BZ1" t="s">
        <v>4</v>
      </c>
      <c r="CA1" s="13">
        <f>LN(CA2)</f>
        <v>0.30721034341328518</v>
      </c>
      <c r="CB1" s="14">
        <f>CA4</f>
        <v>0.89913198271672945</v>
      </c>
      <c r="CC1" t="s">
        <v>3</v>
      </c>
      <c r="CD1" t="s">
        <v>4</v>
      </c>
      <c r="CE1" s="13">
        <f>LN(CE2)</f>
        <v>0.3154873735797511</v>
      </c>
      <c r="CF1" s="14">
        <f>CE4</f>
        <v>0.88699232583887677</v>
      </c>
    </row>
    <row r="2" spans="2:84" ht="15" thickTop="1">
      <c r="B2">
        <v>0.33792628965121674</v>
      </c>
      <c r="C2" s="15">
        <v>0.8581035785901312</v>
      </c>
      <c r="D2">
        <v>96.758305255520781</v>
      </c>
      <c r="E2">
        <v>1956</v>
      </c>
      <c r="F2" s="8">
        <v>4.86E-4</v>
      </c>
      <c r="G2">
        <f t="array" ref="G2:H6">LOGEST(F2:F20,E2:E20,TRUE, TRUE)</f>
        <v>1.3745844773524296</v>
      </c>
      <c r="H2">
        <v>9.6262707109614731E-275</v>
      </c>
      <c r="I2">
        <v>1965</v>
      </c>
      <c r="J2" s="8">
        <v>1.3100000000000001E-2</v>
      </c>
      <c r="K2">
        <f t="array" ref="K2:L6">LOGEST(J2:J19,I2:I19,TRUE, TRUE)</f>
        <v>1.4020371549487436</v>
      </c>
      <c r="L2">
        <v>7.1126023016301506E-292</v>
      </c>
      <c r="M2">
        <v>1956</v>
      </c>
      <c r="N2" s="8">
        <v>4.86E-4</v>
      </c>
      <c r="O2">
        <f t="array" ref="O2:P6">LOGEST(N2:N19,M2:M19,TRUE, TRUE)</f>
        <v>1.396601127880762</v>
      </c>
      <c r="P2">
        <v>1.6060648914041478E-288</v>
      </c>
      <c r="Q2">
        <v>1956</v>
      </c>
      <c r="R2" s="8">
        <v>4.86E-4</v>
      </c>
      <c r="S2">
        <f t="array" ref="S2:T6">LOGEST(R2:R19,Q2:Q19,TRUE, TRUE)</f>
        <v>1.3878518104042972</v>
      </c>
      <c r="T2">
        <v>4.4290739602149872E-283</v>
      </c>
      <c r="U2">
        <v>1956</v>
      </c>
      <c r="V2" s="8">
        <v>4.86E-4</v>
      </c>
      <c r="W2">
        <f t="array" ref="W2:X6">LOGEST(V2:V19,U2:U19,TRUE, TRUE)</f>
        <v>1.3696988012015776</v>
      </c>
      <c r="X2">
        <v>1.2887391503603497E-271</v>
      </c>
      <c r="Y2">
        <v>1956</v>
      </c>
      <c r="Z2" s="8">
        <v>4.86E-4</v>
      </c>
      <c r="AA2">
        <f t="array" ref="AA2:AB6">LOGEST(Z2:Z19,Y2:Y19,TRUE, TRUE)</f>
        <v>1.3713446246699217</v>
      </c>
      <c r="AB2">
        <v>1.1580037457659142E-272</v>
      </c>
      <c r="AC2">
        <v>1956</v>
      </c>
      <c r="AD2" s="8">
        <v>4.86E-4</v>
      </c>
      <c r="AE2">
        <f t="array" ref="AE2:AF6">LOGEST(AD2:AD19,AC2:AC19,TRUE, TRUE)</f>
        <v>1.3735417956196032</v>
      </c>
      <c r="AF2">
        <v>4.6258487023987815E-274</v>
      </c>
      <c r="AG2">
        <v>1956</v>
      </c>
      <c r="AH2" s="8">
        <v>4.86E-4</v>
      </c>
      <c r="AI2">
        <f t="array" ref="AI2:AJ6">LOGEST(AH2:AH19,AG2:AG19,TRUE, TRUE)</f>
        <v>1.3745444122493775</v>
      </c>
      <c r="AJ2">
        <v>1.1154426939317518E-274</v>
      </c>
      <c r="AK2">
        <v>1956</v>
      </c>
      <c r="AL2" s="8">
        <v>4.86E-4</v>
      </c>
      <c r="AM2">
        <f t="array" ref="AM2:AN6">LOGEST(AL2:AL19,AK2:AK19,TRUE, TRUE)</f>
        <v>1.3753880203312814</v>
      </c>
      <c r="AN2">
        <v>3.3234931599105561E-275</v>
      </c>
      <c r="AO2">
        <v>1956</v>
      </c>
      <c r="AP2" s="8">
        <v>4.86E-4</v>
      </c>
      <c r="AQ2">
        <f t="array" ref="AQ2:AR6">LOGEST(AP2:AP19,AO2:AO19,TRUE, TRUE)</f>
        <v>1.3755471619907134</v>
      </c>
      <c r="AR2">
        <v>2.5326148296349744E-275</v>
      </c>
      <c r="AS2">
        <v>1956</v>
      </c>
      <c r="AT2" s="8">
        <v>4.86E-4</v>
      </c>
      <c r="AU2">
        <f t="array" ref="AU2:AV6">LOGEST(AT2:AT19,AS2:AS19,TRUE, TRUE)</f>
        <v>1.3760859726168382</v>
      </c>
      <c r="AV2">
        <v>1.1637487337319914E-275</v>
      </c>
      <c r="AW2">
        <v>1956</v>
      </c>
      <c r="AX2" s="8">
        <v>4.86E-4</v>
      </c>
      <c r="AY2">
        <f t="array" ref="AY2:AZ6">LOGEST(AX2:AX19,AW2:AW19,TRUE, TRUE)</f>
        <v>1.3752594934283222</v>
      </c>
      <c r="AZ2">
        <v>3.6821249947566053E-275</v>
      </c>
      <c r="BA2">
        <v>1956</v>
      </c>
      <c r="BB2" s="8">
        <v>4.86E-4</v>
      </c>
      <c r="BC2">
        <f t="array" ref="BC2:BD6">LOGEST(BB2:BB19,BA2:BA19,TRUE, TRUE)</f>
        <v>1.3781177633692407</v>
      </c>
      <c r="BD2">
        <v>6.2373114613262889E-277</v>
      </c>
      <c r="BE2">
        <v>1956</v>
      </c>
      <c r="BF2" s="8">
        <v>4.86E-4</v>
      </c>
      <c r="BG2">
        <f t="array" ref="BG2:BH6">LOGEST(BF2:BF19,BE2:BE19,TRUE, TRUE)</f>
        <v>1.375300306245985</v>
      </c>
      <c r="BH2">
        <v>3.4573899885339445E-275</v>
      </c>
      <c r="BI2">
        <v>1956</v>
      </c>
      <c r="BJ2" s="8">
        <v>4.86E-4</v>
      </c>
      <c r="BK2">
        <f t="array" ref="BK2:BL6">LOGEST(BJ2:BJ19,BI2:BI19,TRUE, TRUE)</f>
        <v>1.3722440560632787</v>
      </c>
      <c r="BL2">
        <v>2.7620300461593537E-273</v>
      </c>
      <c r="BM2">
        <v>1956</v>
      </c>
      <c r="BN2" s="8">
        <v>4.86E-4</v>
      </c>
      <c r="BO2">
        <f t="array" ref="BO2:BP6">LOGEST(BN2:BN19,BM2:BM19,TRUE, TRUE)</f>
        <v>1.3686381908350089</v>
      </c>
      <c r="BP2">
        <v>4.969882068048583E-271</v>
      </c>
      <c r="BQ2">
        <v>1956</v>
      </c>
      <c r="BR2" s="8">
        <v>4.86E-4</v>
      </c>
      <c r="BS2">
        <f t="array" ref="BS2:BT6">LOGEST(BR2:BR19,BQ2:BQ19,TRUE, TRUE)</f>
        <v>1.3671710228465004</v>
      </c>
      <c r="BT2">
        <v>4.1609276800449933E-270</v>
      </c>
      <c r="BU2">
        <v>1956</v>
      </c>
      <c r="BV2" s="8">
        <v>4.86E-4</v>
      </c>
      <c r="BW2">
        <f t="array" ref="BW2:BX6">LOGEST(BV2:BV19,BU2:BU19,TRUE, TRUE)</f>
        <v>1.3629528095265766</v>
      </c>
      <c r="BX2">
        <v>1.8973511000213747E-267</v>
      </c>
      <c r="BY2">
        <v>1956</v>
      </c>
      <c r="BZ2" s="8">
        <v>4.86E-4</v>
      </c>
      <c r="CA2">
        <f t="array" ref="CA2:CB6">LOGEST(BZ2:BZ19,BY2:BY19,TRUE, TRUE)</f>
        <v>1.3596269265647116</v>
      </c>
      <c r="CB2">
        <v>2.4007463583260257E-265</v>
      </c>
      <c r="CC2">
        <v>1956</v>
      </c>
      <c r="CD2" s="8">
        <v>4.86E-4</v>
      </c>
      <c r="CE2">
        <f t="array" ref="CE2:CF6">LOGEST(CD2:CD19,CC2:CC19,TRUE, TRUE)</f>
        <v>1.3709273019099135</v>
      </c>
      <c r="CF2">
        <v>1.8732111358291196E-272</v>
      </c>
    </row>
    <row r="3" spans="2:84">
      <c r="B3">
        <v>0.33404151901987844</v>
      </c>
      <c r="C3" s="15">
        <v>0.88815260628531545</v>
      </c>
      <c r="D3">
        <v>127.05205931588324</v>
      </c>
      <c r="E3">
        <v>1965</v>
      </c>
      <c r="F3" s="8">
        <v>1.3100000000000001E-2</v>
      </c>
      <c r="G3">
        <v>2.6491107611627696E-2</v>
      </c>
      <c r="H3">
        <v>52.719772085313245</v>
      </c>
      <c r="I3">
        <v>1971</v>
      </c>
      <c r="J3" s="8">
        <v>7.51E-2</v>
      </c>
      <c r="K3">
        <v>3.435404288071596E-2</v>
      </c>
      <c r="L3">
        <v>68.432226794304867</v>
      </c>
      <c r="M3">
        <v>1971</v>
      </c>
      <c r="N3" s="8">
        <v>7.51E-2</v>
      </c>
      <c r="O3">
        <v>2.9635318260403023E-2</v>
      </c>
      <c r="P3">
        <v>59.018082999000498</v>
      </c>
      <c r="Q3">
        <v>1965</v>
      </c>
      <c r="R3" s="8">
        <v>1.3100000000000001E-2</v>
      </c>
      <c r="S3">
        <v>2.8390994219955164E-2</v>
      </c>
      <c r="T3">
        <v>56.530686234652066</v>
      </c>
      <c r="U3">
        <v>1965</v>
      </c>
      <c r="V3" s="8">
        <v>1.3100000000000001E-2</v>
      </c>
      <c r="W3">
        <v>2.5731889720228586E-2</v>
      </c>
      <c r="X3">
        <v>51.216128844243194</v>
      </c>
      <c r="Y3">
        <v>1965</v>
      </c>
      <c r="Z3" s="8">
        <v>1.3100000000000001E-2</v>
      </c>
      <c r="AA3">
        <v>2.6236472577741362E-2</v>
      </c>
      <c r="AB3">
        <v>52.218984287267673</v>
      </c>
      <c r="AC3">
        <v>1965</v>
      </c>
      <c r="AD3" s="8">
        <v>1.3100000000000001E-2</v>
      </c>
      <c r="AE3">
        <v>2.6868592973170617E-2</v>
      </c>
      <c r="AF3">
        <v>53.474125847988795</v>
      </c>
      <c r="AG3">
        <v>1965</v>
      </c>
      <c r="AH3" s="8">
        <v>1.3100000000000001E-2</v>
      </c>
      <c r="AI3">
        <v>2.6267511730092289E-2</v>
      </c>
      <c r="AJ3">
        <v>52.274931397713139</v>
      </c>
      <c r="AK3">
        <v>1965</v>
      </c>
      <c r="AL3" s="8">
        <v>1.3100000000000001E-2</v>
      </c>
      <c r="AM3">
        <v>2.6015645815307183E-2</v>
      </c>
      <c r="AN3">
        <v>51.772247834133616</v>
      </c>
      <c r="AO3">
        <v>1965</v>
      </c>
      <c r="AP3" s="8">
        <v>1.3100000000000001E-2</v>
      </c>
      <c r="AQ3">
        <v>2.6891624063194248E-2</v>
      </c>
      <c r="AR3">
        <v>53.513986918110419</v>
      </c>
      <c r="AS3">
        <v>1965</v>
      </c>
      <c r="AT3" s="8">
        <v>1.3100000000000001E-2</v>
      </c>
      <c r="AU3">
        <v>2.6888255953792739E-2</v>
      </c>
      <c r="AV3">
        <v>53.505788724440897</v>
      </c>
      <c r="AW3">
        <v>1965</v>
      </c>
      <c r="AX3" s="8">
        <v>1.3100000000000001E-2</v>
      </c>
      <c r="AY3">
        <v>2.7389628420385309E-2</v>
      </c>
      <c r="AZ3">
        <v>54.500436012296937</v>
      </c>
      <c r="BA3">
        <v>1965</v>
      </c>
      <c r="BB3" s="8">
        <v>1.3100000000000001E-2</v>
      </c>
      <c r="BC3">
        <v>2.6851872412260808E-2</v>
      </c>
      <c r="BD3">
        <v>53.428902192697322</v>
      </c>
      <c r="BE3">
        <v>1965</v>
      </c>
      <c r="BF3" s="8">
        <v>1.3100000000000001E-2</v>
      </c>
      <c r="BG3">
        <v>2.7517717982441788E-2</v>
      </c>
      <c r="BH3">
        <v>54.752244104912521</v>
      </c>
      <c r="BI3">
        <v>1965</v>
      </c>
      <c r="BJ3" s="8">
        <v>1.3100000000000001E-2</v>
      </c>
      <c r="BK3">
        <v>2.7456806887855779E-2</v>
      </c>
      <c r="BL3">
        <v>54.629517394699263</v>
      </c>
      <c r="BM3">
        <v>1965</v>
      </c>
      <c r="BN3" s="8">
        <v>1.3100000000000001E-2</v>
      </c>
      <c r="BO3">
        <v>2.6910509508607638E-2</v>
      </c>
      <c r="BP3">
        <v>53.54107349406997</v>
      </c>
      <c r="BQ3">
        <v>1965</v>
      </c>
      <c r="BR3" s="8">
        <v>1.3100000000000001E-2</v>
      </c>
      <c r="BS3">
        <v>2.6801324162636583E-2</v>
      </c>
      <c r="BT3">
        <v>53.322342244524023</v>
      </c>
      <c r="BU3">
        <v>1965</v>
      </c>
      <c r="BV3" s="8">
        <v>1.3100000000000001E-2</v>
      </c>
      <c r="BW3">
        <v>2.6313046338971167E-2</v>
      </c>
      <c r="BX3">
        <v>52.347952738408843</v>
      </c>
      <c r="BY3">
        <v>1965</v>
      </c>
      <c r="BZ3" s="8">
        <v>1.3100000000000001E-2</v>
      </c>
      <c r="CA3">
        <v>2.5724139823073439E-2</v>
      </c>
      <c r="CB3">
        <v>51.174926167251542</v>
      </c>
      <c r="CC3">
        <v>1965</v>
      </c>
      <c r="CD3" s="8">
        <v>1.3100000000000001E-2</v>
      </c>
      <c r="CE3">
        <v>2.8152439150196377E-2</v>
      </c>
      <c r="CF3">
        <v>56.004145732534759</v>
      </c>
    </row>
    <row r="4" spans="2:84" ht="15" thickBot="1">
      <c r="B4">
        <v>0.32775709154643912</v>
      </c>
      <c r="C4" s="15">
        <v>0.89281401793270698</v>
      </c>
      <c r="D4">
        <v>133.27325095510102</v>
      </c>
      <c r="E4">
        <v>1971</v>
      </c>
      <c r="F4" s="8">
        <v>7.51E-2</v>
      </c>
      <c r="G4">
        <v>0.89456318879388164</v>
      </c>
      <c r="H4">
        <v>1.4665998201994388</v>
      </c>
      <c r="I4">
        <v>1985</v>
      </c>
      <c r="J4" s="8">
        <v>0.23599999999999999</v>
      </c>
      <c r="K4">
        <v>0.8581035785901312</v>
      </c>
      <c r="L4">
        <v>1.4740024138790084</v>
      </c>
      <c r="M4">
        <v>1985</v>
      </c>
      <c r="N4" s="8">
        <v>0.23599999999999999</v>
      </c>
      <c r="O4">
        <v>0.88815260628531545</v>
      </c>
      <c r="P4">
        <v>1.4525673308274574</v>
      </c>
      <c r="Q4">
        <v>1985</v>
      </c>
      <c r="R4" s="8">
        <v>0.23599999999999999</v>
      </c>
      <c r="S4">
        <v>0.89281401793270698</v>
      </c>
      <c r="T4">
        <v>1.4702527322546783</v>
      </c>
      <c r="U4">
        <v>1971</v>
      </c>
      <c r="V4" s="8">
        <v>7.51E-2</v>
      </c>
      <c r="W4">
        <v>0.90330469153796422</v>
      </c>
      <c r="X4">
        <v>1.4182917158919843</v>
      </c>
      <c r="Y4">
        <v>1971</v>
      </c>
      <c r="Z4" s="8">
        <v>7.51E-2</v>
      </c>
      <c r="AA4">
        <v>0.90054331971824453</v>
      </c>
      <c r="AB4">
        <v>1.4483890040354885</v>
      </c>
      <c r="AC4">
        <v>1971</v>
      </c>
      <c r="AD4" s="8">
        <v>7.51E-2</v>
      </c>
      <c r="AE4">
        <v>0.89713367115349807</v>
      </c>
      <c r="AF4">
        <v>1.4864185490700104</v>
      </c>
      <c r="AG4">
        <v>1971</v>
      </c>
      <c r="AH4" s="8">
        <v>7.51E-2</v>
      </c>
      <c r="AI4">
        <v>0.90164323315095818</v>
      </c>
      <c r="AJ4">
        <v>1.4542204187607104</v>
      </c>
      <c r="AK4">
        <v>1971</v>
      </c>
      <c r="AL4" s="8">
        <v>7.51E-2</v>
      </c>
      <c r="AM4">
        <v>0.90367489485019958</v>
      </c>
      <c r="AN4">
        <v>1.4400547095518736</v>
      </c>
      <c r="AO4">
        <v>1971</v>
      </c>
      <c r="AP4" s="8">
        <v>7.51E-2</v>
      </c>
      <c r="AQ4">
        <v>0.89781994632293838</v>
      </c>
      <c r="AR4">
        <v>1.4878006872138219</v>
      </c>
      <c r="AS4">
        <v>1971</v>
      </c>
      <c r="AT4" s="8">
        <v>7.51E-2</v>
      </c>
      <c r="AU4">
        <v>0.89806788041681218</v>
      </c>
      <c r="AV4">
        <v>1.4863583175415649</v>
      </c>
      <c r="AW4">
        <v>1971</v>
      </c>
      <c r="AX4" s="8">
        <v>7.51E-2</v>
      </c>
      <c r="AY4">
        <v>0.89427969508272953</v>
      </c>
      <c r="AZ4">
        <v>1.5099390940411919</v>
      </c>
      <c r="BA4">
        <v>1971</v>
      </c>
      <c r="BB4" s="8">
        <v>7.51E-2</v>
      </c>
      <c r="BC4">
        <v>0.89915480090420563</v>
      </c>
      <c r="BD4">
        <v>1.4774902381189081</v>
      </c>
      <c r="BE4">
        <v>1971</v>
      </c>
      <c r="BF4" s="8">
        <v>7.51E-2</v>
      </c>
      <c r="BG4">
        <v>0.89341196383509802</v>
      </c>
      <c r="BH4">
        <v>1.5107202110665816</v>
      </c>
      <c r="BI4">
        <v>1971</v>
      </c>
      <c r="BJ4" s="8">
        <v>7.51E-2</v>
      </c>
      <c r="BK4">
        <v>0.89249630032380212</v>
      </c>
      <c r="BL4">
        <v>1.5034395202368367</v>
      </c>
      <c r="BM4">
        <v>1971</v>
      </c>
      <c r="BN4" s="8">
        <v>7.51E-2</v>
      </c>
      <c r="BO4">
        <v>0.89472991005603808</v>
      </c>
      <c r="BP4">
        <v>1.469137471915372</v>
      </c>
      <c r="BQ4">
        <v>1971</v>
      </c>
      <c r="BR4" s="8">
        <v>7.51E-2</v>
      </c>
      <c r="BS4">
        <v>0.89485077392802082</v>
      </c>
      <c r="BT4">
        <v>1.4582728301061461</v>
      </c>
      <c r="BU4">
        <v>1971</v>
      </c>
      <c r="BV4" s="8">
        <v>7.51E-2</v>
      </c>
      <c r="BW4">
        <v>0.89643158616468366</v>
      </c>
      <c r="BX4">
        <v>1.4204848392832858</v>
      </c>
      <c r="BY4">
        <v>1971</v>
      </c>
      <c r="BZ4" s="8">
        <v>7.51E-2</v>
      </c>
      <c r="CA4">
        <v>0.89913198271672945</v>
      </c>
      <c r="CB4">
        <v>1.3824182418905466</v>
      </c>
      <c r="CC4">
        <v>1971</v>
      </c>
      <c r="CD4" s="8">
        <v>7.51E-2</v>
      </c>
      <c r="CE4">
        <v>0.88699232583887677</v>
      </c>
      <c r="CF4">
        <v>1.5054610245336975</v>
      </c>
    </row>
    <row r="5" spans="2:84" ht="17" thickTop="1" thickBot="1">
      <c r="B5">
        <v>0.31459086253125512</v>
      </c>
      <c r="C5" s="15">
        <v>0.90330469153796422</v>
      </c>
      <c r="D5">
        <v>149.46821406833672</v>
      </c>
      <c r="E5">
        <v>1985</v>
      </c>
      <c r="F5" s="8">
        <v>0.23599999999999999</v>
      </c>
      <c r="G5">
        <v>144.2340112104369</v>
      </c>
      <c r="H5">
        <v>17</v>
      </c>
      <c r="I5">
        <v>1986</v>
      </c>
      <c r="J5" s="8">
        <v>0.45900000000000002</v>
      </c>
      <c r="K5" s="12">
        <v>96.758305255520781</v>
      </c>
      <c r="L5">
        <v>16</v>
      </c>
      <c r="M5">
        <v>1986</v>
      </c>
      <c r="N5" s="8">
        <v>0.45900000000000002</v>
      </c>
      <c r="O5" s="12">
        <v>127.05205931588324</v>
      </c>
      <c r="P5">
        <v>16</v>
      </c>
      <c r="Q5">
        <v>1986</v>
      </c>
      <c r="R5" s="8">
        <v>0.45900000000000002</v>
      </c>
      <c r="S5" s="12">
        <v>133.27325095510102</v>
      </c>
      <c r="T5">
        <v>16</v>
      </c>
      <c r="U5">
        <v>1986</v>
      </c>
      <c r="V5" s="8">
        <v>0.45900000000000002</v>
      </c>
      <c r="W5" s="12">
        <v>149.46821406833672</v>
      </c>
      <c r="X5">
        <v>16</v>
      </c>
      <c r="Y5">
        <v>1985</v>
      </c>
      <c r="Z5" s="8">
        <v>0.23599999999999999</v>
      </c>
      <c r="AA5" s="12">
        <v>144.87406049219467</v>
      </c>
      <c r="AB5">
        <v>16</v>
      </c>
      <c r="AC5">
        <v>1985</v>
      </c>
      <c r="AD5" s="8">
        <v>0.23599999999999999</v>
      </c>
      <c r="AE5" s="12">
        <v>139.5416644048351</v>
      </c>
      <c r="AF5">
        <v>16</v>
      </c>
      <c r="AG5">
        <v>1985</v>
      </c>
      <c r="AH5" s="8">
        <v>0.23599999999999999</v>
      </c>
      <c r="AI5" s="12">
        <v>146.67309827860495</v>
      </c>
      <c r="AJ5">
        <v>16</v>
      </c>
      <c r="AK5">
        <v>1985</v>
      </c>
      <c r="AL5" s="8">
        <v>0.23599999999999999</v>
      </c>
      <c r="AM5" s="12">
        <v>150.10415296321293</v>
      </c>
      <c r="AN5">
        <v>16</v>
      </c>
      <c r="AO5">
        <v>1985</v>
      </c>
      <c r="AP5" s="8">
        <v>0.23599999999999999</v>
      </c>
      <c r="AQ5" s="12">
        <v>140.58633387067636</v>
      </c>
      <c r="AR5">
        <v>16</v>
      </c>
      <c r="AS5">
        <v>1985</v>
      </c>
      <c r="AT5" s="8">
        <v>0.23599999999999999</v>
      </c>
      <c r="AU5" s="12">
        <v>140.96720587608556</v>
      </c>
      <c r="AV5">
        <v>16</v>
      </c>
      <c r="AW5">
        <v>1985</v>
      </c>
      <c r="AX5" s="8">
        <v>0.23599999999999999</v>
      </c>
      <c r="AY5" s="12">
        <v>135.34273413721709</v>
      </c>
      <c r="AZ5">
        <v>16</v>
      </c>
      <c r="BA5">
        <v>1985</v>
      </c>
      <c r="BB5" s="8">
        <v>0.23599999999999999</v>
      </c>
      <c r="BC5" s="12">
        <v>142.65901543613759</v>
      </c>
      <c r="BD5">
        <v>16</v>
      </c>
      <c r="BE5">
        <v>1985</v>
      </c>
      <c r="BF5" s="8">
        <v>0.23599999999999999</v>
      </c>
      <c r="BG5" s="12">
        <v>134.11065571417845</v>
      </c>
      <c r="BH5">
        <v>16</v>
      </c>
      <c r="BI5">
        <v>1985</v>
      </c>
      <c r="BJ5" s="8">
        <v>0.23599999999999999</v>
      </c>
      <c r="BK5" s="12">
        <v>132.83208715785725</v>
      </c>
      <c r="BL5">
        <v>16</v>
      </c>
      <c r="BM5">
        <v>1985</v>
      </c>
      <c r="BN5" s="8">
        <v>0.23599999999999999</v>
      </c>
      <c r="BO5" s="12">
        <v>135.989990780071</v>
      </c>
      <c r="BP5">
        <v>16</v>
      </c>
      <c r="BQ5">
        <v>1985</v>
      </c>
      <c r="BR5" s="8">
        <v>0.23599999999999999</v>
      </c>
      <c r="BS5" s="12">
        <v>136.16469581095458</v>
      </c>
      <c r="BT5">
        <v>16</v>
      </c>
      <c r="BU5">
        <v>1985</v>
      </c>
      <c r="BV5" s="8">
        <v>0.23599999999999999</v>
      </c>
      <c r="BW5" s="12">
        <v>138.48725540435063</v>
      </c>
      <c r="BX5">
        <v>16</v>
      </c>
      <c r="BY5">
        <v>1985</v>
      </c>
      <c r="BZ5" s="8">
        <v>0.23599999999999999</v>
      </c>
      <c r="CA5" s="12">
        <v>142.62312386954869</v>
      </c>
      <c r="CB5">
        <v>16</v>
      </c>
      <c r="CC5">
        <v>1985</v>
      </c>
      <c r="CD5" s="8">
        <v>0.23599999999999999</v>
      </c>
      <c r="CE5" s="12">
        <v>125.58330501685801</v>
      </c>
      <c r="CF5">
        <v>16</v>
      </c>
    </row>
    <row r="6" spans="2:84" ht="15" thickTop="1">
      <c r="B6">
        <v>0.31579173636681451</v>
      </c>
      <c r="C6" s="15">
        <v>0.90054331971824453</v>
      </c>
      <c r="D6">
        <v>144.87406049219467</v>
      </c>
      <c r="E6">
        <v>1986</v>
      </c>
      <c r="F6" s="8">
        <v>0.45900000000000002</v>
      </c>
      <c r="G6">
        <v>310.23510292602759</v>
      </c>
      <c r="H6">
        <v>36.565555554353452</v>
      </c>
      <c r="I6">
        <v>1988</v>
      </c>
      <c r="J6" s="8">
        <v>1.595</v>
      </c>
      <c r="K6">
        <v>210.22513617316574</v>
      </c>
      <c r="L6">
        <v>34.762929857938303</v>
      </c>
      <c r="M6">
        <v>1988</v>
      </c>
      <c r="N6" s="8">
        <v>1.595</v>
      </c>
      <c r="O6">
        <v>268.07372767446304</v>
      </c>
      <c r="P6">
        <v>33.759229609395263</v>
      </c>
      <c r="Q6">
        <v>1988</v>
      </c>
      <c r="R6" s="8">
        <v>1.595</v>
      </c>
      <c r="S6">
        <v>288.08920290217355</v>
      </c>
      <c r="T6">
        <v>34.586289547237548</v>
      </c>
      <c r="U6">
        <v>1988</v>
      </c>
      <c r="V6" s="8">
        <v>1.595</v>
      </c>
      <c r="W6">
        <v>300.66299397442725</v>
      </c>
      <c r="X6">
        <v>32.184822261885266</v>
      </c>
      <c r="Y6">
        <v>1988</v>
      </c>
      <c r="Z6" s="8">
        <v>1.595</v>
      </c>
      <c r="AA6">
        <v>303.92125274988274</v>
      </c>
      <c r="AB6">
        <v>33.565291312174629</v>
      </c>
      <c r="AC6">
        <v>1986</v>
      </c>
      <c r="AD6" s="8">
        <v>0.45900000000000002</v>
      </c>
      <c r="AE6">
        <v>308.30894937811672</v>
      </c>
      <c r="AF6">
        <v>35.351041648310321</v>
      </c>
      <c r="AG6">
        <v>1986</v>
      </c>
      <c r="AH6" s="8">
        <v>0.45900000000000002</v>
      </c>
      <c r="AI6">
        <v>310.17796515982167</v>
      </c>
      <c r="AJ6">
        <v>33.836112421449215</v>
      </c>
      <c r="AK6">
        <v>1986</v>
      </c>
      <c r="AL6" s="8">
        <v>0.45900000000000002</v>
      </c>
      <c r="AM6">
        <v>311.27962297091614</v>
      </c>
      <c r="AN6">
        <v>33.180121064040499</v>
      </c>
      <c r="AO6">
        <v>1986</v>
      </c>
      <c r="AP6" s="8">
        <v>0.45900000000000002</v>
      </c>
      <c r="AQ6">
        <v>311.19500374061607</v>
      </c>
      <c r="AR6">
        <v>35.416814157982728</v>
      </c>
      <c r="AS6">
        <v>1986</v>
      </c>
      <c r="AT6" s="8">
        <v>0.45900000000000002</v>
      </c>
      <c r="AU6">
        <v>311.43335700505224</v>
      </c>
      <c r="AV6">
        <v>35.348176769999867</v>
      </c>
      <c r="AW6">
        <v>1986</v>
      </c>
      <c r="AX6" s="8">
        <v>0.45900000000000002</v>
      </c>
      <c r="AY6">
        <v>308.5700742077766</v>
      </c>
      <c r="AZ6">
        <v>36.478657083422966</v>
      </c>
      <c r="BA6">
        <v>1986</v>
      </c>
      <c r="BB6" s="8">
        <v>0.45900000000000002</v>
      </c>
      <c r="BC6">
        <v>311.42140713640885</v>
      </c>
      <c r="BD6">
        <v>34.927638459786685</v>
      </c>
      <c r="BE6">
        <v>1986</v>
      </c>
      <c r="BF6" s="8">
        <v>0.45900000000000002</v>
      </c>
      <c r="BG6">
        <v>306.07747135237264</v>
      </c>
      <c r="BH6">
        <v>36.516408898000911</v>
      </c>
      <c r="BI6">
        <v>1986</v>
      </c>
      <c r="BJ6" s="8">
        <v>0.45900000000000002</v>
      </c>
      <c r="BK6">
        <v>300.24440350418985</v>
      </c>
      <c r="BL6">
        <v>36.165286256159519</v>
      </c>
      <c r="BM6">
        <v>1986</v>
      </c>
      <c r="BN6" s="8">
        <v>0.45900000000000002</v>
      </c>
      <c r="BO6">
        <v>293.51602439939597</v>
      </c>
      <c r="BP6">
        <v>34.533838582174248</v>
      </c>
      <c r="BQ6">
        <v>1986</v>
      </c>
      <c r="BR6" s="8">
        <v>0.45900000000000002</v>
      </c>
      <c r="BS6">
        <v>289.5623474611175</v>
      </c>
      <c r="BT6">
        <v>34.024954352412621</v>
      </c>
      <c r="BU6">
        <v>1986</v>
      </c>
      <c r="BV6" s="8">
        <v>0.45900000000000002</v>
      </c>
      <c r="BW6">
        <v>279.43642348651008</v>
      </c>
      <c r="BX6">
        <v>32.284434858138603</v>
      </c>
      <c r="BY6">
        <v>1986</v>
      </c>
      <c r="BZ6" s="8">
        <v>0.45900000000000002</v>
      </c>
      <c r="CA6">
        <v>272.56422744911367</v>
      </c>
      <c r="CB6">
        <v>30.577283128188</v>
      </c>
      <c r="CC6">
        <v>1986</v>
      </c>
      <c r="CD6" s="8">
        <v>0.45900000000000002</v>
      </c>
      <c r="CE6">
        <v>284.62362206149226</v>
      </c>
      <c r="CF6">
        <v>36.262606342240801</v>
      </c>
    </row>
    <row r="7" spans="2:84">
      <c r="B7">
        <v>0.31739265610084022</v>
      </c>
      <c r="C7" s="15">
        <v>0.89713367115349807</v>
      </c>
      <c r="D7">
        <v>139.5416644048351</v>
      </c>
      <c r="E7">
        <v>1988</v>
      </c>
      <c r="F7" s="8">
        <v>1.595</v>
      </c>
      <c r="G7" t="s">
        <v>18</v>
      </c>
      <c r="H7">
        <f>TINV(0.0455,H5)</f>
        <v>2.1582634005973014</v>
      </c>
      <c r="I7">
        <v>1990</v>
      </c>
      <c r="J7" s="8">
        <v>1.7629999999999999</v>
      </c>
      <c r="K7" t="s">
        <v>18</v>
      </c>
      <c r="L7">
        <f>TINV(0.0455,L5)</f>
        <v>2.1689429956774156</v>
      </c>
      <c r="M7">
        <v>1990</v>
      </c>
      <c r="N7" s="8">
        <v>1.7629999999999999</v>
      </c>
      <c r="O7" t="s">
        <v>18</v>
      </c>
      <c r="P7">
        <f>TINV(0.0455,P5)</f>
        <v>2.1689429956774156</v>
      </c>
      <c r="Q7">
        <v>1990</v>
      </c>
      <c r="R7" s="8">
        <v>1.7629999999999999</v>
      </c>
      <c r="S7" t="s">
        <v>18</v>
      </c>
      <c r="T7">
        <f>TINV(0.0455,T5)</f>
        <v>2.1689429956774156</v>
      </c>
      <c r="U7">
        <v>1990</v>
      </c>
      <c r="V7" s="8">
        <v>1.7629999999999999</v>
      </c>
      <c r="W7" t="s">
        <v>18</v>
      </c>
      <c r="X7">
        <f>TINV(0.0455,X5)</f>
        <v>2.1689429956774156</v>
      </c>
      <c r="Y7">
        <v>1990</v>
      </c>
      <c r="Z7" s="8">
        <v>1.7629999999999999</v>
      </c>
      <c r="AA7" t="s">
        <v>18</v>
      </c>
      <c r="AB7">
        <f>TINV(0.0455,AB5)</f>
        <v>2.1689429956774156</v>
      </c>
      <c r="AC7">
        <v>1990</v>
      </c>
      <c r="AD7" s="8">
        <v>1.7629999999999999</v>
      </c>
      <c r="AE7" t="s">
        <v>18</v>
      </c>
      <c r="AF7">
        <f>TINV(0.0455,AF5)</f>
        <v>2.1689429956774156</v>
      </c>
      <c r="AG7">
        <v>1988</v>
      </c>
      <c r="AH7" s="8">
        <v>1.595</v>
      </c>
      <c r="AI7" t="s">
        <v>18</v>
      </c>
      <c r="AJ7">
        <f>TINV(0.0455,AJ5)</f>
        <v>2.1689429956774156</v>
      </c>
      <c r="AK7">
        <v>1988</v>
      </c>
      <c r="AL7" s="8">
        <v>1.595</v>
      </c>
      <c r="AM7" t="s">
        <v>18</v>
      </c>
      <c r="AN7">
        <f>TINV(0.0455,AN5)</f>
        <v>2.1689429956774156</v>
      </c>
      <c r="AO7">
        <v>1988</v>
      </c>
      <c r="AP7" s="8">
        <v>1.595</v>
      </c>
      <c r="AQ7" t="s">
        <v>18</v>
      </c>
      <c r="AR7">
        <f>TINV(0.0455,AR5)</f>
        <v>2.1689429956774156</v>
      </c>
      <c r="AS7">
        <v>1988</v>
      </c>
      <c r="AT7" s="8">
        <v>1.595</v>
      </c>
      <c r="AU7" t="s">
        <v>18</v>
      </c>
      <c r="AV7">
        <f>TINV(0.0455,AV5)</f>
        <v>2.1689429956774156</v>
      </c>
      <c r="AW7">
        <v>1988</v>
      </c>
      <c r="AX7" s="8">
        <v>1.595</v>
      </c>
      <c r="AY7" t="s">
        <v>18</v>
      </c>
      <c r="AZ7">
        <f>TINV(0.0455,AZ5)</f>
        <v>2.1689429956774156</v>
      </c>
      <c r="BA7">
        <v>1988</v>
      </c>
      <c r="BB7" s="8">
        <v>1.595</v>
      </c>
      <c r="BC7" t="s">
        <v>18</v>
      </c>
      <c r="BD7">
        <f>TINV(0.0455,BD5)</f>
        <v>2.1689429956774156</v>
      </c>
      <c r="BE7">
        <v>1988</v>
      </c>
      <c r="BF7" s="8">
        <v>1.595</v>
      </c>
      <c r="BG7" t="s">
        <v>18</v>
      </c>
      <c r="BH7">
        <f>TINV(0.0455,BH5)</f>
        <v>2.1689429956774156</v>
      </c>
      <c r="BI7">
        <v>1988</v>
      </c>
      <c r="BJ7" s="8">
        <v>1.595</v>
      </c>
      <c r="BK7" t="s">
        <v>18</v>
      </c>
      <c r="BL7">
        <f>TINV(0.0455,BL5)</f>
        <v>2.1689429956774156</v>
      </c>
      <c r="BM7">
        <v>1988</v>
      </c>
      <c r="BN7" s="8">
        <v>1.595</v>
      </c>
      <c r="BO7" t="s">
        <v>18</v>
      </c>
      <c r="BP7">
        <f>TINV(0.0455,BP5)</f>
        <v>2.1689429956774156</v>
      </c>
      <c r="BQ7">
        <v>1988</v>
      </c>
      <c r="BR7" s="8">
        <v>1.595</v>
      </c>
      <c r="BS7" t="s">
        <v>18</v>
      </c>
      <c r="BT7">
        <f>TINV(0.0455,BT5)</f>
        <v>2.1689429956774156</v>
      </c>
      <c r="BU7">
        <v>1988</v>
      </c>
      <c r="BV7" s="8">
        <v>1.595</v>
      </c>
      <c r="BW7" t="s">
        <v>18</v>
      </c>
      <c r="BX7">
        <f>TINV(0.0455,BX5)</f>
        <v>2.1689429956774156</v>
      </c>
      <c r="BY7">
        <v>1988</v>
      </c>
      <c r="BZ7" s="8">
        <v>1.595</v>
      </c>
      <c r="CA7" t="s">
        <v>18</v>
      </c>
      <c r="CB7">
        <f>TINV(0.0455,CB5)</f>
        <v>2.1689429956774156</v>
      </c>
      <c r="CC7">
        <v>1988</v>
      </c>
      <c r="CD7" s="8">
        <v>1.595</v>
      </c>
    </row>
    <row r="8" spans="2:84">
      <c r="B8">
        <v>0.31812233966854586</v>
      </c>
      <c r="C8" s="15">
        <v>0.90164323315095818</v>
      </c>
      <c r="D8">
        <v>146.67309827860495</v>
      </c>
      <c r="E8">
        <v>1990</v>
      </c>
      <c r="F8" s="8">
        <v>1.7629999999999999</v>
      </c>
      <c r="G8" t="s">
        <v>19</v>
      </c>
      <c r="H8">
        <f>H7*G3</f>
        <v>5.7174787999460644E-2</v>
      </c>
      <c r="I8">
        <v>1991</v>
      </c>
      <c r="J8" s="8">
        <v>2.0190000000000001</v>
      </c>
      <c r="K8" t="s">
        <v>19</v>
      </c>
      <c r="L8">
        <f>L7*K3</f>
        <v>7.4511960679330469E-2</v>
      </c>
      <c r="M8">
        <v>1991</v>
      </c>
      <c r="N8" s="8">
        <v>2.0190000000000001</v>
      </c>
      <c r="O8" t="s">
        <v>19</v>
      </c>
      <c r="P8">
        <f>P7*O3</f>
        <v>6.4277315965572152E-2</v>
      </c>
      <c r="Q8">
        <v>1991</v>
      </c>
      <c r="R8" s="8">
        <v>2.0190000000000001</v>
      </c>
      <c r="S8" t="s">
        <v>19</v>
      </c>
      <c r="T8">
        <f>T7*S3</f>
        <v>6.1578448053689741E-2</v>
      </c>
      <c r="U8">
        <v>1991</v>
      </c>
      <c r="V8" s="8">
        <v>2.0190000000000001</v>
      </c>
      <c r="W8" t="s">
        <v>19</v>
      </c>
      <c r="X8">
        <f>X7*W3</f>
        <v>5.5811001974233485E-2</v>
      </c>
      <c r="Y8">
        <v>1991</v>
      </c>
      <c r="Z8" s="8">
        <v>2.0190000000000001</v>
      </c>
      <c r="AA8" t="s">
        <v>19</v>
      </c>
      <c r="AB8">
        <f>AB7*AA3</f>
        <v>5.6905413428774712E-2</v>
      </c>
      <c r="AC8">
        <v>1991</v>
      </c>
      <c r="AD8" s="8">
        <v>2.0190000000000001</v>
      </c>
      <c r="AE8" t="s">
        <v>19</v>
      </c>
      <c r="AF8">
        <f>AF7*AE3</f>
        <v>5.8276446532865837E-2</v>
      </c>
      <c r="AG8">
        <v>1991</v>
      </c>
      <c r="AH8" s="8">
        <v>2.0190000000000001</v>
      </c>
      <c r="AI8" t="s">
        <v>19</v>
      </c>
      <c r="AJ8">
        <f>AJ7*AI3</f>
        <v>5.6972735580858025E-2</v>
      </c>
      <c r="AK8">
        <v>1990</v>
      </c>
      <c r="AL8" s="8">
        <v>1.7629999999999999</v>
      </c>
      <c r="AM8" t="s">
        <v>19</v>
      </c>
      <c r="AN8">
        <f>AN7*AM3</f>
        <v>5.642645276913498E-2</v>
      </c>
      <c r="AO8">
        <v>1990</v>
      </c>
      <c r="AP8" s="8">
        <v>1.7629999999999999</v>
      </c>
      <c r="AQ8" t="s">
        <v>19</v>
      </c>
      <c r="AR8">
        <f>AR7*AQ3</f>
        <v>5.8326399654255408E-2</v>
      </c>
      <c r="AS8">
        <v>1990</v>
      </c>
      <c r="AT8" s="8">
        <v>1.7629999999999999</v>
      </c>
      <c r="AU8" t="s">
        <v>19</v>
      </c>
      <c r="AV8">
        <f>AV7*AU3</f>
        <v>5.8319094416960329E-2</v>
      </c>
      <c r="AW8">
        <v>1990</v>
      </c>
      <c r="AX8" s="8">
        <v>1.7629999999999999</v>
      </c>
      <c r="AY8" t="s">
        <v>19</v>
      </c>
      <c r="AZ8">
        <f>AZ7*AY3</f>
        <v>5.9406542716601791E-2</v>
      </c>
      <c r="BA8">
        <v>1990</v>
      </c>
      <c r="BB8" s="8">
        <v>1.7629999999999999</v>
      </c>
      <c r="BC8" t="s">
        <v>19</v>
      </c>
      <c r="BD8">
        <f>BD7*BC3</f>
        <v>5.8240180589396708E-2</v>
      </c>
      <c r="BE8">
        <v>1990</v>
      </c>
      <c r="BF8" s="8">
        <v>1.7629999999999999</v>
      </c>
      <c r="BG8" t="s">
        <v>19</v>
      </c>
      <c r="BH8">
        <f>BH7*BG3</f>
        <v>5.9684361675043582E-2</v>
      </c>
      <c r="BI8">
        <v>1990</v>
      </c>
      <c r="BJ8" s="8">
        <v>1.7629999999999999</v>
      </c>
      <c r="BK8" t="s">
        <v>19</v>
      </c>
      <c r="BL8">
        <f>BL7*BK3</f>
        <v>5.9552248983082208E-2</v>
      </c>
      <c r="BM8">
        <v>1990</v>
      </c>
      <c r="BN8" s="8">
        <v>1.7629999999999999</v>
      </c>
      <c r="BO8" t="s">
        <v>19</v>
      </c>
      <c r="BP8">
        <f>BP7*BO3</f>
        <v>5.8367361108805027E-2</v>
      </c>
      <c r="BQ8">
        <v>1990</v>
      </c>
      <c r="BR8" s="8">
        <v>1.7629999999999999</v>
      </c>
      <c r="BS8" t="s">
        <v>19</v>
      </c>
      <c r="BT8">
        <f>BT7*BS3</f>
        <v>5.8130544317430491E-2</v>
      </c>
      <c r="BU8">
        <v>1990</v>
      </c>
      <c r="BV8" s="8">
        <v>1.7629999999999999</v>
      </c>
      <c r="BW8" t="s">
        <v>19</v>
      </c>
      <c r="BX8">
        <f>BX7*BW3</f>
        <v>5.7071497551846775E-2</v>
      </c>
      <c r="BY8">
        <v>1990</v>
      </c>
      <c r="BZ8" s="8">
        <v>1.7629999999999999</v>
      </c>
      <c r="CA8" t="s">
        <v>19</v>
      </c>
      <c r="CB8">
        <f>CB7*CA3</f>
        <v>5.5794192889081606E-2</v>
      </c>
      <c r="CC8">
        <v>1990</v>
      </c>
      <c r="CD8" s="8">
        <v>1.7629999999999999</v>
      </c>
    </row>
    <row r="9" spans="2:84">
      <c r="B9">
        <v>0.3187358879131304</v>
      </c>
      <c r="C9" s="15">
        <v>0.90367489485019958</v>
      </c>
      <c r="D9">
        <v>150.10415296321293</v>
      </c>
      <c r="E9">
        <v>1991</v>
      </c>
      <c r="F9" s="8">
        <v>2.0190000000000001</v>
      </c>
      <c r="G9" t="s">
        <v>20</v>
      </c>
      <c r="H9">
        <f>G2+H8</f>
        <v>1.4317592653518902</v>
      </c>
      <c r="I9">
        <v>1992</v>
      </c>
      <c r="J9" s="8">
        <v>5.8639999999999999</v>
      </c>
      <c r="K9" t="s">
        <v>20</v>
      </c>
      <c r="L9">
        <f>K2+L8</f>
        <v>1.4765491156280741</v>
      </c>
      <c r="M9">
        <v>1992</v>
      </c>
      <c r="N9" s="8">
        <v>5.8639999999999999</v>
      </c>
      <c r="O9" t="s">
        <v>20</v>
      </c>
      <c r="P9">
        <f>O2+P8</f>
        <v>1.460878443846334</v>
      </c>
      <c r="Q9">
        <v>1992</v>
      </c>
      <c r="R9" s="8">
        <v>5.8639999999999999</v>
      </c>
      <c r="S9" t="s">
        <v>20</v>
      </c>
      <c r="T9">
        <f>S2+T8</f>
        <v>1.449430258457987</v>
      </c>
      <c r="U9">
        <v>1992</v>
      </c>
      <c r="V9" s="8">
        <v>5.8639999999999999</v>
      </c>
      <c r="W9" t="s">
        <v>20</v>
      </c>
      <c r="X9">
        <f>W2+X8</f>
        <v>1.4255098031758111</v>
      </c>
      <c r="Y9">
        <v>1992</v>
      </c>
      <c r="Z9" s="8">
        <v>5.8639999999999999</v>
      </c>
      <c r="AA9" t="s">
        <v>20</v>
      </c>
      <c r="AB9">
        <f>AA2+AB8</f>
        <v>1.4282500380986964</v>
      </c>
      <c r="AC9">
        <v>1992</v>
      </c>
      <c r="AD9" s="8">
        <v>5.8639999999999999</v>
      </c>
      <c r="AE9" t="s">
        <v>20</v>
      </c>
      <c r="AF9">
        <f>AE2+AF8</f>
        <v>1.431818242152469</v>
      </c>
      <c r="AG9">
        <v>1992</v>
      </c>
      <c r="AH9" s="8">
        <v>5.8639999999999999</v>
      </c>
      <c r="AI9" t="s">
        <v>20</v>
      </c>
      <c r="AJ9">
        <f>AI2+AJ8</f>
        <v>1.4315171478302355</v>
      </c>
      <c r="AK9">
        <v>1992</v>
      </c>
      <c r="AL9" s="8">
        <v>5.8639999999999999</v>
      </c>
      <c r="AM9" t="s">
        <v>20</v>
      </c>
      <c r="AN9">
        <f>AM2+AN8</f>
        <v>1.4318144731004163</v>
      </c>
      <c r="AO9">
        <v>1991</v>
      </c>
      <c r="AP9" s="8">
        <v>2.0190000000000001</v>
      </c>
      <c r="AQ9" t="s">
        <v>20</v>
      </c>
      <c r="AR9">
        <f>AQ2+AR8</f>
        <v>1.4338735616449687</v>
      </c>
      <c r="AS9">
        <v>1991</v>
      </c>
      <c r="AT9" s="8">
        <v>2.0190000000000001</v>
      </c>
      <c r="AU9" t="s">
        <v>20</v>
      </c>
      <c r="AV9">
        <f>AU2+AV8</f>
        <v>1.4344050670337984</v>
      </c>
      <c r="AW9">
        <v>1991</v>
      </c>
      <c r="AX9" s="8">
        <v>2.0190000000000001</v>
      </c>
      <c r="AY9" t="s">
        <v>20</v>
      </c>
      <c r="AZ9">
        <f>AY2+AZ8</f>
        <v>1.4346660361449239</v>
      </c>
      <c r="BA9">
        <v>1991</v>
      </c>
      <c r="BB9" s="8">
        <v>2.0190000000000001</v>
      </c>
      <c r="BC9" t="s">
        <v>20</v>
      </c>
      <c r="BD9">
        <f>BC2+BD8</f>
        <v>1.4363579439586374</v>
      </c>
      <c r="BE9">
        <v>1991</v>
      </c>
      <c r="BF9" s="8">
        <v>2.0190000000000001</v>
      </c>
      <c r="BG9" t="s">
        <v>20</v>
      </c>
      <c r="BH9">
        <f>BG2+BH8</f>
        <v>1.4349846679210285</v>
      </c>
      <c r="BI9">
        <v>1991</v>
      </c>
      <c r="BJ9" s="8">
        <v>2.0190000000000001</v>
      </c>
      <c r="BK9" t="s">
        <v>20</v>
      </c>
      <c r="BL9">
        <f>BK2+BL8</f>
        <v>1.4317963050463609</v>
      </c>
      <c r="BM9">
        <v>1991</v>
      </c>
      <c r="BN9" s="8">
        <v>2.0190000000000001</v>
      </c>
      <c r="BO9" t="s">
        <v>20</v>
      </c>
      <c r="BP9">
        <f>BO2+BP8</f>
        <v>1.4270055519438141</v>
      </c>
      <c r="BQ9">
        <v>1991</v>
      </c>
      <c r="BR9" s="8">
        <v>2.0190000000000001</v>
      </c>
      <c r="BS9" t="s">
        <v>20</v>
      </c>
      <c r="BT9">
        <f>BS2+BT8</f>
        <v>1.4253015671639309</v>
      </c>
      <c r="BU9">
        <v>1991</v>
      </c>
      <c r="BV9" s="8">
        <v>2.0190000000000001</v>
      </c>
      <c r="BW9" t="s">
        <v>20</v>
      </c>
      <c r="BX9">
        <f>BW2+BX8</f>
        <v>1.4200243070784233</v>
      </c>
      <c r="BY9">
        <v>1991</v>
      </c>
      <c r="BZ9" s="8">
        <v>2.0190000000000001</v>
      </c>
      <c r="CA9" t="s">
        <v>20</v>
      </c>
      <c r="CB9">
        <f>CA2+CB8</f>
        <v>1.4154211194537933</v>
      </c>
      <c r="CC9">
        <v>1991</v>
      </c>
      <c r="CD9" s="8">
        <v>2.0190000000000001</v>
      </c>
    </row>
    <row r="10" spans="2:84">
      <c r="B10">
        <v>0.31885158795625185</v>
      </c>
      <c r="C10" s="15">
        <v>0.89781994632293838</v>
      </c>
      <c r="D10">
        <v>140.58633387067636</v>
      </c>
      <c r="E10">
        <v>1992</v>
      </c>
      <c r="F10" s="8">
        <v>5.8639999999999999</v>
      </c>
      <c r="G10" t="s">
        <v>21</v>
      </c>
      <c r="H10">
        <f>G2-H8</f>
        <v>1.317409689352969</v>
      </c>
      <c r="I10">
        <v>1993</v>
      </c>
      <c r="J10" s="8">
        <v>7.8239999999999998</v>
      </c>
      <c r="K10" t="s">
        <v>21</v>
      </c>
      <c r="L10">
        <f>K2-L8</f>
        <v>1.3275251942694131</v>
      </c>
      <c r="M10">
        <v>1993</v>
      </c>
      <c r="N10" s="8">
        <v>7.8239999999999998</v>
      </c>
      <c r="O10" t="s">
        <v>21</v>
      </c>
      <c r="P10">
        <f>O2-P8</f>
        <v>1.3323238119151899</v>
      </c>
      <c r="Q10">
        <v>1993</v>
      </c>
      <c r="R10" s="8">
        <v>7.8239999999999998</v>
      </c>
      <c r="S10" t="s">
        <v>21</v>
      </c>
      <c r="T10">
        <f>S2-T8</f>
        <v>1.3262733623506073</v>
      </c>
      <c r="U10">
        <v>1993</v>
      </c>
      <c r="V10" s="8">
        <v>7.8239999999999998</v>
      </c>
      <c r="W10" t="s">
        <v>21</v>
      </c>
      <c r="X10">
        <f>W2-X8</f>
        <v>1.3138877992273441</v>
      </c>
      <c r="Y10">
        <v>1993</v>
      </c>
      <c r="Z10" s="8">
        <v>7.8239999999999998</v>
      </c>
      <c r="AA10" t="s">
        <v>21</v>
      </c>
      <c r="AB10">
        <f>AA2-AB8</f>
        <v>1.3144392112411469</v>
      </c>
      <c r="AC10">
        <v>1993</v>
      </c>
      <c r="AD10" s="8">
        <v>7.8239999999999998</v>
      </c>
      <c r="AE10" t="s">
        <v>21</v>
      </c>
      <c r="AF10">
        <f>AE2-AF8</f>
        <v>1.3152653490867374</v>
      </c>
      <c r="AG10">
        <v>1993</v>
      </c>
      <c r="AH10" s="8">
        <v>7.8239999999999998</v>
      </c>
      <c r="AI10" t="s">
        <v>21</v>
      </c>
      <c r="AJ10">
        <f>AI2-AJ8</f>
        <v>1.3175716766685195</v>
      </c>
      <c r="AK10">
        <v>1993</v>
      </c>
      <c r="AL10" s="8">
        <v>7.8239999999999998</v>
      </c>
      <c r="AM10" t="s">
        <v>21</v>
      </c>
      <c r="AN10">
        <f>AM2-AN8</f>
        <v>1.3189615675621464</v>
      </c>
      <c r="AO10">
        <v>1993</v>
      </c>
      <c r="AP10" s="8">
        <v>7.8239999999999998</v>
      </c>
      <c r="AQ10" t="s">
        <v>21</v>
      </c>
      <c r="AR10">
        <f>AQ2-AR8</f>
        <v>1.317220762336458</v>
      </c>
      <c r="AS10">
        <v>1992</v>
      </c>
      <c r="AT10" s="8">
        <v>5.8639999999999999</v>
      </c>
      <c r="AU10" t="s">
        <v>21</v>
      </c>
      <c r="AV10">
        <f>AU2-AV8</f>
        <v>1.3177668781998779</v>
      </c>
      <c r="AW10">
        <v>1992</v>
      </c>
      <c r="AX10" s="8">
        <v>5.8639999999999999</v>
      </c>
      <c r="AY10" t="s">
        <v>21</v>
      </c>
      <c r="AZ10">
        <f>AY2-AZ8</f>
        <v>1.3158529507117205</v>
      </c>
      <c r="BA10">
        <v>1992</v>
      </c>
      <c r="BB10" s="8">
        <v>5.8639999999999999</v>
      </c>
      <c r="BC10" t="s">
        <v>21</v>
      </c>
      <c r="BD10">
        <f>BC2-BD8</f>
        <v>1.3198775827798441</v>
      </c>
      <c r="BE10">
        <v>1992</v>
      </c>
      <c r="BF10" s="8">
        <v>5.8639999999999999</v>
      </c>
      <c r="BG10" t="s">
        <v>21</v>
      </c>
      <c r="BH10">
        <f>BG2-BH8</f>
        <v>1.3156159445709414</v>
      </c>
      <c r="BI10">
        <v>1992</v>
      </c>
      <c r="BJ10" s="8">
        <v>5.8639999999999999</v>
      </c>
      <c r="BK10" t="s">
        <v>21</v>
      </c>
      <c r="BL10">
        <f>BK2-BL8</f>
        <v>1.3126918070801965</v>
      </c>
      <c r="BM10">
        <v>1992</v>
      </c>
      <c r="BN10" s="8">
        <v>5.8639999999999999</v>
      </c>
      <c r="BO10" t="s">
        <v>21</v>
      </c>
      <c r="BP10">
        <f>BO2-BP8</f>
        <v>1.3102708297262038</v>
      </c>
      <c r="BQ10">
        <v>1992</v>
      </c>
      <c r="BR10" s="8">
        <v>5.8639999999999999</v>
      </c>
      <c r="BS10" t="s">
        <v>21</v>
      </c>
      <c r="BT10">
        <f>BS2-BT8</f>
        <v>1.3090404785290699</v>
      </c>
      <c r="BU10">
        <v>1992</v>
      </c>
      <c r="BV10" s="8">
        <v>5.8639999999999999</v>
      </c>
      <c r="BW10" t="s">
        <v>21</v>
      </c>
      <c r="BX10">
        <f>BW2-BX8</f>
        <v>1.3058813119747299</v>
      </c>
      <c r="BY10">
        <v>1992</v>
      </c>
      <c r="BZ10" s="8">
        <v>5.8639999999999999</v>
      </c>
      <c r="CA10" t="s">
        <v>21</v>
      </c>
      <c r="CB10">
        <f>CA2-CB8</f>
        <v>1.3038327336756299</v>
      </c>
      <c r="CC10">
        <v>1992</v>
      </c>
      <c r="CD10" s="8">
        <v>5.8639999999999999</v>
      </c>
    </row>
    <row r="11" spans="2:84">
      <c r="B11">
        <v>0.31924321765879815</v>
      </c>
      <c r="C11" s="15">
        <v>0.89806788041681218</v>
      </c>
      <c r="D11">
        <v>140.96720587608556</v>
      </c>
      <c r="E11">
        <v>1993</v>
      </c>
      <c r="F11" s="8">
        <v>7.8239999999999998</v>
      </c>
      <c r="G11" t="s">
        <v>22</v>
      </c>
      <c r="H11" s="16">
        <f>LN(G2)</f>
        <v>0.31815148715828817</v>
      </c>
      <c r="I11">
        <v>1995</v>
      </c>
      <c r="J11" s="8">
        <v>32.463000000000001</v>
      </c>
      <c r="K11" t="s">
        <v>22</v>
      </c>
      <c r="L11" s="16">
        <f>LN(K2)</f>
        <v>0.33792628965121674</v>
      </c>
      <c r="M11">
        <v>1995</v>
      </c>
      <c r="N11" s="8">
        <v>32.463000000000001</v>
      </c>
      <c r="O11" t="s">
        <v>22</v>
      </c>
      <c r="P11" s="16">
        <f>LN(O2)</f>
        <v>0.33404151901987844</v>
      </c>
      <c r="Q11">
        <v>1995</v>
      </c>
      <c r="R11" s="8">
        <v>32.463000000000001</v>
      </c>
      <c r="S11" t="s">
        <v>22</v>
      </c>
      <c r="T11" s="16">
        <f>LN(S2)</f>
        <v>0.32775709154643912</v>
      </c>
      <c r="U11">
        <v>1995</v>
      </c>
      <c r="V11" s="8">
        <v>32.463000000000001</v>
      </c>
      <c r="W11" t="s">
        <v>22</v>
      </c>
      <c r="X11" s="16">
        <f>LN(W2)</f>
        <v>0.31459086253125512</v>
      </c>
      <c r="Y11">
        <v>1995</v>
      </c>
      <c r="Z11" s="8">
        <v>32.463000000000001</v>
      </c>
      <c r="AA11" t="s">
        <v>22</v>
      </c>
      <c r="AB11" s="16">
        <f>LN(AA2)</f>
        <v>0.31579173636681451</v>
      </c>
      <c r="AC11">
        <v>1995</v>
      </c>
      <c r="AD11" s="8">
        <v>32.463000000000001</v>
      </c>
      <c r="AE11" t="s">
        <v>22</v>
      </c>
      <c r="AF11" s="16">
        <f>LN(AE2)</f>
        <v>0.31739265610084022</v>
      </c>
      <c r="AG11">
        <v>1995</v>
      </c>
      <c r="AH11" s="8">
        <v>32.463000000000001</v>
      </c>
      <c r="AI11" t="s">
        <v>22</v>
      </c>
      <c r="AJ11" s="16">
        <f>LN(AI2)</f>
        <v>0.31812233966854586</v>
      </c>
      <c r="AK11">
        <v>1995</v>
      </c>
      <c r="AL11" s="8">
        <v>32.463000000000001</v>
      </c>
      <c r="AM11" t="s">
        <v>22</v>
      </c>
      <c r="AN11" s="16">
        <f>LN(AM2)</f>
        <v>0.3187358879131304</v>
      </c>
      <c r="AO11">
        <v>1995</v>
      </c>
      <c r="AP11" s="8">
        <v>32.463000000000001</v>
      </c>
      <c r="AQ11" t="s">
        <v>22</v>
      </c>
      <c r="AR11" s="16">
        <f>LN(AQ2)</f>
        <v>0.31885158795625185</v>
      </c>
      <c r="AS11">
        <v>1995</v>
      </c>
      <c r="AT11" s="8">
        <v>32.463000000000001</v>
      </c>
      <c r="AU11" t="s">
        <v>22</v>
      </c>
      <c r="AV11" s="16">
        <f>LN(AU2)</f>
        <v>0.31924321765879815</v>
      </c>
      <c r="AW11">
        <v>1993</v>
      </c>
      <c r="AX11" s="8">
        <v>7.8239999999999998</v>
      </c>
      <c r="AY11" t="s">
        <v>22</v>
      </c>
      <c r="AZ11" s="16">
        <f>LN(AY2)</f>
        <v>0.31864243580601032</v>
      </c>
      <c r="BA11">
        <v>1993</v>
      </c>
      <c r="BB11" s="8">
        <v>7.8239999999999998</v>
      </c>
      <c r="BC11" t="s">
        <v>22</v>
      </c>
      <c r="BD11" s="16">
        <f>LN(BC2)</f>
        <v>0.32071862856934813</v>
      </c>
      <c r="BE11">
        <v>1993</v>
      </c>
      <c r="BF11" s="8">
        <v>7.8239999999999998</v>
      </c>
      <c r="BG11" t="s">
        <v>22</v>
      </c>
      <c r="BH11" s="16">
        <f>LN(BG2)</f>
        <v>0.31867211181426913</v>
      </c>
      <c r="BI11">
        <v>1993</v>
      </c>
      <c r="BJ11" s="8">
        <v>7.8239999999999998</v>
      </c>
      <c r="BK11" t="s">
        <v>22</v>
      </c>
      <c r="BL11" s="16">
        <f>LN(BK2)</f>
        <v>0.31644739691235818</v>
      </c>
      <c r="BM11">
        <v>1993</v>
      </c>
      <c r="BN11" s="8">
        <v>7.8239999999999998</v>
      </c>
      <c r="BO11" t="s">
        <v>22</v>
      </c>
      <c r="BP11" s="16">
        <f>LN(BO2)</f>
        <v>0.3138162241849235</v>
      </c>
      <c r="BQ11">
        <v>1993</v>
      </c>
      <c r="BR11" s="8">
        <v>7.8239999999999998</v>
      </c>
      <c r="BS11" t="s">
        <v>22</v>
      </c>
      <c r="BT11" s="16">
        <f>LN(BS2)</f>
        <v>0.3127436580704272</v>
      </c>
      <c r="BU11">
        <v>1993</v>
      </c>
      <c r="BV11" s="8">
        <v>7.8239999999999998</v>
      </c>
      <c r="BW11" t="s">
        <v>22</v>
      </c>
      <c r="BX11" s="16">
        <f>LN(BW2)</f>
        <v>0.30965352961067699</v>
      </c>
      <c r="BY11">
        <v>1993</v>
      </c>
      <c r="BZ11" s="8">
        <v>7.8239999999999998</v>
      </c>
      <c r="CA11" t="s">
        <v>22</v>
      </c>
      <c r="CB11" s="16">
        <f>LN(CA2)</f>
        <v>0.30721034341328518</v>
      </c>
      <c r="CC11">
        <v>1993</v>
      </c>
      <c r="CD11" s="8">
        <v>7.8239999999999998</v>
      </c>
    </row>
    <row r="12" spans="2:84">
      <c r="B12">
        <v>0.31864243580601032</v>
      </c>
      <c r="C12" s="15">
        <v>0.89427969508272953</v>
      </c>
      <c r="D12">
        <v>135.34273413721709</v>
      </c>
      <c r="E12">
        <v>1995</v>
      </c>
      <c r="F12" s="8">
        <v>32.463000000000001</v>
      </c>
      <c r="G12" t="s">
        <v>23</v>
      </c>
      <c r="H12" s="16">
        <f>LN(H9)</f>
        <v>0.35890394361846539</v>
      </c>
      <c r="I12">
        <v>1996</v>
      </c>
      <c r="J12" s="8">
        <v>17.216999999999999</v>
      </c>
      <c r="K12" t="s">
        <v>23</v>
      </c>
      <c r="L12" s="16">
        <f>LN(L9)</f>
        <v>0.38970768655075932</v>
      </c>
      <c r="M12">
        <v>1996</v>
      </c>
      <c r="N12" s="8">
        <v>17.216999999999999</v>
      </c>
      <c r="O12" t="s">
        <v>23</v>
      </c>
      <c r="P12" s="16">
        <f>LN(P9)</f>
        <v>0.37903792865444735</v>
      </c>
      <c r="Q12">
        <v>1996</v>
      </c>
      <c r="R12" s="8">
        <v>17.216999999999999</v>
      </c>
      <c r="S12" t="s">
        <v>23</v>
      </c>
      <c r="T12" s="16">
        <f>LN(T9)</f>
        <v>0.3711705540157606</v>
      </c>
      <c r="U12">
        <v>1996</v>
      </c>
      <c r="V12" s="8">
        <v>17.216999999999999</v>
      </c>
      <c r="W12" t="s">
        <v>23</v>
      </c>
      <c r="X12" s="16">
        <f>LN(X9)</f>
        <v>0.35452950635557945</v>
      </c>
      <c r="Y12">
        <v>1996</v>
      </c>
      <c r="Z12" s="8">
        <v>17.216999999999999</v>
      </c>
      <c r="AA12" t="s">
        <v>23</v>
      </c>
      <c r="AB12" s="16">
        <f>LN(AB9)</f>
        <v>0.35644994529752388</v>
      </c>
      <c r="AC12">
        <v>1996</v>
      </c>
      <c r="AD12" s="8">
        <v>17.216999999999999</v>
      </c>
      <c r="AE12" t="s">
        <v>23</v>
      </c>
      <c r="AF12" s="16">
        <f>LN(AF9)</f>
        <v>0.35894513461150296</v>
      </c>
      <c r="AG12">
        <v>1996</v>
      </c>
      <c r="AH12" s="8">
        <v>17.216999999999999</v>
      </c>
      <c r="AI12" t="s">
        <v>23</v>
      </c>
      <c r="AJ12" s="16">
        <f>LN(AJ9)</f>
        <v>0.35873482440865584</v>
      </c>
      <c r="AK12">
        <v>1996</v>
      </c>
      <c r="AL12" s="8">
        <v>17.216999999999999</v>
      </c>
      <c r="AM12" t="s">
        <v>23</v>
      </c>
      <c r="AN12" s="16">
        <f>LN(AN9)</f>
        <v>0.35894250225433466</v>
      </c>
      <c r="AO12">
        <v>1996</v>
      </c>
      <c r="AP12" s="8">
        <v>17.216999999999999</v>
      </c>
      <c r="AQ12" t="s">
        <v>23</v>
      </c>
      <c r="AR12" s="16">
        <f>LN(AR9)</f>
        <v>0.36037956649436909</v>
      </c>
      <c r="AS12">
        <v>1996</v>
      </c>
      <c r="AT12" s="8">
        <v>17.216999999999999</v>
      </c>
      <c r="AU12" t="s">
        <v>23</v>
      </c>
      <c r="AV12" s="16">
        <f>LN(AV9)</f>
        <v>0.36075017581356073</v>
      </c>
      <c r="AW12">
        <v>1996</v>
      </c>
      <c r="AX12" s="8">
        <v>17.216999999999999</v>
      </c>
      <c r="AY12" t="s">
        <v>23</v>
      </c>
      <c r="AZ12" s="16">
        <f>LN(AZ9)</f>
        <v>0.36093209470121473</v>
      </c>
      <c r="BA12">
        <v>1995</v>
      </c>
      <c r="BB12" s="8">
        <v>32.463000000000001</v>
      </c>
      <c r="BC12" t="s">
        <v>23</v>
      </c>
      <c r="BD12" s="16">
        <f>LN(BD9)</f>
        <v>0.36211070415992613</v>
      </c>
      <c r="BE12">
        <v>1995</v>
      </c>
      <c r="BF12" s="8">
        <v>32.463000000000001</v>
      </c>
      <c r="BG12" t="s">
        <v>23</v>
      </c>
      <c r="BH12" s="16">
        <f>LN(BH9)</f>
        <v>0.36115416477891621</v>
      </c>
      <c r="BI12">
        <v>1995</v>
      </c>
      <c r="BJ12" s="8">
        <v>32.463000000000001</v>
      </c>
      <c r="BK12" t="s">
        <v>23</v>
      </c>
      <c r="BL12" s="16">
        <f>LN(BL9)</f>
        <v>0.35892981334130619</v>
      </c>
      <c r="BM12">
        <v>1995</v>
      </c>
      <c r="BN12" s="8">
        <v>32.463000000000001</v>
      </c>
      <c r="BO12" t="s">
        <v>23</v>
      </c>
      <c r="BP12" s="16">
        <f>LN(BP9)</f>
        <v>0.35557822912750509</v>
      </c>
      <c r="BQ12">
        <v>1995</v>
      </c>
      <c r="BR12" s="8">
        <v>32.463000000000001</v>
      </c>
      <c r="BS12" t="s">
        <v>23</v>
      </c>
      <c r="BT12" s="16">
        <f>LN(BT9)</f>
        <v>0.35438341741092522</v>
      </c>
      <c r="BU12">
        <v>1995</v>
      </c>
      <c r="BV12" s="8">
        <v>32.463000000000001</v>
      </c>
      <c r="BW12" t="s">
        <v>23</v>
      </c>
      <c r="BX12" s="16">
        <f>LN(BX9)</f>
        <v>0.35067398912752534</v>
      </c>
      <c r="BY12">
        <v>1995</v>
      </c>
      <c r="BZ12" s="8">
        <v>32.463000000000001</v>
      </c>
      <c r="CA12" t="s">
        <v>23</v>
      </c>
      <c r="CB12" s="16">
        <f>LN(CB9)</f>
        <v>0.34742709773926411</v>
      </c>
      <c r="CC12">
        <v>1995</v>
      </c>
      <c r="CD12" s="8">
        <v>32.463000000000001</v>
      </c>
    </row>
    <row r="13" spans="2:84">
      <c r="B13">
        <v>0.32071862856934813</v>
      </c>
      <c r="C13" s="15">
        <v>0.89915480090420563</v>
      </c>
      <c r="D13">
        <v>142.65901543613759</v>
      </c>
      <c r="E13">
        <v>1996</v>
      </c>
      <c r="F13" s="8">
        <v>17.216999999999999</v>
      </c>
      <c r="G13" t="s">
        <v>24</v>
      </c>
      <c r="H13" s="16">
        <f>LN(H10)</f>
        <v>0.27566745210325999</v>
      </c>
      <c r="I13">
        <v>1997</v>
      </c>
      <c r="J13" s="8">
        <v>65.900000000000006</v>
      </c>
      <c r="K13" t="s">
        <v>24</v>
      </c>
      <c r="L13" s="16">
        <f>LN(L10)</f>
        <v>0.28331645268788408</v>
      </c>
      <c r="M13">
        <v>1997</v>
      </c>
      <c r="N13" s="8">
        <v>65.900000000000006</v>
      </c>
      <c r="O13" t="s">
        <v>24</v>
      </c>
      <c r="P13" s="16">
        <f>LN(P10)</f>
        <v>0.28692464461211581</v>
      </c>
      <c r="Q13">
        <v>1997</v>
      </c>
      <c r="R13" s="8">
        <v>65.900000000000006</v>
      </c>
      <c r="S13" t="s">
        <v>24</v>
      </c>
      <c r="T13" s="16">
        <f>LN(T10)</f>
        <v>0.28237302613538051</v>
      </c>
      <c r="U13">
        <v>1997</v>
      </c>
      <c r="V13" s="8">
        <v>65.900000000000006</v>
      </c>
      <c r="W13" t="s">
        <v>24</v>
      </c>
      <c r="X13" s="16">
        <f>LN(X10)</f>
        <v>0.27299052770072274</v>
      </c>
      <c r="Y13">
        <v>1997</v>
      </c>
      <c r="Z13" s="8">
        <v>65.900000000000006</v>
      </c>
      <c r="AA13" t="s">
        <v>24</v>
      </c>
      <c r="AB13" s="16">
        <f>LN(AB10)</f>
        <v>0.27341011934186676</v>
      </c>
      <c r="AC13">
        <v>1997</v>
      </c>
      <c r="AD13" s="8">
        <v>65.900000000000006</v>
      </c>
      <c r="AE13" t="s">
        <v>24</v>
      </c>
      <c r="AF13" s="16">
        <f>LN(AF10)</f>
        <v>0.27403843165134217</v>
      </c>
      <c r="AG13">
        <v>1997</v>
      </c>
      <c r="AH13" s="8">
        <v>65.900000000000006</v>
      </c>
      <c r="AI13" t="s">
        <v>24</v>
      </c>
      <c r="AJ13" s="16">
        <f>LN(AJ10)</f>
        <v>0.27579040349702955</v>
      </c>
      <c r="AK13">
        <v>1997</v>
      </c>
      <c r="AL13" s="8">
        <v>65.900000000000006</v>
      </c>
      <c r="AM13" t="s">
        <v>24</v>
      </c>
      <c r="AN13" s="16">
        <f>LN(AN10)</f>
        <v>0.27684473575354135</v>
      </c>
      <c r="AO13">
        <v>1997</v>
      </c>
      <c r="AP13" s="8">
        <v>65.900000000000006</v>
      </c>
      <c r="AQ13" t="s">
        <v>24</v>
      </c>
      <c r="AR13" s="16">
        <f>LN(AR10)</f>
        <v>0.27552403387417695</v>
      </c>
      <c r="AS13">
        <v>1997</v>
      </c>
      <c r="AT13" s="8">
        <v>65.900000000000006</v>
      </c>
      <c r="AU13" t="s">
        <v>24</v>
      </c>
      <c r="AV13" s="16">
        <f>LN(AV10)</f>
        <v>0.27593854501862253</v>
      </c>
      <c r="AW13">
        <v>1997</v>
      </c>
      <c r="AX13" s="8">
        <v>65.900000000000006</v>
      </c>
      <c r="AY13" t="s">
        <v>24</v>
      </c>
      <c r="AZ13" s="16">
        <f>LN(AZ10)</f>
        <v>0.27448508707903391</v>
      </c>
      <c r="BA13">
        <v>1997</v>
      </c>
      <c r="BB13" s="8">
        <v>65.900000000000006</v>
      </c>
      <c r="BC13" t="s">
        <v>24</v>
      </c>
      <c r="BD13" s="16">
        <f>LN(BD10)</f>
        <v>0.27753899197933035</v>
      </c>
      <c r="BE13">
        <v>1996</v>
      </c>
      <c r="BF13" s="8">
        <v>17.216999999999999</v>
      </c>
      <c r="BG13" t="s">
        <v>24</v>
      </c>
      <c r="BH13" s="16">
        <f>LN(BH10)</f>
        <v>0.27430495487846351</v>
      </c>
      <c r="BI13">
        <v>1996</v>
      </c>
      <c r="BJ13" s="8">
        <v>17.216999999999999</v>
      </c>
      <c r="BK13" t="s">
        <v>24</v>
      </c>
      <c r="BL13" s="16">
        <f>LN(BL10)</f>
        <v>0.27207984353418685</v>
      </c>
      <c r="BM13">
        <v>1996</v>
      </c>
      <c r="BN13" s="8">
        <v>17.216999999999999</v>
      </c>
      <c r="BO13" t="s">
        <v>24</v>
      </c>
      <c r="BP13" s="16">
        <f>LN(BP10)</f>
        <v>0.27023385609425044</v>
      </c>
      <c r="BQ13">
        <v>1996</v>
      </c>
      <c r="BR13" s="8">
        <v>17.216999999999999</v>
      </c>
      <c r="BS13" t="s">
        <v>24</v>
      </c>
      <c r="BT13" s="16">
        <f>LN(BT10)</f>
        <v>0.26929440969569185</v>
      </c>
      <c r="BU13">
        <v>1996</v>
      </c>
      <c r="BV13" s="8">
        <v>17.216999999999999</v>
      </c>
      <c r="BW13" t="s">
        <v>24</v>
      </c>
      <c r="BX13" s="16">
        <f>LN(BX10)</f>
        <v>0.26687814768523188</v>
      </c>
      <c r="BY13">
        <v>1996</v>
      </c>
      <c r="BZ13" s="8">
        <v>17.216999999999999</v>
      </c>
      <c r="CA13" t="s">
        <v>24</v>
      </c>
      <c r="CB13" s="16">
        <f>LN(CB10)</f>
        <v>0.26530818355579772</v>
      </c>
      <c r="CC13">
        <v>1996</v>
      </c>
      <c r="CD13" s="8">
        <v>17.216999999999999</v>
      </c>
    </row>
    <row r="14" spans="2:84">
      <c r="B14">
        <v>0.31867211181426913</v>
      </c>
      <c r="C14" s="15">
        <v>0.89341196383509802</v>
      </c>
      <c r="D14">
        <v>134.11065571417845</v>
      </c>
      <c r="E14">
        <v>1997</v>
      </c>
      <c r="F14" s="8">
        <v>65.900000000000006</v>
      </c>
      <c r="G14" t="s">
        <v>25</v>
      </c>
      <c r="H14" s="16">
        <f>H12-H11</f>
        <v>4.0752456460177222E-2</v>
      </c>
      <c r="I14">
        <v>1998</v>
      </c>
      <c r="J14" s="8">
        <v>206.29900000000001</v>
      </c>
      <c r="K14" t="s">
        <v>25</v>
      </c>
      <c r="L14" s="16">
        <f>L12-L11</f>
        <v>5.1781396899542587E-2</v>
      </c>
      <c r="M14">
        <v>1998</v>
      </c>
      <c r="N14" s="8">
        <v>206.29900000000001</v>
      </c>
      <c r="O14" t="s">
        <v>25</v>
      </c>
      <c r="P14" s="16">
        <f>P12-P11</f>
        <v>4.4996409634568912E-2</v>
      </c>
      <c r="Q14">
        <v>1998</v>
      </c>
      <c r="R14" s="8">
        <v>206.29900000000001</v>
      </c>
      <c r="S14" t="s">
        <v>25</v>
      </c>
      <c r="T14" s="16">
        <f>T12-T11</f>
        <v>4.3413462469321484E-2</v>
      </c>
      <c r="U14">
        <v>1998</v>
      </c>
      <c r="V14" s="8">
        <v>206.29900000000001</v>
      </c>
      <c r="W14" t="s">
        <v>25</v>
      </c>
      <c r="X14" s="16">
        <f>X12-X11</f>
        <v>3.9938643824324327E-2</v>
      </c>
      <c r="Y14">
        <v>1998</v>
      </c>
      <c r="Z14" s="8">
        <v>206.29900000000001</v>
      </c>
      <c r="AA14" t="s">
        <v>25</v>
      </c>
      <c r="AB14" s="16">
        <f>AB12-AB11</f>
        <v>4.0658208930709372E-2</v>
      </c>
      <c r="AC14">
        <v>1998</v>
      </c>
      <c r="AD14" s="8">
        <v>206.29900000000001</v>
      </c>
      <c r="AE14" t="s">
        <v>25</v>
      </c>
      <c r="AF14" s="16">
        <f>AF12-AF11</f>
        <v>4.1552478510662738E-2</v>
      </c>
      <c r="AG14">
        <v>1998</v>
      </c>
      <c r="AH14" s="8">
        <v>206.29900000000001</v>
      </c>
      <c r="AI14" t="s">
        <v>25</v>
      </c>
      <c r="AJ14" s="16">
        <f>AJ12-AJ11</f>
        <v>4.0612484740109978E-2</v>
      </c>
      <c r="AK14">
        <v>1998</v>
      </c>
      <c r="AL14" s="8">
        <v>206.29900000000001</v>
      </c>
      <c r="AM14" t="s">
        <v>25</v>
      </c>
      <c r="AN14" s="16">
        <f>AN12-AN11</f>
        <v>4.0206614341204261E-2</v>
      </c>
      <c r="AO14">
        <v>1998</v>
      </c>
      <c r="AP14" s="8">
        <v>206.29900000000001</v>
      </c>
      <c r="AQ14" t="s">
        <v>25</v>
      </c>
      <c r="AR14" s="16">
        <f>AR12-AR11</f>
        <v>4.1527978538117238E-2</v>
      </c>
      <c r="AS14">
        <v>1998</v>
      </c>
      <c r="AT14" s="8">
        <v>206.29900000000001</v>
      </c>
      <c r="AU14" t="s">
        <v>25</v>
      </c>
      <c r="AV14" s="16">
        <f>AV12-AV11</f>
        <v>4.1506958154762574E-2</v>
      </c>
      <c r="AW14">
        <v>1998</v>
      </c>
      <c r="AX14" s="8">
        <v>206.29900000000001</v>
      </c>
      <c r="AY14" t="s">
        <v>25</v>
      </c>
      <c r="AZ14" s="16">
        <f>AZ12-AZ11</f>
        <v>4.2289658895204418E-2</v>
      </c>
      <c r="BA14">
        <v>1998</v>
      </c>
      <c r="BB14" s="8">
        <v>206.29900000000001</v>
      </c>
      <c r="BC14" t="s">
        <v>25</v>
      </c>
      <c r="BD14" s="16">
        <f>BD12-BD11</f>
        <v>4.1392075590578004E-2</v>
      </c>
      <c r="BE14">
        <v>1998</v>
      </c>
      <c r="BF14" s="8">
        <v>206.29900000000001</v>
      </c>
      <c r="BG14" t="s">
        <v>25</v>
      </c>
      <c r="BH14" s="16">
        <f>BH12-BH11</f>
        <v>4.2482052964647077E-2</v>
      </c>
      <c r="BI14">
        <v>1997</v>
      </c>
      <c r="BJ14" s="8">
        <v>65.900000000000006</v>
      </c>
      <c r="BK14" t="s">
        <v>25</v>
      </c>
      <c r="BL14" s="16">
        <f>BL12-BL11</f>
        <v>4.2482416428948011E-2</v>
      </c>
      <c r="BM14">
        <v>1997</v>
      </c>
      <c r="BN14" s="8">
        <v>65.900000000000006</v>
      </c>
      <c r="BO14" t="s">
        <v>25</v>
      </c>
      <c r="BP14" s="16">
        <f>BP12-BP11</f>
        <v>4.1762004942581588E-2</v>
      </c>
      <c r="BQ14">
        <v>1997</v>
      </c>
      <c r="BR14" s="8">
        <v>65.900000000000006</v>
      </c>
      <c r="BS14" t="s">
        <v>25</v>
      </c>
      <c r="BT14" s="16">
        <f>BT12-BT11</f>
        <v>4.1639759340498017E-2</v>
      </c>
      <c r="BU14">
        <v>1997</v>
      </c>
      <c r="BV14" s="8">
        <v>65.900000000000006</v>
      </c>
      <c r="BW14" t="s">
        <v>25</v>
      </c>
      <c r="BX14" s="16">
        <f>BX12-BX11</f>
        <v>4.1020459516848351E-2</v>
      </c>
      <c r="BY14">
        <v>1997</v>
      </c>
      <c r="BZ14" s="8">
        <v>65.900000000000006</v>
      </c>
      <c r="CA14" t="s">
        <v>25</v>
      </c>
      <c r="CB14" s="16">
        <f>CB12-CB11</f>
        <v>4.0216754325978932E-2</v>
      </c>
      <c r="CC14">
        <v>1997</v>
      </c>
      <c r="CD14" s="8">
        <v>65.900000000000006</v>
      </c>
    </row>
    <row r="15" spans="2:84">
      <c r="B15">
        <v>0.31644739691235818</v>
      </c>
      <c r="C15" s="15">
        <v>0.89249630032380212</v>
      </c>
      <c r="D15">
        <v>132.83208715785725</v>
      </c>
      <c r="E15">
        <v>1998</v>
      </c>
      <c r="F15" s="8">
        <v>206.29900000000001</v>
      </c>
      <c r="G15" t="s">
        <v>26</v>
      </c>
      <c r="H15" s="16">
        <f>H11-H13</f>
        <v>4.248403505502818E-2</v>
      </c>
      <c r="I15">
        <v>1999</v>
      </c>
      <c r="J15" s="8">
        <v>605.78499999999997</v>
      </c>
      <c r="K15" t="s">
        <v>26</v>
      </c>
      <c r="L15" s="16">
        <f>L11-L13</f>
        <v>5.4609836963332659E-2</v>
      </c>
      <c r="M15">
        <v>1999</v>
      </c>
      <c r="N15" s="8">
        <v>605.78499999999997</v>
      </c>
      <c r="O15" t="s">
        <v>26</v>
      </c>
      <c r="P15" s="16">
        <f>P11-P13</f>
        <v>4.7116874407762632E-2</v>
      </c>
      <c r="Q15">
        <v>1999</v>
      </c>
      <c r="R15" s="8">
        <v>605.78499999999997</v>
      </c>
      <c r="S15" t="s">
        <v>26</v>
      </c>
      <c r="T15" s="16">
        <f>T11-T13</f>
        <v>4.5384065411058605E-2</v>
      </c>
      <c r="U15">
        <v>1999</v>
      </c>
      <c r="V15" s="8">
        <v>605.78499999999997</v>
      </c>
      <c r="W15" t="s">
        <v>26</v>
      </c>
      <c r="X15" s="16">
        <f>X11-X13</f>
        <v>4.1600334830532382E-2</v>
      </c>
      <c r="Y15">
        <v>1999</v>
      </c>
      <c r="Z15" s="8">
        <v>605.78499999999997</v>
      </c>
      <c r="AA15" t="s">
        <v>26</v>
      </c>
      <c r="AB15" s="16">
        <f>AB11-AB13</f>
        <v>4.2381617024947749E-2</v>
      </c>
      <c r="AC15">
        <v>1999</v>
      </c>
      <c r="AD15" s="8">
        <v>605.78499999999997</v>
      </c>
      <c r="AE15" t="s">
        <v>26</v>
      </c>
      <c r="AF15" s="16">
        <f>AF11-AF13</f>
        <v>4.3354224449498047E-2</v>
      </c>
      <c r="AG15">
        <v>1999</v>
      </c>
      <c r="AH15" s="8">
        <v>605.78499999999997</v>
      </c>
      <c r="AI15" t="s">
        <v>26</v>
      </c>
      <c r="AJ15" s="16">
        <f>AJ11-AJ13</f>
        <v>4.2331936171516316E-2</v>
      </c>
      <c r="AK15">
        <v>1999</v>
      </c>
      <c r="AL15" s="8">
        <v>605.78499999999997</v>
      </c>
      <c r="AM15" t="s">
        <v>26</v>
      </c>
      <c r="AN15" s="16">
        <f>AN11-AN13</f>
        <v>4.1891152159589051E-2</v>
      </c>
      <c r="AO15">
        <v>1999</v>
      </c>
      <c r="AP15" s="8">
        <v>605.78499999999997</v>
      </c>
      <c r="AQ15" t="s">
        <v>26</v>
      </c>
      <c r="AR15" s="16">
        <f>AR11-AR13</f>
        <v>4.3327554082074893E-2</v>
      </c>
      <c r="AS15">
        <v>1999</v>
      </c>
      <c r="AT15" s="8">
        <v>605.78499999999997</v>
      </c>
      <c r="AU15" t="s">
        <v>26</v>
      </c>
      <c r="AV15" s="16">
        <f>AV11-AV13</f>
        <v>4.3304672640175623E-2</v>
      </c>
      <c r="AW15">
        <v>1999</v>
      </c>
      <c r="AX15" s="8">
        <v>605.78499999999997</v>
      </c>
      <c r="AY15" t="s">
        <v>26</v>
      </c>
      <c r="AZ15" s="16">
        <f>AZ11-AZ13</f>
        <v>4.4157348726976409E-2</v>
      </c>
      <c r="BA15">
        <v>1999</v>
      </c>
      <c r="BB15" s="8">
        <v>605.78499999999997</v>
      </c>
      <c r="BC15" t="s">
        <v>26</v>
      </c>
      <c r="BD15" s="16">
        <f>BD11-BD13</f>
        <v>4.3179636590017778E-2</v>
      </c>
      <c r="BE15">
        <v>1999</v>
      </c>
      <c r="BF15" s="8">
        <v>605.78499999999997</v>
      </c>
      <c r="BG15" t="s">
        <v>26</v>
      </c>
      <c r="BH15" s="16">
        <f>BH11-BH13</f>
        <v>4.4367156935805618E-2</v>
      </c>
      <c r="BI15">
        <v>1999</v>
      </c>
      <c r="BJ15" s="8">
        <v>605.78499999999997</v>
      </c>
      <c r="BK15" t="s">
        <v>26</v>
      </c>
      <c r="BL15" s="16">
        <f>BL11-BL13</f>
        <v>4.4367553378171332E-2</v>
      </c>
      <c r="BM15">
        <v>1998</v>
      </c>
      <c r="BN15" s="8">
        <v>206.29900000000001</v>
      </c>
      <c r="BO15" t="s">
        <v>26</v>
      </c>
      <c r="BP15" s="16">
        <f>BP11-BP13</f>
        <v>4.3582368090673063E-2</v>
      </c>
      <c r="BQ15">
        <v>1998</v>
      </c>
      <c r="BR15" s="8">
        <v>206.29900000000001</v>
      </c>
      <c r="BS15" t="s">
        <v>26</v>
      </c>
      <c r="BT15" s="16">
        <f>BT11-BT13</f>
        <v>4.344924837473535E-2</v>
      </c>
      <c r="BU15">
        <v>1998</v>
      </c>
      <c r="BV15" s="8">
        <v>206.29900000000001</v>
      </c>
      <c r="BW15" t="s">
        <v>26</v>
      </c>
      <c r="BX15" s="16">
        <f>BX11-BX13</f>
        <v>4.2775381925445111E-2</v>
      </c>
      <c r="BY15">
        <v>1998</v>
      </c>
      <c r="BZ15" s="8">
        <v>206.29900000000001</v>
      </c>
      <c r="CA15" t="s">
        <v>26</v>
      </c>
      <c r="CB15" s="16">
        <f>CB11-CB13</f>
        <v>4.1902159857487464E-2</v>
      </c>
      <c r="CC15">
        <v>1998</v>
      </c>
      <c r="CD15" s="8">
        <v>206.29900000000001</v>
      </c>
    </row>
    <row r="16" spans="2:84">
      <c r="B16">
        <v>0.3138162241849235</v>
      </c>
      <c r="C16" s="15">
        <v>0.89472991005603808</v>
      </c>
      <c r="D16">
        <v>135.989990780071</v>
      </c>
      <c r="E16">
        <v>1999</v>
      </c>
      <c r="F16" s="8">
        <v>605.78499999999997</v>
      </c>
      <c r="G16" t="s">
        <v>27</v>
      </c>
      <c r="H16" s="17">
        <f>AVERAGE(H14:H15)</f>
        <v>4.1618245757602701E-2</v>
      </c>
      <c r="I16">
        <v>2000</v>
      </c>
      <c r="J16" s="8">
        <v>973.91099999999994</v>
      </c>
      <c r="K16" t="s">
        <v>27</v>
      </c>
      <c r="L16" s="17">
        <f>AVERAGE(L14:L15)</f>
        <v>5.3195616931437623E-2</v>
      </c>
      <c r="M16">
        <v>2000</v>
      </c>
      <c r="N16" s="8">
        <v>973.91099999999994</v>
      </c>
      <c r="O16" t="s">
        <v>27</v>
      </c>
      <c r="P16" s="17">
        <f>AVERAGE(P14:P15)</f>
        <v>4.6056642021165772E-2</v>
      </c>
      <c r="Q16">
        <v>2000</v>
      </c>
      <c r="R16" s="8">
        <v>973.91099999999994</v>
      </c>
      <c r="S16" t="s">
        <v>27</v>
      </c>
      <c r="T16" s="17">
        <f>AVERAGE(T14:T15)</f>
        <v>4.4398763940190045E-2</v>
      </c>
      <c r="U16">
        <v>2000</v>
      </c>
      <c r="V16" s="8">
        <v>973.91099999999994</v>
      </c>
      <c r="W16" t="s">
        <v>27</v>
      </c>
      <c r="X16" s="17">
        <f>AVERAGE(X14:X15)</f>
        <v>4.0769489327428354E-2</v>
      </c>
      <c r="Y16">
        <v>2000</v>
      </c>
      <c r="Z16" s="8">
        <v>973.91099999999994</v>
      </c>
      <c r="AA16" t="s">
        <v>27</v>
      </c>
      <c r="AB16" s="17">
        <f>AVERAGE(AB14:AB15)</f>
        <v>4.151991297782856E-2</v>
      </c>
      <c r="AC16">
        <v>2000</v>
      </c>
      <c r="AD16" s="8">
        <v>973.91099999999994</v>
      </c>
      <c r="AE16" t="s">
        <v>27</v>
      </c>
      <c r="AF16" s="17">
        <f>AVERAGE(AF14:AF15)</f>
        <v>4.2453351480080392E-2</v>
      </c>
      <c r="AG16">
        <v>2000</v>
      </c>
      <c r="AH16" s="8">
        <v>973.91099999999994</v>
      </c>
      <c r="AI16" t="s">
        <v>27</v>
      </c>
      <c r="AJ16" s="17">
        <f>AVERAGE(AJ14:AJ15)</f>
        <v>4.1472210455813147E-2</v>
      </c>
      <c r="AK16">
        <v>2000</v>
      </c>
      <c r="AL16" s="8">
        <v>973.91099999999994</v>
      </c>
      <c r="AM16" t="s">
        <v>27</v>
      </c>
      <c r="AN16" s="17">
        <f>AVERAGE(AN14:AN15)</f>
        <v>4.1048883250396656E-2</v>
      </c>
      <c r="AO16">
        <v>2000</v>
      </c>
      <c r="AP16" s="8">
        <v>973.91099999999994</v>
      </c>
      <c r="AQ16" t="s">
        <v>27</v>
      </c>
      <c r="AR16" s="17">
        <f>AVERAGE(AR14:AR15)</f>
        <v>4.2427766310096066E-2</v>
      </c>
      <c r="AS16">
        <v>2000</v>
      </c>
      <c r="AT16" s="8">
        <v>973.91099999999994</v>
      </c>
      <c r="AU16" t="s">
        <v>27</v>
      </c>
      <c r="AV16" s="17">
        <f>AVERAGE(AV14:AV15)</f>
        <v>4.2405815397469099E-2</v>
      </c>
      <c r="AW16">
        <v>2000</v>
      </c>
      <c r="AX16" s="8">
        <v>973.91099999999994</v>
      </c>
      <c r="AY16" t="s">
        <v>27</v>
      </c>
      <c r="AZ16" s="17">
        <f>AVERAGE(AZ14:AZ15)</f>
        <v>4.3223503811090414E-2</v>
      </c>
      <c r="BA16">
        <v>2000</v>
      </c>
      <c r="BB16" s="8">
        <v>973.91099999999994</v>
      </c>
      <c r="BC16" t="s">
        <v>27</v>
      </c>
      <c r="BD16" s="17">
        <f>AVERAGE(BD14:BD15)</f>
        <v>4.2285856090297891E-2</v>
      </c>
      <c r="BE16">
        <v>2000</v>
      </c>
      <c r="BF16" s="8">
        <v>973.91099999999994</v>
      </c>
      <c r="BG16" t="s">
        <v>27</v>
      </c>
      <c r="BH16" s="17">
        <f>AVERAGE(BH14:BH15)</f>
        <v>4.3424604950226348E-2</v>
      </c>
      <c r="BI16">
        <v>2000</v>
      </c>
      <c r="BJ16" s="8">
        <v>973.91099999999994</v>
      </c>
      <c r="BK16" t="s">
        <v>27</v>
      </c>
      <c r="BL16" s="17">
        <f>AVERAGE(BL14:BL15)</f>
        <v>4.3424984903559671E-2</v>
      </c>
      <c r="BM16">
        <v>2000</v>
      </c>
      <c r="BN16" s="8">
        <v>973.91099999999994</v>
      </c>
      <c r="BO16" t="s">
        <v>27</v>
      </c>
      <c r="BP16" s="17">
        <f>AVERAGE(BP14:BP15)</f>
        <v>4.2672186516627325E-2</v>
      </c>
      <c r="BQ16">
        <v>1999</v>
      </c>
      <c r="BR16" s="8">
        <v>605.78499999999997</v>
      </c>
      <c r="BS16" t="s">
        <v>27</v>
      </c>
      <c r="BT16" s="17">
        <f>AVERAGE(BT14:BT15)</f>
        <v>4.2544503857616683E-2</v>
      </c>
      <c r="BU16">
        <v>1999</v>
      </c>
      <c r="BV16" s="8">
        <v>605.78499999999997</v>
      </c>
      <c r="BW16" t="s">
        <v>27</v>
      </c>
      <c r="BX16" s="17">
        <f>AVERAGE(BX14:BX15)</f>
        <v>4.1897920721146731E-2</v>
      </c>
      <c r="BY16">
        <v>1999</v>
      </c>
      <c r="BZ16" s="8">
        <v>605.78499999999997</v>
      </c>
      <c r="CA16" t="s">
        <v>27</v>
      </c>
      <c r="CB16" s="17">
        <f>AVERAGE(CB14:CB15)</f>
        <v>4.1059457091733198E-2</v>
      </c>
      <c r="CC16">
        <v>1999</v>
      </c>
      <c r="CD16" s="8">
        <v>605.78499999999997</v>
      </c>
    </row>
    <row r="17" spans="1:82">
      <c r="B17">
        <v>0.3127436580704272</v>
      </c>
      <c r="C17" s="15">
        <v>0.89485077392802082</v>
      </c>
      <c r="D17">
        <v>136.16469581095458</v>
      </c>
      <c r="E17">
        <v>2000</v>
      </c>
      <c r="F17" s="8">
        <v>973.91099999999994</v>
      </c>
      <c r="G17" t="s">
        <v>28</v>
      </c>
      <c r="H17">
        <f>TINV(0.3173,H5)</f>
        <v>1.0303125548772687</v>
      </c>
      <c r="I17">
        <v>2002</v>
      </c>
      <c r="J17" s="8">
        <v>2854.4929999999999</v>
      </c>
      <c r="K17" t="s">
        <v>28</v>
      </c>
      <c r="L17">
        <f>TINV(0.3173,L5)</f>
        <v>1.0322649192619053</v>
      </c>
      <c r="M17">
        <v>2002</v>
      </c>
      <c r="N17" s="8">
        <v>2854.4929999999999</v>
      </c>
      <c r="O17" t="s">
        <v>28</v>
      </c>
      <c r="P17">
        <f>TINV(0.3173,P5)</f>
        <v>1.0322649192619053</v>
      </c>
      <c r="Q17">
        <v>2002</v>
      </c>
      <c r="R17" s="8">
        <v>2854.4929999999999</v>
      </c>
      <c r="S17" t="s">
        <v>28</v>
      </c>
      <c r="T17">
        <f>TINV(0.3173,T5)</f>
        <v>1.0322649192619053</v>
      </c>
      <c r="U17">
        <v>2002</v>
      </c>
      <c r="V17" s="8">
        <v>2854.4929999999999</v>
      </c>
      <c r="W17" t="s">
        <v>28</v>
      </c>
      <c r="X17">
        <f>TINV(0.3173,X5)</f>
        <v>1.0322649192619053</v>
      </c>
      <c r="Y17">
        <v>2002</v>
      </c>
      <c r="Z17" s="8">
        <v>2854.4929999999999</v>
      </c>
      <c r="AA17" t="s">
        <v>28</v>
      </c>
      <c r="AB17">
        <f>TINV(0.3173,AB5)</f>
        <v>1.0322649192619053</v>
      </c>
      <c r="AC17">
        <v>2002</v>
      </c>
      <c r="AD17" s="8">
        <v>2854.4929999999999</v>
      </c>
      <c r="AE17" t="s">
        <v>28</v>
      </c>
      <c r="AF17">
        <f>TINV(0.3173,AF5)</f>
        <v>1.0322649192619053</v>
      </c>
      <c r="AG17">
        <v>2002</v>
      </c>
      <c r="AH17" s="8">
        <v>2854.4929999999999</v>
      </c>
      <c r="AI17" t="s">
        <v>28</v>
      </c>
      <c r="AJ17">
        <f>TINV(0.3173,AJ5)</f>
        <v>1.0322649192619053</v>
      </c>
      <c r="AK17">
        <v>2002</v>
      </c>
      <c r="AL17" s="8">
        <v>2854.4929999999999</v>
      </c>
      <c r="AM17" t="s">
        <v>28</v>
      </c>
      <c r="AN17">
        <f>TINV(0.3173,AN5)</f>
        <v>1.0322649192619053</v>
      </c>
      <c r="AO17">
        <v>2002</v>
      </c>
      <c r="AP17" s="8">
        <v>2854.4929999999999</v>
      </c>
      <c r="AQ17" t="s">
        <v>28</v>
      </c>
      <c r="AR17">
        <f>TINV(0.3173,AR5)</f>
        <v>1.0322649192619053</v>
      </c>
      <c r="AS17">
        <v>2002</v>
      </c>
      <c r="AT17" s="8">
        <v>2854.4929999999999</v>
      </c>
      <c r="AU17" t="s">
        <v>28</v>
      </c>
      <c r="AV17">
        <f>TINV(0.3173,AV5)</f>
        <v>1.0322649192619053</v>
      </c>
      <c r="AW17">
        <v>2002</v>
      </c>
      <c r="AX17" s="8">
        <v>2854.4929999999999</v>
      </c>
      <c r="AY17" t="s">
        <v>28</v>
      </c>
      <c r="AZ17">
        <f>TINV(0.3173,AZ5)</f>
        <v>1.0322649192619053</v>
      </c>
      <c r="BA17">
        <v>2002</v>
      </c>
      <c r="BB17" s="8">
        <v>2854.4929999999999</v>
      </c>
      <c r="BC17" t="s">
        <v>28</v>
      </c>
      <c r="BD17">
        <f>TINV(0.3173,BD5)</f>
        <v>1.0322649192619053</v>
      </c>
      <c r="BE17">
        <v>2002</v>
      </c>
      <c r="BF17" s="8">
        <v>2854.4929999999999</v>
      </c>
      <c r="BG17" t="s">
        <v>28</v>
      </c>
      <c r="BH17">
        <f>TINV(0.3173,BH5)</f>
        <v>1.0322649192619053</v>
      </c>
      <c r="BI17">
        <v>2002</v>
      </c>
      <c r="BJ17" s="8">
        <v>2854.4929999999999</v>
      </c>
      <c r="BK17" t="s">
        <v>28</v>
      </c>
      <c r="BL17">
        <f>TINV(0.3173,BL5)</f>
        <v>1.0322649192619053</v>
      </c>
      <c r="BM17">
        <v>2002</v>
      </c>
      <c r="BN17" s="8">
        <v>2854.4929999999999</v>
      </c>
      <c r="BO17" t="s">
        <v>28</v>
      </c>
      <c r="BP17">
        <f>TINV(0.3173,BP5)</f>
        <v>1.0322649192619053</v>
      </c>
      <c r="BQ17">
        <v>2002</v>
      </c>
      <c r="BR17" s="8">
        <v>2854.4929999999999</v>
      </c>
      <c r="BS17" t="s">
        <v>28</v>
      </c>
      <c r="BT17">
        <f>TINV(0.3173,BT5)</f>
        <v>1.0322649192619053</v>
      </c>
      <c r="BU17">
        <v>2000</v>
      </c>
      <c r="BV17" s="8">
        <v>973.91099999999994</v>
      </c>
      <c r="BW17" t="s">
        <v>28</v>
      </c>
      <c r="BX17">
        <f>TINV(0.3173,BX5)</f>
        <v>1.0322649192619053</v>
      </c>
      <c r="BY17">
        <v>2000</v>
      </c>
      <c r="BZ17" s="8">
        <v>973.91099999999994</v>
      </c>
      <c r="CA17" t="s">
        <v>28</v>
      </c>
      <c r="CB17">
        <f>TINV(0.3173,CB5)</f>
        <v>1.0322649192619053</v>
      </c>
      <c r="CC17">
        <v>2000</v>
      </c>
      <c r="CD17" s="8">
        <v>973.91099999999994</v>
      </c>
    </row>
    <row r="18" spans="1:82">
      <c r="B18">
        <v>0.30965352961067699</v>
      </c>
      <c r="C18" s="15">
        <v>0.89643158616468366</v>
      </c>
      <c r="D18">
        <v>138.48725540435063</v>
      </c>
      <c r="E18">
        <v>2002</v>
      </c>
      <c r="F18" s="8">
        <v>2854.4929999999999</v>
      </c>
      <c r="G18" t="s">
        <v>29</v>
      </c>
      <c r="H18">
        <f>H17*G3</f>
        <v>2.7294120764864791E-2</v>
      </c>
      <c r="I18">
        <v>2003</v>
      </c>
      <c r="J18" s="8">
        <v>5558.45</v>
      </c>
      <c r="K18" t="s">
        <v>29</v>
      </c>
      <c r="L18">
        <f>L17*K3</f>
        <v>3.5462473300582296E-2</v>
      </c>
      <c r="M18">
        <v>2003</v>
      </c>
      <c r="N18" s="8">
        <v>5558.45</v>
      </c>
      <c r="O18" t="s">
        <v>29</v>
      </c>
      <c r="P18">
        <f>P17*O3</f>
        <v>3.0591499411375796E-2</v>
      </c>
      <c r="Q18">
        <v>2003</v>
      </c>
      <c r="R18" s="8">
        <v>5558.45</v>
      </c>
      <c r="S18" t="s">
        <v>29</v>
      </c>
      <c r="T18">
        <f>T17*S3</f>
        <v>2.9307027356227238E-2</v>
      </c>
      <c r="U18">
        <v>2003</v>
      </c>
      <c r="V18" s="8">
        <v>5558.45</v>
      </c>
      <c r="W18" t="s">
        <v>29</v>
      </c>
      <c r="X18">
        <f>X17*W3</f>
        <v>2.6562127064508011E-2</v>
      </c>
      <c r="Y18">
        <v>2003</v>
      </c>
      <c r="Z18" s="8">
        <v>5558.45</v>
      </c>
      <c r="AA18" t="s">
        <v>29</v>
      </c>
      <c r="AB18">
        <f>AB17*AA3</f>
        <v>2.7082990247179379E-2</v>
      </c>
      <c r="AC18">
        <v>2003</v>
      </c>
      <c r="AD18" s="8">
        <v>5558.45</v>
      </c>
      <c r="AE18" t="s">
        <v>29</v>
      </c>
      <c r="AF18">
        <f>AF17*AE3</f>
        <v>2.7735505956130963E-2</v>
      </c>
      <c r="AG18">
        <v>2003</v>
      </c>
      <c r="AH18" s="8">
        <v>5558.45</v>
      </c>
      <c r="AI18" t="s">
        <v>29</v>
      </c>
      <c r="AJ18">
        <f>AJ17*AI3</f>
        <v>2.7115030875274868E-2</v>
      </c>
      <c r="AK18">
        <v>2003</v>
      </c>
      <c r="AL18" s="8">
        <v>5558.45</v>
      </c>
      <c r="AM18" t="s">
        <v>29</v>
      </c>
      <c r="AN18">
        <f>AN17*AM3</f>
        <v>2.6855038527084395E-2</v>
      </c>
      <c r="AO18">
        <v>2003</v>
      </c>
      <c r="AP18" s="8">
        <v>5558.45</v>
      </c>
      <c r="AQ18" t="s">
        <v>29</v>
      </c>
      <c r="AR18">
        <f>AR17*AQ3</f>
        <v>2.775928014241472E-2</v>
      </c>
      <c r="AS18">
        <v>2003</v>
      </c>
      <c r="AT18" s="8">
        <v>5558.45</v>
      </c>
      <c r="AU18" t="s">
        <v>29</v>
      </c>
      <c r="AV18">
        <f>AV17*AU3</f>
        <v>2.7755803361235308E-2</v>
      </c>
      <c r="AW18">
        <v>2003</v>
      </c>
      <c r="AX18" s="8">
        <v>5558.45</v>
      </c>
      <c r="AY18" t="s">
        <v>29</v>
      </c>
      <c r="AZ18">
        <f>AZ17*AY3</f>
        <v>2.8273352569982629E-2</v>
      </c>
      <c r="BA18">
        <v>2003</v>
      </c>
      <c r="BB18" s="8">
        <v>5558.45</v>
      </c>
      <c r="BC18" t="s">
        <v>29</v>
      </c>
      <c r="BD18">
        <f>BD17*BC3</f>
        <v>2.7718245907673387E-2</v>
      </c>
      <c r="BE18">
        <v>2003</v>
      </c>
      <c r="BF18" s="8">
        <v>5558.45</v>
      </c>
      <c r="BG18" t="s">
        <v>29</v>
      </c>
      <c r="BH18">
        <f>BH17*BG3</f>
        <v>2.8405574931417155E-2</v>
      </c>
      <c r="BI18">
        <v>2003</v>
      </c>
      <c r="BJ18" s="8">
        <v>5558.45</v>
      </c>
      <c r="BK18" t="s">
        <v>29</v>
      </c>
      <c r="BL18">
        <f>BL17*BK3</f>
        <v>2.8342698545282173E-2</v>
      </c>
      <c r="BM18">
        <v>2003</v>
      </c>
      <c r="BN18" s="8">
        <v>5558.45</v>
      </c>
      <c r="BO18" t="s">
        <v>29</v>
      </c>
      <c r="BP18">
        <f>BP17*BO3</f>
        <v>2.77787749251996E-2</v>
      </c>
      <c r="BQ18">
        <v>2003</v>
      </c>
      <c r="BR18" s="8">
        <v>5558.45</v>
      </c>
      <c r="BS18" t="s">
        <v>29</v>
      </c>
      <c r="BT18">
        <f>BT17*BS3</f>
        <v>2.7666066722856205E-2</v>
      </c>
      <c r="BU18">
        <v>2003</v>
      </c>
      <c r="BV18" s="8">
        <v>5558.45</v>
      </c>
      <c r="BW18" t="s">
        <v>29</v>
      </c>
      <c r="BX18">
        <f>BX17*BW3</f>
        <v>2.7162034654632846E-2</v>
      </c>
      <c r="BY18">
        <v>2002</v>
      </c>
      <c r="BZ18" s="8">
        <v>2854.4929999999999</v>
      </c>
      <c r="CA18" t="s">
        <v>29</v>
      </c>
      <c r="CB18">
        <f>CB17*CA3</f>
        <v>2.6554127117546868E-2</v>
      </c>
      <c r="CC18">
        <v>2002</v>
      </c>
      <c r="CD18" s="8">
        <v>2854.4929999999999</v>
      </c>
    </row>
    <row r="19" spans="1:82">
      <c r="B19">
        <v>0.30721034341328518</v>
      </c>
      <c r="C19" s="15">
        <v>0.89913198271672945</v>
      </c>
      <c r="D19">
        <v>142.62312386954869</v>
      </c>
      <c r="E19">
        <v>2003</v>
      </c>
      <c r="F19" s="8">
        <v>5558.45</v>
      </c>
      <c r="G19" t="s">
        <v>30</v>
      </c>
      <c r="H19">
        <f>G2+H18</f>
        <v>1.4018785981172943</v>
      </c>
      <c r="I19">
        <v>2004</v>
      </c>
      <c r="J19" s="8">
        <v>1269.8409999999999</v>
      </c>
      <c r="K19" t="s">
        <v>30</v>
      </c>
      <c r="L19">
        <f>K2+L18</f>
        <v>1.437499628249326</v>
      </c>
      <c r="M19">
        <v>2004</v>
      </c>
      <c r="N19" s="8">
        <v>1269.8409999999999</v>
      </c>
      <c r="O19" t="s">
        <v>30</v>
      </c>
      <c r="P19">
        <f>O2+P18</f>
        <v>1.4271926272921378</v>
      </c>
      <c r="Q19">
        <v>2004</v>
      </c>
      <c r="R19" s="8">
        <v>1269.8409999999999</v>
      </c>
      <c r="S19" t="s">
        <v>30</v>
      </c>
      <c r="T19">
        <f>S2+T18</f>
        <v>1.4171588377605244</v>
      </c>
      <c r="U19">
        <v>2004</v>
      </c>
      <c r="V19" s="8">
        <v>1269.8409999999999</v>
      </c>
      <c r="W19" t="s">
        <v>30</v>
      </c>
      <c r="X19">
        <f>W2+X18</f>
        <v>1.3962609282660856</v>
      </c>
      <c r="Y19">
        <v>2004</v>
      </c>
      <c r="Z19" s="8">
        <v>1269.8409999999999</v>
      </c>
      <c r="AA19" t="s">
        <v>30</v>
      </c>
      <c r="AB19">
        <f>AA2+AB18</f>
        <v>1.3984276149171011</v>
      </c>
      <c r="AC19">
        <v>2004</v>
      </c>
      <c r="AD19" s="8">
        <v>1269.8409999999999</v>
      </c>
      <c r="AE19" t="s">
        <v>30</v>
      </c>
      <c r="AF19">
        <f>AE2+AF18</f>
        <v>1.4012773015757343</v>
      </c>
      <c r="AG19">
        <v>2004</v>
      </c>
      <c r="AH19" s="8">
        <v>1269.8409999999999</v>
      </c>
      <c r="AI19" t="s">
        <v>30</v>
      </c>
      <c r="AJ19">
        <f>AI2+AJ18</f>
        <v>1.4016594431246523</v>
      </c>
      <c r="AK19">
        <v>2004</v>
      </c>
      <c r="AL19" s="8">
        <v>1269.8409999999999</v>
      </c>
      <c r="AM19" t="s">
        <v>30</v>
      </c>
      <c r="AN19">
        <f>AM2+AN18</f>
        <v>1.4022430588583659</v>
      </c>
      <c r="AO19">
        <v>2004</v>
      </c>
      <c r="AP19" s="8">
        <v>1269.8409999999999</v>
      </c>
      <c r="AQ19" t="s">
        <v>30</v>
      </c>
      <c r="AR19">
        <f>AQ2+AR18</f>
        <v>1.4033064421331281</v>
      </c>
      <c r="AS19">
        <v>2004</v>
      </c>
      <c r="AT19" s="8">
        <v>1269.8409999999999</v>
      </c>
      <c r="AU19" t="s">
        <v>30</v>
      </c>
      <c r="AV19">
        <f>AU2+AV18</f>
        <v>1.4038417759780735</v>
      </c>
      <c r="AW19">
        <v>2004</v>
      </c>
      <c r="AX19" s="8">
        <v>1269.8409999999999</v>
      </c>
      <c r="AY19" t="s">
        <v>30</v>
      </c>
      <c r="AZ19">
        <f>AY2+AZ18</f>
        <v>1.4035328459983047</v>
      </c>
      <c r="BA19">
        <v>2004</v>
      </c>
      <c r="BB19" s="8">
        <v>1269.8409999999999</v>
      </c>
      <c r="BC19" t="s">
        <v>30</v>
      </c>
      <c r="BD19">
        <f>BC2+BD18</f>
        <v>1.4058360092769142</v>
      </c>
      <c r="BE19">
        <v>2004</v>
      </c>
      <c r="BF19" s="8">
        <v>1269.8409999999999</v>
      </c>
      <c r="BG19" t="s">
        <v>30</v>
      </c>
      <c r="BH19">
        <f>BG2+BH18</f>
        <v>1.4037058811774021</v>
      </c>
      <c r="BI19">
        <v>2004</v>
      </c>
      <c r="BJ19" s="8">
        <v>1269.8409999999999</v>
      </c>
      <c r="BK19" t="s">
        <v>30</v>
      </c>
      <c r="BL19">
        <f>BK2+BL18</f>
        <v>1.4005867546085609</v>
      </c>
      <c r="BM19">
        <v>2004</v>
      </c>
      <c r="BN19" s="8">
        <v>1269.8409999999999</v>
      </c>
      <c r="BO19" t="s">
        <v>30</v>
      </c>
      <c r="BP19">
        <f>BO2+BP18</f>
        <v>1.3964169657602086</v>
      </c>
      <c r="BQ19">
        <v>2004</v>
      </c>
      <c r="BR19" s="8">
        <v>1269.8409999999999</v>
      </c>
      <c r="BS19" t="s">
        <v>30</v>
      </c>
      <c r="BT19">
        <f>BS2+BT18</f>
        <v>1.3948370895693565</v>
      </c>
      <c r="BU19">
        <v>2004</v>
      </c>
      <c r="BV19" s="8">
        <v>1269.8409999999999</v>
      </c>
      <c r="BW19" t="s">
        <v>30</v>
      </c>
      <c r="BX19">
        <f>BW2+BX18</f>
        <v>1.3901148441812095</v>
      </c>
      <c r="BY19">
        <v>2004</v>
      </c>
      <c r="BZ19" s="8">
        <v>1269.8409999999999</v>
      </c>
      <c r="CA19" t="s">
        <v>30</v>
      </c>
      <c r="CB19">
        <f>CA2+CB18</f>
        <v>1.3861810536822585</v>
      </c>
      <c r="CC19">
        <v>2003</v>
      </c>
      <c r="CD19" s="8">
        <v>5558.45</v>
      </c>
    </row>
    <row r="20" spans="1:82">
      <c r="B20">
        <v>0.3154873735797511</v>
      </c>
      <c r="C20" s="15">
        <v>0.88699232583887677</v>
      </c>
      <c r="D20">
        <v>125.58330501685801</v>
      </c>
      <c r="E20">
        <v>2004</v>
      </c>
      <c r="F20" s="8">
        <v>1269.8409999999999</v>
      </c>
      <c r="G20" t="s">
        <v>31</v>
      </c>
      <c r="H20">
        <f>G2-H18</f>
        <v>1.3472903565875649</v>
      </c>
      <c r="K20" t="s">
        <v>31</v>
      </c>
      <c r="L20">
        <f>K2-L18</f>
        <v>1.3665746816481612</v>
      </c>
      <c r="O20" t="s">
        <v>31</v>
      </c>
      <c r="P20">
        <f>O2-P18</f>
        <v>1.3660096284693861</v>
      </c>
      <c r="S20" t="s">
        <v>31</v>
      </c>
      <c r="T20">
        <f>S2-T18</f>
        <v>1.3585447830480699</v>
      </c>
      <c r="W20" t="s">
        <v>31</v>
      </c>
      <c r="X20">
        <f>W2-X18</f>
        <v>1.3431366741370696</v>
      </c>
      <c r="AA20" t="s">
        <v>31</v>
      </c>
      <c r="AB20">
        <f>AA2-AB18</f>
        <v>1.3442616344227423</v>
      </c>
      <c r="AE20" t="s">
        <v>31</v>
      </c>
      <c r="AF20">
        <f>AE2-AF18</f>
        <v>1.3458062896634722</v>
      </c>
      <c r="AI20" t="s">
        <v>31</v>
      </c>
      <c r="AJ20">
        <f>AI2-AJ18</f>
        <v>1.3474293813741027</v>
      </c>
      <c r="AM20" t="s">
        <v>31</v>
      </c>
      <c r="AN20">
        <f>AM2-AN18</f>
        <v>1.3485329818041969</v>
      </c>
      <c r="AQ20" t="s">
        <v>31</v>
      </c>
      <c r="AR20">
        <f>AQ2-AR18</f>
        <v>1.3477878818482987</v>
      </c>
      <c r="AU20" t="s">
        <v>31</v>
      </c>
      <c r="AV20">
        <f>AU2-AV18</f>
        <v>1.3483301692556029</v>
      </c>
      <c r="AY20" t="s">
        <v>31</v>
      </c>
      <c r="AZ20">
        <f>AY2-AZ18</f>
        <v>1.3469861408583397</v>
      </c>
      <c r="BC20" t="s">
        <v>31</v>
      </c>
      <c r="BD20">
        <f>BC2-BD18</f>
        <v>1.3503995174615673</v>
      </c>
      <c r="BG20" t="s">
        <v>31</v>
      </c>
      <c r="BH20">
        <f>BG2-BH18</f>
        <v>1.3468947313145678</v>
      </c>
      <c r="BK20" t="s">
        <v>31</v>
      </c>
      <c r="BL20">
        <f>BK2-BL18</f>
        <v>1.3439013575179966</v>
      </c>
      <c r="BO20" t="s">
        <v>31</v>
      </c>
      <c r="BP20">
        <f>BO2-BP18</f>
        <v>1.3408594159098093</v>
      </c>
      <c r="BS20" t="s">
        <v>31</v>
      </c>
      <c r="BT20">
        <f>BS2-BT18</f>
        <v>1.3395049561236443</v>
      </c>
      <c r="BW20" t="s">
        <v>31</v>
      </c>
      <c r="BX20">
        <f>BW2-BX18</f>
        <v>1.3357907748719438</v>
      </c>
      <c r="CA20" t="s">
        <v>31</v>
      </c>
      <c r="CB20">
        <f>CA2-CB18</f>
        <v>1.3330727994471647</v>
      </c>
    </row>
    <row r="21" spans="1:82">
      <c r="A21" t="s">
        <v>37</v>
      </c>
      <c r="B21" s="9">
        <f>AVERAGE(B2:B20)</f>
        <v>0.31872867844074837</v>
      </c>
      <c r="C21" s="9">
        <f>AVERAGE(C2:C20)</f>
        <v>0.8943545883583659</v>
      </c>
      <c r="D21" s="9">
        <f>AVERAGE(D2:D20)</f>
        <v>136.47848467408548</v>
      </c>
      <c r="E21" s="9">
        <f>AVERAGE(E2:E20)</f>
        <v>1990.0526315789473</v>
      </c>
      <c r="F21" s="9">
        <f>AVERAGE(F2:F20)</f>
        <v>610.7477729473685</v>
      </c>
      <c r="G21" t="s">
        <v>22</v>
      </c>
      <c r="H21" s="16">
        <f>LN(G2)</f>
        <v>0.31815148715828817</v>
      </c>
      <c r="K21" t="s">
        <v>22</v>
      </c>
      <c r="L21" s="16">
        <f>LN(K2)</f>
        <v>0.33792628965121674</v>
      </c>
      <c r="O21" t="s">
        <v>22</v>
      </c>
      <c r="P21" s="16">
        <f>LN(O2)</f>
        <v>0.33404151901987844</v>
      </c>
      <c r="S21" t="s">
        <v>22</v>
      </c>
      <c r="T21" s="16">
        <f>LN(S2)</f>
        <v>0.32775709154643912</v>
      </c>
      <c r="W21" t="s">
        <v>22</v>
      </c>
      <c r="X21" s="16">
        <f>LN(W2)</f>
        <v>0.31459086253125512</v>
      </c>
      <c r="AA21" t="s">
        <v>22</v>
      </c>
      <c r="AB21" s="16">
        <f>LN(AA2)</f>
        <v>0.31579173636681451</v>
      </c>
      <c r="AE21" t="s">
        <v>22</v>
      </c>
      <c r="AF21" s="16">
        <f>LN(AE2)</f>
        <v>0.31739265610084022</v>
      </c>
      <c r="AI21" t="s">
        <v>22</v>
      </c>
      <c r="AJ21" s="16">
        <f>LN(AI2)</f>
        <v>0.31812233966854586</v>
      </c>
      <c r="AM21" t="s">
        <v>22</v>
      </c>
      <c r="AN21" s="16">
        <f>LN(AM2)</f>
        <v>0.3187358879131304</v>
      </c>
      <c r="AQ21" t="s">
        <v>22</v>
      </c>
      <c r="AR21" s="16">
        <f>LN(AQ2)</f>
        <v>0.31885158795625185</v>
      </c>
      <c r="AU21" t="s">
        <v>22</v>
      </c>
      <c r="AV21" s="16">
        <f>LN(AU2)</f>
        <v>0.31924321765879815</v>
      </c>
      <c r="AY21" t="s">
        <v>22</v>
      </c>
      <c r="AZ21" s="16">
        <f>LN(AY2)</f>
        <v>0.31864243580601032</v>
      </c>
      <c r="BC21" t="s">
        <v>22</v>
      </c>
      <c r="BD21" s="16">
        <f>LN(BC2)</f>
        <v>0.32071862856934813</v>
      </c>
      <c r="BG21" t="s">
        <v>22</v>
      </c>
      <c r="BH21" s="16">
        <f>LN(BG2)</f>
        <v>0.31867211181426913</v>
      </c>
      <c r="BK21" t="s">
        <v>22</v>
      </c>
      <c r="BL21" s="16">
        <f>LN(BK2)</f>
        <v>0.31644739691235818</v>
      </c>
      <c r="BO21" t="s">
        <v>22</v>
      </c>
      <c r="BP21" s="16">
        <f>LN(BO2)</f>
        <v>0.3138162241849235</v>
      </c>
      <c r="BS21" t="s">
        <v>22</v>
      </c>
      <c r="BT21" s="16">
        <f>LN(BS2)</f>
        <v>0.3127436580704272</v>
      </c>
      <c r="BW21" t="s">
        <v>22</v>
      </c>
      <c r="BX21" s="16">
        <f>LN(BW2)</f>
        <v>0.30965352961067699</v>
      </c>
      <c r="CA21" t="s">
        <v>22</v>
      </c>
      <c r="CB21" s="16">
        <f>LN(CA2)</f>
        <v>0.30721034341328518</v>
      </c>
    </row>
    <row r="22" spans="1:82">
      <c r="A22" t="s">
        <v>38</v>
      </c>
      <c r="B22" s="9">
        <f>STDEV(B2:B20)</f>
        <v>7.4810395609327214E-3</v>
      </c>
      <c r="C22" s="9">
        <f>STDEV(C2:C20)</f>
        <v>9.8770446809545737E-3</v>
      </c>
      <c r="D22" s="9">
        <f>STDEV(D2:D20)</f>
        <v>11.717183556897174</v>
      </c>
      <c r="E22" s="9">
        <f>STDEV(E2:E20)</f>
        <v>13.048940715673801</v>
      </c>
      <c r="F22" s="9">
        <f>STDEV(F2:F20)</f>
        <v>1393.1097292071195</v>
      </c>
      <c r="G22" t="s">
        <v>32</v>
      </c>
      <c r="H22" s="16">
        <f>LN(H19)</f>
        <v>0.33781319293535078</v>
      </c>
      <c r="K22" t="s">
        <v>32</v>
      </c>
      <c r="L22" s="16">
        <f>LN(L19)</f>
        <v>0.36290523508017047</v>
      </c>
      <c r="O22" t="s">
        <v>32</v>
      </c>
      <c r="P22" s="16">
        <f>LN(P19)</f>
        <v>0.35570931697554076</v>
      </c>
      <c r="S22" t="s">
        <v>32</v>
      </c>
      <c r="T22" s="16">
        <f>LN(T19)</f>
        <v>0.34865404882341861</v>
      </c>
      <c r="W22" t="s">
        <v>32</v>
      </c>
      <c r="X22" s="16">
        <f>LN(X19)</f>
        <v>0.33379789823981865</v>
      </c>
      <c r="AA22" t="s">
        <v>32</v>
      </c>
      <c r="AB22" s="16">
        <f>LN(AB19)</f>
        <v>0.33534847323352313</v>
      </c>
      <c r="AE22" t="s">
        <v>32</v>
      </c>
      <c r="AF22" s="16">
        <f>LN(AF19)</f>
        <v>0.33738417894376477</v>
      </c>
      <c r="AI22" t="s">
        <v>32</v>
      </c>
      <c r="AJ22" s="16">
        <f>LN(AJ19)</f>
        <v>0.33765685120581868</v>
      </c>
      <c r="AM22" t="s">
        <v>32</v>
      </c>
      <c r="AN22" s="16">
        <f>LN(AN19)</f>
        <v>0.33807313939110972</v>
      </c>
      <c r="AQ22" t="s">
        <v>32</v>
      </c>
      <c r="AR22" s="16">
        <f>LN(AR19)</f>
        <v>0.3388311964671365</v>
      </c>
      <c r="AU22" t="s">
        <v>32</v>
      </c>
      <c r="AV22" s="16">
        <f>LN(AV19)</f>
        <v>0.33921260408072895</v>
      </c>
      <c r="AY22" t="s">
        <v>32</v>
      </c>
      <c r="AZ22" s="16">
        <f>LN(AZ19)</f>
        <v>0.33899251946601644</v>
      </c>
      <c r="BC22" t="s">
        <v>32</v>
      </c>
      <c r="BD22" s="16">
        <f>LN(BD19)</f>
        <v>0.34063215022526544</v>
      </c>
      <c r="BG22" t="s">
        <v>32</v>
      </c>
      <c r="BH22" s="16">
        <f>LN(BH19)</f>
        <v>0.33911579731740932</v>
      </c>
      <c r="BK22" t="s">
        <v>32</v>
      </c>
      <c r="BL22" s="16">
        <f>LN(BL19)</f>
        <v>0.33689125925365271</v>
      </c>
      <c r="BO22" t="s">
        <v>32</v>
      </c>
      <c r="BP22" s="16">
        <f>LN(BP19)</f>
        <v>0.33390964581702337</v>
      </c>
      <c r="BS22" t="s">
        <v>32</v>
      </c>
      <c r="BT22" s="16">
        <f>LN(BT19)</f>
        <v>0.33277762678310652</v>
      </c>
      <c r="BW22" t="s">
        <v>32</v>
      </c>
      <c r="BX22" s="16">
        <f>LN(BX19)</f>
        <v>0.32938636544271499</v>
      </c>
      <c r="CA22" t="s">
        <v>32</v>
      </c>
      <c r="CB22" s="16">
        <f>LN(CB19)</f>
        <v>0.32655252259868855</v>
      </c>
    </row>
    <row r="23" spans="1:82">
      <c r="A23" t="s">
        <v>39</v>
      </c>
      <c r="B23" s="9">
        <f>MIN(B2:B20)</f>
        <v>0.30721034341328518</v>
      </c>
      <c r="C23" s="9">
        <f>MIN(C2:C20)</f>
        <v>0.8581035785901312</v>
      </c>
      <c r="D23" s="9">
        <f>MIN(D2:D20)</f>
        <v>96.758305255520781</v>
      </c>
      <c r="E23" s="9">
        <f>MIN(E2:E20)</f>
        <v>1956</v>
      </c>
      <c r="F23" s="9">
        <f>MIN(F2:F20)</f>
        <v>4.86E-4</v>
      </c>
      <c r="G23" t="s">
        <v>33</v>
      </c>
      <c r="H23" s="16">
        <f>LN(H20)</f>
        <v>0.29809543217041168</v>
      </c>
      <c r="K23" t="s">
        <v>33</v>
      </c>
      <c r="L23" s="16">
        <f>LN(L20)</f>
        <v>0.31230737666589292</v>
      </c>
      <c r="O23" t="s">
        <v>33</v>
      </c>
      <c r="P23" s="16">
        <f>LN(P20)</f>
        <v>0.31189380978362935</v>
      </c>
      <c r="S23" t="s">
        <v>33</v>
      </c>
      <c r="T23" s="16">
        <f>LN(T20)</f>
        <v>0.30641411441127897</v>
      </c>
      <c r="W23" t="s">
        <v>33</v>
      </c>
      <c r="X23" s="16">
        <f>LN(X20)</f>
        <v>0.29500768014946183</v>
      </c>
      <c r="AA23" t="s">
        <v>33</v>
      </c>
      <c r="AB23" s="16">
        <f>LN(AB20)</f>
        <v>0.29584489162481231</v>
      </c>
      <c r="AE23" t="s">
        <v>33</v>
      </c>
      <c r="AF23" s="16">
        <f>LN(AF20)</f>
        <v>0.29699330531107204</v>
      </c>
      <c r="AI23" t="s">
        <v>33</v>
      </c>
      <c r="AJ23" s="16">
        <f>LN(AJ20)</f>
        <v>0.29819861528418984</v>
      </c>
      <c r="AM23" t="s">
        <v>33</v>
      </c>
      <c r="AN23" s="16">
        <f>LN(AN20)</f>
        <v>0.29901732144033699</v>
      </c>
      <c r="AQ23" t="s">
        <v>33</v>
      </c>
      <c r="AR23" s="16">
        <f>LN(AR20)</f>
        <v>0.29846464242879306</v>
      </c>
      <c r="AU23" t="s">
        <v>33</v>
      </c>
      <c r="AV23" s="16">
        <f>LN(AV20)</f>
        <v>0.29886691518120101</v>
      </c>
      <c r="AY23" t="s">
        <v>33</v>
      </c>
      <c r="AZ23" s="16">
        <f>LN(AZ20)</f>
        <v>0.29786960848022515</v>
      </c>
      <c r="BC23" t="s">
        <v>33</v>
      </c>
      <c r="BD23" s="16">
        <f>LN(BD20)</f>
        <v>0.30040048752949122</v>
      </c>
      <c r="BG23" t="s">
        <v>33</v>
      </c>
      <c r="BH23" s="16">
        <f>LN(BH20)</f>
        <v>0.29780174390258091</v>
      </c>
      <c r="BK23" t="s">
        <v>33</v>
      </c>
      <c r="BL23" s="16">
        <f>LN(BL20)</f>
        <v>0.2955768447035631</v>
      </c>
      <c r="BO23" t="s">
        <v>33</v>
      </c>
      <c r="BP23" s="16">
        <f>LN(BP20)</f>
        <v>0.29331076353907098</v>
      </c>
      <c r="BS23" t="s">
        <v>33</v>
      </c>
      <c r="BT23" s="16">
        <f>LN(BT20)</f>
        <v>0.2923001099760057</v>
      </c>
      <c r="BW23" t="s">
        <v>33</v>
      </c>
      <c r="BX23" s="16">
        <f>LN(BX20)</f>
        <v>0.28952345721573852</v>
      </c>
      <c r="CA23" t="s">
        <v>33</v>
      </c>
      <c r="CB23" s="16">
        <f>LN(CB20)</f>
        <v>0.28748665294400622</v>
      </c>
    </row>
    <row r="24" spans="1:82">
      <c r="A24" t="s">
        <v>40</v>
      </c>
      <c r="B24" s="9">
        <f>MAX(B2:B20)</f>
        <v>0.33792628965121674</v>
      </c>
      <c r="C24" s="9">
        <f>MAX(C2:C20)</f>
        <v>0.90367489485019958</v>
      </c>
      <c r="D24" s="9">
        <f>MAX(D2:D20)</f>
        <v>150.10415296321293</v>
      </c>
      <c r="E24" s="9">
        <f>MAX(E2:E20)</f>
        <v>2004</v>
      </c>
      <c r="F24" s="9">
        <f>MAX(F2:F20)</f>
        <v>5558.45</v>
      </c>
      <c r="G24" t="s">
        <v>34</v>
      </c>
      <c r="H24" s="16">
        <f>H22-H21</f>
        <v>1.966170577706261E-2</v>
      </c>
      <c r="K24" t="s">
        <v>34</v>
      </c>
      <c r="L24" s="16">
        <f>L22-L21</f>
        <v>2.4978945428953736E-2</v>
      </c>
      <c r="O24" t="s">
        <v>34</v>
      </c>
      <c r="P24" s="16">
        <f>P22-P21</f>
        <v>2.1667797955662316E-2</v>
      </c>
      <c r="S24" t="s">
        <v>34</v>
      </c>
      <c r="T24" s="16">
        <f>T22-T21</f>
        <v>2.0896957276979489E-2</v>
      </c>
      <c r="W24" t="s">
        <v>34</v>
      </c>
      <c r="X24" s="16">
        <f>X22-X21</f>
        <v>1.9207035708563525E-2</v>
      </c>
      <c r="AA24" t="s">
        <v>34</v>
      </c>
      <c r="AB24" s="16">
        <f>AB22-AB21</f>
        <v>1.9556736866708613E-2</v>
      </c>
      <c r="AE24" t="s">
        <v>34</v>
      </c>
      <c r="AF24" s="16">
        <f>AF22-AF21</f>
        <v>1.9991522842924547E-2</v>
      </c>
      <c r="AI24" t="s">
        <v>34</v>
      </c>
      <c r="AJ24" s="16">
        <f>AJ22-AJ21</f>
        <v>1.9534511537272814E-2</v>
      </c>
      <c r="AM24" t="s">
        <v>34</v>
      </c>
      <c r="AN24" s="16">
        <f>AN22-AN21</f>
        <v>1.9337251477979323E-2</v>
      </c>
      <c r="AQ24" t="s">
        <v>34</v>
      </c>
      <c r="AR24" s="16">
        <f>AR22-AR21</f>
        <v>1.997960851088465E-2</v>
      </c>
      <c r="AU24" t="s">
        <v>34</v>
      </c>
      <c r="AV24" s="16">
        <f>AV22-AV21</f>
        <v>1.9969386421930801E-2</v>
      </c>
      <c r="AY24" t="s">
        <v>34</v>
      </c>
      <c r="AZ24" s="16">
        <f>AZ22-AZ21</f>
        <v>2.0350083660006124E-2</v>
      </c>
      <c r="BC24" t="s">
        <v>34</v>
      </c>
      <c r="BD24" s="16">
        <f>BD22-BD21</f>
        <v>1.991352165591731E-2</v>
      </c>
      <c r="BG24" t="s">
        <v>34</v>
      </c>
      <c r="BH24" s="16">
        <f>BH22-BH21</f>
        <v>2.0443685503140185E-2</v>
      </c>
      <c r="BK24" t="s">
        <v>34</v>
      </c>
      <c r="BL24" s="16">
        <f>BL22-BL21</f>
        <v>2.0443862341294528E-2</v>
      </c>
      <c r="BO24" t="s">
        <v>34</v>
      </c>
      <c r="BP24" s="16">
        <f>BP22-BP21</f>
        <v>2.0093421632099873E-2</v>
      </c>
      <c r="BS24" t="s">
        <v>34</v>
      </c>
      <c r="BT24" s="16">
        <f>BT22-BT21</f>
        <v>2.0033968712679318E-2</v>
      </c>
      <c r="BW24" t="s">
        <v>34</v>
      </c>
      <c r="BX24" s="16">
        <f>BX22-BX21</f>
        <v>1.9732835832037998E-2</v>
      </c>
      <c r="CA24" t="s">
        <v>34</v>
      </c>
      <c r="CB24" s="16">
        <f>CB22-CB21</f>
        <v>1.9342179185403374E-2</v>
      </c>
    </row>
    <row r="25" spans="1:82">
      <c r="A25" t="s">
        <v>41</v>
      </c>
      <c r="B25" s="9">
        <f>ABS(B24-B23)</f>
        <v>3.0715946237931557E-2</v>
      </c>
      <c r="C25" s="9">
        <f>ABS(C24-C23)</f>
        <v>4.5571316260068384E-2</v>
      </c>
      <c r="D25" s="9">
        <f>ABS(D24-D23)</f>
        <v>53.345847707692144</v>
      </c>
      <c r="E25" s="9">
        <f>ABS(E24-E23)</f>
        <v>48</v>
      </c>
      <c r="F25" s="9">
        <f>ABS(F24-F23)</f>
        <v>5558.4495139999999</v>
      </c>
      <c r="G25" t="s">
        <v>35</v>
      </c>
      <c r="H25" s="16">
        <f>H21-H23</f>
        <v>2.0056054987876493E-2</v>
      </c>
      <c r="K25" t="s">
        <v>35</v>
      </c>
      <c r="L25" s="16">
        <f>L21-L23</f>
        <v>2.5618912985323816E-2</v>
      </c>
      <c r="O25" t="s">
        <v>35</v>
      </c>
      <c r="P25" s="16">
        <f>P21-P23</f>
        <v>2.2147709236249091E-2</v>
      </c>
      <c r="S25" t="s">
        <v>35</v>
      </c>
      <c r="T25" s="16">
        <f>T21-T23</f>
        <v>2.1342977135160146E-2</v>
      </c>
      <c r="W25" t="s">
        <v>35</v>
      </c>
      <c r="X25" s="16">
        <f>X21-X23</f>
        <v>1.9583182381793296E-2</v>
      </c>
      <c r="AA25" t="s">
        <v>35</v>
      </c>
      <c r="AB25" s="16">
        <f>AB21-AB23</f>
        <v>1.9946844742002201E-2</v>
      </c>
      <c r="AE25" t="s">
        <v>35</v>
      </c>
      <c r="AF25" s="16">
        <f>AF21-AF23</f>
        <v>2.0399350789768178E-2</v>
      </c>
      <c r="AI25" t="s">
        <v>35</v>
      </c>
      <c r="AJ25" s="16">
        <f>AJ21-AJ23</f>
        <v>1.9923724384356023E-2</v>
      </c>
      <c r="AM25" t="s">
        <v>35</v>
      </c>
      <c r="AN25" s="16">
        <f>AN21-AN23</f>
        <v>1.9718566472793408E-2</v>
      </c>
      <c r="AQ25" t="s">
        <v>35</v>
      </c>
      <c r="AR25" s="16">
        <f>AR21-AR23</f>
        <v>2.0386945527458789E-2</v>
      </c>
      <c r="AU25" t="s">
        <v>35</v>
      </c>
      <c r="AV25" s="16">
        <f>AV21-AV23</f>
        <v>2.0376302477597141E-2</v>
      </c>
      <c r="AY25" t="s">
        <v>35</v>
      </c>
      <c r="AZ25" s="16">
        <f>AZ21-AZ23</f>
        <v>2.077282732578517E-2</v>
      </c>
      <c r="BC25" t="s">
        <v>35</v>
      </c>
      <c r="BD25" s="16">
        <f>BD21-BD23</f>
        <v>2.0318141039856907E-2</v>
      </c>
      <c r="BG25" t="s">
        <v>35</v>
      </c>
      <c r="BH25" s="16">
        <f>BH21-BH23</f>
        <v>2.0870367911688226E-2</v>
      </c>
      <c r="BK25" t="s">
        <v>35</v>
      </c>
      <c r="BL25" s="16">
        <f>BL21-BL23</f>
        <v>2.0870552208795079E-2</v>
      </c>
      <c r="BO25" t="s">
        <v>35</v>
      </c>
      <c r="BP25" s="16">
        <f>BP21-BP23</f>
        <v>2.0505460645852513E-2</v>
      </c>
      <c r="BS25" t="s">
        <v>35</v>
      </c>
      <c r="BT25" s="16">
        <f>BT21-BT23</f>
        <v>2.0443548094421504E-2</v>
      </c>
      <c r="BW25" t="s">
        <v>35</v>
      </c>
      <c r="BX25" s="16">
        <f>BX21-BX23</f>
        <v>2.013007239493847E-2</v>
      </c>
      <c r="CA25" t="s">
        <v>35</v>
      </c>
      <c r="CB25" s="16">
        <f>CB21-CB23</f>
        <v>1.9723690469278965E-2</v>
      </c>
    </row>
    <row r="26" spans="1:82">
      <c r="A26" t="s">
        <v>42</v>
      </c>
      <c r="B26" s="9">
        <f>COUNT(B2:B20)</f>
        <v>19</v>
      </c>
      <c r="G26" t="s">
        <v>36</v>
      </c>
      <c r="H26" s="17">
        <f>AVERAGE(H24:H25)</f>
        <v>1.9858880382469551E-2</v>
      </c>
      <c r="K26" t="s">
        <v>36</v>
      </c>
      <c r="L26" s="17">
        <f>AVERAGE(L24:L25)</f>
        <v>2.5298929207138776E-2</v>
      </c>
      <c r="O26" t="s">
        <v>36</v>
      </c>
      <c r="P26" s="17">
        <f>AVERAGE(P24:P25)</f>
        <v>2.1907753595955703E-2</v>
      </c>
      <c r="S26" t="s">
        <v>36</v>
      </c>
      <c r="T26" s="17">
        <f>AVERAGE(T24:T25)</f>
        <v>2.1119967206069817E-2</v>
      </c>
      <c r="W26" t="s">
        <v>36</v>
      </c>
      <c r="X26" s="17">
        <f>AVERAGE(X24:X25)</f>
        <v>1.939510904517841E-2</v>
      </c>
      <c r="AA26" t="s">
        <v>36</v>
      </c>
      <c r="AB26" s="17">
        <f>AVERAGE(AB24:AB25)</f>
        <v>1.9751790804355407E-2</v>
      </c>
      <c r="AE26" t="s">
        <v>36</v>
      </c>
      <c r="AF26" s="17">
        <f>AVERAGE(AF24:AF25)</f>
        <v>2.0195436816346363E-2</v>
      </c>
      <c r="AI26" t="s">
        <v>36</v>
      </c>
      <c r="AJ26" s="17">
        <f>AVERAGE(AJ24:AJ25)</f>
        <v>1.9729117960814418E-2</v>
      </c>
      <c r="AM26" t="s">
        <v>36</v>
      </c>
      <c r="AN26" s="17">
        <f>AVERAGE(AN24:AN25)</f>
        <v>1.9527908975386365E-2</v>
      </c>
      <c r="AQ26" t="s">
        <v>36</v>
      </c>
      <c r="AR26" s="17">
        <f>AVERAGE(AR24:AR25)</f>
        <v>2.0183277019171719E-2</v>
      </c>
      <c r="AU26" t="s">
        <v>36</v>
      </c>
      <c r="AV26" s="17">
        <f>AVERAGE(AV24:AV25)</f>
        <v>2.0172844449763971E-2</v>
      </c>
      <c r="AY26" t="s">
        <v>36</v>
      </c>
      <c r="AZ26" s="17">
        <f>AVERAGE(AZ24:AZ25)</f>
        <v>2.0561455492895647E-2</v>
      </c>
      <c r="BC26" t="s">
        <v>36</v>
      </c>
      <c r="BD26" s="17">
        <f>AVERAGE(BD24:BD25)</f>
        <v>2.0115831347887109E-2</v>
      </c>
      <c r="BG26" t="s">
        <v>36</v>
      </c>
      <c r="BH26" s="17">
        <f>AVERAGE(BH24:BH25)</f>
        <v>2.0657026707414206E-2</v>
      </c>
      <c r="BK26" t="s">
        <v>36</v>
      </c>
      <c r="BL26" s="17">
        <f>AVERAGE(BL24:BL25)</f>
        <v>2.0657207275044803E-2</v>
      </c>
      <c r="BO26" t="s">
        <v>36</v>
      </c>
      <c r="BP26" s="17">
        <f>AVERAGE(BP24:BP25)</f>
        <v>2.0299441138976193E-2</v>
      </c>
      <c r="BS26" t="s">
        <v>36</v>
      </c>
      <c r="BT26" s="17">
        <f>AVERAGE(BT24:BT25)</f>
        <v>2.0238758403550411E-2</v>
      </c>
      <c r="BW26" t="s">
        <v>36</v>
      </c>
      <c r="BX26" s="17">
        <f>AVERAGE(BX24:BX25)</f>
        <v>1.9931454113488234E-2</v>
      </c>
      <c r="CA26" t="s">
        <v>36</v>
      </c>
      <c r="CB26" s="17">
        <f>AVERAGE(CB24:CB25)</f>
        <v>1.953293482734117E-2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baseColWidth="10" defaultColWidth="8.83203125" defaultRowHeight="14" x14ac:dyDescent="0"/>
  <sheetData>
    <row r="1" spans="1:2">
      <c r="A1" t="s">
        <v>3</v>
      </c>
      <c r="B1" t="s">
        <v>4</v>
      </c>
    </row>
    <row r="2" spans="1:2">
      <c r="A2">
        <v>1956</v>
      </c>
      <c r="B2" s="8">
        <v>4.86E-4</v>
      </c>
    </row>
    <row r="3" spans="1:2">
      <c r="A3">
        <v>1965</v>
      </c>
      <c r="B3" s="8">
        <v>1.3100000000000001E-2</v>
      </c>
    </row>
    <row r="4" spans="1:2">
      <c r="A4">
        <v>1971</v>
      </c>
      <c r="B4" s="8">
        <v>7.51E-2</v>
      </c>
    </row>
    <row r="5" spans="1:2">
      <c r="A5">
        <v>1985</v>
      </c>
      <c r="B5" s="8">
        <v>0.23599999999999999</v>
      </c>
    </row>
    <row r="6" spans="1:2">
      <c r="A6">
        <v>1986</v>
      </c>
      <c r="B6" s="8">
        <v>0.45900000000000002</v>
      </c>
    </row>
    <row r="7" spans="1:2">
      <c r="A7">
        <v>1988</v>
      </c>
      <c r="B7" s="8">
        <v>1.595</v>
      </c>
    </row>
    <row r="8" spans="1:2">
      <c r="A8">
        <v>1990</v>
      </c>
      <c r="B8" s="8">
        <v>1.7629999999999999</v>
      </c>
    </row>
    <row r="9" spans="1:2">
      <c r="A9">
        <v>1991</v>
      </c>
      <c r="B9" s="8">
        <v>2.0190000000000001</v>
      </c>
    </row>
    <row r="10" spans="1:2">
      <c r="A10">
        <v>1992</v>
      </c>
      <c r="B10" s="8">
        <v>5.8639999999999999</v>
      </c>
    </row>
    <row r="11" spans="1:2">
      <c r="A11">
        <v>1993</v>
      </c>
      <c r="B11" s="8">
        <v>7.8239999999999998</v>
      </c>
    </row>
    <row r="12" spans="1:2">
      <c r="A12">
        <v>1995</v>
      </c>
      <c r="B12" s="8">
        <v>32.463000000000001</v>
      </c>
    </row>
    <row r="13" spans="1:2">
      <c r="A13">
        <v>1996</v>
      </c>
      <c r="B13" s="8">
        <v>17.216999999999999</v>
      </c>
    </row>
    <row r="14" spans="1:2">
      <c r="A14">
        <v>1997</v>
      </c>
      <c r="B14" s="8">
        <v>65.900000000000006</v>
      </c>
    </row>
    <row r="15" spans="1:2">
      <c r="A15">
        <v>1998</v>
      </c>
      <c r="B15" s="8">
        <v>206.29900000000001</v>
      </c>
    </row>
    <row r="16" spans="1:2">
      <c r="A16">
        <v>1999</v>
      </c>
      <c r="B16" s="8">
        <v>605.78499999999997</v>
      </c>
    </row>
    <row r="17" spans="1:2">
      <c r="A17">
        <v>2000</v>
      </c>
      <c r="B17" s="8">
        <v>973.91099999999994</v>
      </c>
    </row>
    <row r="18" spans="1:2">
      <c r="A18">
        <v>2002</v>
      </c>
      <c r="B18" s="8">
        <v>2854.4929999999999</v>
      </c>
    </row>
    <row r="19" spans="1:2">
      <c r="A19">
        <v>2003</v>
      </c>
      <c r="B19" s="8">
        <v>5558.45</v>
      </c>
    </row>
    <row r="20" spans="1:2">
      <c r="A20">
        <v>2004</v>
      </c>
      <c r="B20" s="8">
        <v>1269.8409999999999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H12" sqref="H12"/>
    </sheetView>
  </sheetViews>
  <sheetFormatPr baseColWidth="10" defaultColWidth="8.83203125" defaultRowHeight="14" x14ac:dyDescent="0"/>
  <cols>
    <col min="2" max="2" width="8.83203125" style="1"/>
  </cols>
  <sheetData>
    <row r="1" spans="1:12" ht="20" customHeight="1">
      <c r="A1" t="s">
        <v>1</v>
      </c>
    </row>
    <row r="2" spans="1:12" ht="20" customHeight="1"/>
    <row r="3" spans="1:12" ht="30.75" customHeight="1"/>
    <row r="4" spans="1:12" ht="20" customHeight="1"/>
    <row r="5" spans="1:12" ht="20" customHeight="1"/>
    <row r="6" spans="1:12" ht="20" customHeight="1"/>
    <row r="7" spans="1:12" ht="20" customHeight="1">
      <c r="A7" s="4" t="s">
        <v>0</v>
      </c>
      <c r="B7" s="5" t="s">
        <v>2</v>
      </c>
      <c r="G7" s="9" t="s">
        <v>5</v>
      </c>
      <c r="H7" s="9" t="s">
        <v>6</v>
      </c>
      <c r="I7" s="9" t="s">
        <v>7</v>
      </c>
      <c r="J7" s="9" t="s">
        <v>8</v>
      </c>
      <c r="K7" s="9" t="s">
        <v>9</v>
      </c>
      <c r="L7" s="9" t="s">
        <v>10</v>
      </c>
    </row>
    <row r="8" spans="1:12">
      <c r="A8" s="3">
        <v>1952</v>
      </c>
      <c r="B8" s="6"/>
      <c r="E8" s="2"/>
      <c r="F8" s="2"/>
      <c r="G8">
        <v>1</v>
      </c>
      <c r="H8" s="10" t="s">
        <v>11</v>
      </c>
      <c r="I8" t="s">
        <v>12</v>
      </c>
      <c r="J8" t="s">
        <v>13</v>
      </c>
      <c r="K8" t="s">
        <v>14</v>
      </c>
    </row>
    <row r="9" spans="1:12">
      <c r="A9" s="3">
        <v>1955</v>
      </c>
      <c r="B9" s="6"/>
    </row>
    <row r="10" spans="1:12">
      <c r="A10" s="3">
        <v>1956</v>
      </c>
      <c r="B10" s="7">
        <v>4.86E-4</v>
      </c>
    </row>
    <row r="11" spans="1:12">
      <c r="A11" s="3">
        <v>1958</v>
      </c>
      <c r="B11" s="6"/>
    </row>
    <row r="12" spans="1:12">
      <c r="A12" s="3">
        <v>1960</v>
      </c>
      <c r="B12" s="6"/>
    </row>
    <row r="13" spans="1:12">
      <c r="A13" s="3">
        <v>1961</v>
      </c>
      <c r="B13" s="6"/>
    </row>
    <row r="14" spans="1:12">
      <c r="A14" s="3">
        <v>1962</v>
      </c>
      <c r="B14" s="6"/>
    </row>
    <row r="15" spans="1:12">
      <c r="A15" s="3">
        <v>1963</v>
      </c>
      <c r="B15" s="6"/>
    </row>
    <row r="16" spans="1:12">
      <c r="A16" s="3">
        <v>1964</v>
      </c>
      <c r="B16" s="6"/>
    </row>
    <row r="17" spans="1:2">
      <c r="A17" s="3">
        <v>1965</v>
      </c>
      <c r="B17" s="6">
        <v>1.3100000000000001E-2</v>
      </c>
    </row>
    <row r="18" spans="1:2">
      <c r="A18" s="3">
        <v>1966</v>
      </c>
      <c r="B18" s="6"/>
    </row>
    <row r="19" spans="1:2">
      <c r="A19" s="3">
        <v>1968</v>
      </c>
      <c r="B19" s="6"/>
    </row>
    <row r="20" spans="1:2">
      <c r="A20" s="3">
        <v>1970</v>
      </c>
      <c r="B20" s="6"/>
    </row>
    <row r="21" spans="1:2">
      <c r="A21" s="3">
        <v>1971</v>
      </c>
      <c r="B21" s="6">
        <v>7.51E-2</v>
      </c>
    </row>
    <row r="22" spans="1:2">
      <c r="A22" s="3">
        <v>1973</v>
      </c>
      <c r="B22" s="6"/>
    </row>
    <row r="23" spans="1:2">
      <c r="A23" s="3">
        <v>1974</v>
      </c>
      <c r="B23" s="6"/>
    </row>
    <row r="24" spans="1:2">
      <c r="A24" s="3">
        <v>1975</v>
      </c>
      <c r="B24" s="6"/>
    </row>
    <row r="25" spans="1:2">
      <c r="A25" s="3">
        <v>1979</v>
      </c>
      <c r="B25" s="6"/>
    </row>
    <row r="26" spans="1:2">
      <c r="A26" s="3">
        <v>1980</v>
      </c>
      <c r="B26" s="6"/>
    </row>
    <row r="27" spans="1:2">
      <c r="A27" s="3">
        <v>1981</v>
      </c>
      <c r="B27" s="6"/>
    </row>
    <row r="28" spans="1:2">
      <c r="A28" s="3">
        <v>1983</v>
      </c>
      <c r="B28" s="6"/>
    </row>
    <row r="29" spans="1:2">
      <c r="A29" s="3">
        <v>1984</v>
      </c>
      <c r="B29" s="6"/>
    </row>
    <row r="30" spans="1:2">
      <c r="A30" s="3">
        <v>1985</v>
      </c>
      <c r="B30" s="6">
        <v>0.23599999999999999</v>
      </c>
    </row>
    <row r="31" spans="1:2">
      <c r="A31" s="3">
        <v>1986</v>
      </c>
      <c r="B31" s="6">
        <v>0.45900000000000002</v>
      </c>
    </row>
    <row r="32" spans="1:2">
      <c r="A32" s="3">
        <v>1987</v>
      </c>
      <c r="B32" s="6"/>
    </row>
    <row r="33" spans="1:2">
      <c r="A33" s="3">
        <v>1988</v>
      </c>
      <c r="B33" s="6">
        <v>1.595</v>
      </c>
    </row>
    <row r="34" spans="1:2">
      <c r="A34" s="3">
        <v>1990</v>
      </c>
      <c r="B34" s="6">
        <v>1.7629999999999999</v>
      </c>
    </row>
    <row r="35" spans="1:2">
      <c r="A35" s="3">
        <v>1991</v>
      </c>
      <c r="B35" s="6">
        <v>2.0190000000000001</v>
      </c>
    </row>
    <row r="36" spans="1:2">
      <c r="A36" s="3">
        <v>1992</v>
      </c>
      <c r="B36" s="6">
        <v>5.8639999999999999</v>
      </c>
    </row>
    <row r="37" spans="1:2">
      <c r="A37" s="3">
        <v>1993</v>
      </c>
      <c r="B37" s="6">
        <v>7.8239999999999998</v>
      </c>
    </row>
    <row r="38" spans="1:2">
      <c r="A38" s="3">
        <v>1994</v>
      </c>
      <c r="B38" s="6"/>
    </row>
    <row r="39" spans="1:2">
      <c r="A39" s="3">
        <v>1995</v>
      </c>
      <c r="B39" s="6">
        <v>32.463000000000001</v>
      </c>
    </row>
    <row r="40" spans="1:2">
      <c r="A40" s="3">
        <v>1996</v>
      </c>
      <c r="B40" s="6">
        <v>17.216999999999999</v>
      </c>
    </row>
    <row r="41" spans="1:2">
      <c r="A41" s="3">
        <v>1997</v>
      </c>
      <c r="B41" s="6">
        <v>65.900000000000006</v>
      </c>
    </row>
    <row r="42" spans="1:2">
      <c r="A42" s="3">
        <v>1998</v>
      </c>
      <c r="B42" s="6">
        <v>206.29900000000001</v>
      </c>
    </row>
    <row r="43" spans="1:2">
      <c r="A43" s="3">
        <v>1999</v>
      </c>
      <c r="B43" s="6">
        <v>605.78499999999997</v>
      </c>
    </row>
    <row r="44" spans="1:2">
      <c r="A44" s="3">
        <v>2000</v>
      </c>
      <c r="B44" s="6">
        <v>973.91099999999994</v>
      </c>
    </row>
    <row r="45" spans="1:2">
      <c r="A45" s="3">
        <v>2001</v>
      </c>
      <c r="B45" s="6"/>
    </row>
    <row r="46" spans="1:2">
      <c r="A46" s="3">
        <v>2002</v>
      </c>
      <c r="B46" s="6">
        <v>2854.4929999999999</v>
      </c>
    </row>
    <row r="47" spans="1:2">
      <c r="A47" s="3">
        <v>2003</v>
      </c>
      <c r="B47" s="6">
        <v>5558.45</v>
      </c>
    </row>
    <row r="48" spans="1:2">
      <c r="A48" s="3">
        <v>2004</v>
      </c>
      <c r="B48" s="6">
        <v>1269.8409999999999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2011-11-25T17:55:39Z</dcterms:created>
  <dcterms:modified xsi:type="dcterms:W3CDTF">2013-11-05T13:00:14Z</dcterms:modified>
</cp:coreProperties>
</file>