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eff\Dropbox\test\03 - Magnetic Information Storage\"/>
    </mc:Choice>
  </mc:AlternateContent>
  <bookViews>
    <workbookView xWindow="480" yWindow="525" windowWidth="18960" windowHeight="9285" activeTab="5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2" r:id="rId7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E24" i="5"/>
  <c r="E23" i="5"/>
  <c r="E25" i="5"/>
  <c r="E13" i="9"/>
  <c r="B23" i="5"/>
  <c r="E12" i="9"/>
  <c r="B24" i="5"/>
  <c r="E11" i="9"/>
  <c r="B22" i="5"/>
  <c r="E10" i="9"/>
  <c r="B21" i="5"/>
  <c r="E9" i="9"/>
  <c r="G2" i="5" a="1"/>
  <c r="G2" i="5"/>
  <c r="H5" i="5"/>
  <c r="H7" i="5"/>
  <c r="H8" i="5" s="1"/>
  <c r="G3" i="5"/>
  <c r="H11" i="5"/>
  <c r="H17" i="5"/>
  <c r="H18" i="5" s="1"/>
  <c r="H21" i="5"/>
  <c r="G1" i="5"/>
  <c r="E2" i="9" s="1"/>
  <c r="G4" i="5"/>
  <c r="H1" i="5"/>
  <c r="E4" i="9" s="1"/>
  <c r="B26" i="5"/>
  <c r="E3" i="9"/>
  <c r="E24" i="7"/>
  <c r="E25" i="7" s="1"/>
  <c r="D13" i="9" s="1"/>
  <c r="E23" i="7"/>
  <c r="B23" i="7"/>
  <c r="D12" i="9" s="1"/>
  <c r="B24" i="7"/>
  <c r="D11" i="9"/>
  <c r="B22" i="7"/>
  <c r="D10" i="9" s="1"/>
  <c r="B21" i="7"/>
  <c r="D9" i="9"/>
  <c r="G2" i="7" a="1"/>
  <c r="G3" i="7" s="1"/>
  <c r="B26" i="7"/>
  <c r="D3" i="9"/>
  <c r="E29" i="6"/>
  <c r="E30" i="6" s="1"/>
  <c r="C13" i="9" s="1"/>
  <c r="E28" i="6"/>
  <c r="B28" i="6"/>
  <c r="C12" i="9"/>
  <c r="B29" i="6"/>
  <c r="C11" i="9"/>
  <c r="B27" i="6"/>
  <c r="C10" i="9"/>
  <c r="B26" i="6"/>
  <c r="C9" i="9"/>
  <c r="G2" i="6" a="1"/>
  <c r="H5" i="6" s="1"/>
  <c r="G2" i="6"/>
  <c r="G3" i="6"/>
  <c r="B31" i="6"/>
  <c r="C3" i="9" s="1"/>
  <c r="E29" i="8"/>
  <c r="E28" i="8"/>
  <c r="E30" i="8"/>
  <c r="B13" i="9" s="1"/>
  <c r="B28" i="8"/>
  <c r="B12" i="9"/>
  <c r="B29" i="8"/>
  <c r="B27" i="8"/>
  <c r="B10" i="9"/>
  <c r="B26" i="8"/>
  <c r="B9" i="9" s="1"/>
  <c r="G2" i="8" a="1"/>
  <c r="G2" i="8"/>
  <c r="H5" i="8"/>
  <c r="H7" i="8"/>
  <c r="G3" i="8"/>
  <c r="H8" i="8"/>
  <c r="H9" i="8"/>
  <c r="H12" i="8" s="1"/>
  <c r="H14" i="8" s="1"/>
  <c r="H16" i="8" s="1"/>
  <c r="B5" i="9" s="1"/>
  <c r="H11" i="8"/>
  <c r="H10" i="8"/>
  <c r="H13" i="8" s="1"/>
  <c r="H15" i="8" s="1"/>
  <c r="H17" i="8"/>
  <c r="H18" i="8" s="1"/>
  <c r="H21" i="8"/>
  <c r="G1" i="8"/>
  <c r="B2" i="9" s="1"/>
  <c r="G4" i="8"/>
  <c r="H1" i="8"/>
  <c r="B4" i="9" s="1"/>
  <c r="B31" i="8"/>
  <c r="B3" i="9"/>
  <c r="F29" i="8"/>
  <c r="F28" i="8"/>
  <c r="F30" i="8"/>
  <c r="F27" i="8"/>
  <c r="F26" i="8"/>
  <c r="E27" i="8"/>
  <c r="E26" i="8"/>
  <c r="D29" i="8"/>
  <c r="D30" i="8" s="1"/>
  <c r="D28" i="8"/>
  <c r="D27" i="8"/>
  <c r="D26" i="8"/>
  <c r="C29" i="8"/>
  <c r="C28" i="8"/>
  <c r="C30" i="8"/>
  <c r="C27" i="8"/>
  <c r="C26" i="8"/>
  <c r="CU2" i="8" a="1"/>
  <c r="CV5" i="8" s="1"/>
  <c r="CU2" i="8"/>
  <c r="CU3" i="8"/>
  <c r="CY2" i="8" a="1"/>
  <c r="CY3" i="8" s="1"/>
  <c r="CY4" i="8"/>
  <c r="CZ1" i="8" s="1"/>
  <c r="CZ2" i="8"/>
  <c r="CZ4" i="8"/>
  <c r="CY5" i="8"/>
  <c r="CZ6" i="8"/>
  <c r="CQ2" i="8" a="1"/>
  <c r="CU4" i="8"/>
  <c r="CV1" i="8" s="1"/>
  <c r="CV2" i="8"/>
  <c r="CV3" i="8"/>
  <c r="CU6" i="8"/>
  <c r="CV6" i="8"/>
  <c r="CM2" i="8" a="1"/>
  <c r="CM2" i="8"/>
  <c r="CN5" i="8"/>
  <c r="CN17" i="8"/>
  <c r="CN18" i="8" s="1"/>
  <c r="CM3" i="8"/>
  <c r="CN21" i="8"/>
  <c r="CN7" i="8"/>
  <c r="CN8" i="8"/>
  <c r="CN11" i="8"/>
  <c r="CI2" i="8" a="1"/>
  <c r="CI2" i="8"/>
  <c r="CJ5" i="8"/>
  <c r="CJ17" i="8"/>
  <c r="CI3" i="8"/>
  <c r="CJ18" i="8"/>
  <c r="CJ19" i="8" s="1"/>
  <c r="CJ22" i="8" s="1"/>
  <c r="CJ24" i="8" s="1"/>
  <c r="CJ26" i="8" s="1"/>
  <c r="CJ21" i="8"/>
  <c r="CJ20" i="8"/>
  <c r="CJ23" i="8" s="1"/>
  <c r="CJ25" i="8" s="1"/>
  <c r="CJ7" i="8"/>
  <c r="CJ8" i="8" s="1"/>
  <c r="CJ11" i="8"/>
  <c r="CM4" i="8"/>
  <c r="CN1" i="8"/>
  <c r="CM1" i="8"/>
  <c r="CN2" i="8"/>
  <c r="CN3" i="8"/>
  <c r="CN4" i="8"/>
  <c r="CM5" i="8"/>
  <c r="CM6" i="8"/>
  <c r="CN6" i="8"/>
  <c r="CE2" i="8" a="1"/>
  <c r="CE2" i="8" s="1"/>
  <c r="CE3" i="8"/>
  <c r="CI4" i="8"/>
  <c r="CJ1" i="8"/>
  <c r="CI1" i="8"/>
  <c r="CJ2" i="8"/>
  <c r="CJ3" i="8"/>
  <c r="CJ4" i="8"/>
  <c r="CI5" i="8"/>
  <c r="CI6" i="8"/>
  <c r="CJ6" i="8"/>
  <c r="CA2" i="8" a="1"/>
  <c r="CA3" i="8"/>
  <c r="CF2" i="8"/>
  <c r="CF3" i="8"/>
  <c r="CE6" i="8"/>
  <c r="BW2" i="8" a="1"/>
  <c r="BW2" i="8"/>
  <c r="BX5" i="8"/>
  <c r="BX17" i="8"/>
  <c r="BX18" i="8" s="1"/>
  <c r="BW3" i="8"/>
  <c r="BX19" i="8"/>
  <c r="BX22" i="8"/>
  <c r="BX24" i="8" s="1"/>
  <c r="BX21" i="8"/>
  <c r="BX20" i="8"/>
  <c r="BX23" i="8" s="1"/>
  <c r="BX25" i="8" s="1"/>
  <c r="BX7" i="8"/>
  <c r="BX8" i="8" s="1"/>
  <c r="BX11" i="8"/>
  <c r="CB2" i="8"/>
  <c r="CA5" i="8"/>
  <c r="CA6" i="8"/>
  <c r="BS2" i="8" a="1"/>
  <c r="BS2" i="8"/>
  <c r="BT5" i="8"/>
  <c r="BT17" i="8" s="1"/>
  <c r="BS3" i="8"/>
  <c r="BT18" i="8"/>
  <c r="BT19" i="8" s="1"/>
  <c r="BT22" i="8" s="1"/>
  <c r="BW4" i="8"/>
  <c r="BX1" i="8"/>
  <c r="BW1" i="8"/>
  <c r="BX2" i="8"/>
  <c r="BX3" i="8"/>
  <c r="BX4" i="8"/>
  <c r="BW5" i="8"/>
  <c r="BW6" i="8"/>
  <c r="BX6" i="8"/>
  <c r="BO2" i="8" a="1"/>
  <c r="BS4" i="8"/>
  <c r="BT1" i="8" s="1"/>
  <c r="BS1" i="8"/>
  <c r="BT2" i="8"/>
  <c r="BT3" i="8"/>
  <c r="BT4" i="8"/>
  <c r="BS5" i="8"/>
  <c r="BS6" i="8"/>
  <c r="BT6" i="8"/>
  <c r="BK2" i="8" a="1"/>
  <c r="BK2" i="8"/>
  <c r="BK3" i="8"/>
  <c r="BP3" i="8"/>
  <c r="BG2" i="8" a="1"/>
  <c r="BK4" i="8"/>
  <c r="BL1" i="8" s="1"/>
  <c r="BL2" i="8"/>
  <c r="BK5" i="8"/>
  <c r="BK6" i="8"/>
  <c r="BL6" i="8"/>
  <c r="BC2" i="8" a="1"/>
  <c r="BC2" i="8"/>
  <c r="BD5" i="8"/>
  <c r="BD7" i="8" s="1"/>
  <c r="BD8" i="8" s="1"/>
  <c r="BD17" i="8"/>
  <c r="BD18" i="8" s="1"/>
  <c r="BD20" i="8" s="1"/>
  <c r="BD23" i="8" s="1"/>
  <c r="BC3" i="8"/>
  <c r="BD11" i="8"/>
  <c r="BH4" i="8"/>
  <c r="AY2" i="8" a="1"/>
  <c r="AY5" i="8" s="1"/>
  <c r="AY2" i="8"/>
  <c r="AY3" i="8"/>
  <c r="BC4" i="8"/>
  <c r="BD1" i="8"/>
  <c r="BD2" i="8"/>
  <c r="BD3" i="8"/>
  <c r="BD4" i="8"/>
  <c r="BC5" i="8"/>
  <c r="BC6" i="8"/>
  <c r="BD6" i="8"/>
  <c r="AU2" i="8" a="1"/>
  <c r="AU2" i="8" s="1"/>
  <c r="AV21" i="8"/>
  <c r="AY4" i="8"/>
  <c r="AZ1" i="8" s="1"/>
  <c r="AZ2" i="8"/>
  <c r="AZ3" i="8"/>
  <c r="AZ4" i="8"/>
  <c r="AZ6" i="8"/>
  <c r="AQ2" i="8" a="1"/>
  <c r="AQ2" i="8" s="1"/>
  <c r="AR21" i="8" s="1"/>
  <c r="AR5" i="8"/>
  <c r="AQ3" i="8"/>
  <c r="AR11" i="8"/>
  <c r="AV3" i="8"/>
  <c r="AU6" i="8"/>
  <c r="AM2" i="8" a="1"/>
  <c r="AM2" i="8"/>
  <c r="AN5" i="8"/>
  <c r="AN17" i="8" s="1"/>
  <c r="AN18" i="8" s="1"/>
  <c r="AM3" i="8"/>
  <c r="AN21" i="8"/>
  <c r="AN7" i="8"/>
  <c r="AN8" i="8" s="1"/>
  <c r="AN10" i="8" s="1"/>
  <c r="AN13" i="8" s="1"/>
  <c r="AN9" i="8"/>
  <c r="AN12" i="8" s="1"/>
  <c r="AN14" i="8" s="1"/>
  <c r="AN16" i="8" s="1"/>
  <c r="AN11" i="8"/>
  <c r="AN15" i="8"/>
  <c r="AQ4" i="8"/>
  <c r="AR1" i="8" s="1"/>
  <c r="AQ1" i="8"/>
  <c r="AR2" i="8"/>
  <c r="AR3" i="8"/>
  <c r="AQ5" i="8"/>
  <c r="AQ6" i="8"/>
  <c r="AR6" i="8"/>
  <c r="AI2" i="8" a="1"/>
  <c r="AI2" i="8"/>
  <c r="AJ5" i="8"/>
  <c r="AJ17" i="8"/>
  <c r="AI3" i="8"/>
  <c r="AJ18" i="8"/>
  <c r="AJ7" i="8"/>
  <c r="AJ8" i="8"/>
  <c r="AM4" i="8"/>
  <c r="AN1" i="8"/>
  <c r="AM1" i="8"/>
  <c r="AN2" i="8"/>
  <c r="AN3" i="8"/>
  <c r="AN4" i="8"/>
  <c r="AM5" i="8"/>
  <c r="AM6" i="8"/>
  <c r="AN6" i="8"/>
  <c r="AE2" i="8" a="1"/>
  <c r="AE3" i="8" s="1"/>
  <c r="AI4" i="8"/>
  <c r="AJ1" i="8" s="1"/>
  <c r="AJ2" i="8"/>
  <c r="AJ3" i="8"/>
  <c r="AJ4" i="8"/>
  <c r="AI5" i="8"/>
  <c r="AI6" i="8"/>
  <c r="AJ6" i="8"/>
  <c r="AA2" i="8" a="1"/>
  <c r="AB5" i="8" s="1"/>
  <c r="AB7" i="8" s="1"/>
  <c r="AB8" i="8" s="1"/>
  <c r="AA2" i="8"/>
  <c r="AA3" i="8"/>
  <c r="AF2" i="8"/>
  <c r="AF6" i="8"/>
  <c r="W2" i="8" a="1"/>
  <c r="W3" i="8" s="1"/>
  <c r="AA4" i="8"/>
  <c r="AB1" i="8" s="1"/>
  <c r="AA1" i="8"/>
  <c r="AB2" i="8"/>
  <c r="AB3" i="8"/>
  <c r="AA5" i="8"/>
  <c r="AA6" i="8"/>
  <c r="AB6" i="8"/>
  <c r="S2" i="8" a="1"/>
  <c r="S2" i="8"/>
  <c r="T5" i="8"/>
  <c r="T7" i="8" s="1"/>
  <c r="T17" i="8"/>
  <c r="T18" i="8" s="1"/>
  <c r="S3" i="8"/>
  <c r="T8" i="8"/>
  <c r="T11" i="8"/>
  <c r="X4" i="8"/>
  <c r="W6" i="8"/>
  <c r="O2" i="8" a="1"/>
  <c r="O2" i="8"/>
  <c r="O3" i="8"/>
  <c r="S4" i="8"/>
  <c r="T1" i="8"/>
  <c r="S1" i="8"/>
  <c r="T2" i="8"/>
  <c r="T3" i="8"/>
  <c r="T4" i="8"/>
  <c r="S5" i="8"/>
  <c r="S6" i="8"/>
  <c r="T6" i="8"/>
  <c r="K2" i="8" a="1"/>
  <c r="K2" i="8" s="1"/>
  <c r="O4" i="8"/>
  <c r="P1" i="8" s="1"/>
  <c r="P2" i="8"/>
  <c r="P3" i="8"/>
  <c r="P4" i="8"/>
  <c r="P6" i="8"/>
  <c r="K4" i="8"/>
  <c r="L1" i="8" s="1"/>
  <c r="K6" i="8"/>
  <c r="H2" i="8"/>
  <c r="H3" i="8"/>
  <c r="H4" i="8"/>
  <c r="G5" i="8"/>
  <c r="G6" i="8"/>
  <c r="H6" i="8"/>
  <c r="F24" i="7"/>
  <c r="F25" i="7" s="1"/>
  <c r="F23" i="7"/>
  <c r="F22" i="7"/>
  <c r="F21" i="7"/>
  <c r="E22" i="7"/>
  <c r="E21" i="7"/>
  <c r="D24" i="7"/>
  <c r="D25" i="7" s="1"/>
  <c r="D23" i="7"/>
  <c r="D22" i="7"/>
  <c r="D21" i="7"/>
  <c r="C24" i="7"/>
  <c r="C23" i="7"/>
  <c r="C22" i="7"/>
  <c r="C21" i="7"/>
  <c r="B25" i="7"/>
  <c r="CA2" i="7" a="1"/>
  <c r="CA2" i="7"/>
  <c r="CB5" i="7"/>
  <c r="CB17" i="7" s="1"/>
  <c r="CB18" i="7" s="1"/>
  <c r="CB20" i="7" s="1"/>
  <c r="CB23" i="7" s="1"/>
  <c r="CA3" i="7"/>
  <c r="CB19" i="7"/>
  <c r="CB22" i="7" s="1"/>
  <c r="CB7" i="7"/>
  <c r="CB8" i="7" s="1"/>
  <c r="CB11" i="7"/>
  <c r="CE2" i="7" a="1"/>
  <c r="CE4" i="7"/>
  <c r="CF1" i="7"/>
  <c r="CE2" i="7"/>
  <c r="CE1" i="7" s="1"/>
  <c r="CF2" i="7"/>
  <c r="CE3" i="7"/>
  <c r="CF3" i="7"/>
  <c r="CF4" i="7"/>
  <c r="CE5" i="7"/>
  <c r="CF5" i="7"/>
  <c r="CE6" i="7"/>
  <c r="CF6" i="7"/>
  <c r="BW2" i="7" a="1"/>
  <c r="BX5" i="7"/>
  <c r="BW3" i="7"/>
  <c r="CA4" i="7"/>
  <c r="CB1" i="7" s="1"/>
  <c r="CA1" i="7"/>
  <c r="CB2" i="7"/>
  <c r="CB3" i="7"/>
  <c r="CB4" i="7"/>
  <c r="CA5" i="7"/>
  <c r="CA6" i="7"/>
  <c r="CB6" i="7"/>
  <c r="BS2" i="7" a="1"/>
  <c r="BS2" i="7" s="1"/>
  <c r="BX2" i="7"/>
  <c r="BX3" i="7"/>
  <c r="BX6" i="7"/>
  <c r="BO2" i="7" a="1"/>
  <c r="BS4" i="7"/>
  <c r="BT1" i="7" s="1"/>
  <c r="BS5" i="7"/>
  <c r="BS6" i="7"/>
  <c r="BK2" i="7" a="1"/>
  <c r="BK2" i="7"/>
  <c r="BL5" i="7"/>
  <c r="BK3" i="7"/>
  <c r="BL11" i="7"/>
  <c r="BG2" i="7" a="1"/>
  <c r="BG2" i="7" s="1"/>
  <c r="BK4" i="7"/>
  <c r="BL1" i="7"/>
  <c r="BK1" i="7"/>
  <c r="BL2" i="7"/>
  <c r="BL3" i="7"/>
  <c r="BL4" i="7"/>
  <c r="BK5" i="7"/>
  <c r="BK6" i="7"/>
  <c r="BL6" i="7"/>
  <c r="BC2" i="7" a="1"/>
  <c r="BC5" i="7" s="1"/>
  <c r="BC2" i="7"/>
  <c r="BD5" i="7"/>
  <c r="BH3" i="7"/>
  <c r="AY2" i="7" a="1"/>
  <c r="BD2" i="7"/>
  <c r="BD3" i="7"/>
  <c r="BC6" i="7"/>
  <c r="BD6" i="7"/>
  <c r="AU2" i="7" a="1"/>
  <c r="AU3" i="7" s="1"/>
  <c r="AQ2" i="7" a="1"/>
  <c r="AQ2" i="7"/>
  <c r="AR5" i="7"/>
  <c r="AR7" i="7" s="1"/>
  <c r="AR8" i="7" s="1"/>
  <c r="AR17" i="7"/>
  <c r="AR18" i="7" s="1"/>
  <c r="AR20" i="7" s="1"/>
  <c r="AQ3" i="7"/>
  <c r="AR19" i="7"/>
  <c r="AR22" i="7" s="1"/>
  <c r="AR23" i="7"/>
  <c r="AR11" i="7"/>
  <c r="AV2" i="7"/>
  <c r="AM2" i="7" a="1"/>
  <c r="AM2" i="7" s="1"/>
  <c r="AQ4" i="7"/>
  <c r="AR1" i="7"/>
  <c r="AQ1" i="7"/>
  <c r="AR2" i="7"/>
  <c r="AR3" i="7"/>
  <c r="AR4" i="7"/>
  <c r="AQ5" i="7"/>
  <c r="AQ6" i="7"/>
  <c r="AR6" i="7"/>
  <c r="AI2" i="7" a="1"/>
  <c r="AI2" i="7"/>
  <c r="AN3" i="7"/>
  <c r="AE2" i="7" a="1"/>
  <c r="AF5" i="7" s="1"/>
  <c r="AJ2" i="7"/>
  <c r="AJ3" i="7"/>
  <c r="AI6" i="7"/>
  <c r="AJ6" i="7"/>
  <c r="AA2" i="7" a="1"/>
  <c r="AA2" i="7"/>
  <c r="AB5" i="7"/>
  <c r="AB17" i="7"/>
  <c r="AB18" i="7" s="1"/>
  <c r="AA3" i="7"/>
  <c r="AB7" i="7"/>
  <c r="AB8" i="7" s="1"/>
  <c r="AB11" i="7"/>
  <c r="AE5" i="7"/>
  <c r="W2" i="7" a="1"/>
  <c r="W5" i="7" s="1"/>
  <c r="W2" i="7"/>
  <c r="X5" i="7"/>
  <c r="AA4" i="7"/>
  <c r="AB1" i="7" s="1"/>
  <c r="AA1" i="7"/>
  <c r="AB2" i="7"/>
  <c r="AB3" i="7"/>
  <c r="AB4" i="7"/>
  <c r="AA5" i="7"/>
  <c r="AA6" i="7"/>
  <c r="AB6" i="7"/>
  <c r="S2" i="7" a="1"/>
  <c r="S2" i="7"/>
  <c r="S3" i="7"/>
  <c r="T21" i="7"/>
  <c r="W4" i="7"/>
  <c r="X1" i="7"/>
  <c r="X3" i="7"/>
  <c r="X4" i="7"/>
  <c r="W6" i="7"/>
  <c r="O2" i="7" a="1"/>
  <c r="P5" i="7"/>
  <c r="P17" i="7"/>
  <c r="P7" i="7"/>
  <c r="S4" i="7"/>
  <c r="T1" i="7" s="1"/>
  <c r="T2" i="7"/>
  <c r="T3" i="7"/>
  <c r="S5" i="7"/>
  <c r="S6" i="7"/>
  <c r="T6" i="7"/>
  <c r="K2" i="7" a="1"/>
  <c r="K2" i="7"/>
  <c r="K1" i="7" s="1"/>
  <c r="L5" i="7"/>
  <c r="L17" i="7"/>
  <c r="K3" i="7"/>
  <c r="L18" i="7"/>
  <c r="L20" i="7"/>
  <c r="L23" i="7" s="1"/>
  <c r="L7" i="7"/>
  <c r="L8" i="7" s="1"/>
  <c r="L11" i="7"/>
  <c r="P4" i="7"/>
  <c r="O5" i="7"/>
  <c r="O6" i="7"/>
  <c r="K4" i="7"/>
  <c r="L1" i="7"/>
  <c r="L2" i="7"/>
  <c r="L3" i="7"/>
  <c r="L4" i="7"/>
  <c r="K5" i="7"/>
  <c r="K6" i="7"/>
  <c r="L6" i="7"/>
  <c r="H2" i="7"/>
  <c r="H3" i="7"/>
  <c r="H4" i="7"/>
  <c r="G5" i="7"/>
  <c r="G6" i="7"/>
  <c r="H6" i="7"/>
  <c r="F29" i="6"/>
  <c r="F28" i="6"/>
  <c r="F30" i="6"/>
  <c r="F27" i="6"/>
  <c r="F26" i="6"/>
  <c r="E27" i="6"/>
  <c r="E26" i="6"/>
  <c r="D29" i="6"/>
  <c r="D30" i="6" s="1"/>
  <c r="D28" i="6"/>
  <c r="D27" i="6"/>
  <c r="D26" i="6"/>
  <c r="C29" i="6"/>
  <c r="C28" i="6"/>
  <c r="C30" i="6"/>
  <c r="C27" i="6"/>
  <c r="C26" i="6"/>
  <c r="B30" i="6"/>
  <c r="CU2" i="6" a="1"/>
  <c r="CU5" i="6" s="1"/>
  <c r="CU2" i="6"/>
  <c r="CV21" i="6"/>
  <c r="CY2" i="6" a="1"/>
  <c r="CY4" i="6"/>
  <c r="CZ1" i="6"/>
  <c r="CY2" i="6"/>
  <c r="CY1" i="6" s="1"/>
  <c r="CZ2" i="6"/>
  <c r="CY3" i="6"/>
  <c r="CZ3" i="6"/>
  <c r="CZ4" i="6"/>
  <c r="CY5" i="6"/>
  <c r="CZ5" i="6"/>
  <c r="CY6" i="6"/>
  <c r="CZ6" i="6"/>
  <c r="CQ2" i="6" a="1"/>
  <c r="CU4" i="6"/>
  <c r="CV1" i="6" s="1"/>
  <c r="CU1" i="6"/>
  <c r="CV3" i="6"/>
  <c r="CV4" i="6"/>
  <c r="CV6" i="6"/>
  <c r="CM2" i="6" a="1"/>
  <c r="CN3" i="6" s="1"/>
  <c r="CM2" i="6"/>
  <c r="CN21" i="6" s="1"/>
  <c r="CM3" i="6"/>
  <c r="CQ6" i="6"/>
  <c r="CI2" i="6" a="1"/>
  <c r="CJ5" i="6" s="1"/>
  <c r="CJ17" i="6"/>
  <c r="CJ7" i="6"/>
  <c r="CM4" i="6"/>
  <c r="CN1" i="6" s="1"/>
  <c r="CN2" i="6"/>
  <c r="CM5" i="6"/>
  <c r="CM6" i="6"/>
  <c r="CN6" i="6"/>
  <c r="CE2" i="6" a="1"/>
  <c r="CE2" i="6"/>
  <c r="CF5" i="6"/>
  <c r="CF7" i="6" s="1"/>
  <c r="CF17" i="6"/>
  <c r="CE3" i="6"/>
  <c r="CF18" i="6"/>
  <c r="CF8" i="6"/>
  <c r="CJ4" i="6"/>
  <c r="CI6" i="6"/>
  <c r="CA2" i="6" a="1"/>
  <c r="CA5" i="6" s="1"/>
  <c r="CA2" i="6"/>
  <c r="CA3" i="6"/>
  <c r="CE4" i="6"/>
  <c r="CF1" i="6"/>
  <c r="CF2" i="6"/>
  <c r="CF3" i="6"/>
  <c r="CF4" i="6"/>
  <c r="CE5" i="6"/>
  <c r="CE6" i="6"/>
  <c r="CF6" i="6"/>
  <c r="BW2" i="6" a="1"/>
  <c r="BW4" i="6" s="1"/>
  <c r="BX1" i="6" s="1"/>
  <c r="CA4" i="6"/>
  <c r="CB1" i="6" s="1"/>
  <c r="CB2" i="6"/>
  <c r="CB3" i="6"/>
  <c r="CB4" i="6"/>
  <c r="CB6" i="6"/>
  <c r="BS2" i="6" a="1"/>
  <c r="BS2" i="6" s="1"/>
  <c r="BS1" i="6" s="1"/>
  <c r="BT5" i="6"/>
  <c r="BT17" i="6" s="1"/>
  <c r="BT18" i="6" s="1"/>
  <c r="BT19" i="6" s="1"/>
  <c r="BT22" i="6" s="1"/>
  <c r="BT24" i="6" s="1"/>
  <c r="BS3" i="6"/>
  <c r="BT21" i="6"/>
  <c r="BT11" i="6"/>
  <c r="BX3" i="6"/>
  <c r="BW5" i="6"/>
  <c r="BO2" i="6" a="1"/>
  <c r="BP5" i="6" s="1"/>
  <c r="BP7" i="6" s="1"/>
  <c r="BP8" i="6" s="1"/>
  <c r="BO2" i="6"/>
  <c r="BO3" i="6"/>
  <c r="BS4" i="6"/>
  <c r="BT1" i="6"/>
  <c r="BT2" i="6"/>
  <c r="BT3" i="6"/>
  <c r="BT4" i="6"/>
  <c r="BS6" i="6"/>
  <c r="BT6" i="6"/>
  <c r="BK2" i="6" a="1"/>
  <c r="BL5" i="6" s="1"/>
  <c r="BO4" i="6"/>
  <c r="BP1" i="6" s="1"/>
  <c r="BO1" i="6"/>
  <c r="BP2" i="6"/>
  <c r="BP3" i="6"/>
  <c r="BO5" i="6"/>
  <c r="BO6" i="6"/>
  <c r="BP6" i="6"/>
  <c r="BG2" i="6" a="1"/>
  <c r="BG2" i="6"/>
  <c r="BH5" i="6"/>
  <c r="BH17" i="6"/>
  <c r="BG3" i="6"/>
  <c r="BH18" i="6"/>
  <c r="BH7" i="6"/>
  <c r="BH8" i="6"/>
  <c r="BL2" i="6"/>
  <c r="BC2" i="6" a="1"/>
  <c r="BC6" i="6" s="1"/>
  <c r="BG4" i="6"/>
  <c r="BH1" i="6" s="1"/>
  <c r="BG1" i="6"/>
  <c r="BH2" i="6"/>
  <c r="BH3" i="6"/>
  <c r="BH4" i="6"/>
  <c r="BG5" i="6"/>
  <c r="BG6" i="6"/>
  <c r="BH6" i="6"/>
  <c r="AY2" i="6" a="1"/>
  <c r="AZ5" i="6" s="1"/>
  <c r="AZ7" i="6" s="1"/>
  <c r="AZ8" i="6" s="1"/>
  <c r="AZ9" i="6" s="1"/>
  <c r="AZ12" i="6" s="1"/>
  <c r="AY2" i="6"/>
  <c r="AZ21" i="6" s="1"/>
  <c r="AY3" i="6"/>
  <c r="BD2" i="6"/>
  <c r="BD6" i="6"/>
  <c r="AU2" i="6" a="1"/>
  <c r="AV5" i="6" s="1"/>
  <c r="AU3" i="6"/>
  <c r="AY4" i="6"/>
  <c r="AZ1" i="6" s="1"/>
  <c r="AY1" i="6"/>
  <c r="AZ2" i="6"/>
  <c r="AZ3" i="6"/>
  <c r="AY5" i="6"/>
  <c r="AY6" i="6"/>
  <c r="AZ6" i="6"/>
  <c r="AQ2" i="6" a="1"/>
  <c r="AQ2" i="6"/>
  <c r="AR5" i="6"/>
  <c r="AR17" i="6" s="1"/>
  <c r="AR18" i="6" s="1"/>
  <c r="AQ3" i="6"/>
  <c r="AR11" i="6"/>
  <c r="AV2" i="6"/>
  <c r="AV4" i="6"/>
  <c r="AM2" i="6" a="1"/>
  <c r="AM5" i="6" s="1"/>
  <c r="AQ4" i="6"/>
  <c r="AR1" i="6" s="1"/>
  <c r="AQ1" i="6"/>
  <c r="AR2" i="6"/>
  <c r="AR3" i="6"/>
  <c r="AR4" i="6"/>
  <c r="AQ5" i="6"/>
  <c r="AQ6" i="6"/>
  <c r="AR6" i="6"/>
  <c r="AI2" i="6" a="1"/>
  <c r="AI2" i="6"/>
  <c r="AI3" i="6"/>
  <c r="AE2" i="6" a="1"/>
  <c r="AI4" i="6"/>
  <c r="AJ1" i="6" s="1"/>
  <c r="AJ2" i="6"/>
  <c r="AJ3" i="6"/>
  <c r="AI5" i="6"/>
  <c r="AI6" i="6"/>
  <c r="AJ6" i="6"/>
  <c r="AA2" i="6" a="1"/>
  <c r="AA2" i="6"/>
  <c r="AB19" i="6" s="1"/>
  <c r="AB22" i="6" s="1"/>
  <c r="AB5" i="6"/>
  <c r="AB17" i="6"/>
  <c r="AB18" i="6" s="1"/>
  <c r="AB20" i="6" s="1"/>
  <c r="AB23" i="6" s="1"/>
  <c r="AA3" i="6"/>
  <c r="AB7" i="6"/>
  <c r="AB8" i="6" s="1"/>
  <c r="AB11" i="6"/>
  <c r="AF3" i="6"/>
  <c r="AF6" i="6"/>
  <c r="W2" i="6" a="1"/>
  <c r="W2" i="6" s="1"/>
  <c r="W3" i="6"/>
  <c r="AA4" i="6"/>
  <c r="AB1" i="6" s="1"/>
  <c r="AB2" i="6"/>
  <c r="AB3" i="6"/>
  <c r="AB4" i="6"/>
  <c r="AA5" i="6"/>
  <c r="AA6" i="6"/>
  <c r="AB6" i="6"/>
  <c r="S2" i="6" a="1"/>
  <c r="S2" i="6" s="1"/>
  <c r="T5" i="6"/>
  <c r="T17" i="6" s="1"/>
  <c r="T18" i="6" s="1"/>
  <c r="S3" i="6"/>
  <c r="T7" i="6"/>
  <c r="T8" i="6" s="1"/>
  <c r="X2" i="6"/>
  <c r="W5" i="6"/>
  <c r="W6" i="6"/>
  <c r="O2" i="6" a="1"/>
  <c r="O2" i="6"/>
  <c r="P5" i="6"/>
  <c r="P17" i="6" s="1"/>
  <c r="P18" i="6" s="1"/>
  <c r="O3" i="6"/>
  <c r="P7" i="6"/>
  <c r="P8" i="6" s="1"/>
  <c r="T2" i="6"/>
  <c r="T4" i="6"/>
  <c r="S5" i="6"/>
  <c r="S6" i="6"/>
  <c r="K2" i="6" a="1"/>
  <c r="K2" i="6" s="1"/>
  <c r="O4" i="6"/>
  <c r="P1" i="6" s="1"/>
  <c r="P2" i="6"/>
  <c r="P3" i="6"/>
  <c r="P4" i="6"/>
  <c r="O5" i="6"/>
  <c r="O6" i="6"/>
  <c r="P6" i="6"/>
  <c r="H2" i="6"/>
  <c r="H3" i="6"/>
  <c r="H4" i="6"/>
  <c r="G5" i="6"/>
  <c r="G6" i="6"/>
  <c r="H6" i="6"/>
  <c r="F24" i="5"/>
  <c r="F25" i="5" s="1"/>
  <c r="F23" i="5"/>
  <c r="F22" i="5"/>
  <c r="F21" i="5"/>
  <c r="E22" i="5"/>
  <c r="E21" i="5"/>
  <c r="D24" i="5"/>
  <c r="D23" i="5"/>
  <c r="D25" i="5" s="1"/>
  <c r="D22" i="5"/>
  <c r="D21" i="5"/>
  <c r="C24" i="5"/>
  <c r="C25" i="5" s="1"/>
  <c r="C23" i="5"/>
  <c r="C22" i="5"/>
  <c r="C21" i="5"/>
  <c r="B25" i="5"/>
  <c r="CA2" i="5" a="1"/>
  <c r="CA2" i="5" s="1"/>
  <c r="CB5" i="5"/>
  <c r="CB17" i="5" s="1"/>
  <c r="CB18" i="5" s="1"/>
  <c r="CA3" i="5"/>
  <c r="CB7" i="5"/>
  <c r="CB8" i="5" s="1"/>
  <c r="CE2" i="5" a="1"/>
  <c r="CE4" i="5" s="1"/>
  <c r="CF1" i="5" s="1"/>
  <c r="CE2" i="5"/>
  <c r="CE1" i="5" s="1"/>
  <c r="CE3" i="5"/>
  <c r="CF3" i="5"/>
  <c r="CF4" i="5"/>
  <c r="CF5" i="5"/>
  <c r="CE6" i="5"/>
  <c r="CF6" i="5"/>
  <c r="BW2" i="5" a="1"/>
  <c r="BW2" i="5"/>
  <c r="BX19" i="5" s="1"/>
  <c r="BX22" i="5" s="1"/>
  <c r="BX5" i="5"/>
  <c r="BX17" i="5" s="1"/>
  <c r="BX18" i="5" s="1"/>
  <c r="BW3" i="5"/>
  <c r="BX7" i="5"/>
  <c r="BX8" i="5" s="1"/>
  <c r="CB2" i="5"/>
  <c r="CB4" i="5"/>
  <c r="CA5" i="5"/>
  <c r="CA6" i="5"/>
  <c r="BS2" i="5" a="1"/>
  <c r="BS2" i="5" s="1"/>
  <c r="BW4" i="5"/>
  <c r="BX1" i="5" s="1"/>
  <c r="BX2" i="5"/>
  <c r="BX3" i="5"/>
  <c r="BX4" i="5"/>
  <c r="BW5" i="5"/>
  <c r="BW6" i="5"/>
  <c r="BX6" i="5"/>
  <c r="BO2" i="5" a="1"/>
  <c r="BO2" i="5" s="1"/>
  <c r="BO3" i="5"/>
  <c r="BK2" i="5" a="1"/>
  <c r="BK2" i="5" s="1"/>
  <c r="BL5" i="5"/>
  <c r="BL17" i="5" s="1"/>
  <c r="BL18" i="5" s="1"/>
  <c r="BK3" i="5"/>
  <c r="BL7" i="5"/>
  <c r="BL8" i="5" s="1"/>
  <c r="BP2" i="5"/>
  <c r="BO5" i="5"/>
  <c r="BO6" i="5"/>
  <c r="BG2" i="5" a="1"/>
  <c r="BG2" i="5"/>
  <c r="BH5" i="5"/>
  <c r="BH17" i="5" s="1"/>
  <c r="BH18" i="5" s="1"/>
  <c r="BG3" i="5"/>
  <c r="BH7" i="5"/>
  <c r="BH8" i="5" s="1"/>
  <c r="BL2" i="5"/>
  <c r="BL4" i="5"/>
  <c r="BK5" i="5"/>
  <c r="BK6" i="5"/>
  <c r="BC2" i="5" a="1"/>
  <c r="BC2" i="5" s="1"/>
  <c r="BG4" i="5"/>
  <c r="BH1" i="5" s="1"/>
  <c r="BH2" i="5"/>
  <c r="BH3" i="5"/>
  <c r="BH4" i="5"/>
  <c r="BG5" i="5"/>
  <c r="BG6" i="5"/>
  <c r="BH6" i="5"/>
  <c r="AY2" i="5" a="1"/>
  <c r="AY2" i="5" s="1"/>
  <c r="AY3" i="5"/>
  <c r="AU2" i="5" a="1"/>
  <c r="AU2" i="5" s="1"/>
  <c r="AV5" i="5"/>
  <c r="AV17" i="5" s="1"/>
  <c r="AV18" i="5" s="1"/>
  <c r="AU3" i="5"/>
  <c r="AV7" i="5"/>
  <c r="AV8" i="5" s="1"/>
  <c r="AZ2" i="5"/>
  <c r="AY5" i="5"/>
  <c r="AY6" i="5"/>
  <c r="AQ2" i="5" a="1"/>
  <c r="AQ2" i="5"/>
  <c r="AR5" i="5"/>
  <c r="AR17" i="5" s="1"/>
  <c r="AR18" i="5" s="1"/>
  <c r="AQ3" i="5"/>
  <c r="AR7" i="5"/>
  <c r="AR8" i="5" s="1"/>
  <c r="AV2" i="5"/>
  <c r="AV4" i="5"/>
  <c r="AU5" i="5"/>
  <c r="AU6" i="5"/>
  <c r="AM2" i="5" a="1"/>
  <c r="AM2" i="5" s="1"/>
  <c r="AQ4" i="5"/>
  <c r="AR1" i="5" s="1"/>
  <c r="AR2" i="5"/>
  <c r="AR3" i="5"/>
  <c r="AR4" i="5"/>
  <c r="AQ5" i="5"/>
  <c r="AQ6" i="5"/>
  <c r="AR6" i="5"/>
  <c r="AI2" i="5" a="1"/>
  <c r="AI2" i="5" s="1"/>
  <c r="AI3" i="5"/>
  <c r="AE2" i="5" a="1"/>
  <c r="AE2" i="5" s="1"/>
  <c r="AF5" i="5"/>
  <c r="AF17" i="5" s="1"/>
  <c r="AF18" i="5" s="1"/>
  <c r="AE3" i="5"/>
  <c r="AF7" i="5"/>
  <c r="AF8" i="5" s="1"/>
  <c r="AJ2" i="5"/>
  <c r="AI5" i="5"/>
  <c r="AI6" i="5"/>
  <c r="AA2" i="5" a="1"/>
  <c r="AA2" i="5"/>
  <c r="AB5" i="5"/>
  <c r="AB17" i="5" s="1"/>
  <c r="AB18" i="5" s="1"/>
  <c r="AA3" i="5"/>
  <c r="AB7" i="5"/>
  <c r="AB8" i="5" s="1"/>
  <c r="AF2" i="5"/>
  <c r="AF4" i="5"/>
  <c r="AE5" i="5"/>
  <c r="AE6" i="5"/>
  <c r="W2" i="5" a="1"/>
  <c r="W2" i="5" s="1"/>
  <c r="AA4" i="5"/>
  <c r="AB1" i="5" s="1"/>
  <c r="AB2" i="5"/>
  <c r="AB3" i="5"/>
  <c r="AB4" i="5"/>
  <c r="AA5" i="5"/>
  <c r="AA6" i="5"/>
  <c r="AB6" i="5"/>
  <c r="S2" i="5" a="1"/>
  <c r="S2" i="5" s="1"/>
  <c r="S3" i="5"/>
  <c r="O2" i="5" a="1"/>
  <c r="O2" i="5" s="1"/>
  <c r="P5" i="5"/>
  <c r="P17" i="5" s="1"/>
  <c r="P18" i="5" s="1"/>
  <c r="O3" i="5"/>
  <c r="P7" i="5"/>
  <c r="P8" i="5" s="1"/>
  <c r="T2" i="5"/>
  <c r="S5" i="5"/>
  <c r="S6" i="5"/>
  <c r="K2" i="5" a="1"/>
  <c r="K2" i="5"/>
  <c r="L5" i="5"/>
  <c r="L17" i="5" s="1"/>
  <c r="L18" i="5" s="1"/>
  <c r="K3" i="5"/>
  <c r="L7" i="5"/>
  <c r="L8" i="5" s="1"/>
  <c r="P2" i="5"/>
  <c r="P4" i="5"/>
  <c r="O5" i="5"/>
  <c r="O6" i="5"/>
  <c r="K4" i="5"/>
  <c r="L1" i="5" s="1"/>
  <c r="L2" i="5"/>
  <c r="L3" i="5"/>
  <c r="L4" i="5"/>
  <c r="K5" i="5"/>
  <c r="K6" i="5"/>
  <c r="L6" i="5"/>
  <c r="H2" i="5"/>
  <c r="H3" i="5"/>
  <c r="H4" i="5"/>
  <c r="G5" i="5"/>
  <c r="G6" i="5"/>
  <c r="H6" i="5"/>
  <c r="CA1" i="5" l="1"/>
  <c r="CB21" i="5"/>
  <c r="CB9" i="5"/>
  <c r="CB12" i="5" s="1"/>
  <c r="CB10" i="5"/>
  <c r="CB13" i="5" s="1"/>
  <c r="CB19" i="5"/>
  <c r="CB22" i="5" s="1"/>
  <c r="CB24" i="5" s="1"/>
  <c r="CB20" i="5"/>
  <c r="CB23" i="5" s="1"/>
  <c r="CB11" i="5"/>
  <c r="CB15" i="5" s="1"/>
  <c r="T21" i="5"/>
  <c r="T11" i="5"/>
  <c r="S1" i="5"/>
  <c r="X11" i="5"/>
  <c r="W1" i="5"/>
  <c r="X21" i="5"/>
  <c r="AB19" i="5"/>
  <c r="AB22" i="5" s="1"/>
  <c r="AE1" i="5"/>
  <c r="AF11" i="5"/>
  <c r="AF21" i="5"/>
  <c r="AF9" i="5"/>
  <c r="AF12" i="5" s="1"/>
  <c r="AF14" i="5" s="1"/>
  <c r="AF10" i="5"/>
  <c r="AF13" i="5" s="1"/>
  <c r="AF19" i="5"/>
  <c r="AF22" i="5" s="1"/>
  <c r="AF20" i="5"/>
  <c r="AF23" i="5" s="1"/>
  <c r="AZ21" i="5"/>
  <c r="AZ11" i="5"/>
  <c r="AY1" i="5"/>
  <c r="BD11" i="5"/>
  <c r="BD21" i="5"/>
  <c r="BC1" i="5"/>
  <c r="BH19" i="5"/>
  <c r="BH22" i="5" s="1"/>
  <c r="BK1" i="5"/>
  <c r="BL21" i="5"/>
  <c r="BL9" i="5"/>
  <c r="BL12" i="5" s="1"/>
  <c r="BL10" i="5"/>
  <c r="BL13" i="5" s="1"/>
  <c r="BL19" i="5"/>
  <c r="BL22" i="5" s="1"/>
  <c r="BL24" i="5" s="1"/>
  <c r="BL20" i="5"/>
  <c r="BL23" i="5" s="1"/>
  <c r="BL11" i="5"/>
  <c r="BL15" i="5" s="1"/>
  <c r="L11" i="6"/>
  <c r="L21" i="6"/>
  <c r="K1" i="6"/>
  <c r="P19" i="6"/>
  <c r="P22" i="6" s="1"/>
  <c r="S1" i="6"/>
  <c r="T21" i="6"/>
  <c r="T9" i="6"/>
  <c r="T12" i="6" s="1"/>
  <c r="T10" i="6"/>
  <c r="T13" i="6" s="1"/>
  <c r="T19" i="6"/>
  <c r="T22" i="6" s="1"/>
  <c r="T20" i="6"/>
  <c r="T23" i="6" s="1"/>
  <c r="T11" i="6"/>
  <c r="BL17" i="6"/>
  <c r="BL7" i="6"/>
  <c r="X21" i="6"/>
  <c r="X11" i="6"/>
  <c r="W1" i="6"/>
  <c r="AV17" i="6"/>
  <c r="AV18" i="6" s="1"/>
  <c r="AV7" i="6"/>
  <c r="AV8" i="6" s="1"/>
  <c r="L19" i="5"/>
  <c r="L22" i="5" s="1"/>
  <c r="L24" i="5" s="1"/>
  <c r="O1" i="5"/>
  <c r="P21" i="5"/>
  <c r="P9" i="5"/>
  <c r="P12" i="5" s="1"/>
  <c r="P10" i="5"/>
  <c r="P13" i="5" s="1"/>
  <c r="P19" i="5"/>
  <c r="P22" i="5" s="1"/>
  <c r="P20" i="5"/>
  <c r="P23" i="5" s="1"/>
  <c r="P11" i="5"/>
  <c r="P15" i="5" s="1"/>
  <c r="AJ21" i="5"/>
  <c r="AI1" i="5"/>
  <c r="AJ11" i="5"/>
  <c r="AN11" i="5"/>
  <c r="AM1" i="5"/>
  <c r="AN21" i="5"/>
  <c r="AR19" i="5"/>
  <c r="AR22" i="5" s="1"/>
  <c r="AU1" i="5"/>
  <c r="AV21" i="5"/>
  <c r="AV9" i="5"/>
  <c r="AV12" i="5" s="1"/>
  <c r="AV10" i="5"/>
  <c r="AV13" i="5" s="1"/>
  <c r="AV19" i="5"/>
  <c r="AV22" i="5" s="1"/>
  <c r="AV24" i="5" s="1"/>
  <c r="AV20" i="5"/>
  <c r="AV23" i="5" s="1"/>
  <c r="AV11" i="5"/>
  <c r="BP21" i="5"/>
  <c r="BP11" i="5"/>
  <c r="BO1" i="5"/>
  <c r="BT11" i="5"/>
  <c r="BS1" i="5"/>
  <c r="BT21" i="5"/>
  <c r="BX24" i="5"/>
  <c r="AR19" i="6"/>
  <c r="AR22" i="6" s="1"/>
  <c r="AR20" i="6"/>
  <c r="AR23" i="6" s="1"/>
  <c r="AZ14" i="6"/>
  <c r="AZ16" i="6" s="1"/>
  <c r="AE2" i="6"/>
  <c r="AE4" i="6"/>
  <c r="AF1" i="6" s="1"/>
  <c r="AN3" i="6"/>
  <c r="AJ11" i="6"/>
  <c r="AM6" i="5"/>
  <c r="AN2" i="5"/>
  <c r="AM3" i="5"/>
  <c r="BS6" i="5"/>
  <c r="BT2" i="5"/>
  <c r="BS3" i="5"/>
  <c r="BT20" i="6"/>
  <c r="BT23" i="6" s="1"/>
  <c r="BT25" i="6" s="1"/>
  <c r="BT26" i="6" s="1"/>
  <c r="H9" i="5"/>
  <c r="H12" i="5" s="1"/>
  <c r="H14" i="5" s="1"/>
  <c r="H16" i="5" s="1"/>
  <c r="E5" i="9" s="1"/>
  <c r="H10" i="5"/>
  <c r="H13" i="5" s="1"/>
  <c r="H15" i="5" s="1"/>
  <c r="P6" i="5"/>
  <c r="P3" i="5"/>
  <c r="O4" i="5"/>
  <c r="P1" i="5" s="1"/>
  <c r="L10" i="5"/>
  <c r="L13" i="5" s="1"/>
  <c r="L9" i="5"/>
  <c r="L12" i="5" s="1"/>
  <c r="L21" i="5"/>
  <c r="T4" i="5"/>
  <c r="W5" i="5"/>
  <c r="T5" i="5"/>
  <c r="AF6" i="5"/>
  <c r="AF3" i="5"/>
  <c r="AE4" i="5"/>
  <c r="AF1" i="5" s="1"/>
  <c r="AB10" i="5"/>
  <c r="AB13" i="5" s="1"/>
  <c r="AB9" i="5"/>
  <c r="AB12" i="5" s="1"/>
  <c r="AB21" i="5"/>
  <c r="AJ4" i="5"/>
  <c r="AM5" i="5"/>
  <c r="AJ5" i="5"/>
  <c r="AV6" i="5"/>
  <c r="AV3" i="5"/>
  <c r="AU4" i="5"/>
  <c r="AV1" i="5" s="1"/>
  <c r="AR10" i="5"/>
  <c r="AR13" i="5" s="1"/>
  <c r="AR9" i="5"/>
  <c r="AR12" i="5" s="1"/>
  <c r="AR21" i="5"/>
  <c r="AZ4" i="5"/>
  <c r="BC5" i="5"/>
  <c r="AZ5" i="5"/>
  <c r="BL6" i="5"/>
  <c r="BL3" i="5"/>
  <c r="BK4" i="5"/>
  <c r="BL1" i="5" s="1"/>
  <c r="BH10" i="5"/>
  <c r="BH13" i="5" s="1"/>
  <c r="BH9" i="5"/>
  <c r="BH12" i="5" s="1"/>
  <c r="BH21" i="5"/>
  <c r="BP4" i="5"/>
  <c r="BS5" i="5"/>
  <c r="BP5" i="5"/>
  <c r="CB6" i="5"/>
  <c r="CB3" i="5"/>
  <c r="CA4" i="5"/>
  <c r="CB1" i="5" s="1"/>
  <c r="BX10" i="5"/>
  <c r="BX13" i="5" s="1"/>
  <c r="BX9" i="5"/>
  <c r="BX12" i="5" s="1"/>
  <c r="BX21" i="5"/>
  <c r="CE5" i="5"/>
  <c r="CF2" i="5"/>
  <c r="K5" i="6"/>
  <c r="T6" i="6"/>
  <c r="T3" i="6"/>
  <c r="S4" i="6"/>
  <c r="T1" i="6" s="1"/>
  <c r="P10" i="6"/>
  <c r="P13" i="6" s="1"/>
  <c r="P9" i="6"/>
  <c r="P12" i="6" s="1"/>
  <c r="P21" i="6"/>
  <c r="X4" i="6"/>
  <c r="AA1" i="6"/>
  <c r="X5" i="6"/>
  <c r="AE6" i="6"/>
  <c r="AF2" i="6"/>
  <c r="AI1" i="6"/>
  <c r="AE3" i="6"/>
  <c r="AN6" i="6"/>
  <c r="AN2" i="6"/>
  <c r="AJ5" i="6"/>
  <c r="AJ4" i="6"/>
  <c r="AM3" i="6"/>
  <c r="AU6" i="6"/>
  <c r="AR21" i="6"/>
  <c r="AR25" i="6" s="1"/>
  <c r="AR9" i="6"/>
  <c r="AR12" i="6" s="1"/>
  <c r="AR14" i="6" s="1"/>
  <c r="AR16" i="6" s="1"/>
  <c r="AR10" i="6"/>
  <c r="AR13" i="6" s="1"/>
  <c r="AR15" i="6" s="1"/>
  <c r="AZ10" i="6"/>
  <c r="AZ13" i="6" s="1"/>
  <c r="BK6" i="6"/>
  <c r="BK3" i="6"/>
  <c r="BX6" i="6"/>
  <c r="CQ5" i="6"/>
  <c r="CQ2" i="6"/>
  <c r="CR2" i="6"/>
  <c r="CR6" i="6"/>
  <c r="CR5" i="6"/>
  <c r="CR3" i="6"/>
  <c r="CQ3" i="6"/>
  <c r="CQ4" i="6"/>
  <c r="CR1" i="6" s="1"/>
  <c r="CR4" i="6"/>
  <c r="W1" i="7"/>
  <c r="X21" i="7"/>
  <c r="X11" i="7"/>
  <c r="BC1" i="7"/>
  <c r="BD21" i="7"/>
  <c r="BD11" i="7"/>
  <c r="L11" i="8"/>
  <c r="K1" i="8"/>
  <c r="L21" i="8"/>
  <c r="W6" i="5"/>
  <c r="X2" i="5"/>
  <c r="W3" i="5"/>
  <c r="BC6" i="5"/>
  <c r="BD2" i="5"/>
  <c r="BC3" i="5"/>
  <c r="K6" i="6"/>
  <c r="L2" i="6"/>
  <c r="K3" i="6"/>
  <c r="BC2" i="6"/>
  <c r="BC5" i="6"/>
  <c r="CA1" i="6"/>
  <c r="CB21" i="6"/>
  <c r="CB11" i="6"/>
  <c r="CF21" i="6"/>
  <c r="CF9" i="6"/>
  <c r="CF12" i="6" s="1"/>
  <c r="CF10" i="6"/>
  <c r="CF13" i="6" s="1"/>
  <c r="CF19" i="6"/>
  <c r="CF22" i="6" s="1"/>
  <c r="CE1" i="6"/>
  <c r="AZ5" i="7"/>
  <c r="AZ4" i="7"/>
  <c r="AZ3" i="7"/>
  <c r="AY3" i="7"/>
  <c r="AY4" i="7"/>
  <c r="AZ1" i="7" s="1"/>
  <c r="AY5" i="7"/>
  <c r="AY2" i="7"/>
  <c r="AY6" i="7"/>
  <c r="AZ6" i="7"/>
  <c r="K1" i="5"/>
  <c r="T6" i="5"/>
  <c r="T3" i="5"/>
  <c r="S4" i="5"/>
  <c r="T1" i="5" s="1"/>
  <c r="X4" i="5"/>
  <c r="AA1" i="5"/>
  <c r="X5" i="5"/>
  <c r="AJ6" i="5"/>
  <c r="AJ3" i="5"/>
  <c r="AI4" i="5"/>
  <c r="AJ1" i="5" s="1"/>
  <c r="AN4" i="5"/>
  <c r="AQ1" i="5"/>
  <c r="AN5" i="5"/>
  <c r="AZ6" i="5"/>
  <c r="AZ3" i="5"/>
  <c r="AY4" i="5"/>
  <c r="AZ1" i="5" s="1"/>
  <c r="BD4" i="5"/>
  <c r="BG1" i="5"/>
  <c r="BD5" i="5"/>
  <c r="BP6" i="5"/>
  <c r="BP3" i="5"/>
  <c r="BO4" i="5"/>
  <c r="BP1" i="5" s="1"/>
  <c r="BT4" i="5"/>
  <c r="BW1" i="5"/>
  <c r="BT5" i="5"/>
  <c r="L4" i="6"/>
  <c r="O1" i="6"/>
  <c r="L5" i="6"/>
  <c r="X6" i="6"/>
  <c r="X3" i="6"/>
  <c r="W4" i="6"/>
  <c r="X1" i="6" s="1"/>
  <c r="AE5" i="6"/>
  <c r="AB21" i="6"/>
  <c r="AB25" i="6" s="1"/>
  <c r="AB9" i="6"/>
  <c r="AB12" i="6" s="1"/>
  <c r="AB14" i="6" s="1"/>
  <c r="AB10" i="6"/>
  <c r="AB13" i="6" s="1"/>
  <c r="AB15" i="6" s="1"/>
  <c r="AM6" i="6"/>
  <c r="AN5" i="6"/>
  <c r="AU5" i="6"/>
  <c r="AR7" i="6"/>
  <c r="AR8" i="6" s="1"/>
  <c r="BD4" i="6"/>
  <c r="BC4" i="6"/>
  <c r="BD1" i="6" s="1"/>
  <c r="AZ17" i="6"/>
  <c r="AZ18" i="6" s="1"/>
  <c r="BC3" i="6"/>
  <c r="BL4" i="6"/>
  <c r="BP17" i="6"/>
  <c r="BP18" i="6" s="1"/>
  <c r="BP19" i="6" s="1"/>
  <c r="BP22" i="6" s="1"/>
  <c r="BP24" i="6" s="1"/>
  <c r="BT7" i="6"/>
  <c r="BT8" i="6" s="1"/>
  <c r="CF20" i="6"/>
  <c r="CF23" i="6" s="1"/>
  <c r="CJ18" i="6"/>
  <c r="AF17" i="7"/>
  <c r="AF7" i="7"/>
  <c r="AF8" i="7" s="1"/>
  <c r="AZ2" i="7"/>
  <c r="BH21" i="7"/>
  <c r="BH11" i="7"/>
  <c r="BG1" i="7"/>
  <c r="BO2" i="7"/>
  <c r="BO4" i="7"/>
  <c r="BP1" i="7" s="1"/>
  <c r="BP3" i="7"/>
  <c r="BP6" i="7"/>
  <c r="BP5" i="7"/>
  <c r="BO5" i="7"/>
  <c r="BO3" i="7"/>
  <c r="BP4" i="7"/>
  <c r="BO6" i="7"/>
  <c r="BP2" i="7"/>
  <c r="L11" i="5"/>
  <c r="L15" i="5" s="1"/>
  <c r="L20" i="5"/>
  <c r="L23" i="5" s="1"/>
  <c r="X6" i="5"/>
  <c r="X3" i="5"/>
  <c r="W4" i="5"/>
  <c r="X1" i="5" s="1"/>
  <c r="AB11" i="5"/>
  <c r="AB15" i="5" s="1"/>
  <c r="AB20" i="5"/>
  <c r="AB23" i="5" s="1"/>
  <c r="AN6" i="5"/>
  <c r="AN3" i="5"/>
  <c r="AM4" i="5"/>
  <c r="AN1" i="5" s="1"/>
  <c r="AR11" i="5"/>
  <c r="AR15" i="5" s="1"/>
  <c r="AR20" i="5"/>
  <c r="AR23" i="5" s="1"/>
  <c r="BD6" i="5"/>
  <c r="BD3" i="5"/>
  <c r="BC4" i="5"/>
  <c r="BD1" i="5" s="1"/>
  <c r="BH11" i="5"/>
  <c r="BH15" i="5" s="1"/>
  <c r="BH20" i="5"/>
  <c r="BH23" i="5" s="1"/>
  <c r="BT6" i="5"/>
  <c r="BT3" i="5"/>
  <c r="BS4" i="5"/>
  <c r="BT1" i="5" s="1"/>
  <c r="BX11" i="5"/>
  <c r="BX15" i="5" s="1"/>
  <c r="BX20" i="5"/>
  <c r="BX23" i="5" s="1"/>
  <c r="L6" i="6"/>
  <c r="L3" i="6"/>
  <c r="K4" i="6"/>
  <c r="L1" i="6" s="1"/>
  <c r="P11" i="6"/>
  <c r="P15" i="6" s="1"/>
  <c r="P20" i="6"/>
  <c r="P23" i="6" s="1"/>
  <c r="AF4" i="6"/>
  <c r="AF5" i="6"/>
  <c r="AN4" i="6"/>
  <c r="AM4" i="6"/>
  <c r="AN1" i="6" s="1"/>
  <c r="AJ21" i="6"/>
  <c r="AM2" i="6"/>
  <c r="AU2" i="6"/>
  <c r="AU4" i="6"/>
  <c r="AV1" i="6" s="1"/>
  <c r="AV3" i="6"/>
  <c r="AV6" i="6"/>
  <c r="BD3" i="6"/>
  <c r="AZ19" i="6"/>
  <c r="AZ22" i="6" s="1"/>
  <c r="AZ24" i="6" s="1"/>
  <c r="AZ20" i="6"/>
  <c r="AZ23" i="6" s="1"/>
  <c r="AZ25" i="6" s="1"/>
  <c r="AZ11" i="6"/>
  <c r="AZ15" i="6" s="1"/>
  <c r="BD5" i="6"/>
  <c r="BH19" i="6"/>
  <c r="BH22" i="6" s="1"/>
  <c r="BH24" i="6" s="1"/>
  <c r="BH20" i="6"/>
  <c r="BH23" i="6" s="1"/>
  <c r="BH11" i="6"/>
  <c r="BH21" i="6"/>
  <c r="BH9" i="6"/>
  <c r="BH12" i="6" s="1"/>
  <c r="BH14" i="6" s="1"/>
  <c r="BH10" i="6"/>
  <c r="BH13" i="6" s="1"/>
  <c r="BK5" i="6"/>
  <c r="BK2" i="6"/>
  <c r="BK4" i="6"/>
  <c r="BL1" i="6" s="1"/>
  <c r="BL3" i="6"/>
  <c r="BL6" i="6"/>
  <c r="BP21" i="6"/>
  <c r="BP9" i="6"/>
  <c r="BP12" i="6" s="1"/>
  <c r="BP10" i="6"/>
  <c r="BP13" i="6" s="1"/>
  <c r="BP11" i="6"/>
  <c r="BX5" i="6"/>
  <c r="BW2" i="6"/>
  <c r="BX4" i="6"/>
  <c r="BW3" i="6"/>
  <c r="BX2" i="6"/>
  <c r="BW6" i="6"/>
  <c r="CF11" i="6"/>
  <c r="CF15" i="6" s="1"/>
  <c r="P8" i="7"/>
  <c r="AM1" i="7"/>
  <c r="AN21" i="7"/>
  <c r="AN11" i="7"/>
  <c r="BL7" i="7"/>
  <c r="BL8" i="7" s="1"/>
  <c r="BL10" i="7" s="1"/>
  <c r="BL13" i="7" s="1"/>
  <c r="BL15" i="7" s="1"/>
  <c r="BL17" i="7"/>
  <c r="BL18" i="7" s="1"/>
  <c r="BL19" i="7" s="1"/>
  <c r="BL22" i="7" s="1"/>
  <c r="BL24" i="7" s="1"/>
  <c r="AZ4" i="6"/>
  <c r="BP4" i="6"/>
  <c r="BS5" i="6"/>
  <c r="CA6" i="6"/>
  <c r="CB5" i="6"/>
  <c r="CI5" i="6"/>
  <c r="AB20" i="7"/>
  <c r="AB23" i="7" s="1"/>
  <c r="AB19" i="7"/>
  <c r="AB22" i="7" s="1"/>
  <c r="AB24" i="7" s="1"/>
  <c r="AM4" i="7"/>
  <c r="AN1" i="7" s="1"/>
  <c r="BH4" i="7"/>
  <c r="BL21" i="7"/>
  <c r="BL9" i="7"/>
  <c r="BL12" i="7" s="1"/>
  <c r="BL14" i="7" s="1"/>
  <c r="AN19" i="8"/>
  <c r="AN22" i="8" s="1"/>
  <c r="AN24" i="8" s="1"/>
  <c r="AN20" i="8"/>
  <c r="AN23" i="8" s="1"/>
  <c r="AN25" i="8" s="1"/>
  <c r="CI2" i="6"/>
  <c r="CI4" i="6"/>
  <c r="CJ1" i="6" s="1"/>
  <c r="CJ3" i="6"/>
  <c r="CJ6" i="6"/>
  <c r="CN11" i="6"/>
  <c r="CV11" i="6"/>
  <c r="P18" i="7"/>
  <c r="AE2" i="7"/>
  <c r="AE4" i="7"/>
  <c r="AF1" i="7" s="1"/>
  <c r="AF3" i="7"/>
  <c r="AF6" i="7"/>
  <c r="AE6" i="7"/>
  <c r="AE3" i="7"/>
  <c r="AF2" i="7"/>
  <c r="AJ11" i="7"/>
  <c r="AI1" i="7"/>
  <c r="AM5" i="7"/>
  <c r="AN5" i="7"/>
  <c r="AM6" i="7"/>
  <c r="AM3" i="7"/>
  <c r="AN2" i="7"/>
  <c r="AN6" i="7"/>
  <c r="AU2" i="7"/>
  <c r="AU4" i="7"/>
  <c r="AV1" i="7" s="1"/>
  <c r="AV3" i="7"/>
  <c r="AV6" i="7"/>
  <c r="AV5" i="7"/>
  <c r="AU5" i="7"/>
  <c r="AU6" i="7"/>
  <c r="BH5" i="7"/>
  <c r="BH2" i="7"/>
  <c r="BG6" i="7"/>
  <c r="BG3" i="7"/>
  <c r="BG5" i="7"/>
  <c r="BH6" i="7"/>
  <c r="BT11" i="7"/>
  <c r="BT21" i="7"/>
  <c r="BS1" i="7"/>
  <c r="BX17" i="7"/>
  <c r="BX18" i="7" s="1"/>
  <c r="BX7" i="7"/>
  <c r="BX8" i="7" s="1"/>
  <c r="T20" i="8"/>
  <c r="T23" i="8" s="1"/>
  <c r="T19" i="8"/>
  <c r="T22" i="8" s="1"/>
  <c r="T24" i="8" s="1"/>
  <c r="T26" i="8" s="1"/>
  <c r="CJ2" i="6"/>
  <c r="CM1" i="6"/>
  <c r="CI3" i="6"/>
  <c r="CJ8" i="6" s="1"/>
  <c r="CN5" i="6"/>
  <c r="CN4" i="6"/>
  <c r="CV5" i="6"/>
  <c r="CU3" i="6"/>
  <c r="CV2" i="6"/>
  <c r="CU6" i="6"/>
  <c r="L21" i="7"/>
  <c r="L25" i="7" s="1"/>
  <c r="L9" i="7"/>
  <c r="L12" i="7" s="1"/>
  <c r="L14" i="7" s="1"/>
  <c r="L10" i="7"/>
  <c r="L13" i="7" s="1"/>
  <c r="L15" i="7" s="1"/>
  <c r="L19" i="7"/>
  <c r="L22" i="7" s="1"/>
  <c r="X17" i="7"/>
  <c r="X7" i="7"/>
  <c r="X8" i="7" s="1"/>
  <c r="X9" i="7" s="1"/>
  <c r="X12" i="7" s="1"/>
  <c r="X14" i="7" s="1"/>
  <c r="AF4" i="7"/>
  <c r="AN4" i="7"/>
  <c r="AJ21" i="7"/>
  <c r="AV4" i="7"/>
  <c r="BG4" i="7"/>
  <c r="BH1" i="7" s="1"/>
  <c r="BD17" i="7"/>
  <c r="BD18" i="7" s="1"/>
  <c r="BD19" i="7" s="1"/>
  <c r="BD22" i="7" s="1"/>
  <c r="BD24" i="7" s="1"/>
  <c r="BD7" i="7"/>
  <c r="BD8" i="7" s="1"/>
  <c r="BD9" i="7" s="1"/>
  <c r="BD12" i="7" s="1"/>
  <c r="BD14" i="7" s="1"/>
  <c r="O2" i="7"/>
  <c r="O4" i="7"/>
  <c r="P1" i="7" s="1"/>
  <c r="P3" i="7"/>
  <c r="P6" i="7"/>
  <c r="T11" i="7"/>
  <c r="AJ5" i="7"/>
  <c r="AJ4" i="7"/>
  <c r="AR21" i="7"/>
  <c r="AR25" i="7" s="1"/>
  <c r="AR9" i="7"/>
  <c r="AR12" i="7" s="1"/>
  <c r="AR14" i="7" s="1"/>
  <c r="AR10" i="7"/>
  <c r="AR13" i="7" s="1"/>
  <c r="AR15" i="7" s="1"/>
  <c r="BT2" i="7"/>
  <c r="BS3" i="7"/>
  <c r="BW5" i="7"/>
  <c r="BW2" i="7"/>
  <c r="BW4" i="7"/>
  <c r="BX1" i="7" s="1"/>
  <c r="BX4" i="7"/>
  <c r="K5" i="8"/>
  <c r="O1" i="8"/>
  <c r="P21" i="8"/>
  <c r="P11" i="8"/>
  <c r="X2" i="8"/>
  <c r="AE6" i="8"/>
  <c r="AB17" i="8"/>
  <c r="AB18" i="8" s="1"/>
  <c r="AJ21" i="8"/>
  <c r="AJ9" i="8"/>
  <c r="AJ12" i="8" s="1"/>
  <c r="AJ14" i="8" s="1"/>
  <c r="AJ10" i="8"/>
  <c r="AJ13" i="8" s="1"/>
  <c r="AJ19" i="8"/>
  <c r="AJ22" i="8" s="1"/>
  <c r="AJ24" i="8" s="1"/>
  <c r="AJ20" i="8"/>
  <c r="AJ23" i="8" s="1"/>
  <c r="AJ11" i="8"/>
  <c r="AI1" i="8"/>
  <c r="BX9" i="8"/>
  <c r="BX12" i="8" s="1"/>
  <c r="BX14" i="8" s="1"/>
  <c r="BX10" i="8"/>
  <c r="BX13" i="8" s="1"/>
  <c r="P2" i="7"/>
  <c r="S1" i="7"/>
  <c r="O3" i="7"/>
  <c r="X6" i="7"/>
  <c r="X2" i="7"/>
  <c r="T5" i="7"/>
  <c r="T4" i="7"/>
  <c r="W3" i="7"/>
  <c r="AB21" i="7"/>
  <c r="AB9" i="7"/>
  <c r="AB12" i="7" s="1"/>
  <c r="AB14" i="7" s="1"/>
  <c r="AB10" i="7"/>
  <c r="AB13" i="7" s="1"/>
  <c r="AB15" i="7" s="1"/>
  <c r="AI5" i="7"/>
  <c r="AI4" i="7"/>
  <c r="AJ1" i="7" s="1"/>
  <c r="AI3" i="7"/>
  <c r="BD4" i="7"/>
  <c r="BC4" i="7"/>
  <c r="BD1" i="7" s="1"/>
  <c r="BC3" i="7"/>
  <c r="BT6" i="7"/>
  <c r="BW6" i="7"/>
  <c r="C25" i="7"/>
  <c r="L3" i="8"/>
  <c r="O5" i="8"/>
  <c r="P5" i="8"/>
  <c r="O6" i="8"/>
  <c r="T21" i="8"/>
  <c r="T25" i="8" s="1"/>
  <c r="T9" i="8"/>
  <c r="T12" i="8" s="1"/>
  <c r="T14" i="8" s="1"/>
  <c r="T10" i="8"/>
  <c r="T13" i="8" s="1"/>
  <c r="T15" i="8" s="1"/>
  <c r="AF3" i="8"/>
  <c r="BL11" i="8"/>
  <c r="BL21" i="8"/>
  <c r="BK1" i="8"/>
  <c r="BT5" i="7"/>
  <c r="BT4" i="7"/>
  <c r="BT3" i="7"/>
  <c r="L5" i="8"/>
  <c r="L4" i="8"/>
  <c r="K3" i="8"/>
  <c r="L2" i="8"/>
  <c r="L6" i="8"/>
  <c r="W2" i="8"/>
  <c r="W4" i="8"/>
  <c r="X1" i="8" s="1"/>
  <c r="X3" i="8"/>
  <c r="X6" i="8"/>
  <c r="X5" i="8"/>
  <c r="W5" i="8"/>
  <c r="AE5" i="8"/>
  <c r="AE2" i="8"/>
  <c r="AE4" i="8"/>
  <c r="AF1" i="8" s="1"/>
  <c r="AF5" i="8"/>
  <c r="AF4" i="8"/>
  <c r="AY1" i="8"/>
  <c r="AZ21" i="8"/>
  <c r="AZ11" i="8"/>
  <c r="BG2" i="8"/>
  <c r="BG4" i="8"/>
  <c r="BH1" i="8" s="1"/>
  <c r="BH3" i="8"/>
  <c r="BH6" i="8"/>
  <c r="BH5" i="8"/>
  <c r="BG5" i="8"/>
  <c r="BG6" i="8"/>
  <c r="BG3" i="8"/>
  <c r="BH2" i="8"/>
  <c r="BT20" i="8"/>
  <c r="BT23" i="8" s="1"/>
  <c r="CQ2" i="8"/>
  <c r="CQ4" i="8"/>
  <c r="CR1" i="8" s="1"/>
  <c r="CR3" i="8"/>
  <c r="CR6" i="8"/>
  <c r="CR5" i="8"/>
  <c r="CR4" i="8"/>
  <c r="CQ3" i="8"/>
  <c r="CR2" i="8"/>
  <c r="CQ5" i="8"/>
  <c r="AV11" i="8"/>
  <c r="AU1" i="8"/>
  <c r="BD19" i="8"/>
  <c r="BD22" i="8" s="1"/>
  <c r="BD24" i="8" s="1"/>
  <c r="BD26" i="8" s="1"/>
  <c r="BO5" i="8"/>
  <c r="BO2" i="8"/>
  <c r="BO4" i="8"/>
  <c r="BP1" i="8" s="1"/>
  <c r="BP4" i="8"/>
  <c r="BP5" i="8"/>
  <c r="BO6" i="8"/>
  <c r="BO3" i="8"/>
  <c r="BP2" i="8"/>
  <c r="BP6" i="8"/>
  <c r="CF11" i="8"/>
  <c r="CE1" i="8"/>
  <c r="CF21" i="8"/>
  <c r="CJ9" i="8"/>
  <c r="CJ12" i="8" s="1"/>
  <c r="CJ14" i="8" s="1"/>
  <c r="CJ16" i="8" s="1"/>
  <c r="CJ10" i="8"/>
  <c r="CJ13" i="8" s="1"/>
  <c r="CJ15" i="8" s="1"/>
  <c r="CN9" i="8"/>
  <c r="CN12" i="8" s="1"/>
  <c r="CN14" i="8" s="1"/>
  <c r="CN10" i="8"/>
  <c r="CN13" i="8" s="1"/>
  <c r="CN15" i="8" s="1"/>
  <c r="CB21" i="7"/>
  <c r="CB25" i="7" s="1"/>
  <c r="CB9" i="7"/>
  <c r="CB12" i="7" s="1"/>
  <c r="CB14" i="7" s="1"/>
  <c r="CB16" i="7" s="1"/>
  <c r="CB10" i="7"/>
  <c r="CB13" i="7" s="1"/>
  <c r="CB15" i="7" s="1"/>
  <c r="AB19" i="8"/>
  <c r="AB22" i="8" s="1"/>
  <c r="AB24" i="8" s="1"/>
  <c r="AB20" i="8"/>
  <c r="AB23" i="8" s="1"/>
  <c r="AB11" i="8"/>
  <c r="AB21" i="8"/>
  <c r="AB9" i="8"/>
  <c r="AB12" i="8" s="1"/>
  <c r="AB14" i="8" s="1"/>
  <c r="AB10" i="8"/>
  <c r="AB13" i="8" s="1"/>
  <c r="AR17" i="8"/>
  <c r="AR18" i="8" s="1"/>
  <c r="AR7" i="8"/>
  <c r="AR8" i="8" s="1"/>
  <c r="BX15" i="8"/>
  <c r="CQ6" i="8"/>
  <c r="H19" i="8"/>
  <c r="H22" i="8" s="1"/>
  <c r="H24" i="8" s="1"/>
  <c r="H20" i="8"/>
  <c r="H23" i="8" s="1"/>
  <c r="H25" i="8" s="1"/>
  <c r="AV6" i="8"/>
  <c r="AV2" i="8"/>
  <c r="BC1" i="8"/>
  <c r="BL5" i="8"/>
  <c r="BL4" i="8"/>
  <c r="BT11" i="8"/>
  <c r="CF6" i="8"/>
  <c r="CE4" i="8"/>
  <c r="CF1" i="8" s="1"/>
  <c r="CA2" i="8"/>
  <c r="CA4" i="8"/>
  <c r="CB1" i="8" s="1"/>
  <c r="CB3" i="8"/>
  <c r="CB6" i="8"/>
  <c r="CB5" i="8"/>
  <c r="CB4" i="8"/>
  <c r="CV11" i="8"/>
  <c r="CU1" i="8"/>
  <c r="CV21" i="8"/>
  <c r="H10" i="6"/>
  <c r="H13" i="6" s="1"/>
  <c r="H21" i="6"/>
  <c r="G1" i="6"/>
  <c r="C2" i="9" s="1"/>
  <c r="H11" i="6"/>
  <c r="AV5" i="8"/>
  <c r="AV4" i="8"/>
  <c r="BD21" i="8"/>
  <c r="BD25" i="8" s="1"/>
  <c r="BD9" i="8"/>
  <c r="BD12" i="8" s="1"/>
  <c r="BD14" i="8" s="1"/>
  <c r="BD10" i="8"/>
  <c r="BD13" i="8" s="1"/>
  <c r="BD15" i="8" s="1"/>
  <c r="BX26" i="8"/>
  <c r="CF5" i="8"/>
  <c r="CF4" i="8"/>
  <c r="CE5" i="8"/>
  <c r="CN19" i="8"/>
  <c r="CN22" i="8" s="1"/>
  <c r="CN24" i="8" s="1"/>
  <c r="CN20" i="8"/>
  <c r="CN23" i="8" s="1"/>
  <c r="CN25" i="8" s="1"/>
  <c r="CV7" i="8"/>
  <c r="CV8" i="8" s="1"/>
  <c r="CV9" i="8" s="1"/>
  <c r="CV12" i="8" s="1"/>
  <c r="CV14" i="8" s="1"/>
  <c r="CV17" i="8"/>
  <c r="CV18" i="8" s="1"/>
  <c r="CV20" i="8" s="1"/>
  <c r="CV23" i="8" s="1"/>
  <c r="B11" i="9"/>
  <c r="B30" i="8"/>
  <c r="H7" i="6"/>
  <c r="H8" i="6" s="1"/>
  <c r="H9" i="6" s="1"/>
  <c r="H12" i="6" s="1"/>
  <c r="H14" i="6" s="1"/>
  <c r="H17" i="6"/>
  <c r="H18" i="6" s="1"/>
  <c r="AB4" i="8"/>
  <c r="AR4" i="8"/>
  <c r="AU5" i="8"/>
  <c r="AU4" i="8"/>
  <c r="AV1" i="8" s="1"/>
  <c r="AY6" i="8"/>
  <c r="AU3" i="8"/>
  <c r="AZ5" i="8"/>
  <c r="BL3" i="8"/>
  <c r="BT7" i="8"/>
  <c r="BT8" i="8" s="1"/>
  <c r="BT21" i="8"/>
  <c r="BT25" i="8" s="1"/>
  <c r="BT9" i="8"/>
  <c r="BT12" i="8" s="1"/>
  <c r="BT14" i="8" s="1"/>
  <c r="BT10" i="8"/>
  <c r="BT13" i="8" s="1"/>
  <c r="G2" i="7"/>
  <c r="H5" i="7"/>
  <c r="G4" i="7"/>
  <c r="H1" i="7" s="1"/>
  <c r="D4" i="9" s="1"/>
  <c r="H19" i="5"/>
  <c r="H22" i="5" s="1"/>
  <c r="H24" i="5" s="1"/>
  <c r="H20" i="5"/>
  <c r="H23" i="5" s="1"/>
  <c r="H25" i="5" s="1"/>
  <c r="CU5" i="8"/>
  <c r="CY6" i="8"/>
  <c r="CZ3" i="8"/>
  <c r="CY2" i="8"/>
  <c r="CY1" i="8" s="1"/>
  <c r="CV4" i="8"/>
  <c r="CZ5" i="8"/>
  <c r="G4" i="6"/>
  <c r="H1" i="6" s="1"/>
  <c r="C4" i="9" s="1"/>
  <c r="AV7" i="8" l="1"/>
  <c r="AV8" i="8" s="1"/>
  <c r="AV17" i="8"/>
  <c r="AV18" i="8" s="1"/>
  <c r="CV25" i="8"/>
  <c r="CV19" i="8"/>
  <c r="CV22" i="8" s="1"/>
  <c r="CV24" i="8" s="1"/>
  <c r="CV26" i="8" s="1"/>
  <c r="BP17" i="8"/>
  <c r="BP18" i="8" s="1"/>
  <c r="BP7" i="8"/>
  <c r="BP8" i="8" s="1"/>
  <c r="CR7" i="8"/>
  <c r="CR8" i="8" s="1"/>
  <c r="CR17" i="8"/>
  <c r="CR18" i="8" s="1"/>
  <c r="P17" i="8"/>
  <c r="P18" i="8" s="1"/>
  <c r="P7" i="8"/>
  <c r="P8" i="8" s="1"/>
  <c r="AV17" i="7"/>
  <c r="AV18" i="7" s="1"/>
  <c r="AV7" i="7"/>
  <c r="AV8" i="7" s="1"/>
  <c r="BD16" i="8"/>
  <c r="H26" i="8"/>
  <c r="B6" i="9" s="1"/>
  <c r="B7" i="9" s="1"/>
  <c r="B8" i="9" s="1"/>
  <c r="L16" i="7"/>
  <c r="BP15" i="6"/>
  <c r="BP14" i="6"/>
  <c r="BP16" i="6" s="1"/>
  <c r="AZ26" i="6"/>
  <c r="BP7" i="7"/>
  <c r="BP8" i="7" s="1"/>
  <c r="BP9" i="7" s="1"/>
  <c r="BP12" i="7" s="1"/>
  <c r="BP14" i="7" s="1"/>
  <c r="BP17" i="7"/>
  <c r="BP18" i="7" s="1"/>
  <c r="BP19" i="7" s="1"/>
  <c r="BP22" i="7" s="1"/>
  <c r="BP24" i="7" s="1"/>
  <c r="BP11" i="7"/>
  <c r="BP10" i="7"/>
  <c r="BP13" i="7" s="1"/>
  <c r="BP21" i="7"/>
  <c r="BO1" i="7"/>
  <c r="BT7" i="5"/>
  <c r="BT8" i="5" s="1"/>
  <c r="BT17" i="5"/>
  <c r="BT18" i="5" s="1"/>
  <c r="AN7" i="5"/>
  <c r="AN8" i="5" s="1"/>
  <c r="AN17" i="5"/>
  <c r="AN18" i="5" s="1"/>
  <c r="CF25" i="6"/>
  <c r="BD20" i="7"/>
  <c r="BD23" i="7" s="1"/>
  <c r="X10" i="7"/>
  <c r="X13" i="7" s="1"/>
  <c r="P25" i="6"/>
  <c r="AZ17" i="5"/>
  <c r="AZ18" i="5" s="1"/>
  <c r="AZ7" i="5"/>
  <c r="AZ8" i="5" s="1"/>
  <c r="AR14" i="5"/>
  <c r="AR16" i="5" s="1"/>
  <c r="AB25" i="5"/>
  <c r="P14" i="5"/>
  <c r="P16" i="5" s="1"/>
  <c r="BL18" i="6"/>
  <c r="T24" i="6"/>
  <c r="BH24" i="5"/>
  <c r="AF24" i="5"/>
  <c r="AF15" i="5"/>
  <c r="AV11" i="7"/>
  <c r="AV21" i="7"/>
  <c r="AV25" i="7" s="1"/>
  <c r="AU1" i="7"/>
  <c r="AV20" i="7"/>
  <c r="AV23" i="7" s="1"/>
  <c r="AV10" i="7"/>
  <c r="AV13" i="7" s="1"/>
  <c r="AV9" i="7"/>
  <c r="AV12" i="7" s="1"/>
  <c r="AV14" i="7" s="1"/>
  <c r="AV19" i="7"/>
  <c r="AV22" i="7" s="1"/>
  <c r="BL16" i="7"/>
  <c r="AZ17" i="8"/>
  <c r="AZ18" i="8" s="1"/>
  <c r="AZ7" i="8"/>
  <c r="AZ8" i="8" s="1"/>
  <c r="AR10" i="8"/>
  <c r="AR13" i="8" s="1"/>
  <c r="AR15" i="8" s="1"/>
  <c r="AR9" i="8"/>
  <c r="AR12" i="8" s="1"/>
  <c r="AR14" i="8" s="1"/>
  <c r="AR16" i="8" s="1"/>
  <c r="AF17" i="8"/>
  <c r="AF18" i="8" s="1"/>
  <c r="AF7" i="8"/>
  <c r="AF8" i="8" s="1"/>
  <c r="T16" i="8"/>
  <c r="AJ15" i="8"/>
  <c r="AJ16" i="8" s="1"/>
  <c r="AR16" i="7"/>
  <c r="X18" i="7"/>
  <c r="BH17" i="7"/>
  <c r="BH18" i="7" s="1"/>
  <c r="BH7" i="7"/>
  <c r="BH8" i="7" s="1"/>
  <c r="AN17" i="7"/>
  <c r="AN18" i="7" s="1"/>
  <c r="AN7" i="7"/>
  <c r="AN8" i="7" s="1"/>
  <c r="AN26" i="8"/>
  <c r="H7" i="7"/>
  <c r="H8" i="7" s="1"/>
  <c r="H17" i="7"/>
  <c r="H18" i="7" s="1"/>
  <c r="CF7" i="8"/>
  <c r="CF8" i="8" s="1"/>
  <c r="CF17" i="8"/>
  <c r="CF18" i="8" s="1"/>
  <c r="CV10" i="8"/>
  <c r="CV13" i="8" s="1"/>
  <c r="CV15" i="8"/>
  <c r="CV16" i="8" s="1"/>
  <c r="CB7" i="8"/>
  <c r="CB8" i="8" s="1"/>
  <c r="CB9" i="8" s="1"/>
  <c r="CB12" i="8" s="1"/>
  <c r="CB14" i="8" s="1"/>
  <c r="CB17" i="8"/>
  <c r="CB18" i="8" s="1"/>
  <c r="CB19" i="8" s="1"/>
  <c r="CB22" i="8" s="1"/>
  <c r="CB24" i="8" s="1"/>
  <c r="CB11" i="8"/>
  <c r="CB21" i="8"/>
  <c r="CA1" i="8"/>
  <c r="AR20" i="8"/>
  <c r="AR23" i="8" s="1"/>
  <c r="AR25" i="8" s="1"/>
  <c r="AR19" i="8"/>
  <c r="AR22" i="8" s="1"/>
  <c r="AR24" i="8" s="1"/>
  <c r="AB25" i="8"/>
  <c r="CN16" i="8"/>
  <c r="X17" i="8"/>
  <c r="X18" i="8" s="1"/>
  <c r="X7" i="8"/>
  <c r="X8" i="8" s="1"/>
  <c r="X10" i="8" s="1"/>
  <c r="X13" i="8" s="1"/>
  <c r="X11" i="8"/>
  <c r="X21" i="8"/>
  <c r="X25" i="8" s="1"/>
  <c r="X20" i="8"/>
  <c r="X23" i="8" s="1"/>
  <c r="X9" i="8"/>
  <c r="X12" i="8" s="1"/>
  <c r="W1" i="8"/>
  <c r="X19" i="8"/>
  <c r="X22" i="8" s="1"/>
  <c r="X24" i="8" s="1"/>
  <c r="X26" i="8" s="1"/>
  <c r="BT7" i="7"/>
  <c r="BT8" i="7" s="1"/>
  <c r="BT17" i="7"/>
  <c r="BT18" i="7" s="1"/>
  <c r="AB16" i="7"/>
  <c r="T7" i="7"/>
  <c r="T8" i="7" s="1"/>
  <c r="T17" i="7"/>
  <c r="T18" i="7" s="1"/>
  <c r="AJ25" i="8"/>
  <c r="CV7" i="6"/>
  <c r="CV8" i="6" s="1"/>
  <c r="CV17" i="6"/>
  <c r="CV18" i="6" s="1"/>
  <c r="BL20" i="7"/>
  <c r="BL23" i="7" s="1"/>
  <c r="BL25" i="7" s="1"/>
  <c r="BL26" i="7" s="1"/>
  <c r="BP20" i="6"/>
  <c r="BP23" i="6" s="1"/>
  <c r="BP25" i="6" s="1"/>
  <c r="BP26" i="6" s="1"/>
  <c r="BK1" i="6"/>
  <c r="BL21" i="6"/>
  <c r="BL25" i="6" s="1"/>
  <c r="BL20" i="6"/>
  <c r="BL23" i="6" s="1"/>
  <c r="BL11" i="6"/>
  <c r="BL19" i="6"/>
  <c r="BL22" i="6" s="1"/>
  <c r="BL24" i="6" s="1"/>
  <c r="BL26" i="6" s="1"/>
  <c r="BH25" i="6"/>
  <c r="BH26" i="6" s="1"/>
  <c r="BD17" i="6"/>
  <c r="BD18" i="6" s="1"/>
  <c r="BD7" i="6"/>
  <c r="BD8" i="6" s="1"/>
  <c r="AV19" i="6"/>
  <c r="AV22" i="6" s="1"/>
  <c r="AV24" i="6" s="1"/>
  <c r="AV9" i="6"/>
  <c r="AV12" i="6" s="1"/>
  <c r="AV11" i="6"/>
  <c r="AV15" i="6" s="1"/>
  <c r="AV20" i="6"/>
  <c r="AV23" i="6" s="1"/>
  <c r="AV10" i="6"/>
  <c r="AV13" i="6" s="1"/>
  <c r="AV21" i="6"/>
  <c r="AU1" i="6"/>
  <c r="AF18" i="7"/>
  <c r="L7" i="6"/>
  <c r="L8" i="6" s="1"/>
  <c r="L17" i="6"/>
  <c r="L18" i="6" s="1"/>
  <c r="CB24" i="7"/>
  <c r="CB26" i="7" s="1"/>
  <c r="AZ11" i="7"/>
  <c r="AZ21" i="7"/>
  <c r="AY1" i="7"/>
  <c r="CF24" i="6"/>
  <c r="CF26" i="6" s="1"/>
  <c r="BD25" i="7"/>
  <c r="BD26" i="7" s="1"/>
  <c r="BD10" i="7"/>
  <c r="BD13" i="7" s="1"/>
  <c r="BD15" i="7" s="1"/>
  <c r="BD16" i="7" s="1"/>
  <c r="CQ1" i="6"/>
  <c r="CR21" i="6"/>
  <c r="CR11" i="6"/>
  <c r="AJ7" i="6"/>
  <c r="AJ8" i="6" s="1"/>
  <c r="AJ17" i="6"/>
  <c r="AJ18" i="6" s="1"/>
  <c r="X7" i="6"/>
  <c r="X8" i="6" s="1"/>
  <c r="X17" i="6"/>
  <c r="X18" i="6" s="1"/>
  <c r="P14" i="6"/>
  <c r="P16" i="6" s="1"/>
  <c r="BX25" i="5"/>
  <c r="AJ7" i="5"/>
  <c r="AJ8" i="5" s="1"/>
  <c r="AJ17" i="5"/>
  <c r="AJ18" i="5" s="1"/>
  <c r="AB14" i="5"/>
  <c r="AB16" i="5" s="1"/>
  <c r="L25" i="5"/>
  <c r="AR24" i="7"/>
  <c r="AR26" i="7" s="1"/>
  <c r="AR24" i="5"/>
  <c r="P25" i="5"/>
  <c r="AB24" i="6"/>
  <c r="AB26" i="6" s="1"/>
  <c r="P24" i="6"/>
  <c r="P26" i="6" s="1"/>
  <c r="BL14" i="5"/>
  <c r="BL16" i="5" s="1"/>
  <c r="CB14" i="5"/>
  <c r="CB16" i="5" s="1"/>
  <c r="H26" i="5"/>
  <c r="E6" i="9" s="1"/>
  <c r="E7" i="9" s="1"/>
  <c r="E8" i="9" s="1"/>
  <c r="CN7" i="6"/>
  <c r="CN8" i="6" s="1"/>
  <c r="CN17" i="6"/>
  <c r="CN18" i="6" s="1"/>
  <c r="H15" i="6"/>
  <c r="H16" i="6" s="1"/>
  <c r="C5" i="9" s="1"/>
  <c r="BT15" i="8"/>
  <c r="BT16" i="8" s="1"/>
  <c r="AB26" i="8"/>
  <c r="H19" i="7"/>
  <c r="H22" i="7" s="1"/>
  <c r="H20" i="7"/>
  <c r="H23" i="7" s="1"/>
  <c r="H9" i="7"/>
  <c r="H12" i="7" s="1"/>
  <c r="H10" i="7"/>
  <c r="H13" i="7" s="1"/>
  <c r="H21" i="7"/>
  <c r="H25" i="7" s="1"/>
  <c r="G1" i="7"/>
  <c r="D2" i="9" s="1"/>
  <c r="H11" i="7"/>
  <c r="CN26" i="8"/>
  <c r="BL7" i="8"/>
  <c r="BL8" i="8" s="1"/>
  <c r="BL17" i="8"/>
  <c r="BL18" i="8" s="1"/>
  <c r="AB15" i="8"/>
  <c r="AB16" i="8" s="1"/>
  <c r="BT24" i="8"/>
  <c r="BT26" i="8" s="1"/>
  <c r="BO1" i="8"/>
  <c r="BP19" i="8"/>
  <c r="BP22" i="8" s="1"/>
  <c r="BP21" i="8"/>
  <c r="BP11" i="8"/>
  <c r="BP15" i="8" s="1"/>
  <c r="BP10" i="8"/>
  <c r="BP13" i="8" s="1"/>
  <c r="BP9" i="8"/>
  <c r="BP12" i="8" s="1"/>
  <c r="BP14" i="8" s="1"/>
  <c r="BP16" i="8" s="1"/>
  <c r="BP20" i="8"/>
  <c r="BP23" i="8" s="1"/>
  <c r="BH17" i="8"/>
  <c r="BH18" i="8" s="1"/>
  <c r="BH20" i="8" s="1"/>
  <c r="BH23" i="8" s="1"/>
  <c r="BH7" i="8"/>
  <c r="BH8" i="8" s="1"/>
  <c r="BH11" i="8"/>
  <c r="BH21" i="8"/>
  <c r="BG1" i="8"/>
  <c r="BH10" i="8"/>
  <c r="BH13" i="8" s="1"/>
  <c r="BH9" i="8"/>
  <c r="BH12" i="8" s="1"/>
  <c r="BH14" i="8" s="1"/>
  <c r="BH19" i="8"/>
  <c r="BH22" i="8" s="1"/>
  <c r="AE1" i="8"/>
  <c r="AF20" i="8"/>
  <c r="AF23" i="8" s="1"/>
  <c r="AF11" i="8"/>
  <c r="AF15" i="8" s="1"/>
  <c r="AF19" i="8"/>
  <c r="AF22" i="8" s="1"/>
  <c r="AF9" i="8"/>
  <c r="AF12" i="8" s="1"/>
  <c r="AF10" i="8"/>
  <c r="AF13" i="8" s="1"/>
  <c r="AF21" i="8"/>
  <c r="AF25" i="8" s="1"/>
  <c r="L7" i="8"/>
  <c r="L8" i="8" s="1"/>
  <c r="L17" i="8"/>
  <c r="L18" i="8" s="1"/>
  <c r="AB25" i="7"/>
  <c r="AB26" i="7" s="1"/>
  <c r="BX16" i="8"/>
  <c r="AJ26" i="8"/>
  <c r="P20" i="7"/>
  <c r="P23" i="7" s="1"/>
  <c r="P10" i="7"/>
  <c r="P13" i="7" s="1"/>
  <c r="P21" i="7"/>
  <c r="P9" i="7"/>
  <c r="P12" i="7" s="1"/>
  <c r="P14" i="7" s="1"/>
  <c r="P16" i="7" s="1"/>
  <c r="O1" i="7"/>
  <c r="P11" i="7"/>
  <c r="P15" i="7" s="1"/>
  <c r="P19" i="7"/>
  <c r="P22" i="7" s="1"/>
  <c r="P24" i="7" s="1"/>
  <c r="L24" i="7"/>
  <c r="L26" i="7" s="1"/>
  <c r="AF21" i="7"/>
  <c r="AE1" i="7"/>
  <c r="AF20" i="7"/>
  <c r="AF23" i="7" s="1"/>
  <c r="AF10" i="7"/>
  <c r="AF13" i="7" s="1"/>
  <c r="AF11" i="7"/>
  <c r="AF19" i="7"/>
  <c r="AF22" i="7" s="1"/>
  <c r="AF9" i="7"/>
  <c r="AF12" i="7" s="1"/>
  <c r="AF14" i="7" s="1"/>
  <c r="CJ20" i="6"/>
  <c r="CJ23" i="6" s="1"/>
  <c r="CJ10" i="6"/>
  <c r="CJ13" i="6" s="1"/>
  <c r="CJ19" i="6"/>
  <c r="CJ22" i="6" s="1"/>
  <c r="CJ9" i="6"/>
  <c r="CJ12" i="6" s="1"/>
  <c r="CJ11" i="6"/>
  <c r="CJ15" i="6" s="1"/>
  <c r="CI1" i="6"/>
  <c r="CJ21" i="6"/>
  <c r="CB17" i="6"/>
  <c r="CB18" i="6" s="1"/>
  <c r="CB7" i="6"/>
  <c r="CB8" i="6" s="1"/>
  <c r="BX11" i="6"/>
  <c r="BX21" i="6"/>
  <c r="BW1" i="6"/>
  <c r="BH15" i="6"/>
  <c r="BH16" i="6" s="1"/>
  <c r="AM1" i="6"/>
  <c r="AN21" i="6"/>
  <c r="AN11" i="6"/>
  <c r="AF17" i="6"/>
  <c r="AF18" i="6" s="1"/>
  <c r="AF20" i="6" s="1"/>
  <c r="AF23" i="6" s="1"/>
  <c r="AF7" i="6"/>
  <c r="AF8" i="6" s="1"/>
  <c r="BT10" i="6"/>
  <c r="BT13" i="6" s="1"/>
  <c r="BT15" i="6" s="1"/>
  <c r="BT9" i="6"/>
  <c r="BT12" i="6" s="1"/>
  <c r="BT14" i="6" s="1"/>
  <c r="BT16" i="6" s="1"/>
  <c r="BD7" i="5"/>
  <c r="BD8" i="5" s="1"/>
  <c r="BD17" i="5"/>
  <c r="BD18" i="5" s="1"/>
  <c r="X7" i="5"/>
  <c r="X8" i="5" s="1"/>
  <c r="X17" i="5"/>
  <c r="X18" i="5" s="1"/>
  <c r="CR17" i="6"/>
  <c r="CR18" i="6" s="1"/>
  <c r="CR19" i="6" s="1"/>
  <c r="CR22" i="6" s="1"/>
  <c r="CR24" i="6" s="1"/>
  <c r="CR7" i="6"/>
  <c r="CR8" i="6" s="1"/>
  <c r="CR9" i="6" s="1"/>
  <c r="CR12" i="6" s="1"/>
  <c r="CR14" i="6" s="1"/>
  <c r="BX14" i="5"/>
  <c r="BX16" i="5" s="1"/>
  <c r="BH25" i="5"/>
  <c r="T17" i="5"/>
  <c r="T18" i="5" s="1"/>
  <c r="T7" i="5"/>
  <c r="T8" i="5" s="1"/>
  <c r="L14" i="5"/>
  <c r="L16" i="5" s="1"/>
  <c r="AR24" i="6"/>
  <c r="AR26" i="6" s="1"/>
  <c r="AV15" i="5"/>
  <c r="AV14" i="5"/>
  <c r="P24" i="5"/>
  <c r="P26" i="5" s="1"/>
  <c r="T15" i="6"/>
  <c r="T14" i="6"/>
  <c r="BL25" i="5"/>
  <c r="BL26" i="5" s="1"/>
  <c r="AF16" i="5"/>
  <c r="AB24" i="5"/>
  <c r="AB26" i="5" s="1"/>
  <c r="CB25" i="5"/>
  <c r="CB26" i="5" s="1"/>
  <c r="H20" i="6"/>
  <c r="H23" i="6" s="1"/>
  <c r="H25" i="6" s="1"/>
  <c r="H19" i="6"/>
  <c r="H22" i="6" s="1"/>
  <c r="H24" i="6" s="1"/>
  <c r="CR19" i="8"/>
  <c r="CR22" i="8" s="1"/>
  <c r="CR20" i="8"/>
  <c r="CR23" i="8" s="1"/>
  <c r="CR11" i="8"/>
  <c r="CR15" i="8" s="1"/>
  <c r="CR10" i="8"/>
  <c r="CR13" i="8" s="1"/>
  <c r="CQ1" i="8"/>
  <c r="CR21" i="8"/>
  <c r="CR25" i="8" s="1"/>
  <c r="CR9" i="8"/>
  <c r="CR12" i="8" s="1"/>
  <c r="CR14" i="8" s="1"/>
  <c r="CR16" i="8" s="1"/>
  <c r="BW1" i="7"/>
  <c r="BX19" i="7"/>
  <c r="BX22" i="7" s="1"/>
  <c r="BX20" i="7"/>
  <c r="BX23" i="7" s="1"/>
  <c r="BX11" i="7"/>
  <c r="BX15" i="7" s="1"/>
  <c r="BX10" i="7"/>
  <c r="BX13" i="7" s="1"/>
  <c r="BX21" i="7"/>
  <c r="BX9" i="7"/>
  <c r="BX12" i="7" s="1"/>
  <c r="BX14" i="7" s="1"/>
  <c r="BX16" i="7" s="1"/>
  <c r="AJ7" i="7"/>
  <c r="AJ8" i="7" s="1"/>
  <c r="AJ17" i="7"/>
  <c r="AJ18" i="7" s="1"/>
  <c r="BX7" i="6"/>
  <c r="BX8" i="6" s="1"/>
  <c r="BX9" i="6" s="1"/>
  <c r="BX12" i="6" s="1"/>
  <c r="BX14" i="6" s="1"/>
  <c r="BX17" i="6"/>
  <c r="BX18" i="6" s="1"/>
  <c r="BX20" i="6" s="1"/>
  <c r="BX23" i="6" s="1"/>
  <c r="AN17" i="6"/>
  <c r="AN18" i="6" s="1"/>
  <c r="AN19" i="6" s="1"/>
  <c r="AN22" i="6" s="1"/>
  <c r="AN24" i="6" s="1"/>
  <c r="AN7" i="6"/>
  <c r="AN8" i="6" s="1"/>
  <c r="AN9" i="6" s="1"/>
  <c r="AN12" i="6" s="1"/>
  <c r="AN14" i="6" s="1"/>
  <c r="AB16" i="6"/>
  <c r="AZ7" i="7"/>
  <c r="AZ8" i="7" s="1"/>
  <c r="AZ9" i="7" s="1"/>
  <c r="AZ12" i="7" s="1"/>
  <c r="AZ14" i="7" s="1"/>
  <c r="AZ17" i="7"/>
  <c r="AZ18" i="7" s="1"/>
  <c r="AZ20" i="7" s="1"/>
  <c r="AZ23" i="7" s="1"/>
  <c r="CF14" i="6"/>
  <c r="CF16" i="6" s="1"/>
  <c r="BC1" i="6"/>
  <c r="BD20" i="6"/>
  <c r="BD23" i="6" s="1"/>
  <c r="BD11" i="6"/>
  <c r="BD10" i="6"/>
  <c r="BD13" i="6" s="1"/>
  <c r="BD9" i="6"/>
  <c r="BD12" i="6" s="1"/>
  <c r="BD19" i="6"/>
  <c r="BD22" i="6" s="1"/>
  <c r="BD21" i="6"/>
  <c r="BD25" i="6" s="1"/>
  <c r="X15" i="7"/>
  <c r="X16" i="7" s="1"/>
  <c r="BP7" i="5"/>
  <c r="BP8" i="5" s="1"/>
  <c r="BP17" i="5"/>
  <c r="BP18" i="5" s="1"/>
  <c r="BH14" i="5"/>
  <c r="BH16" i="5" s="1"/>
  <c r="AR25" i="5"/>
  <c r="AF11" i="6"/>
  <c r="AF15" i="6" s="1"/>
  <c r="AF21" i="6"/>
  <c r="AE1" i="6"/>
  <c r="AF19" i="6"/>
  <c r="AF22" i="6" s="1"/>
  <c r="AF24" i="6" s="1"/>
  <c r="AF9" i="6"/>
  <c r="AF12" i="6" s="1"/>
  <c r="AF14" i="6" s="1"/>
  <c r="AF16" i="6" s="1"/>
  <c r="AF10" i="6"/>
  <c r="AF13" i="6" s="1"/>
  <c r="BX26" i="5"/>
  <c r="AV25" i="5"/>
  <c r="AV26" i="5" s="1"/>
  <c r="L26" i="5"/>
  <c r="BL8" i="6"/>
  <c r="BL9" i="6" s="1"/>
  <c r="BL12" i="6" s="1"/>
  <c r="BL14" i="6" s="1"/>
  <c r="T25" i="6"/>
  <c r="AF25" i="5"/>
  <c r="BP10" i="5" l="1"/>
  <c r="BP13" i="5" s="1"/>
  <c r="BP15" i="5" s="1"/>
  <c r="BP9" i="5"/>
  <c r="BP12" i="5" s="1"/>
  <c r="BP14" i="5" s="1"/>
  <c r="BP16" i="5" s="1"/>
  <c r="BD14" i="6"/>
  <c r="AJ10" i="7"/>
  <c r="AJ13" i="7" s="1"/>
  <c r="AJ15" i="7" s="1"/>
  <c r="AJ9" i="7"/>
  <c r="AJ12" i="7" s="1"/>
  <c r="AJ14" i="7" s="1"/>
  <c r="AJ16" i="7" s="1"/>
  <c r="BD9" i="5"/>
  <c r="BD12" i="5" s="1"/>
  <c r="BD14" i="5" s="1"/>
  <c r="BD16" i="5" s="1"/>
  <c r="BD10" i="5"/>
  <c r="BD13" i="5" s="1"/>
  <c r="BD15" i="5" s="1"/>
  <c r="AN10" i="6"/>
  <c r="AN13" i="6" s="1"/>
  <c r="BX25" i="6"/>
  <c r="BX19" i="6"/>
  <c r="BX22" i="6" s="1"/>
  <c r="BX24" i="6" s="1"/>
  <c r="BX26" i="6" s="1"/>
  <c r="AF15" i="7"/>
  <c r="AF25" i="7"/>
  <c r="L9" i="8"/>
  <c r="L12" i="8" s="1"/>
  <c r="L14" i="8" s="1"/>
  <c r="L10" i="8"/>
  <c r="L13" i="8" s="1"/>
  <c r="L15" i="8" s="1"/>
  <c r="AF24" i="8"/>
  <c r="AF26" i="8" s="1"/>
  <c r="BH24" i="8"/>
  <c r="H24" i="7"/>
  <c r="H26" i="7" s="1"/>
  <c r="D6" i="9" s="1"/>
  <c r="CN19" i="6"/>
  <c r="CN22" i="6" s="1"/>
  <c r="CN24" i="6" s="1"/>
  <c r="CN26" i="6" s="1"/>
  <c r="CN20" i="6"/>
  <c r="CN23" i="6" s="1"/>
  <c r="CN25" i="6" s="1"/>
  <c r="AJ20" i="6"/>
  <c r="AJ23" i="6" s="1"/>
  <c r="AJ25" i="6" s="1"/>
  <c r="AJ19" i="6"/>
  <c r="AJ22" i="6" s="1"/>
  <c r="AJ24" i="6" s="1"/>
  <c r="AJ26" i="6" s="1"/>
  <c r="CR10" i="6"/>
  <c r="CR13" i="6" s="1"/>
  <c r="AZ10" i="7"/>
  <c r="AZ13" i="7" s="1"/>
  <c r="AZ19" i="7"/>
  <c r="AZ22" i="7" s="1"/>
  <c r="AZ24" i="7" s="1"/>
  <c r="BL10" i="6"/>
  <c r="BL13" i="6" s="1"/>
  <c r="CB10" i="8"/>
  <c r="CB13" i="8" s="1"/>
  <c r="CF19" i="8"/>
  <c r="CF22" i="8" s="1"/>
  <c r="CF24" i="8" s="1"/>
  <c r="CF20" i="8"/>
  <c r="CF23" i="8" s="1"/>
  <c r="CF25" i="8" s="1"/>
  <c r="BH10" i="7"/>
  <c r="BH13" i="7" s="1"/>
  <c r="BH15" i="7" s="1"/>
  <c r="BH9" i="7"/>
  <c r="BH12" i="7" s="1"/>
  <c r="BH14" i="7" s="1"/>
  <c r="AZ10" i="8"/>
  <c r="AZ13" i="8" s="1"/>
  <c r="AZ15" i="8" s="1"/>
  <c r="AZ9" i="8"/>
  <c r="AZ12" i="8" s="1"/>
  <c r="AZ14" i="8" s="1"/>
  <c r="AZ16" i="8" s="1"/>
  <c r="AV24" i="7"/>
  <c r="AV26" i="7" s="1"/>
  <c r="BT9" i="5"/>
  <c r="BT12" i="5" s="1"/>
  <c r="BT14" i="5" s="1"/>
  <c r="BT10" i="5"/>
  <c r="BT13" i="5" s="1"/>
  <c r="BT15" i="5" s="1"/>
  <c r="AV19" i="8"/>
  <c r="AV22" i="8" s="1"/>
  <c r="AV24" i="8" s="1"/>
  <c r="AV26" i="8" s="1"/>
  <c r="AV20" i="8"/>
  <c r="AV23" i="8" s="1"/>
  <c r="AV25" i="8" s="1"/>
  <c r="X19" i="5"/>
  <c r="X22" i="5" s="1"/>
  <c r="X24" i="5" s="1"/>
  <c r="X20" i="5"/>
  <c r="X23" i="5" s="1"/>
  <c r="X25" i="5" s="1"/>
  <c r="AN15" i="6"/>
  <c r="AN16" i="6" s="1"/>
  <c r="BX10" i="6"/>
  <c r="BX13" i="6" s="1"/>
  <c r="CB9" i="6"/>
  <c r="CB12" i="6" s="1"/>
  <c r="CB14" i="6" s="1"/>
  <c r="CB10" i="6"/>
  <c r="CB13" i="6" s="1"/>
  <c r="CB15" i="6" s="1"/>
  <c r="BH25" i="8"/>
  <c r="BP25" i="8"/>
  <c r="CN10" i="6"/>
  <c r="CN13" i="6" s="1"/>
  <c r="CN15" i="6" s="1"/>
  <c r="CN9" i="6"/>
  <c r="CN12" i="6" s="1"/>
  <c r="CN14" i="6" s="1"/>
  <c r="AR26" i="5"/>
  <c r="AJ9" i="6"/>
  <c r="AJ12" i="6" s="1"/>
  <c r="AJ14" i="6" s="1"/>
  <c r="AJ10" i="6"/>
  <c r="AJ13" i="6" s="1"/>
  <c r="AJ15" i="6" s="1"/>
  <c r="CR15" i="6"/>
  <c r="CR16" i="6" s="1"/>
  <c r="AZ25" i="7"/>
  <c r="CV20" i="6"/>
  <c r="CV23" i="6" s="1"/>
  <c r="CV25" i="6" s="1"/>
  <c r="CV19" i="6"/>
  <c r="CV22" i="6" s="1"/>
  <c r="CV24" i="6" s="1"/>
  <c r="CV26" i="6" s="1"/>
  <c r="T19" i="7"/>
  <c r="T22" i="7" s="1"/>
  <c r="T24" i="7" s="1"/>
  <c r="T26" i="7" s="1"/>
  <c r="T20" i="7"/>
  <c r="T23" i="7" s="1"/>
  <c r="T25" i="7" s="1"/>
  <c r="BT19" i="7"/>
  <c r="BT22" i="7" s="1"/>
  <c r="BT24" i="7" s="1"/>
  <c r="BT20" i="7"/>
  <c r="BT23" i="7" s="1"/>
  <c r="BT25" i="7" s="1"/>
  <c r="X15" i="8"/>
  <c r="CB15" i="8"/>
  <c r="CB16" i="8" s="1"/>
  <c r="CF10" i="8"/>
  <c r="CF13" i="8" s="1"/>
  <c r="CF15" i="8" s="1"/>
  <c r="CF9" i="8"/>
  <c r="CF12" i="8" s="1"/>
  <c r="CF14" i="8" s="1"/>
  <c r="CF16" i="8" s="1"/>
  <c r="BH19" i="7"/>
  <c r="BH22" i="7" s="1"/>
  <c r="BH24" i="7" s="1"/>
  <c r="BH26" i="7" s="1"/>
  <c r="BH20" i="7"/>
  <c r="BH23" i="7" s="1"/>
  <c r="BH25" i="7" s="1"/>
  <c r="AZ19" i="8"/>
  <c r="AZ22" i="8" s="1"/>
  <c r="AZ24" i="8" s="1"/>
  <c r="AZ20" i="8"/>
  <c r="AZ23" i="8" s="1"/>
  <c r="AZ25" i="8" s="1"/>
  <c r="BH26" i="5"/>
  <c r="AZ9" i="5"/>
  <c r="AZ12" i="5" s="1"/>
  <c r="AZ14" i="5" s="1"/>
  <c r="AZ10" i="5"/>
  <c r="AZ13" i="5" s="1"/>
  <c r="AZ15" i="5" s="1"/>
  <c r="AN20" i="5"/>
  <c r="AN23" i="5" s="1"/>
  <c r="AN25" i="5" s="1"/>
  <c r="AN19" i="5"/>
  <c r="AN22" i="5" s="1"/>
  <c r="AN24" i="5" s="1"/>
  <c r="AV9" i="8"/>
  <c r="AV12" i="8" s="1"/>
  <c r="AV14" i="8" s="1"/>
  <c r="AV10" i="8"/>
  <c r="AV13" i="8" s="1"/>
  <c r="AV15" i="8" s="1"/>
  <c r="T9" i="5"/>
  <c r="T12" i="5" s="1"/>
  <c r="T14" i="5" s="1"/>
  <c r="T16" i="5" s="1"/>
  <c r="T10" i="5"/>
  <c r="T13" i="5" s="1"/>
  <c r="T15" i="5" s="1"/>
  <c r="BD15" i="6"/>
  <c r="T19" i="5"/>
  <c r="T22" i="5" s="1"/>
  <c r="T24" i="5" s="1"/>
  <c r="T26" i="5" s="1"/>
  <c r="T20" i="5"/>
  <c r="T23" i="5" s="1"/>
  <c r="T25" i="5" s="1"/>
  <c r="X9" i="5"/>
  <c r="X12" i="5" s="1"/>
  <c r="X14" i="5" s="1"/>
  <c r="X10" i="5"/>
  <c r="X13" i="5" s="1"/>
  <c r="X15" i="5" s="1"/>
  <c r="BX15" i="6"/>
  <c r="BX16" i="6" s="1"/>
  <c r="CB19" i="6"/>
  <c r="CB22" i="6" s="1"/>
  <c r="CB24" i="6" s="1"/>
  <c r="CB20" i="6"/>
  <c r="CB23" i="6" s="1"/>
  <c r="CB25" i="6" s="1"/>
  <c r="CJ14" i="6"/>
  <c r="CJ16" i="6" s="1"/>
  <c r="AF16" i="7"/>
  <c r="BH15" i="8"/>
  <c r="BH16" i="8" s="1"/>
  <c r="BP24" i="8"/>
  <c r="BP26" i="8" s="1"/>
  <c r="BL20" i="8"/>
  <c r="BL23" i="8" s="1"/>
  <c r="BL25" i="8" s="1"/>
  <c r="BL19" i="8"/>
  <c r="BL22" i="8" s="1"/>
  <c r="BL24" i="8" s="1"/>
  <c r="H15" i="7"/>
  <c r="H14" i="7"/>
  <c r="H16" i="7" s="1"/>
  <c r="D5" i="9" s="1"/>
  <c r="D7" i="9" s="1"/>
  <c r="D8" i="9" s="1"/>
  <c r="AJ19" i="5"/>
  <c r="AJ22" i="5" s="1"/>
  <c r="AJ24" i="5" s="1"/>
  <c r="AJ26" i="5" s="1"/>
  <c r="AJ20" i="5"/>
  <c r="AJ23" i="5" s="1"/>
  <c r="AJ25" i="5" s="1"/>
  <c r="X19" i="6"/>
  <c r="X22" i="6" s="1"/>
  <c r="X24" i="6" s="1"/>
  <c r="X20" i="6"/>
  <c r="X23" i="6" s="1"/>
  <c r="X25" i="6" s="1"/>
  <c r="AZ15" i="7"/>
  <c r="AZ16" i="7" s="1"/>
  <c r="L20" i="6"/>
  <c r="L23" i="6" s="1"/>
  <c r="L25" i="6" s="1"/>
  <c r="L19" i="6"/>
  <c r="L22" i="6" s="1"/>
  <c r="L24" i="6" s="1"/>
  <c r="L26" i="6" s="1"/>
  <c r="BL15" i="6"/>
  <c r="BL16" i="6" s="1"/>
  <c r="CV9" i="6"/>
  <c r="CV12" i="6" s="1"/>
  <c r="CV14" i="6" s="1"/>
  <c r="CV16" i="6" s="1"/>
  <c r="CV10" i="6"/>
  <c r="CV13" i="6" s="1"/>
  <c r="CV15" i="6" s="1"/>
  <c r="T10" i="7"/>
  <c r="T13" i="7" s="1"/>
  <c r="T15" i="7" s="1"/>
  <c r="T9" i="7"/>
  <c r="T12" i="7" s="1"/>
  <c r="T14" i="7" s="1"/>
  <c r="T16" i="7" s="1"/>
  <c r="BT10" i="7"/>
  <c r="BT13" i="7" s="1"/>
  <c r="BT15" i="7" s="1"/>
  <c r="BT9" i="7"/>
  <c r="BT12" i="7" s="1"/>
  <c r="BT14" i="7" s="1"/>
  <c r="X14" i="8"/>
  <c r="X16" i="8" s="1"/>
  <c r="CB20" i="8"/>
  <c r="CB23" i="8" s="1"/>
  <c r="AN9" i="7"/>
  <c r="AN12" i="7" s="1"/>
  <c r="AN14" i="7" s="1"/>
  <c r="AN16" i="7" s="1"/>
  <c r="AN10" i="7"/>
  <c r="AN13" i="7" s="1"/>
  <c r="AN15" i="7" s="1"/>
  <c r="X20" i="7"/>
  <c r="X23" i="7" s="1"/>
  <c r="X25" i="7" s="1"/>
  <c r="X19" i="7"/>
  <c r="X22" i="7" s="1"/>
  <c r="X24" i="7" s="1"/>
  <c r="X26" i="7" s="1"/>
  <c r="AV15" i="7"/>
  <c r="AV16" i="7" s="1"/>
  <c r="T26" i="6"/>
  <c r="AZ19" i="5"/>
  <c r="AZ22" i="5" s="1"/>
  <c r="AZ24" i="5" s="1"/>
  <c r="AZ20" i="5"/>
  <c r="AZ23" i="5" s="1"/>
  <c r="AZ25" i="5" s="1"/>
  <c r="AN9" i="5"/>
  <c r="AN12" i="5" s="1"/>
  <c r="AN14" i="5" s="1"/>
  <c r="AN16" i="5" s="1"/>
  <c r="AN10" i="5"/>
  <c r="AN13" i="5" s="1"/>
  <c r="AN15" i="5" s="1"/>
  <c r="BP20" i="7"/>
  <c r="BP23" i="7" s="1"/>
  <c r="P10" i="8"/>
  <c r="P13" i="8" s="1"/>
  <c r="P15" i="8" s="1"/>
  <c r="P9" i="8"/>
  <c r="P12" i="8" s="1"/>
  <c r="P14" i="8" s="1"/>
  <c r="BX25" i="7"/>
  <c r="BX24" i="7"/>
  <c r="BX26" i="7" s="1"/>
  <c r="CR24" i="8"/>
  <c r="CR26" i="8" s="1"/>
  <c r="AF25" i="6"/>
  <c r="AF26" i="6" s="1"/>
  <c r="BP19" i="5"/>
  <c r="BP22" i="5" s="1"/>
  <c r="BP24" i="5" s="1"/>
  <c r="BP20" i="5"/>
  <c r="BP23" i="5" s="1"/>
  <c r="BP25" i="5" s="1"/>
  <c r="BD24" i="6"/>
  <c r="BD26" i="6" s="1"/>
  <c r="AJ20" i="7"/>
  <c r="AJ23" i="7" s="1"/>
  <c r="AJ25" i="7" s="1"/>
  <c r="AJ19" i="7"/>
  <c r="AJ22" i="7" s="1"/>
  <c r="AJ24" i="7" s="1"/>
  <c r="H26" i="6"/>
  <c r="C6" i="9" s="1"/>
  <c r="C7" i="9" s="1"/>
  <c r="C8" i="9" s="1"/>
  <c r="T16" i="6"/>
  <c r="AV16" i="5"/>
  <c r="BD19" i="5"/>
  <c r="BD22" i="5" s="1"/>
  <c r="BD24" i="5" s="1"/>
  <c r="BD20" i="5"/>
  <c r="BD23" i="5" s="1"/>
  <c r="BD25" i="5" s="1"/>
  <c r="AN20" i="6"/>
  <c r="AN23" i="6" s="1"/>
  <c r="AN25" i="6" s="1"/>
  <c r="AN26" i="6" s="1"/>
  <c r="CJ25" i="6"/>
  <c r="CJ24" i="6"/>
  <c r="AF24" i="7"/>
  <c r="AF26" i="7" s="1"/>
  <c r="P26" i="7"/>
  <c r="P25" i="7"/>
  <c r="L19" i="8"/>
  <c r="L22" i="8" s="1"/>
  <c r="L24" i="8" s="1"/>
  <c r="L20" i="8"/>
  <c r="L23" i="8" s="1"/>
  <c r="L25" i="8" s="1"/>
  <c r="AF14" i="8"/>
  <c r="AF16" i="8" s="1"/>
  <c r="BL9" i="8"/>
  <c r="BL12" i="8" s="1"/>
  <c r="BL14" i="8" s="1"/>
  <c r="BL16" i="8" s="1"/>
  <c r="BL10" i="8"/>
  <c r="BL13" i="8" s="1"/>
  <c r="BL15" i="8" s="1"/>
  <c r="AJ9" i="5"/>
  <c r="AJ12" i="5" s="1"/>
  <c r="AJ14" i="5" s="1"/>
  <c r="AJ10" i="5"/>
  <c r="AJ13" i="5" s="1"/>
  <c r="AJ15" i="5" s="1"/>
  <c r="X9" i="6"/>
  <c r="X12" i="6" s="1"/>
  <c r="X14" i="6" s="1"/>
  <c r="X16" i="6" s="1"/>
  <c r="X10" i="6"/>
  <c r="X13" i="6" s="1"/>
  <c r="X15" i="6" s="1"/>
  <c r="CR20" i="6"/>
  <c r="CR23" i="6" s="1"/>
  <c r="CR25" i="6" s="1"/>
  <c r="CR26" i="6" s="1"/>
  <c r="L10" i="6"/>
  <c r="L13" i="6" s="1"/>
  <c r="L15" i="6" s="1"/>
  <c r="L9" i="6"/>
  <c r="L12" i="6" s="1"/>
  <c r="L14" i="6" s="1"/>
  <c r="AV25" i="6"/>
  <c r="AV26" i="6" s="1"/>
  <c r="AV14" i="6"/>
  <c r="AV16" i="6" s="1"/>
  <c r="AR26" i="8"/>
  <c r="CB25" i="8"/>
  <c r="CB26" i="8" s="1"/>
  <c r="AN19" i="7"/>
  <c r="AN22" i="7" s="1"/>
  <c r="AN24" i="7" s="1"/>
  <c r="AN20" i="7"/>
  <c r="AN23" i="7" s="1"/>
  <c r="AN25" i="7" s="1"/>
  <c r="AF26" i="5"/>
  <c r="BT19" i="5"/>
  <c r="BT22" i="5" s="1"/>
  <c r="BT24" i="5" s="1"/>
  <c r="BT26" i="5" s="1"/>
  <c r="BT20" i="5"/>
  <c r="BT23" i="5" s="1"/>
  <c r="BT25" i="5" s="1"/>
  <c r="BP25" i="7"/>
  <c r="BP26" i="7" s="1"/>
  <c r="BP15" i="7"/>
  <c r="BP16" i="7" s="1"/>
  <c r="P20" i="8"/>
  <c r="P23" i="8" s="1"/>
  <c r="P25" i="8" s="1"/>
  <c r="P19" i="8"/>
  <c r="P22" i="8" s="1"/>
  <c r="P24" i="8" s="1"/>
  <c r="AJ16" i="5" l="1"/>
  <c r="AZ26" i="5"/>
  <c r="AV16" i="8"/>
  <c r="AZ16" i="5"/>
  <c r="AZ26" i="8"/>
  <c r="BT26" i="7"/>
  <c r="AJ16" i="6"/>
  <c r="CB16" i="6"/>
  <c r="X26" i="5"/>
  <c r="CF26" i="8"/>
  <c r="AZ26" i="7"/>
  <c r="BH26" i="8"/>
  <c r="P26" i="8"/>
  <c r="AN26" i="7"/>
  <c r="L26" i="8"/>
  <c r="CJ26" i="6"/>
  <c r="BD26" i="5"/>
  <c r="AJ26" i="7"/>
  <c r="BP26" i="5"/>
  <c r="BT16" i="7"/>
  <c r="X26" i="6"/>
  <c r="CB26" i="6"/>
  <c r="X16" i="5"/>
  <c r="AN26" i="5"/>
  <c r="BT16" i="5"/>
  <c r="BH16" i="7"/>
  <c r="BD16" i="6"/>
  <c r="L16" i="6"/>
  <c r="P16" i="8"/>
  <c r="BL26" i="8"/>
  <c r="CN16" i="6"/>
  <c r="L16" i="8"/>
</calcChain>
</file>

<file path=xl/sharedStrings.xml><?xml version="1.0" encoding="utf-8"?>
<sst xmlns="http://schemas.openxmlformats.org/spreadsheetml/2006/main" count="1972" uniqueCount="60">
  <si>
    <t>3290..556</t>
  </si>
  <si>
    <t>year</t>
  </si>
  <si>
    <t>mbit/cc</t>
  </si>
  <si>
    <t>magnetic memory, tape</t>
  </si>
  <si>
    <t>version</t>
  </si>
  <si>
    <t>date</t>
  </si>
  <si>
    <t>who</t>
  </si>
  <si>
    <t>what changes</t>
  </si>
  <si>
    <t>source</t>
  </si>
  <si>
    <t>Note</t>
  </si>
  <si>
    <t>10/29/013</t>
  </si>
  <si>
    <t>Basnet</t>
  </si>
  <si>
    <t>Koh&amp;Magee, 2006</t>
  </si>
  <si>
    <t>copied from study for getting non-dom; original Koh&amp;Magee</t>
  </si>
  <si>
    <t>data for 2004, questionable value.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</si>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</sst>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32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2" fillId="0" borderId="0" xfId="0" applyFont="1" applyBorder="1" applyAlignment="1">
      <alignment horizontal="center" vertical="top" wrapText="1"/>
    </xf>
    <xf numFmtId="1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0" fontId="4" fillId="2" borderId="1" xfId="2"/>
    <xf numFmtId="0" fontId="5" fillId="3" borderId="2" xfId="3"/>
    <xf numFmtId="164" fontId="4" fillId="2" borderId="1" xfId="2" applyNumberFormat="1"/>
    <xf numFmtId="2" fontId="5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3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9060367454068242"/>
                  <c:y val="7.3599445902595512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rawdata!$A$2:$A$25</c:f>
              <c:numCache>
                <c:formatCode>General</c:formatCode>
                <c:ptCount val="24"/>
                <c:pt idx="0">
                  <c:v>1956</c:v>
                </c:pt>
                <c:pt idx="1">
                  <c:v>1963</c:v>
                </c:pt>
                <c:pt idx="2">
                  <c:v>1965</c:v>
                </c:pt>
                <c:pt idx="3">
                  <c:v>1966</c:v>
                </c:pt>
                <c:pt idx="4">
                  <c:v>1970</c:v>
                </c:pt>
                <c:pt idx="5">
                  <c:v>1974</c:v>
                </c:pt>
                <c:pt idx="6">
                  <c:v>1975</c:v>
                </c:pt>
                <c:pt idx="7">
                  <c:v>1980</c:v>
                </c:pt>
                <c:pt idx="8">
                  <c:v>1983</c:v>
                </c:pt>
                <c:pt idx="9">
                  <c:v>1985</c:v>
                </c:pt>
                <c:pt idx="10">
                  <c:v>1988</c:v>
                </c:pt>
                <c:pt idx="11">
                  <c:v>1990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</c:numCache>
            </c:numRef>
          </c:xVal>
          <c:yVal>
            <c:numRef>
              <c:f>rawdata!$B$2:$B$25</c:f>
              <c:numCache>
                <c:formatCode>0.00E+00</c:formatCode>
                <c:ptCount val="24"/>
                <c:pt idx="0">
                  <c:v>1.1999999999999999E-3</c:v>
                </c:pt>
                <c:pt idx="1">
                  <c:v>6.0999999999999999E-2</c:v>
                </c:pt>
                <c:pt idx="2">
                  <c:v>0.159</c:v>
                </c:pt>
                <c:pt idx="3">
                  <c:v>0.28100000000000003</c:v>
                </c:pt>
                <c:pt idx="4">
                  <c:v>1.111</c:v>
                </c:pt>
                <c:pt idx="5">
                  <c:v>1.627</c:v>
                </c:pt>
                <c:pt idx="6">
                  <c:v>2.8479999999999999</c:v>
                </c:pt>
                <c:pt idx="7">
                  <c:v>6.5090000000000003</c:v>
                </c:pt>
                <c:pt idx="8">
                  <c:v>22.146000000000001</c:v>
                </c:pt>
                <c:pt idx="9">
                  <c:v>22.782</c:v>
                </c:pt>
                <c:pt idx="10">
                  <c:v>49.213000000000001</c:v>
                </c:pt>
                <c:pt idx="11">
                  <c:v>86.122</c:v>
                </c:pt>
                <c:pt idx="12">
                  <c:v>118.11</c:v>
                </c:pt>
                <c:pt idx="13">
                  <c:v>246.06299999999999</c:v>
                </c:pt>
                <c:pt idx="14">
                  <c:v>369.09500000000003</c:v>
                </c:pt>
                <c:pt idx="15">
                  <c:v>615.15899999999999</c:v>
                </c:pt>
                <c:pt idx="16">
                  <c:v>1107.2860000000001</c:v>
                </c:pt>
                <c:pt idx="17">
                  <c:v>1414.865</c:v>
                </c:pt>
                <c:pt idx="18">
                  <c:v>4921.2700000000004</c:v>
                </c:pt>
                <c:pt idx="19">
                  <c:v>7381.902</c:v>
                </c:pt>
                <c:pt idx="20">
                  <c:v>12303.174000000001</c:v>
                </c:pt>
                <c:pt idx="21">
                  <c:v>34448.885999999999</c:v>
                </c:pt>
                <c:pt idx="22">
                  <c:v>44291.43</c:v>
                </c:pt>
                <c:pt idx="23">
                  <c:v>86122.2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A-460C-A308-CD980234F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58880"/>
        <c:axId val="206114816"/>
      </c:scatterChart>
      <c:valAx>
        <c:axId val="1992588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crossAx val="206114816"/>
        <c:crosses val="autoZero"/>
        <c:crossBetween val="midCat"/>
      </c:valAx>
      <c:valAx>
        <c:axId val="206114816"/>
        <c:scaling>
          <c:logBase val="10"/>
          <c:orientation val="minMax"/>
        </c:scaling>
        <c:delete val="0"/>
        <c:axPos val="l"/>
        <c:majorGridlines/>
        <c:minorGridlines/>
        <c:numFmt formatCode="0.E+00" sourceLinked="0"/>
        <c:majorTickMark val="out"/>
        <c:minorTickMark val="none"/>
        <c:tickLblPos val="nextTo"/>
        <c:crossAx val="19925888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1970 onwards: performance vs. 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46173665791776031"/>
                  <c:y val="-1.7699544974712583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="1"/>
                  </a:pPr>
                  <a:endParaRPr lang="en-US"/>
                </a:p>
              </c:txPr>
            </c:trendlineLbl>
          </c:trendline>
          <c:xVal>
            <c:numRef>
              <c:f>rawdata!$A$6:$A$25</c:f>
              <c:numCache>
                <c:formatCode>General</c:formatCode>
                <c:ptCount val="20"/>
                <c:pt idx="0">
                  <c:v>1970</c:v>
                </c:pt>
                <c:pt idx="1">
                  <c:v>1974</c:v>
                </c:pt>
                <c:pt idx="2">
                  <c:v>1975</c:v>
                </c:pt>
                <c:pt idx="3">
                  <c:v>1980</c:v>
                </c:pt>
                <c:pt idx="4">
                  <c:v>1983</c:v>
                </c:pt>
                <c:pt idx="5">
                  <c:v>1985</c:v>
                </c:pt>
                <c:pt idx="6">
                  <c:v>1988</c:v>
                </c:pt>
                <c:pt idx="7">
                  <c:v>1990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</c:numCache>
            </c:numRef>
          </c:xVal>
          <c:yVal>
            <c:numRef>
              <c:f>rawdata!$B$6:$B$25</c:f>
              <c:numCache>
                <c:formatCode>0.00E+00</c:formatCode>
                <c:ptCount val="20"/>
                <c:pt idx="0">
                  <c:v>1.111</c:v>
                </c:pt>
                <c:pt idx="1">
                  <c:v>1.627</c:v>
                </c:pt>
                <c:pt idx="2">
                  <c:v>2.8479999999999999</c:v>
                </c:pt>
                <c:pt idx="3">
                  <c:v>6.5090000000000003</c:v>
                </c:pt>
                <c:pt idx="4">
                  <c:v>22.146000000000001</c:v>
                </c:pt>
                <c:pt idx="5">
                  <c:v>22.782</c:v>
                </c:pt>
                <c:pt idx="6">
                  <c:v>49.213000000000001</c:v>
                </c:pt>
                <c:pt idx="7">
                  <c:v>86.122</c:v>
                </c:pt>
                <c:pt idx="8">
                  <c:v>118.11</c:v>
                </c:pt>
                <c:pt idx="9">
                  <c:v>246.06299999999999</c:v>
                </c:pt>
                <c:pt idx="10">
                  <c:v>369.09500000000003</c:v>
                </c:pt>
                <c:pt idx="11">
                  <c:v>615.15899999999999</c:v>
                </c:pt>
                <c:pt idx="12">
                  <c:v>1107.2860000000001</c:v>
                </c:pt>
                <c:pt idx="13">
                  <c:v>1414.865</c:v>
                </c:pt>
                <c:pt idx="14">
                  <c:v>4921.2700000000004</c:v>
                </c:pt>
                <c:pt idx="15">
                  <c:v>7381.902</c:v>
                </c:pt>
                <c:pt idx="16">
                  <c:v>12303.174000000001</c:v>
                </c:pt>
                <c:pt idx="17">
                  <c:v>34448.885999999999</c:v>
                </c:pt>
                <c:pt idx="18">
                  <c:v>44291.43</c:v>
                </c:pt>
                <c:pt idx="19">
                  <c:v>86122.2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B-4A46-B56B-4E2A59B8E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79968"/>
        <c:axId val="80181504"/>
      </c:scatterChart>
      <c:valAx>
        <c:axId val="8017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80181504"/>
        <c:crosses val="autoZero"/>
        <c:crossBetween val="midCat"/>
      </c:valAx>
      <c:valAx>
        <c:axId val="80181504"/>
        <c:scaling>
          <c:logBase val="1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8017996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rawdata!$A$6:$A$11</c:f>
              <c:numCache>
                <c:formatCode>General</c:formatCode>
                <c:ptCount val="6"/>
                <c:pt idx="0">
                  <c:v>1970</c:v>
                </c:pt>
                <c:pt idx="1">
                  <c:v>1974</c:v>
                </c:pt>
                <c:pt idx="2">
                  <c:v>1975</c:v>
                </c:pt>
                <c:pt idx="3">
                  <c:v>1980</c:v>
                </c:pt>
                <c:pt idx="4">
                  <c:v>1983</c:v>
                </c:pt>
                <c:pt idx="5">
                  <c:v>1985</c:v>
                </c:pt>
              </c:numCache>
            </c:numRef>
          </c:xVal>
          <c:yVal>
            <c:numRef>
              <c:f>rawdata!$B$6:$B$11</c:f>
              <c:numCache>
                <c:formatCode>0.00E+00</c:formatCode>
                <c:ptCount val="6"/>
                <c:pt idx="0">
                  <c:v>1.111</c:v>
                </c:pt>
                <c:pt idx="1">
                  <c:v>1.627</c:v>
                </c:pt>
                <c:pt idx="2">
                  <c:v>2.8479999999999999</c:v>
                </c:pt>
                <c:pt idx="3">
                  <c:v>6.5090000000000003</c:v>
                </c:pt>
                <c:pt idx="4">
                  <c:v>22.146000000000001</c:v>
                </c:pt>
                <c:pt idx="5">
                  <c:v>22.782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8-4A52-AD32-C7C4AEA88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74144"/>
        <c:axId val="216173568"/>
      </c:scatterChart>
      <c:valAx>
        <c:axId val="21677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173568"/>
        <c:crosses val="autoZero"/>
        <c:crossBetween val="midCat"/>
      </c:valAx>
      <c:valAx>
        <c:axId val="216173568"/>
        <c:scaling>
          <c:logBase val="10"/>
          <c:orientation val="minMax"/>
        </c:scaling>
        <c:delete val="0"/>
        <c:axPos val="l"/>
        <c:majorGridlines/>
        <c:minorGridlines/>
        <c:numFmt formatCode="0.00E+00" sourceLinked="1"/>
        <c:majorTickMark val="out"/>
        <c:minorTickMark val="none"/>
        <c:tickLblPos val="nextTo"/>
        <c:crossAx val="216774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23812</xdr:rowOff>
    </xdr:from>
    <xdr:to>
      <xdr:col>12</xdr:col>
      <xdr:colOff>47625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16</xdr:row>
      <xdr:rowOff>147636</xdr:rowOff>
    </xdr:from>
    <xdr:to>
      <xdr:col>12</xdr:col>
      <xdr:colOff>0</xdr:colOff>
      <xdr:row>35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456641</xdr:colOff>
      <xdr:row>0</xdr:row>
      <xdr:rowOff>121584</xdr:rowOff>
    </xdr:from>
    <xdr:to>
      <xdr:col>11</xdr:col>
      <xdr:colOff>322170</xdr:colOff>
      <xdr:row>15</xdr:row>
      <xdr:rowOff>7284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9" sqref="H19"/>
    </sheetView>
  </sheetViews>
  <sheetFormatPr defaultColWidth="11.3984375" defaultRowHeight="14.25" x14ac:dyDescent="0.45"/>
  <sheetData>
    <row r="1" spans="1:5" x14ac:dyDescent="0.45">
      <c r="B1" t="s">
        <v>43</v>
      </c>
      <c r="C1" t="s">
        <v>44</v>
      </c>
      <c r="D1" t="s">
        <v>45</v>
      </c>
      <c r="E1" t="s">
        <v>46</v>
      </c>
    </row>
    <row r="2" spans="1:5" x14ac:dyDescent="0.45">
      <c r="A2" t="s">
        <v>47</v>
      </c>
      <c r="B2" s="15">
        <f>PRMallall!G1</f>
        <v>0.32737334118583811</v>
      </c>
      <c r="C2" s="15">
        <f>PRMallND!G1</f>
        <v>0.32737334118583811</v>
      </c>
      <c r="D2" s="15">
        <f>PRM70all!G1</f>
        <v>0.36130512249833641</v>
      </c>
      <c r="E2" s="15">
        <f>PRM70ND!G1</f>
        <v>0.36130512249833641</v>
      </c>
    </row>
    <row r="3" spans="1:5" x14ac:dyDescent="0.45">
      <c r="A3" t="s">
        <v>42</v>
      </c>
      <c r="B3">
        <f>PRMallall!B31</f>
        <v>24</v>
      </c>
      <c r="C3">
        <f>PRMallND!B31</f>
        <v>24</v>
      </c>
      <c r="D3">
        <f>PRM70all!B26</f>
        <v>19</v>
      </c>
      <c r="E3">
        <f>PRM70ND!B26</f>
        <v>19</v>
      </c>
    </row>
    <row r="4" spans="1:5" x14ac:dyDescent="0.45">
      <c r="A4" t="s">
        <v>16</v>
      </c>
      <c r="B4" s="14">
        <f>PRMallall!H1</f>
        <v>0.96262334794513038</v>
      </c>
      <c r="C4" s="14">
        <f>PRMallND!H1</f>
        <v>0.96262334794513038</v>
      </c>
      <c r="D4" s="14">
        <f>PRM70all!H1</f>
        <v>0.93602462738668724</v>
      </c>
      <c r="E4" s="14">
        <f>PRM70ND!H1</f>
        <v>0.93602462738668724</v>
      </c>
    </row>
    <row r="5" spans="1:5" x14ac:dyDescent="0.45">
      <c r="A5" t="s">
        <v>48</v>
      </c>
      <c r="B5" s="15">
        <f>PRMallall!H16</f>
        <v>2.1022153352599937E-2</v>
      </c>
      <c r="C5" s="15">
        <f>PRMallND!H16</f>
        <v>2.1022153352599937E-2</v>
      </c>
      <c r="D5" s="15">
        <f>PRM70all!H16</f>
        <v>3.4464816068731557E-2</v>
      </c>
      <c r="E5" s="15">
        <f>PRM70ND!H16</f>
        <v>3.4464816068731557E-2</v>
      </c>
    </row>
    <row r="6" spans="1:5" x14ac:dyDescent="0.45">
      <c r="A6" t="s">
        <v>49</v>
      </c>
      <c r="B6" s="15">
        <f>PRMallall!H26</f>
        <v>1.0144571165361577E-2</v>
      </c>
      <c r="C6" s="15">
        <f>PRMallND!H26</f>
        <v>1.0144571165361577E-2</v>
      </c>
      <c r="D6" s="15">
        <f>PRM70all!H26</f>
        <v>1.6447798023610349E-2</v>
      </c>
      <c r="E6" s="15">
        <f>PRM70ND!H26</f>
        <v>1.6447798023610349E-2</v>
      </c>
    </row>
    <row r="7" spans="1:5" x14ac:dyDescent="0.45">
      <c r="A7" t="s">
        <v>50</v>
      </c>
      <c r="B7" s="15">
        <f>SUM(B5:B6)/3</f>
        <v>1.0388908172653838E-2</v>
      </c>
      <c r="C7" s="15">
        <f>SUM(C5:C6)/3</f>
        <v>1.0388908172653838E-2</v>
      </c>
      <c r="D7" s="15">
        <f>SUM(D5:D6)/3</f>
        <v>1.697087136411397E-2</v>
      </c>
      <c r="E7" s="15">
        <f>SUM(E5:E6)/3</f>
        <v>1.697087136411397E-2</v>
      </c>
    </row>
    <row r="8" spans="1:5" x14ac:dyDescent="0.45">
      <c r="A8" t="s">
        <v>51</v>
      </c>
      <c r="B8" s="16">
        <f>B7/B2</f>
        <v>3.1734130015053444E-2</v>
      </c>
      <c r="C8" s="16">
        <f>C7/C2</f>
        <v>3.1734130015053444E-2</v>
      </c>
      <c r="D8" s="16">
        <f>D7/D2</f>
        <v>4.697102340195055E-2</v>
      </c>
      <c r="E8" s="16">
        <f>E7/E2</f>
        <v>4.697102340195055E-2</v>
      </c>
    </row>
    <row r="9" spans="1:5" x14ac:dyDescent="0.45">
      <c r="A9" t="s">
        <v>52</v>
      </c>
      <c r="B9" s="15">
        <f>PRMallall!B26</f>
        <v>0.32731657897217126</v>
      </c>
      <c r="C9" s="15">
        <f>PRMallND!B26</f>
        <v>0.32731657897217126</v>
      </c>
      <c r="D9" s="15">
        <f>PRM70all!B21</f>
        <v>0.36158643322634831</v>
      </c>
      <c r="E9" s="15">
        <f>PRM70ND!B21</f>
        <v>0.36158643322634831</v>
      </c>
    </row>
    <row r="10" spans="1:5" x14ac:dyDescent="0.45">
      <c r="A10" t="s">
        <v>53</v>
      </c>
      <c r="B10" s="15">
        <f>PRMallall!B27</f>
        <v>3.4945587492643459E-3</v>
      </c>
      <c r="C10" s="15">
        <f>PRMallND!B27</f>
        <v>3.4945587492643459E-3</v>
      </c>
      <c r="D10" s="15">
        <f>PRM70all!B22</f>
        <v>7.1101156376169464E-3</v>
      </c>
      <c r="E10" s="15">
        <f>PRM70ND!B22</f>
        <v>7.1101156376169464E-3</v>
      </c>
    </row>
    <row r="11" spans="1:5" x14ac:dyDescent="0.45">
      <c r="A11" t="s">
        <v>55</v>
      </c>
      <c r="B11" s="15">
        <f>PRMallall!B29</f>
        <v>0.33267009491827276</v>
      </c>
      <c r="C11" s="15">
        <f>PRMallND!B29</f>
        <v>0.33267009491827276</v>
      </c>
      <c r="D11" s="15">
        <f>PRM70all!B24</f>
        <v>0.37921953221636107</v>
      </c>
      <c r="E11" s="15">
        <f>PRM70ND!B24</f>
        <v>0.37921953221636107</v>
      </c>
    </row>
    <row r="12" spans="1:5" x14ac:dyDescent="0.45">
      <c r="A12" t="s">
        <v>54</v>
      </c>
      <c r="B12" s="15">
        <f>PRMallall!B28</f>
        <v>0.31768410372944278</v>
      </c>
      <c r="C12" s="15">
        <f>PRMallND!B28</f>
        <v>0.31768410372944278</v>
      </c>
      <c r="D12" s="15">
        <f>PRM70all!B23</f>
        <v>0.34915117856962108</v>
      </c>
      <c r="E12" s="15">
        <f>PRM70ND!B23</f>
        <v>0.34915117856962108</v>
      </c>
    </row>
    <row r="13" spans="1:5" x14ac:dyDescent="0.45">
      <c r="A13" t="s">
        <v>56</v>
      </c>
      <c r="B13">
        <f>PRMallall!E30</f>
        <v>47</v>
      </c>
      <c r="C13">
        <f>PRMallND!E30</f>
        <v>47</v>
      </c>
      <c r="D13">
        <f>PRM70all!E25</f>
        <v>29</v>
      </c>
      <c r="E13">
        <f>PRM70ND!E25</f>
        <v>29</v>
      </c>
    </row>
    <row r="14" spans="1:5" x14ac:dyDescent="0.45">
      <c r="A14" t="s">
        <v>57</v>
      </c>
    </row>
    <row r="15" spans="1:5" x14ac:dyDescent="0.4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selection activeCell="F1" sqref="F1"/>
    </sheetView>
  </sheetViews>
  <sheetFormatPr defaultColWidth="11.3984375" defaultRowHeight="14.25" x14ac:dyDescent="0.45"/>
  <sheetData>
    <row r="1" spans="2:84" ht="16.5" thickTop="1" thickBot="1" x14ac:dyDescent="0.55000000000000004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7">
        <f>LN(G2)</f>
        <v>0.36130512249833641</v>
      </c>
      <c r="H1" s="8">
        <f>G4</f>
        <v>0.93602462738668724</v>
      </c>
      <c r="I1" t="s">
        <v>1</v>
      </c>
      <c r="J1" t="s">
        <v>2</v>
      </c>
      <c r="K1" s="9">
        <f>LN(K2)</f>
        <v>0.37745458661492598</v>
      </c>
      <c r="L1" s="10">
        <f>K4</f>
        <v>0.93068487333713168</v>
      </c>
      <c r="M1" t="s">
        <v>1</v>
      </c>
      <c r="N1" t="s">
        <v>2</v>
      </c>
      <c r="O1" s="9">
        <f>LN(O2)</f>
        <v>0.37921953221636107</v>
      </c>
      <c r="P1" s="10">
        <f>O4</f>
        <v>0.93615091909619053</v>
      </c>
      <c r="Q1" t="s">
        <v>1</v>
      </c>
      <c r="R1" t="s">
        <v>2</v>
      </c>
      <c r="S1" s="9">
        <f>LN(S2)</f>
        <v>0.36270596479784861</v>
      </c>
      <c r="T1" s="10">
        <f>S4</f>
        <v>0.92969806114178399</v>
      </c>
      <c r="U1" t="s">
        <v>1</v>
      </c>
      <c r="V1" t="s">
        <v>2</v>
      </c>
      <c r="W1" s="9">
        <f>LN(W2)</f>
        <v>0.36328592880155969</v>
      </c>
      <c r="X1" s="10">
        <f>W4</f>
        <v>0.93345347760645569</v>
      </c>
      <c r="Y1" t="s">
        <v>1</v>
      </c>
      <c r="Z1" t="s">
        <v>2</v>
      </c>
      <c r="AA1" s="9">
        <f>LN(AA2)</f>
        <v>0.3591220407553416</v>
      </c>
      <c r="AB1" s="10">
        <f>AA4</f>
        <v>0.93402680039638186</v>
      </c>
      <c r="AC1" t="s">
        <v>1</v>
      </c>
      <c r="AD1" t="s">
        <v>2</v>
      </c>
      <c r="AE1" s="9">
        <f>LN(AE2)</f>
        <v>0.35919812449609606</v>
      </c>
      <c r="AF1" s="10">
        <f>AE4</f>
        <v>0.93737902127189854</v>
      </c>
      <c r="AG1" t="s">
        <v>1</v>
      </c>
      <c r="AH1" t="s">
        <v>2</v>
      </c>
      <c r="AI1" s="9">
        <f>LN(AI2)</f>
        <v>0.36007856583684145</v>
      </c>
      <c r="AJ1" s="10">
        <f>AI4</f>
        <v>0.93948449017149971</v>
      </c>
      <c r="AK1" t="s">
        <v>1</v>
      </c>
      <c r="AL1" t="s">
        <v>2</v>
      </c>
      <c r="AM1" s="9">
        <f>LN(AM2)</f>
        <v>0.36145798641620419</v>
      </c>
      <c r="AN1" s="10">
        <f>AM4</f>
        <v>0.94456234940242834</v>
      </c>
      <c r="AO1" t="s">
        <v>1</v>
      </c>
      <c r="AP1" t="s">
        <v>2</v>
      </c>
      <c r="AQ1" s="9">
        <f>LN(AQ2)</f>
        <v>0.36210444626312249</v>
      </c>
      <c r="AR1" s="10">
        <f>AQ4</f>
        <v>0.94051150078221435</v>
      </c>
      <c r="AS1" t="s">
        <v>1</v>
      </c>
      <c r="AT1" t="s">
        <v>2</v>
      </c>
      <c r="AU1" s="9">
        <f>LN(AU2)</f>
        <v>0.36272701401831936</v>
      </c>
      <c r="AV1" s="10">
        <f>AU4</f>
        <v>0.94017305972015452</v>
      </c>
      <c r="AW1" t="s">
        <v>1</v>
      </c>
      <c r="AX1" t="s">
        <v>2</v>
      </c>
      <c r="AY1" s="9">
        <f>LN(AY2)</f>
        <v>0.36303877131923407</v>
      </c>
      <c r="AZ1" s="10">
        <f>AY4</f>
        <v>0.93883939347778012</v>
      </c>
      <c r="BA1" t="s">
        <v>1</v>
      </c>
      <c r="BB1" t="s">
        <v>2</v>
      </c>
      <c r="BC1" s="9">
        <f>LN(BC2)</f>
        <v>0.36288748753203448</v>
      </c>
      <c r="BD1" s="10">
        <f>BC4</f>
        <v>0.93705940624786077</v>
      </c>
      <c r="BE1" t="s">
        <v>1</v>
      </c>
      <c r="BF1" t="s">
        <v>2</v>
      </c>
      <c r="BG1" s="9">
        <f>LN(BG2)</f>
        <v>0.36373889787819336</v>
      </c>
      <c r="BH1" s="10">
        <f>BG4</f>
        <v>0.93760049162786296</v>
      </c>
      <c r="BI1" t="s">
        <v>1</v>
      </c>
      <c r="BJ1" t="s">
        <v>2</v>
      </c>
      <c r="BK1" s="9">
        <f>LN(BK2)</f>
        <v>0.36004370539148406</v>
      </c>
      <c r="BL1" s="10">
        <f>BK4</f>
        <v>0.9342286483307396</v>
      </c>
      <c r="BM1" t="s">
        <v>1</v>
      </c>
      <c r="BN1" t="s">
        <v>2</v>
      </c>
      <c r="BO1" s="9">
        <f>LN(BO2)</f>
        <v>0.35957807682526127</v>
      </c>
      <c r="BP1" s="10">
        <f>BO4</f>
        <v>0.93357535343967935</v>
      </c>
      <c r="BQ1" t="s">
        <v>1</v>
      </c>
      <c r="BR1" t="s">
        <v>2</v>
      </c>
      <c r="BS1" s="9">
        <f>LN(BS2)</f>
        <v>0.35835387092374787</v>
      </c>
      <c r="BT1" s="10">
        <f>BS4</f>
        <v>0.93305276709717522</v>
      </c>
      <c r="BU1" t="s">
        <v>1</v>
      </c>
      <c r="BV1" t="s">
        <v>2</v>
      </c>
      <c r="BW1" s="9">
        <f>LN(BW2)</f>
        <v>0.35306693407041351</v>
      </c>
      <c r="BX1" s="10">
        <f>BW4</f>
        <v>0.93661606525649943</v>
      </c>
      <c r="BY1" t="s">
        <v>1</v>
      </c>
      <c r="BZ1" t="s">
        <v>2</v>
      </c>
      <c r="CA1" s="9">
        <f>LN(CA2)</f>
        <v>0.35292911857400694</v>
      </c>
      <c r="CB1" s="10">
        <f>CA4</f>
        <v>0.93430829938103777</v>
      </c>
      <c r="CC1" t="s">
        <v>1</v>
      </c>
      <c r="CD1" t="s">
        <v>2</v>
      </c>
      <c r="CE1" s="9">
        <f>LN(CE2)</f>
        <v>0.34915117856962108</v>
      </c>
      <c r="CF1" s="10">
        <f>CE4</f>
        <v>0.93661687183527342</v>
      </c>
    </row>
    <row r="2" spans="2:84" ht="14.65" thickTop="1" x14ac:dyDescent="0.45">
      <c r="B2">
        <v>0.37745458661492598</v>
      </c>
      <c r="C2" s="11">
        <v>0.93068487333713168</v>
      </c>
      <c r="D2">
        <v>214.82984581157953</v>
      </c>
      <c r="E2">
        <v>1974</v>
      </c>
      <c r="F2" s="6">
        <v>1.627</v>
      </c>
      <c r="G2">
        <f t="array" ref="G2:H6">LOGEST(F2:F20,E2:E20,TRUE, TRUE)</f>
        <v>1.4352013062851061</v>
      </c>
      <c r="H2">
        <v>0</v>
      </c>
      <c r="I2">
        <v>1975</v>
      </c>
      <c r="J2" s="6">
        <v>2.8479999999999999</v>
      </c>
      <c r="K2">
        <f t="array" ref="K2:L6">LOGEST(J2:J19,I2:I19,TRUE, TRUE)</f>
        <v>1.4585672038161643</v>
      </c>
      <c r="L2">
        <v>0</v>
      </c>
      <c r="M2">
        <v>1974</v>
      </c>
      <c r="N2" s="6">
        <v>1.627</v>
      </c>
      <c r="O2">
        <f t="array" ref="O2:P6">LOGEST(N2:N19,M2:M19,TRUE, TRUE)</f>
        <v>1.4611437686664965</v>
      </c>
      <c r="P2">
        <v>0</v>
      </c>
      <c r="Q2">
        <v>1974</v>
      </c>
      <c r="R2" s="6">
        <v>1.627</v>
      </c>
      <c r="S2">
        <f t="array" ref="S2:T6">LOGEST(R2:R19,Q2:Q19,TRUE, TRUE)</f>
        <v>1.437213205831253</v>
      </c>
      <c r="T2">
        <v>0</v>
      </c>
      <c r="U2">
        <v>1974</v>
      </c>
      <c r="V2" s="6">
        <v>1.627</v>
      </c>
      <c r="W2">
        <f t="array" ref="W2:X6">LOGEST(V2:V19,U2:U19,TRUE, TRUE)</f>
        <v>1.4380469795122839</v>
      </c>
      <c r="X2">
        <v>0</v>
      </c>
      <c r="Y2">
        <v>1974</v>
      </c>
      <c r="Z2" s="6">
        <v>1.627</v>
      </c>
      <c r="AA2">
        <f t="array" ref="AA2:AB6">LOGEST(Z2:Z19,Y2:Y19,TRUE, TRUE)</f>
        <v>1.4320715620026243</v>
      </c>
      <c r="AB2">
        <v>0</v>
      </c>
      <c r="AC2">
        <v>1974</v>
      </c>
      <c r="AD2" s="6">
        <v>1.627</v>
      </c>
      <c r="AE2">
        <f t="array" ref="AE2:AF6">LOGEST(AD2:AD19,AC2:AC19,TRUE, TRUE)</f>
        <v>1.4321805235091365</v>
      </c>
      <c r="AF2">
        <v>0</v>
      </c>
      <c r="AG2">
        <v>1974</v>
      </c>
      <c r="AH2" s="6">
        <v>1.627</v>
      </c>
      <c r="AI2">
        <f t="array" ref="AI2:AJ6">LOGEST(AH2:AH19,AG2:AG19,TRUE, TRUE)</f>
        <v>1.4334420297090584</v>
      </c>
      <c r="AJ2">
        <v>0</v>
      </c>
      <c r="AK2">
        <v>1974</v>
      </c>
      <c r="AL2" s="6">
        <v>1.627</v>
      </c>
      <c r="AM2">
        <f t="array" ref="AM2:AN6">LOGEST(AL2:AL19,AK2:AK19,TRUE, TRUE)</f>
        <v>1.4354207135490136</v>
      </c>
      <c r="AN2">
        <v>0</v>
      </c>
      <c r="AO2">
        <v>1974</v>
      </c>
      <c r="AP2" s="6">
        <v>1.627</v>
      </c>
      <c r="AQ2">
        <f t="array" ref="AQ2:AR6">LOGEST(AP2:AP19,AO2:AO19,TRUE, TRUE)</f>
        <v>1.4363489554069757</v>
      </c>
      <c r="AR2">
        <v>0</v>
      </c>
      <c r="AS2">
        <v>1974</v>
      </c>
      <c r="AT2" s="6">
        <v>1.627</v>
      </c>
      <c r="AU2">
        <f t="array" ref="AU2:AV6">LOGEST(AT2:AT19,AS2:AS19,TRUE, TRUE)</f>
        <v>1.4372434583672811</v>
      </c>
      <c r="AV2">
        <v>0</v>
      </c>
      <c r="AW2">
        <v>1974</v>
      </c>
      <c r="AX2" s="6">
        <v>1.627</v>
      </c>
      <c r="AY2">
        <f t="array" ref="AY2:AZ6">LOGEST(AX2:AX19,AW2:AW19,TRUE, TRUE)</f>
        <v>1.4376915993606025</v>
      </c>
      <c r="AZ2">
        <v>0</v>
      </c>
      <c r="BA2">
        <v>1974</v>
      </c>
      <c r="BB2" s="6">
        <v>1.627</v>
      </c>
      <c r="BC2">
        <f t="array" ref="BC2:BD6">LOGEST(BB2:BB19,BA2:BA19,TRUE, TRUE)</f>
        <v>1.4374741163818654</v>
      </c>
      <c r="BD2">
        <v>0</v>
      </c>
      <c r="BE2">
        <v>1974</v>
      </c>
      <c r="BF2" s="6">
        <v>1.627</v>
      </c>
      <c r="BG2">
        <f t="array" ref="BG2:BH6">LOGEST(BF2:BF19,BE2:BE19,TRUE, TRUE)</f>
        <v>1.4386985178769749</v>
      </c>
      <c r="BH2">
        <v>0</v>
      </c>
      <c r="BI2">
        <v>1974</v>
      </c>
      <c r="BJ2" s="6">
        <v>1.627</v>
      </c>
      <c r="BK2">
        <f t="array" ref="BK2:BL6">LOGEST(BJ2:BJ19,BI2:BI19,TRUE, TRUE)</f>
        <v>1.4333920601524943</v>
      </c>
      <c r="BL2">
        <v>0</v>
      </c>
      <c r="BM2">
        <v>1974</v>
      </c>
      <c r="BN2" s="6">
        <v>1.627</v>
      </c>
      <c r="BO2">
        <f t="array" ref="BO2:BP6">LOGEST(BN2:BN19,BM2:BM19,TRUE, TRUE)</f>
        <v>1.4327247872254145</v>
      </c>
      <c r="BP2">
        <v>0</v>
      </c>
      <c r="BQ2">
        <v>1974</v>
      </c>
      <c r="BR2" s="6">
        <v>1.627</v>
      </c>
      <c r="BS2">
        <f t="array" ref="BS2:BT6">LOGEST(BR2:BR19,BQ2:BQ19,TRUE, TRUE)</f>
        <v>1.430971910245737</v>
      </c>
      <c r="BT2">
        <v>4.0352768094605695E-308</v>
      </c>
      <c r="BU2">
        <v>1974</v>
      </c>
      <c r="BV2" s="6">
        <v>1.627</v>
      </c>
      <c r="BW2">
        <f t="array" ref="BW2:BX6">LOGEST(BV2:BV19,BU2:BU19,TRUE, TRUE)</f>
        <v>1.423426415969032</v>
      </c>
      <c r="BX2">
        <v>1.4519543773571591E-303</v>
      </c>
      <c r="BY2">
        <v>1974</v>
      </c>
      <c r="BZ2" s="6">
        <v>1.627</v>
      </c>
      <c r="CA2">
        <f t="array" ref="CA2:CB6">LOGEST(BZ2:BZ19,BY2:BY19,TRUE, TRUE)</f>
        <v>1.423230259267944</v>
      </c>
      <c r="CB2">
        <v>1.9212813655282516E-303</v>
      </c>
      <c r="CC2">
        <v>1974</v>
      </c>
      <c r="CD2" s="6">
        <v>1.627</v>
      </c>
      <c r="CE2">
        <f t="array" ref="CE2:CF6">LOGEST(CD2:CD19,CC2:CC19,TRUE, TRUE)</f>
        <v>1.4178635247197806</v>
      </c>
      <c r="CF2">
        <v>3.4925048984078264E-300</v>
      </c>
    </row>
    <row r="3" spans="2:84" x14ac:dyDescent="0.45">
      <c r="B3">
        <v>0.37921953221636107</v>
      </c>
      <c r="C3" s="11">
        <v>0.93615091909619053</v>
      </c>
      <c r="D3">
        <v>234.59092117714994</v>
      </c>
      <c r="E3">
        <v>1975</v>
      </c>
      <c r="F3" s="6">
        <v>2.8479999999999999</v>
      </c>
      <c r="G3">
        <v>2.2909332343505572E-2</v>
      </c>
      <c r="H3">
        <v>45.632200297078377</v>
      </c>
      <c r="I3">
        <v>1980</v>
      </c>
      <c r="J3" s="6">
        <v>6.5090000000000003</v>
      </c>
      <c r="K3">
        <v>2.5752381573203652E-2</v>
      </c>
      <c r="L3">
        <v>51.320590828882715</v>
      </c>
      <c r="M3">
        <v>1980</v>
      </c>
      <c r="N3" s="6">
        <v>6.5090000000000003</v>
      </c>
      <c r="O3">
        <v>2.475911390725035E-2</v>
      </c>
      <c r="P3">
        <v>49.339796150430779</v>
      </c>
      <c r="Q3">
        <v>1975</v>
      </c>
      <c r="R3" s="6">
        <v>2.8479999999999999</v>
      </c>
      <c r="S3">
        <v>2.4934886463382221E-2</v>
      </c>
      <c r="T3">
        <v>49.683200843665524</v>
      </c>
      <c r="U3">
        <v>1975</v>
      </c>
      <c r="V3" s="6">
        <v>2.8479999999999999</v>
      </c>
      <c r="W3">
        <v>2.4249619513410543E-2</v>
      </c>
      <c r="X3">
        <v>48.313774943213815</v>
      </c>
      <c r="Y3">
        <v>1975</v>
      </c>
      <c r="Z3" s="6">
        <v>2.8479999999999999</v>
      </c>
      <c r="AA3">
        <v>2.3860864458243463E-2</v>
      </c>
      <c r="AB3">
        <v>47.536597912834921</v>
      </c>
      <c r="AC3">
        <v>1975</v>
      </c>
      <c r="AD3" s="6">
        <v>2.8479999999999999</v>
      </c>
      <c r="AE3">
        <v>2.3210066232383517E-2</v>
      </c>
      <c r="AF3">
        <v>46.236193498582011</v>
      </c>
      <c r="AG3">
        <v>1975</v>
      </c>
      <c r="AH3" s="6">
        <v>2.8479999999999999</v>
      </c>
      <c r="AI3">
        <v>2.2846823135102997E-2</v>
      </c>
      <c r="AJ3">
        <v>45.510051304996054</v>
      </c>
      <c r="AK3">
        <v>1975</v>
      </c>
      <c r="AL3" s="6">
        <v>2.8479999999999999</v>
      </c>
      <c r="AM3">
        <v>2.1891974159680694E-2</v>
      </c>
      <c r="AN3">
        <v>43.605595100448909</v>
      </c>
      <c r="AO3">
        <v>1975</v>
      </c>
      <c r="AP3" s="6">
        <v>2.8479999999999999</v>
      </c>
      <c r="AQ3">
        <v>2.2767131565785685E-2</v>
      </c>
      <c r="AR3">
        <v>45.347514763914489</v>
      </c>
      <c r="AS3">
        <v>1975</v>
      </c>
      <c r="AT3" s="6">
        <v>2.8479999999999999</v>
      </c>
      <c r="AU3">
        <v>2.2875173903265909E-2</v>
      </c>
      <c r="AV3">
        <v>45.561441269957811</v>
      </c>
      <c r="AW3">
        <v>1975</v>
      </c>
      <c r="AX3" s="6">
        <v>2.8479999999999999</v>
      </c>
      <c r="AY3">
        <v>2.3165050807817236E-2</v>
      </c>
      <c r="AZ3">
        <v>46.137512485706104</v>
      </c>
      <c r="BA3">
        <v>1975</v>
      </c>
      <c r="BB3" s="6">
        <v>2.8479999999999999</v>
      </c>
      <c r="BC3">
        <v>2.3512231983099274E-2</v>
      </c>
      <c r="BD3">
        <v>46.827679693809017</v>
      </c>
      <c r="BE3">
        <v>1975</v>
      </c>
      <c r="BF3" s="6">
        <v>2.8479999999999999</v>
      </c>
      <c r="BG3">
        <v>2.3459104294103156E-2</v>
      </c>
      <c r="BH3">
        <v>46.720562476646919</v>
      </c>
      <c r="BI3">
        <v>1975</v>
      </c>
      <c r="BJ3" s="6">
        <v>2.8479999999999999</v>
      </c>
      <c r="BK3">
        <v>2.3882898030556172E-2</v>
      </c>
      <c r="BL3">
        <v>47.56324863654509</v>
      </c>
      <c r="BM3">
        <v>1975</v>
      </c>
      <c r="BN3" s="6">
        <v>2.8479999999999999</v>
      </c>
      <c r="BO3">
        <v>2.3978562906749636E-2</v>
      </c>
      <c r="BP3">
        <v>47.752430238227106</v>
      </c>
      <c r="BQ3">
        <v>1975</v>
      </c>
      <c r="BR3" s="6">
        <v>2.8479999999999999</v>
      </c>
      <c r="BS3">
        <v>2.3997462504202097E-2</v>
      </c>
      <c r="BT3">
        <v>47.788729503446369</v>
      </c>
      <c r="BU3">
        <v>1975</v>
      </c>
      <c r="BV3" s="6">
        <v>2.8479999999999999</v>
      </c>
      <c r="BW3">
        <v>2.2961795856932948E-2</v>
      </c>
      <c r="BX3">
        <v>45.725013560730162</v>
      </c>
      <c r="BY3">
        <v>1975</v>
      </c>
      <c r="BZ3" s="6">
        <v>2.8479999999999999</v>
      </c>
      <c r="CA3">
        <v>2.3395786489389288E-2</v>
      </c>
      <c r="CB3">
        <v>46.587935180781102</v>
      </c>
      <c r="CC3">
        <v>1975</v>
      </c>
      <c r="CD3" s="6">
        <v>2.8479999999999999</v>
      </c>
      <c r="CE3">
        <v>2.2706979469122177E-2</v>
      </c>
      <c r="CF3">
        <v>45.215047927749964</v>
      </c>
    </row>
    <row r="4" spans="2:84" ht="14.65" thickBot="1" x14ac:dyDescent="0.5">
      <c r="B4">
        <v>0.36270596479784861</v>
      </c>
      <c r="C4" s="11">
        <v>0.92969806114178399</v>
      </c>
      <c r="D4">
        <v>211.5897401957659</v>
      </c>
      <c r="E4">
        <v>1980</v>
      </c>
      <c r="F4" s="6">
        <v>6.5090000000000003</v>
      </c>
      <c r="G4">
        <v>0.93602462738668724</v>
      </c>
      <c r="H4">
        <v>0.86101497789757486</v>
      </c>
      <c r="I4">
        <v>1983</v>
      </c>
      <c r="J4" s="6">
        <v>22.146000000000001</v>
      </c>
      <c r="K4">
        <v>0.93068487333713168</v>
      </c>
      <c r="L4">
        <v>0.84493716995928636</v>
      </c>
      <c r="M4">
        <v>1983</v>
      </c>
      <c r="N4" s="6">
        <v>22.146000000000001</v>
      </c>
      <c r="O4">
        <v>0.93615091909619053</v>
      </c>
      <c r="P4">
        <v>0.82604623637801</v>
      </c>
      <c r="Q4">
        <v>1983</v>
      </c>
      <c r="R4" s="6">
        <v>22.146000000000001</v>
      </c>
      <c r="S4">
        <v>0.92969806114178399</v>
      </c>
      <c r="T4">
        <v>0.88667979442404021</v>
      </c>
      <c r="U4">
        <v>1980</v>
      </c>
      <c r="V4" s="6">
        <v>6.5090000000000003</v>
      </c>
      <c r="W4">
        <v>0.93345347760645569</v>
      </c>
      <c r="X4">
        <v>0.88436337661907471</v>
      </c>
      <c r="Y4">
        <v>1980</v>
      </c>
      <c r="Z4" s="6">
        <v>6.5090000000000003</v>
      </c>
      <c r="AA4">
        <v>0.93402680039638186</v>
      </c>
      <c r="AB4">
        <v>0.88095110097982965</v>
      </c>
      <c r="AC4">
        <v>1980</v>
      </c>
      <c r="AD4" s="6">
        <v>6.5090000000000003</v>
      </c>
      <c r="AE4">
        <v>0.93737902127189854</v>
      </c>
      <c r="AF4">
        <v>0.86749293634956182</v>
      </c>
      <c r="AG4">
        <v>1980</v>
      </c>
      <c r="AH4" s="6">
        <v>6.5090000000000003</v>
      </c>
      <c r="AI4">
        <v>0.93948449017149971</v>
      </c>
      <c r="AJ4">
        <v>0.85757626804806075</v>
      </c>
      <c r="AK4">
        <v>1980</v>
      </c>
      <c r="AL4" s="6">
        <v>6.5090000000000003</v>
      </c>
      <c r="AM4">
        <v>0.94456234940242834</v>
      </c>
      <c r="AN4">
        <v>0.82277133962540272</v>
      </c>
      <c r="AO4">
        <v>1980</v>
      </c>
      <c r="AP4" s="6">
        <v>6.5090000000000003</v>
      </c>
      <c r="AQ4">
        <v>0.94051150078221435</v>
      </c>
      <c r="AR4">
        <v>0.85524180808179717</v>
      </c>
      <c r="AS4">
        <v>1980</v>
      </c>
      <c r="AT4" s="6">
        <v>6.5090000000000003</v>
      </c>
      <c r="AU4">
        <v>0.94017305972015452</v>
      </c>
      <c r="AV4">
        <v>0.8582340630118438</v>
      </c>
      <c r="AW4">
        <v>1980</v>
      </c>
      <c r="AX4" s="6">
        <v>6.5090000000000003</v>
      </c>
      <c r="AY4">
        <v>0.93883939347778012</v>
      </c>
      <c r="AZ4">
        <v>0.86737572577177491</v>
      </c>
      <c r="BA4">
        <v>1980</v>
      </c>
      <c r="BB4" s="6">
        <v>6.5090000000000003</v>
      </c>
      <c r="BC4">
        <v>0.93705940624786077</v>
      </c>
      <c r="BD4">
        <v>0.87794742789965419</v>
      </c>
      <c r="BE4">
        <v>1980</v>
      </c>
      <c r="BF4" s="6">
        <v>6.5090000000000003</v>
      </c>
      <c r="BG4">
        <v>0.93760049162786296</v>
      </c>
      <c r="BH4">
        <v>0.87286924663872201</v>
      </c>
      <c r="BI4">
        <v>1980</v>
      </c>
      <c r="BJ4" s="6">
        <v>6.5090000000000003</v>
      </c>
      <c r="BK4">
        <v>0.9342286483307396</v>
      </c>
      <c r="BL4">
        <v>0.88479610259586239</v>
      </c>
      <c r="BM4">
        <v>1980</v>
      </c>
      <c r="BN4" s="6">
        <v>6.5090000000000003</v>
      </c>
      <c r="BO4">
        <v>0.93357535343967935</v>
      </c>
      <c r="BP4">
        <v>0.88377984332109172</v>
      </c>
      <c r="BQ4">
        <v>1980</v>
      </c>
      <c r="BR4" s="6">
        <v>6.5090000000000003</v>
      </c>
      <c r="BS4">
        <v>0.93305276709717522</v>
      </c>
      <c r="BT4">
        <v>0.87919765666212812</v>
      </c>
      <c r="BU4">
        <v>1980</v>
      </c>
      <c r="BV4" s="6">
        <v>6.5090000000000003</v>
      </c>
      <c r="BW4">
        <v>0.93661606525649943</v>
      </c>
      <c r="BX4">
        <v>0.83550652141291715</v>
      </c>
      <c r="BY4">
        <v>1980</v>
      </c>
      <c r="BZ4" s="6">
        <v>6.5090000000000003</v>
      </c>
      <c r="CA4">
        <v>0.93430829938103777</v>
      </c>
      <c r="CB4">
        <v>0.84471785885882322</v>
      </c>
      <c r="CC4">
        <v>1980</v>
      </c>
      <c r="CD4" s="6">
        <v>6.5090000000000003</v>
      </c>
      <c r="CE4">
        <v>0.93661687183527342</v>
      </c>
      <c r="CF4">
        <v>0.81274211767095361</v>
      </c>
    </row>
    <row r="5" spans="2:84" ht="16.5" thickTop="1" thickBot="1" x14ac:dyDescent="0.55000000000000004">
      <c r="B5">
        <v>0.36328592880155969</v>
      </c>
      <c r="C5" s="11">
        <v>0.93345347760645569</v>
      </c>
      <c r="D5">
        <v>224.4333002614145</v>
      </c>
      <c r="E5">
        <v>1983</v>
      </c>
      <c r="F5" s="6">
        <v>22.146000000000001</v>
      </c>
      <c r="G5">
        <v>248.72725262193239</v>
      </c>
      <c r="H5">
        <v>17</v>
      </c>
      <c r="I5">
        <v>1985</v>
      </c>
      <c r="J5" s="6">
        <v>22.782</v>
      </c>
      <c r="K5" s="8">
        <v>214.82984581157953</v>
      </c>
      <c r="L5">
        <v>16</v>
      </c>
      <c r="M5">
        <v>1985</v>
      </c>
      <c r="N5" s="6">
        <v>22.782</v>
      </c>
      <c r="O5" s="8">
        <v>234.59092117714994</v>
      </c>
      <c r="P5">
        <v>16</v>
      </c>
      <c r="Q5">
        <v>1985</v>
      </c>
      <c r="R5" s="6">
        <v>22.782</v>
      </c>
      <c r="S5" s="8">
        <v>211.5897401957659</v>
      </c>
      <c r="T5">
        <v>16</v>
      </c>
      <c r="U5">
        <v>1985</v>
      </c>
      <c r="V5" s="6">
        <v>22.782</v>
      </c>
      <c r="W5" s="8">
        <v>224.4333002614145</v>
      </c>
      <c r="X5">
        <v>16</v>
      </c>
      <c r="Y5">
        <v>1983</v>
      </c>
      <c r="Z5" s="6">
        <v>22.146000000000001</v>
      </c>
      <c r="AA5" s="8">
        <v>226.52272280458726</v>
      </c>
      <c r="AB5">
        <v>16</v>
      </c>
      <c r="AC5">
        <v>1983</v>
      </c>
      <c r="AD5" s="6">
        <v>22.146000000000001</v>
      </c>
      <c r="AE5" s="8">
        <v>239.50542845188608</v>
      </c>
      <c r="AF5">
        <v>16</v>
      </c>
      <c r="AG5">
        <v>1983</v>
      </c>
      <c r="AH5" s="6">
        <v>22.146000000000001</v>
      </c>
      <c r="AI5" s="8">
        <v>248.3950293956652</v>
      </c>
      <c r="AJ5">
        <v>16</v>
      </c>
      <c r="AK5">
        <v>1983</v>
      </c>
      <c r="AL5" s="6">
        <v>22.146000000000001</v>
      </c>
      <c r="AM5" s="8">
        <v>272.61251924519451</v>
      </c>
      <c r="AN5">
        <v>16</v>
      </c>
      <c r="AO5">
        <v>1983</v>
      </c>
      <c r="AP5" s="6">
        <v>22.146000000000001</v>
      </c>
      <c r="AQ5" s="8">
        <v>252.95955033971342</v>
      </c>
      <c r="AR5">
        <v>16</v>
      </c>
      <c r="AS5">
        <v>1983</v>
      </c>
      <c r="AT5" s="6">
        <v>22.146000000000001</v>
      </c>
      <c r="AU5" s="8">
        <v>251.43804588967237</v>
      </c>
      <c r="AV5">
        <v>16</v>
      </c>
      <c r="AW5">
        <v>1983</v>
      </c>
      <c r="AX5" s="6">
        <v>22.146000000000001</v>
      </c>
      <c r="AY5" s="8">
        <v>245.60630035915574</v>
      </c>
      <c r="AZ5">
        <v>16</v>
      </c>
      <c r="BA5">
        <v>1983</v>
      </c>
      <c r="BB5" s="6">
        <v>22.146000000000001</v>
      </c>
      <c r="BC5" s="8">
        <v>238.20796097043802</v>
      </c>
      <c r="BD5">
        <v>16</v>
      </c>
      <c r="BE5">
        <v>1983</v>
      </c>
      <c r="BF5" s="6">
        <v>22.146000000000001</v>
      </c>
      <c r="BG5" s="8">
        <v>240.41227659326276</v>
      </c>
      <c r="BH5">
        <v>16</v>
      </c>
      <c r="BI5">
        <v>1983</v>
      </c>
      <c r="BJ5" s="6">
        <v>22.146000000000001</v>
      </c>
      <c r="BK5" s="8">
        <v>227.2670090232908</v>
      </c>
      <c r="BL5">
        <v>16</v>
      </c>
      <c r="BM5">
        <v>1983</v>
      </c>
      <c r="BN5" s="6">
        <v>22.146000000000001</v>
      </c>
      <c r="BO5" s="8">
        <v>224.87444688878048</v>
      </c>
      <c r="BP5">
        <v>16</v>
      </c>
      <c r="BQ5">
        <v>1983</v>
      </c>
      <c r="BR5" s="6">
        <v>22.146000000000001</v>
      </c>
      <c r="BS5" s="8">
        <v>222.99419447588394</v>
      </c>
      <c r="BT5">
        <v>16</v>
      </c>
      <c r="BU5">
        <v>1983</v>
      </c>
      <c r="BV5" s="6">
        <v>22.146000000000001</v>
      </c>
      <c r="BW5" s="8">
        <v>236.42989512639352</v>
      </c>
      <c r="BX5">
        <v>16</v>
      </c>
      <c r="BY5">
        <v>1983</v>
      </c>
      <c r="BZ5" s="6">
        <v>22.146000000000001</v>
      </c>
      <c r="CA5" s="8">
        <v>227.56196976550075</v>
      </c>
      <c r="CB5">
        <v>16</v>
      </c>
      <c r="CC5">
        <v>1983</v>
      </c>
      <c r="CD5" s="6">
        <v>22.146000000000001</v>
      </c>
      <c r="CE5" s="8">
        <v>236.43310741018561</v>
      </c>
      <c r="CF5">
        <v>16</v>
      </c>
    </row>
    <row r="6" spans="2:84" ht="14.65" thickTop="1" x14ac:dyDescent="0.45">
      <c r="B6">
        <v>0.3591220407553416</v>
      </c>
      <c r="C6" s="11">
        <v>0.93402680039638186</v>
      </c>
      <c r="D6">
        <v>226.52272280458726</v>
      </c>
      <c r="E6">
        <v>1985</v>
      </c>
      <c r="F6" s="6">
        <v>22.782</v>
      </c>
      <c r="G6">
        <v>184.39315085502483</v>
      </c>
      <c r="H6">
        <v>12.602895466787343</v>
      </c>
      <c r="I6">
        <v>1988</v>
      </c>
      <c r="J6" s="6">
        <v>49.213000000000001</v>
      </c>
      <c r="K6">
        <v>153.37107027582792</v>
      </c>
      <c r="L6">
        <v>11.422701138860926</v>
      </c>
      <c r="M6">
        <v>1988</v>
      </c>
      <c r="N6" s="6">
        <v>49.213000000000001</v>
      </c>
      <c r="O6">
        <v>160.07367447877954</v>
      </c>
      <c r="P6">
        <v>10.917638154148403</v>
      </c>
      <c r="Q6">
        <v>1988</v>
      </c>
      <c r="R6" s="6">
        <v>49.213000000000001</v>
      </c>
      <c r="S6">
        <v>166.3520775699719</v>
      </c>
      <c r="T6">
        <v>12.579216925437731</v>
      </c>
      <c r="U6">
        <v>1988</v>
      </c>
      <c r="V6" s="6">
        <v>49.213000000000001</v>
      </c>
      <c r="W6">
        <v>175.52896586673185</v>
      </c>
      <c r="X6">
        <v>12.513577310481462</v>
      </c>
      <c r="Y6">
        <v>1988</v>
      </c>
      <c r="Z6" s="6">
        <v>49.213000000000001</v>
      </c>
      <c r="AA6">
        <v>175.7985863819176</v>
      </c>
      <c r="AB6">
        <v>12.417197477081185</v>
      </c>
      <c r="AC6">
        <v>1985</v>
      </c>
      <c r="AD6" s="6">
        <v>22.782</v>
      </c>
      <c r="AE6">
        <v>180.23837185949114</v>
      </c>
      <c r="AF6">
        <v>12.04070391386216</v>
      </c>
      <c r="AG6">
        <v>1985</v>
      </c>
      <c r="AH6" s="6">
        <v>22.782</v>
      </c>
      <c r="AI6">
        <v>182.67890902436292</v>
      </c>
      <c r="AJ6">
        <v>11.766992888307829</v>
      </c>
      <c r="AK6">
        <v>1985</v>
      </c>
      <c r="AL6" s="6">
        <v>22.782</v>
      </c>
      <c r="AM6">
        <v>184.54577477098022</v>
      </c>
      <c r="AN6">
        <v>10.831242836943677</v>
      </c>
      <c r="AO6">
        <v>1985</v>
      </c>
      <c r="AP6" s="6">
        <v>22.782</v>
      </c>
      <c r="AQ6">
        <v>185.02436678274867</v>
      </c>
      <c r="AR6">
        <v>11.703016804656345</v>
      </c>
      <c r="AS6">
        <v>1985</v>
      </c>
      <c r="AT6" s="6">
        <v>22.782</v>
      </c>
      <c r="AU6">
        <v>185.20064201575539</v>
      </c>
      <c r="AV6">
        <v>11.785051310621078</v>
      </c>
      <c r="AW6">
        <v>1985</v>
      </c>
      <c r="AX6" s="6">
        <v>22.782</v>
      </c>
      <c r="AY6">
        <v>184.77960357233292</v>
      </c>
      <c r="AZ6">
        <v>12.037450394529811</v>
      </c>
      <c r="BA6">
        <v>1985</v>
      </c>
      <c r="BB6" s="6">
        <v>22.782</v>
      </c>
      <c r="BC6">
        <v>183.60871589209569</v>
      </c>
      <c r="BD6">
        <v>12.332666978489897</v>
      </c>
      <c r="BE6">
        <v>1985</v>
      </c>
      <c r="BF6" s="6">
        <v>22.782</v>
      </c>
      <c r="BG6">
        <v>183.17028704859433</v>
      </c>
      <c r="BH6">
        <v>12.190411547642402</v>
      </c>
      <c r="BI6">
        <v>1985</v>
      </c>
      <c r="BJ6" s="6">
        <v>22.782</v>
      </c>
      <c r="BK6">
        <v>177.91919228956081</v>
      </c>
      <c r="BL6">
        <v>12.525826290701245</v>
      </c>
      <c r="BM6">
        <v>1985</v>
      </c>
      <c r="BN6" s="6">
        <v>22.782</v>
      </c>
      <c r="BO6">
        <v>175.64196721039781</v>
      </c>
      <c r="BP6">
        <v>12.497068983370454</v>
      </c>
      <c r="BQ6">
        <v>1985</v>
      </c>
      <c r="BR6" s="6">
        <v>22.782</v>
      </c>
      <c r="BS6">
        <v>172.37195224058826</v>
      </c>
      <c r="BT6">
        <v>12.367816311682837</v>
      </c>
      <c r="BU6">
        <v>1985</v>
      </c>
      <c r="BV6" s="6">
        <v>22.782</v>
      </c>
      <c r="BW6">
        <v>165.04488815245946</v>
      </c>
      <c r="BX6">
        <v>11.169138357176214</v>
      </c>
      <c r="BY6">
        <v>1985</v>
      </c>
      <c r="BZ6" s="6">
        <v>22.782</v>
      </c>
      <c r="CA6">
        <v>162.37644781298269</v>
      </c>
      <c r="CB6">
        <v>11.416772177200556</v>
      </c>
      <c r="CC6">
        <v>1985</v>
      </c>
      <c r="CD6" s="6">
        <v>22.782</v>
      </c>
      <c r="CE6">
        <v>156.17582995280918</v>
      </c>
      <c r="CF6">
        <v>10.56879599738026</v>
      </c>
    </row>
    <row r="7" spans="2:84" x14ac:dyDescent="0.45">
      <c r="B7">
        <v>0.35919812449609606</v>
      </c>
      <c r="C7" s="11">
        <v>0.93737902127189854</v>
      </c>
      <c r="D7">
        <v>239.50542845188608</v>
      </c>
      <c r="E7">
        <v>1988</v>
      </c>
      <c r="F7" s="6">
        <v>49.213000000000001</v>
      </c>
      <c r="G7" t="s">
        <v>18</v>
      </c>
      <c r="H7">
        <f>TINV(0.0455,H5)</f>
        <v>2.1582634005973014</v>
      </c>
      <c r="I7">
        <v>1990</v>
      </c>
      <c r="J7" s="6">
        <v>86.122</v>
      </c>
      <c r="K7" t="s">
        <v>18</v>
      </c>
      <c r="L7">
        <f>TINV(0.0455,L5)</f>
        <v>2.1689429956774156</v>
      </c>
      <c r="M7">
        <v>1990</v>
      </c>
      <c r="N7" s="6">
        <v>86.122</v>
      </c>
      <c r="O7" t="s">
        <v>18</v>
      </c>
      <c r="P7">
        <f>TINV(0.0455,P5)</f>
        <v>2.1689429956774156</v>
      </c>
      <c r="Q7">
        <v>1990</v>
      </c>
      <c r="R7" s="6">
        <v>86.122</v>
      </c>
      <c r="S7" t="s">
        <v>18</v>
      </c>
      <c r="T7">
        <f>TINV(0.0455,T5)</f>
        <v>2.1689429956774156</v>
      </c>
      <c r="U7">
        <v>1990</v>
      </c>
      <c r="V7" s="6">
        <v>86.122</v>
      </c>
      <c r="W7" t="s">
        <v>18</v>
      </c>
      <c r="X7">
        <f>TINV(0.0455,X5)</f>
        <v>2.1689429956774156</v>
      </c>
      <c r="Y7">
        <v>1990</v>
      </c>
      <c r="Z7" s="6">
        <v>86.122</v>
      </c>
      <c r="AA7" t="s">
        <v>18</v>
      </c>
      <c r="AB7">
        <f>TINV(0.0455,AB5)</f>
        <v>2.1689429956774156</v>
      </c>
      <c r="AC7">
        <v>1990</v>
      </c>
      <c r="AD7" s="6">
        <v>86.122</v>
      </c>
      <c r="AE7" t="s">
        <v>18</v>
      </c>
      <c r="AF7">
        <f>TINV(0.0455,AF5)</f>
        <v>2.1689429956774156</v>
      </c>
      <c r="AG7">
        <v>1988</v>
      </c>
      <c r="AH7" s="6">
        <v>49.213000000000001</v>
      </c>
      <c r="AI7" t="s">
        <v>18</v>
      </c>
      <c r="AJ7">
        <f>TINV(0.0455,AJ5)</f>
        <v>2.1689429956774156</v>
      </c>
      <c r="AK7">
        <v>1988</v>
      </c>
      <c r="AL7" s="6">
        <v>49.213000000000001</v>
      </c>
      <c r="AM7" t="s">
        <v>18</v>
      </c>
      <c r="AN7">
        <f>TINV(0.0455,AN5)</f>
        <v>2.1689429956774156</v>
      </c>
      <c r="AO7">
        <v>1988</v>
      </c>
      <c r="AP7" s="6">
        <v>49.213000000000001</v>
      </c>
      <c r="AQ7" t="s">
        <v>18</v>
      </c>
      <c r="AR7">
        <f>TINV(0.0455,AR5)</f>
        <v>2.1689429956774156</v>
      </c>
      <c r="AS7">
        <v>1988</v>
      </c>
      <c r="AT7" s="6">
        <v>49.213000000000001</v>
      </c>
      <c r="AU7" t="s">
        <v>18</v>
      </c>
      <c r="AV7">
        <f>TINV(0.0455,AV5)</f>
        <v>2.1689429956774156</v>
      </c>
      <c r="AW7">
        <v>1988</v>
      </c>
      <c r="AX7" s="6">
        <v>49.213000000000001</v>
      </c>
      <c r="AY7" t="s">
        <v>18</v>
      </c>
      <c r="AZ7">
        <f>TINV(0.0455,AZ5)</f>
        <v>2.1689429956774156</v>
      </c>
      <c r="BA7">
        <v>1988</v>
      </c>
      <c r="BB7" s="6">
        <v>49.213000000000001</v>
      </c>
      <c r="BC7" t="s">
        <v>18</v>
      </c>
      <c r="BD7">
        <f>TINV(0.0455,BD5)</f>
        <v>2.1689429956774156</v>
      </c>
      <c r="BE7">
        <v>1988</v>
      </c>
      <c r="BF7" s="6">
        <v>49.213000000000001</v>
      </c>
      <c r="BG7" t="s">
        <v>18</v>
      </c>
      <c r="BH7">
        <f>TINV(0.0455,BH5)</f>
        <v>2.1689429956774156</v>
      </c>
      <c r="BI7">
        <v>1988</v>
      </c>
      <c r="BJ7" s="6">
        <v>49.213000000000001</v>
      </c>
      <c r="BK7" t="s">
        <v>18</v>
      </c>
      <c r="BL7">
        <f>TINV(0.0455,BL5)</f>
        <v>2.1689429956774156</v>
      </c>
      <c r="BM7">
        <v>1988</v>
      </c>
      <c r="BN7" s="6">
        <v>49.213000000000001</v>
      </c>
      <c r="BO7" t="s">
        <v>18</v>
      </c>
      <c r="BP7">
        <f>TINV(0.0455,BP5)</f>
        <v>2.1689429956774156</v>
      </c>
      <c r="BQ7">
        <v>1988</v>
      </c>
      <c r="BR7" s="6">
        <v>49.213000000000001</v>
      </c>
      <c r="BS7" t="s">
        <v>18</v>
      </c>
      <c r="BT7">
        <f>TINV(0.0455,BT5)</f>
        <v>2.1689429956774156</v>
      </c>
      <c r="BU7">
        <v>1988</v>
      </c>
      <c r="BV7" s="6">
        <v>49.213000000000001</v>
      </c>
      <c r="BW7" t="s">
        <v>18</v>
      </c>
      <c r="BX7">
        <f>TINV(0.0455,BX5)</f>
        <v>2.1689429956774156</v>
      </c>
      <c r="BY7">
        <v>1988</v>
      </c>
      <c r="BZ7" s="6">
        <v>49.213000000000001</v>
      </c>
      <c r="CA7" t="s">
        <v>18</v>
      </c>
      <c r="CB7">
        <f>TINV(0.0455,CB5)</f>
        <v>2.1689429956774156</v>
      </c>
      <c r="CC7">
        <v>1988</v>
      </c>
      <c r="CD7" s="6">
        <v>49.213000000000001</v>
      </c>
    </row>
    <row r="8" spans="2:84" x14ac:dyDescent="0.45">
      <c r="B8">
        <v>0.36007856583684145</v>
      </c>
      <c r="C8" s="11">
        <v>0.93948449017149971</v>
      </c>
      <c r="D8">
        <v>248.3950293956652</v>
      </c>
      <c r="E8">
        <v>1990</v>
      </c>
      <c r="F8" s="6">
        <v>86.122</v>
      </c>
      <c r="G8" t="s">
        <v>19</v>
      </c>
      <c r="H8">
        <f>H7*G3</f>
        <v>4.9444373529108077E-2</v>
      </c>
      <c r="I8">
        <v>1992</v>
      </c>
      <c r="J8" s="6">
        <v>118.11</v>
      </c>
      <c r="K8" t="s">
        <v>19</v>
      </c>
      <c r="L8">
        <f>L7*K3</f>
        <v>5.5855447635212205E-2</v>
      </c>
      <c r="M8">
        <v>1992</v>
      </c>
      <c r="N8" s="6">
        <v>118.11</v>
      </c>
      <c r="O8" t="s">
        <v>19</v>
      </c>
      <c r="P8">
        <f>P7*O3</f>
        <v>5.3701106688309935E-2</v>
      </c>
      <c r="Q8">
        <v>1992</v>
      </c>
      <c r="R8" s="6">
        <v>118.11</v>
      </c>
      <c r="S8" t="s">
        <v>19</v>
      </c>
      <c r="T8">
        <f>T7*S3</f>
        <v>5.4082347342764472E-2</v>
      </c>
      <c r="U8">
        <v>1992</v>
      </c>
      <c r="V8" s="6">
        <v>118.11</v>
      </c>
      <c r="W8" t="s">
        <v>19</v>
      </c>
      <c r="X8">
        <f>X7*W3</f>
        <v>5.2596042391454177E-2</v>
      </c>
      <c r="Y8">
        <v>1992</v>
      </c>
      <c r="Z8" s="6">
        <v>118.11</v>
      </c>
      <c r="AA8" t="s">
        <v>19</v>
      </c>
      <c r="AB8">
        <f>AB7*AA3</f>
        <v>5.175285483751535E-2</v>
      </c>
      <c r="AC8">
        <v>1992</v>
      </c>
      <c r="AD8" s="6">
        <v>118.11</v>
      </c>
      <c r="AE8" t="s">
        <v>19</v>
      </c>
      <c r="AF8">
        <f>AF7*AE3</f>
        <v>5.0341310583937128E-2</v>
      </c>
      <c r="AG8">
        <v>1992</v>
      </c>
      <c r="AH8" s="6">
        <v>118.11</v>
      </c>
      <c r="AI8" t="s">
        <v>19</v>
      </c>
      <c r="AJ8">
        <f>AJ7*AI3</f>
        <v>4.9553457012362377E-2</v>
      </c>
      <c r="AK8">
        <v>1990</v>
      </c>
      <c r="AL8" s="6">
        <v>86.122</v>
      </c>
      <c r="AM8" t="s">
        <v>19</v>
      </c>
      <c r="AN8">
        <f>AN7*AM3</f>
        <v>4.7482444015190417E-2</v>
      </c>
      <c r="AO8">
        <v>1990</v>
      </c>
      <c r="AP8" s="6">
        <v>86.122</v>
      </c>
      <c r="AQ8" t="s">
        <v>19</v>
      </c>
      <c r="AR8">
        <f>AR7*AQ3</f>
        <v>4.9380610541277049E-2</v>
      </c>
      <c r="AS8">
        <v>1990</v>
      </c>
      <c r="AT8" s="6">
        <v>86.122</v>
      </c>
      <c r="AU8" t="s">
        <v>19</v>
      </c>
      <c r="AV8">
        <f>AV7*AU3</f>
        <v>4.9614948212391402E-2</v>
      </c>
      <c r="AW8">
        <v>1990</v>
      </c>
      <c r="AX8" s="6">
        <v>86.122</v>
      </c>
      <c r="AY8" t="s">
        <v>19</v>
      </c>
      <c r="AZ8">
        <f>AZ7*AY3</f>
        <v>5.0243674694126654E-2</v>
      </c>
      <c r="BA8">
        <v>1990</v>
      </c>
      <c r="BB8" s="6">
        <v>86.122</v>
      </c>
      <c r="BC8" t="s">
        <v>19</v>
      </c>
      <c r="BD8">
        <f>BD7*BC3</f>
        <v>5.0996690872485678E-2</v>
      </c>
      <c r="BE8">
        <v>1990</v>
      </c>
      <c r="BF8" s="6">
        <v>86.122</v>
      </c>
      <c r="BG8" t="s">
        <v>19</v>
      </c>
      <c r="BH8">
        <f>BH7*BG3</f>
        <v>5.0881459943561025E-2</v>
      </c>
      <c r="BI8">
        <v>1990</v>
      </c>
      <c r="BJ8" s="6">
        <v>86.122</v>
      </c>
      <c r="BK8" t="s">
        <v>19</v>
      </c>
      <c r="BL8">
        <f>BL7*BK3</f>
        <v>5.1800644399852748E-2</v>
      </c>
      <c r="BM8">
        <v>1990</v>
      </c>
      <c r="BN8" s="6">
        <v>86.122</v>
      </c>
      <c r="BO8" t="s">
        <v>19</v>
      </c>
      <c r="BP8">
        <f>BP7*BO3</f>
        <v>5.200813606300491E-2</v>
      </c>
      <c r="BQ8">
        <v>1990</v>
      </c>
      <c r="BR8" s="6">
        <v>86.122</v>
      </c>
      <c r="BS8" t="s">
        <v>19</v>
      </c>
      <c r="BT8">
        <f>BT7*BS3</f>
        <v>5.204912821252055E-2</v>
      </c>
      <c r="BU8">
        <v>1990</v>
      </c>
      <c r="BV8" s="6">
        <v>86.122</v>
      </c>
      <c r="BW8" t="s">
        <v>19</v>
      </c>
      <c r="BX8">
        <f>BX7*BW3</f>
        <v>4.9802826292069419E-2</v>
      </c>
      <c r="BY8">
        <v>1990</v>
      </c>
      <c r="BZ8" s="6">
        <v>86.122</v>
      </c>
      <c r="CA8" t="s">
        <v>19</v>
      </c>
      <c r="CB8">
        <f>CB7*CA3</f>
        <v>5.0744127234525205E-2</v>
      </c>
      <c r="CC8">
        <v>1990</v>
      </c>
      <c r="CD8" s="6">
        <v>86.122</v>
      </c>
    </row>
    <row r="9" spans="2:84" x14ac:dyDescent="0.45">
      <c r="B9">
        <v>0.36145798641620419</v>
      </c>
      <c r="C9" s="11">
        <v>0.94456234940242834</v>
      </c>
      <c r="D9">
        <v>272.61251924519451</v>
      </c>
      <c r="E9">
        <v>1992</v>
      </c>
      <c r="F9" s="6">
        <v>118.11</v>
      </c>
      <c r="G9" t="s">
        <v>20</v>
      </c>
      <c r="H9">
        <f>G2+H8</f>
        <v>1.4846456798142142</v>
      </c>
      <c r="I9">
        <v>1993</v>
      </c>
      <c r="J9" s="6">
        <v>246.06299999999999</v>
      </c>
      <c r="K9" t="s">
        <v>20</v>
      </c>
      <c r="L9">
        <f>K2+L8</f>
        <v>1.5144226514513766</v>
      </c>
      <c r="M9">
        <v>1993</v>
      </c>
      <c r="N9" s="6">
        <v>246.06299999999999</v>
      </c>
      <c r="O9" t="s">
        <v>20</v>
      </c>
      <c r="P9">
        <f>O2+P8</f>
        <v>1.5148448753548065</v>
      </c>
      <c r="Q9">
        <v>1993</v>
      </c>
      <c r="R9" s="6">
        <v>246.06299999999999</v>
      </c>
      <c r="S9" t="s">
        <v>20</v>
      </c>
      <c r="T9">
        <f>S2+T8</f>
        <v>1.4912955531740175</v>
      </c>
      <c r="U9">
        <v>1993</v>
      </c>
      <c r="V9" s="6">
        <v>246.06299999999999</v>
      </c>
      <c r="W9" t="s">
        <v>20</v>
      </c>
      <c r="X9">
        <f>W2+X8</f>
        <v>1.4906430219037381</v>
      </c>
      <c r="Y9">
        <v>1993</v>
      </c>
      <c r="Z9" s="6">
        <v>246.06299999999999</v>
      </c>
      <c r="AA9" t="s">
        <v>20</v>
      </c>
      <c r="AB9">
        <f>AA2+AB8</f>
        <v>1.4838244168401395</v>
      </c>
      <c r="AC9">
        <v>1993</v>
      </c>
      <c r="AD9" s="6">
        <v>246.06299999999999</v>
      </c>
      <c r="AE9" t="s">
        <v>20</v>
      </c>
      <c r="AF9">
        <f>AE2+AF8</f>
        <v>1.4825218340930737</v>
      </c>
      <c r="AG9">
        <v>1993</v>
      </c>
      <c r="AH9" s="6">
        <v>246.06299999999999</v>
      </c>
      <c r="AI9" t="s">
        <v>20</v>
      </c>
      <c r="AJ9">
        <f>AI2+AJ8</f>
        <v>1.4829954867214208</v>
      </c>
      <c r="AK9">
        <v>1993</v>
      </c>
      <c r="AL9" s="6">
        <v>246.06299999999999</v>
      </c>
      <c r="AM9" t="s">
        <v>20</v>
      </c>
      <c r="AN9">
        <f>AM2+AN8</f>
        <v>1.482903157564204</v>
      </c>
      <c r="AO9">
        <v>1992</v>
      </c>
      <c r="AP9" s="6">
        <v>118.11</v>
      </c>
      <c r="AQ9" t="s">
        <v>20</v>
      </c>
      <c r="AR9">
        <f>AQ2+AR8</f>
        <v>1.4857295659482528</v>
      </c>
      <c r="AS9">
        <v>1992</v>
      </c>
      <c r="AT9" s="6">
        <v>118.11</v>
      </c>
      <c r="AU9" t="s">
        <v>20</v>
      </c>
      <c r="AV9">
        <f>AU2+AV8</f>
        <v>1.4868584065796724</v>
      </c>
      <c r="AW9">
        <v>1992</v>
      </c>
      <c r="AX9" s="6">
        <v>118.11</v>
      </c>
      <c r="AY9" t="s">
        <v>20</v>
      </c>
      <c r="AZ9">
        <f>AY2+AZ8</f>
        <v>1.4879352740547291</v>
      </c>
      <c r="BA9">
        <v>1992</v>
      </c>
      <c r="BB9" s="6">
        <v>118.11</v>
      </c>
      <c r="BC9" t="s">
        <v>20</v>
      </c>
      <c r="BD9">
        <f>BC2+BD8</f>
        <v>1.4884708072543511</v>
      </c>
      <c r="BE9">
        <v>1992</v>
      </c>
      <c r="BF9" s="6">
        <v>118.11</v>
      </c>
      <c r="BG9" t="s">
        <v>20</v>
      </c>
      <c r="BH9">
        <f>BG2+BH8</f>
        <v>1.4895799778205359</v>
      </c>
      <c r="BI9">
        <v>1992</v>
      </c>
      <c r="BJ9" s="6">
        <v>118.11</v>
      </c>
      <c r="BK9" t="s">
        <v>20</v>
      </c>
      <c r="BL9">
        <f>BK2+BL8</f>
        <v>1.485192704552347</v>
      </c>
      <c r="BM9">
        <v>1992</v>
      </c>
      <c r="BN9" s="6">
        <v>118.11</v>
      </c>
      <c r="BO9" t="s">
        <v>20</v>
      </c>
      <c r="BP9">
        <f>BO2+BP8</f>
        <v>1.4847329232884194</v>
      </c>
      <c r="BQ9">
        <v>1992</v>
      </c>
      <c r="BR9" s="6">
        <v>118.11</v>
      </c>
      <c r="BS9" t="s">
        <v>20</v>
      </c>
      <c r="BT9">
        <f>BS2+BT8</f>
        <v>1.4830210384582576</v>
      </c>
      <c r="BU9">
        <v>1992</v>
      </c>
      <c r="BV9" s="6">
        <v>118.11</v>
      </c>
      <c r="BW9" t="s">
        <v>20</v>
      </c>
      <c r="BX9">
        <f>BW2+BX8</f>
        <v>1.4732292422611013</v>
      </c>
      <c r="BY9">
        <v>1992</v>
      </c>
      <c r="BZ9" s="6">
        <v>118.11</v>
      </c>
      <c r="CA9" t="s">
        <v>20</v>
      </c>
      <c r="CB9">
        <f>CA2+CB8</f>
        <v>1.4739743865024693</v>
      </c>
      <c r="CC9">
        <v>1992</v>
      </c>
      <c r="CD9" s="6">
        <v>118.11</v>
      </c>
    </row>
    <row r="10" spans="2:84" x14ac:dyDescent="0.45">
      <c r="B10">
        <v>0.36210444626312249</v>
      </c>
      <c r="C10" s="11">
        <v>0.94051150078221435</v>
      </c>
      <c r="D10">
        <v>252.95955033971342</v>
      </c>
      <c r="E10">
        <v>1993</v>
      </c>
      <c r="F10" s="6">
        <v>246.06299999999999</v>
      </c>
      <c r="G10" t="s">
        <v>21</v>
      </c>
      <c r="H10">
        <f>G2-H8</f>
        <v>1.385756932755998</v>
      </c>
      <c r="I10">
        <v>1994</v>
      </c>
      <c r="J10" s="6">
        <v>369.09500000000003</v>
      </c>
      <c r="K10" t="s">
        <v>21</v>
      </c>
      <c r="L10">
        <f>K2-L8</f>
        <v>1.4027117561809521</v>
      </c>
      <c r="M10">
        <v>1994</v>
      </c>
      <c r="N10" s="6">
        <v>369.09500000000003</v>
      </c>
      <c r="O10" t="s">
        <v>21</v>
      </c>
      <c r="P10">
        <f>O2-P8</f>
        <v>1.4074426619781866</v>
      </c>
      <c r="Q10">
        <v>1994</v>
      </c>
      <c r="R10" s="6">
        <v>369.09500000000003</v>
      </c>
      <c r="S10" t="s">
        <v>21</v>
      </c>
      <c r="T10">
        <f>S2-T8</f>
        <v>1.3831308584884885</v>
      </c>
      <c r="U10">
        <v>1994</v>
      </c>
      <c r="V10" s="6">
        <v>369.09500000000003</v>
      </c>
      <c r="W10" t="s">
        <v>21</v>
      </c>
      <c r="X10">
        <f>W2-X8</f>
        <v>1.3854509371208297</v>
      </c>
      <c r="Y10">
        <v>1994</v>
      </c>
      <c r="Z10" s="6">
        <v>369.09500000000003</v>
      </c>
      <c r="AA10" t="s">
        <v>21</v>
      </c>
      <c r="AB10">
        <f>AA2-AB8</f>
        <v>1.3803187071651091</v>
      </c>
      <c r="AC10">
        <v>1994</v>
      </c>
      <c r="AD10" s="6">
        <v>369.09500000000003</v>
      </c>
      <c r="AE10" t="s">
        <v>21</v>
      </c>
      <c r="AF10">
        <f>AE2-AF8</f>
        <v>1.3818392129251993</v>
      </c>
      <c r="AG10">
        <v>1994</v>
      </c>
      <c r="AH10" s="6">
        <v>369.09500000000003</v>
      </c>
      <c r="AI10" t="s">
        <v>21</v>
      </c>
      <c r="AJ10">
        <f>AI2-AJ8</f>
        <v>1.3838885726966961</v>
      </c>
      <c r="AK10">
        <v>1994</v>
      </c>
      <c r="AL10" s="6">
        <v>369.09500000000003</v>
      </c>
      <c r="AM10" t="s">
        <v>21</v>
      </c>
      <c r="AN10">
        <f>AM2-AN8</f>
        <v>1.3879382695338232</v>
      </c>
      <c r="AO10">
        <v>1994</v>
      </c>
      <c r="AP10" s="6">
        <v>369.09500000000003</v>
      </c>
      <c r="AQ10" t="s">
        <v>21</v>
      </c>
      <c r="AR10">
        <f>AQ2-AR8</f>
        <v>1.3869683448656986</v>
      </c>
      <c r="AS10">
        <v>1993</v>
      </c>
      <c r="AT10" s="6">
        <v>246.06299999999999</v>
      </c>
      <c r="AU10" t="s">
        <v>21</v>
      </c>
      <c r="AV10">
        <f>AU2-AV8</f>
        <v>1.3876285101548897</v>
      </c>
      <c r="AW10">
        <v>1993</v>
      </c>
      <c r="AX10" s="6">
        <v>246.06299999999999</v>
      </c>
      <c r="AY10" t="s">
        <v>21</v>
      </c>
      <c r="AZ10">
        <f>AY2-AZ8</f>
        <v>1.3874479246664759</v>
      </c>
      <c r="BA10">
        <v>1993</v>
      </c>
      <c r="BB10" s="6">
        <v>246.06299999999999</v>
      </c>
      <c r="BC10" t="s">
        <v>21</v>
      </c>
      <c r="BD10">
        <f>BC2-BD8</f>
        <v>1.3864774255093797</v>
      </c>
      <c r="BE10">
        <v>1993</v>
      </c>
      <c r="BF10" s="6">
        <v>246.06299999999999</v>
      </c>
      <c r="BG10" t="s">
        <v>21</v>
      </c>
      <c r="BH10">
        <f>BG2-BH8</f>
        <v>1.3878170579334139</v>
      </c>
      <c r="BI10">
        <v>1993</v>
      </c>
      <c r="BJ10" s="6">
        <v>246.06299999999999</v>
      </c>
      <c r="BK10" t="s">
        <v>21</v>
      </c>
      <c r="BL10">
        <f>BK2-BL8</f>
        <v>1.3815914157526417</v>
      </c>
      <c r="BM10">
        <v>1993</v>
      </c>
      <c r="BN10" s="6">
        <v>246.06299999999999</v>
      </c>
      <c r="BO10" t="s">
        <v>21</v>
      </c>
      <c r="BP10">
        <f>BO2-BP8</f>
        <v>1.3807166511624096</v>
      </c>
      <c r="BQ10">
        <v>1993</v>
      </c>
      <c r="BR10" s="6">
        <v>246.06299999999999</v>
      </c>
      <c r="BS10" t="s">
        <v>21</v>
      </c>
      <c r="BT10">
        <f>BS2-BT8</f>
        <v>1.3789227820332164</v>
      </c>
      <c r="BU10">
        <v>1993</v>
      </c>
      <c r="BV10" s="6">
        <v>246.06299999999999</v>
      </c>
      <c r="BW10" t="s">
        <v>21</v>
      </c>
      <c r="BX10">
        <f>BW2-BX8</f>
        <v>1.3736235896769626</v>
      </c>
      <c r="BY10">
        <v>1993</v>
      </c>
      <c r="BZ10" s="6">
        <v>246.06299999999999</v>
      </c>
      <c r="CA10" t="s">
        <v>21</v>
      </c>
      <c r="CB10">
        <f>CA2-CB8</f>
        <v>1.3724861320334187</v>
      </c>
      <c r="CC10">
        <v>1993</v>
      </c>
      <c r="CD10" s="6">
        <v>246.06299999999999</v>
      </c>
    </row>
    <row r="11" spans="2:84" x14ac:dyDescent="0.45">
      <c r="B11">
        <v>0.36272701401831936</v>
      </c>
      <c r="C11" s="11">
        <v>0.94017305972015452</v>
      </c>
      <c r="D11">
        <v>251.43804588967237</v>
      </c>
      <c r="E11">
        <v>1994</v>
      </c>
      <c r="F11" s="6">
        <v>369.09500000000003</v>
      </c>
      <c r="G11" t="s">
        <v>22</v>
      </c>
      <c r="H11" s="12">
        <f>LN(G2)</f>
        <v>0.36130512249833641</v>
      </c>
      <c r="I11">
        <v>1995</v>
      </c>
      <c r="J11" s="6">
        <v>615.15899999999999</v>
      </c>
      <c r="K11" t="s">
        <v>22</v>
      </c>
      <c r="L11" s="12">
        <f>LN(K2)</f>
        <v>0.37745458661492598</v>
      </c>
      <c r="M11">
        <v>1995</v>
      </c>
      <c r="N11" s="6">
        <v>615.15899999999999</v>
      </c>
      <c r="O11" t="s">
        <v>22</v>
      </c>
      <c r="P11" s="12">
        <f>LN(O2)</f>
        <v>0.37921953221636107</v>
      </c>
      <c r="Q11">
        <v>1995</v>
      </c>
      <c r="R11" s="6">
        <v>615.15899999999999</v>
      </c>
      <c r="S11" t="s">
        <v>22</v>
      </c>
      <c r="T11" s="12">
        <f>LN(S2)</f>
        <v>0.36270596479784861</v>
      </c>
      <c r="U11">
        <v>1995</v>
      </c>
      <c r="V11" s="6">
        <v>615.15899999999999</v>
      </c>
      <c r="W11" t="s">
        <v>22</v>
      </c>
      <c r="X11" s="12">
        <f>LN(W2)</f>
        <v>0.36328592880155969</v>
      </c>
      <c r="Y11">
        <v>1995</v>
      </c>
      <c r="Z11" s="6">
        <v>615.15899999999999</v>
      </c>
      <c r="AA11" t="s">
        <v>22</v>
      </c>
      <c r="AB11" s="12">
        <f>LN(AA2)</f>
        <v>0.3591220407553416</v>
      </c>
      <c r="AC11">
        <v>1995</v>
      </c>
      <c r="AD11" s="6">
        <v>615.15899999999999</v>
      </c>
      <c r="AE11" t="s">
        <v>22</v>
      </c>
      <c r="AF11" s="12">
        <f>LN(AE2)</f>
        <v>0.35919812449609606</v>
      </c>
      <c r="AG11">
        <v>1995</v>
      </c>
      <c r="AH11" s="6">
        <v>615.15899999999999</v>
      </c>
      <c r="AI11" t="s">
        <v>22</v>
      </c>
      <c r="AJ11" s="12">
        <f>LN(AI2)</f>
        <v>0.36007856583684145</v>
      </c>
      <c r="AK11">
        <v>1995</v>
      </c>
      <c r="AL11" s="6">
        <v>615.15899999999999</v>
      </c>
      <c r="AM11" t="s">
        <v>22</v>
      </c>
      <c r="AN11" s="12">
        <f>LN(AM2)</f>
        <v>0.36145798641620419</v>
      </c>
      <c r="AO11">
        <v>1995</v>
      </c>
      <c r="AP11" s="6">
        <v>615.15899999999999</v>
      </c>
      <c r="AQ11" t="s">
        <v>22</v>
      </c>
      <c r="AR11" s="12">
        <f>LN(AQ2)</f>
        <v>0.36210444626312249</v>
      </c>
      <c r="AS11">
        <v>1995</v>
      </c>
      <c r="AT11" s="6">
        <v>615.15899999999999</v>
      </c>
      <c r="AU11" t="s">
        <v>22</v>
      </c>
      <c r="AV11" s="12">
        <f>LN(AU2)</f>
        <v>0.36272701401831936</v>
      </c>
      <c r="AW11">
        <v>1994</v>
      </c>
      <c r="AX11" s="6">
        <v>369.09500000000003</v>
      </c>
      <c r="AY11" t="s">
        <v>22</v>
      </c>
      <c r="AZ11" s="12">
        <f>LN(AY2)</f>
        <v>0.36303877131923407</v>
      </c>
      <c r="BA11">
        <v>1994</v>
      </c>
      <c r="BB11" s="6">
        <v>369.09500000000003</v>
      </c>
      <c r="BC11" t="s">
        <v>22</v>
      </c>
      <c r="BD11" s="12">
        <f>LN(BC2)</f>
        <v>0.36288748753203448</v>
      </c>
      <c r="BE11">
        <v>1994</v>
      </c>
      <c r="BF11" s="6">
        <v>369.09500000000003</v>
      </c>
      <c r="BG11" t="s">
        <v>22</v>
      </c>
      <c r="BH11" s="12">
        <f>LN(BG2)</f>
        <v>0.36373889787819336</v>
      </c>
      <c r="BI11">
        <v>1994</v>
      </c>
      <c r="BJ11" s="6">
        <v>369.09500000000003</v>
      </c>
      <c r="BK11" t="s">
        <v>22</v>
      </c>
      <c r="BL11" s="12">
        <f>LN(BK2)</f>
        <v>0.36004370539148406</v>
      </c>
      <c r="BM11">
        <v>1994</v>
      </c>
      <c r="BN11" s="6">
        <v>369.09500000000003</v>
      </c>
      <c r="BO11" t="s">
        <v>22</v>
      </c>
      <c r="BP11" s="12">
        <f>LN(BO2)</f>
        <v>0.35957807682526127</v>
      </c>
      <c r="BQ11">
        <v>1994</v>
      </c>
      <c r="BR11" s="6">
        <v>369.09500000000003</v>
      </c>
      <c r="BS11" t="s">
        <v>22</v>
      </c>
      <c r="BT11" s="12">
        <f>LN(BS2)</f>
        <v>0.35835387092374787</v>
      </c>
      <c r="BU11">
        <v>1994</v>
      </c>
      <c r="BV11" s="6">
        <v>369.09500000000003</v>
      </c>
      <c r="BW11" t="s">
        <v>22</v>
      </c>
      <c r="BX11" s="12">
        <f>LN(BW2)</f>
        <v>0.35306693407041351</v>
      </c>
      <c r="BY11">
        <v>1994</v>
      </c>
      <c r="BZ11" s="6">
        <v>369.09500000000003</v>
      </c>
      <c r="CA11" t="s">
        <v>22</v>
      </c>
      <c r="CB11" s="12">
        <f>LN(CA2)</f>
        <v>0.35292911857400694</v>
      </c>
      <c r="CC11">
        <v>1994</v>
      </c>
      <c r="CD11" s="6">
        <v>369.09500000000003</v>
      </c>
    </row>
    <row r="12" spans="2:84" x14ac:dyDescent="0.45">
      <c r="B12">
        <v>0.36303877131923407</v>
      </c>
      <c r="C12" s="11">
        <v>0.93883939347778012</v>
      </c>
      <c r="D12">
        <v>245.60630035915574</v>
      </c>
      <c r="E12">
        <v>1995</v>
      </c>
      <c r="F12" s="6">
        <v>615.15899999999999</v>
      </c>
      <c r="G12" t="s">
        <v>23</v>
      </c>
      <c r="H12" s="12">
        <f>LN(H9)</f>
        <v>0.39517614433357756</v>
      </c>
      <c r="I12">
        <v>1996</v>
      </c>
      <c r="J12" s="6">
        <v>1107.2860000000001</v>
      </c>
      <c r="K12" t="s">
        <v>23</v>
      </c>
      <c r="L12" s="12">
        <f>LN(L9)</f>
        <v>0.41503427817788302</v>
      </c>
      <c r="M12">
        <v>1996</v>
      </c>
      <c r="N12" s="6">
        <v>1107.2860000000001</v>
      </c>
      <c r="O12" t="s">
        <v>23</v>
      </c>
      <c r="P12" s="12">
        <f>LN(P9)</f>
        <v>0.41531304121378382</v>
      </c>
      <c r="Q12">
        <v>1996</v>
      </c>
      <c r="R12" s="6">
        <v>1107.2860000000001</v>
      </c>
      <c r="S12" t="s">
        <v>23</v>
      </c>
      <c r="T12" s="12">
        <f>LN(T9)</f>
        <v>0.39964524093679576</v>
      </c>
      <c r="U12">
        <v>1996</v>
      </c>
      <c r="V12" s="6">
        <v>1107.2860000000001</v>
      </c>
      <c r="W12" t="s">
        <v>23</v>
      </c>
      <c r="X12" s="12">
        <f>LN(X9)</f>
        <v>0.39920758518751326</v>
      </c>
      <c r="Y12">
        <v>1996</v>
      </c>
      <c r="Z12" s="6">
        <v>1107.2860000000001</v>
      </c>
      <c r="AA12" t="s">
        <v>23</v>
      </c>
      <c r="AB12" s="12">
        <f>LN(AB9)</f>
        <v>0.39462282025195455</v>
      </c>
      <c r="AC12">
        <v>1996</v>
      </c>
      <c r="AD12" s="6">
        <v>1107.2860000000001</v>
      </c>
      <c r="AE12" t="s">
        <v>23</v>
      </c>
      <c r="AF12" s="12">
        <f>LN(AF9)</f>
        <v>0.39374457966869136</v>
      </c>
      <c r="AG12">
        <v>1996</v>
      </c>
      <c r="AH12" s="6">
        <v>1107.2860000000001</v>
      </c>
      <c r="AI12" t="s">
        <v>23</v>
      </c>
      <c r="AJ12" s="12">
        <f>LN(AJ9)</f>
        <v>0.39406401980755029</v>
      </c>
      <c r="AK12">
        <v>1996</v>
      </c>
      <c r="AL12" s="6">
        <v>1107.2860000000001</v>
      </c>
      <c r="AM12" t="s">
        <v>23</v>
      </c>
      <c r="AN12" s="12">
        <f>LN(AN9)</f>
        <v>0.3940017593136359</v>
      </c>
      <c r="AO12">
        <v>1996</v>
      </c>
      <c r="AP12" s="6">
        <v>1107.2860000000001</v>
      </c>
      <c r="AQ12" t="s">
        <v>23</v>
      </c>
      <c r="AR12" s="12">
        <f>LN(AR9)</f>
        <v>0.39590594181198824</v>
      </c>
      <c r="AS12">
        <v>1996</v>
      </c>
      <c r="AT12" s="6">
        <v>1107.2860000000001</v>
      </c>
      <c r="AU12" t="s">
        <v>23</v>
      </c>
      <c r="AV12" s="12">
        <f>LN(AV9)</f>
        <v>0.39666544208321014</v>
      </c>
      <c r="AW12">
        <v>1996</v>
      </c>
      <c r="AX12" s="6">
        <v>1107.2860000000001</v>
      </c>
      <c r="AY12" t="s">
        <v>23</v>
      </c>
      <c r="AZ12" s="12">
        <f>LN(AZ9)</f>
        <v>0.39738943684567413</v>
      </c>
      <c r="BA12">
        <v>1995</v>
      </c>
      <c r="BB12" s="6">
        <v>615.15899999999999</v>
      </c>
      <c r="BC12" t="s">
        <v>23</v>
      </c>
      <c r="BD12" s="12">
        <f>LN(BD9)</f>
        <v>0.39774928909081225</v>
      </c>
      <c r="BE12">
        <v>1995</v>
      </c>
      <c r="BF12" s="6">
        <v>615.15899999999999</v>
      </c>
      <c r="BG12" t="s">
        <v>23</v>
      </c>
      <c r="BH12" s="12">
        <f>LN(BH9)</f>
        <v>0.39849418613758586</v>
      </c>
      <c r="BI12">
        <v>1995</v>
      </c>
      <c r="BJ12" s="6">
        <v>615.15899999999999</v>
      </c>
      <c r="BK12" t="s">
        <v>23</v>
      </c>
      <c r="BL12" s="12">
        <f>LN(BL9)</f>
        <v>0.39554453121092326</v>
      </c>
      <c r="BM12">
        <v>1995</v>
      </c>
      <c r="BN12" s="6">
        <v>615.15899999999999</v>
      </c>
      <c r="BO12" t="s">
        <v>23</v>
      </c>
      <c r="BP12" s="12">
        <f>LN(BP9)</f>
        <v>0.39523490644234954</v>
      </c>
      <c r="BQ12">
        <v>1995</v>
      </c>
      <c r="BR12" s="6">
        <v>615.15899999999999</v>
      </c>
      <c r="BS12" t="s">
        <v>23</v>
      </c>
      <c r="BT12" s="12">
        <f>LN(BT9)</f>
        <v>0.39408124947341394</v>
      </c>
      <c r="BU12">
        <v>1995</v>
      </c>
      <c r="BV12" s="6">
        <v>615.15899999999999</v>
      </c>
      <c r="BW12" t="s">
        <v>23</v>
      </c>
      <c r="BX12" s="12">
        <f>LN(BX9)</f>
        <v>0.38745675487663855</v>
      </c>
      <c r="BY12">
        <v>1995</v>
      </c>
      <c r="BZ12" s="6">
        <v>615.15899999999999</v>
      </c>
      <c r="CA12" t="s">
        <v>23</v>
      </c>
      <c r="CB12" s="12">
        <f>LN(CB9)</f>
        <v>0.38796241675216897</v>
      </c>
      <c r="CC12">
        <v>1995</v>
      </c>
      <c r="CD12" s="6">
        <v>615.15899999999999</v>
      </c>
    </row>
    <row r="13" spans="2:84" x14ac:dyDescent="0.45">
      <c r="B13">
        <v>0.36288748753203448</v>
      </c>
      <c r="C13" s="11">
        <v>0.93705940624786077</v>
      </c>
      <c r="D13">
        <v>238.20796097043802</v>
      </c>
      <c r="E13">
        <v>1996</v>
      </c>
      <c r="F13" s="6">
        <v>1107.2860000000001</v>
      </c>
      <c r="G13" t="s">
        <v>24</v>
      </c>
      <c r="H13" s="12">
        <f>LN(H10)</f>
        <v>0.32624651219611445</v>
      </c>
      <c r="I13">
        <v>1997</v>
      </c>
      <c r="J13" s="6">
        <v>1414.865</v>
      </c>
      <c r="K13" t="s">
        <v>24</v>
      </c>
      <c r="L13" s="12">
        <f>LN(L10)</f>
        <v>0.33840733181690957</v>
      </c>
      <c r="M13">
        <v>1997</v>
      </c>
      <c r="N13" s="6">
        <v>1414.865</v>
      </c>
      <c r="O13" t="s">
        <v>24</v>
      </c>
      <c r="P13" s="12">
        <f>LN(P10)</f>
        <v>0.34177434270861867</v>
      </c>
      <c r="Q13">
        <v>1997</v>
      </c>
      <c r="R13" s="6">
        <v>1414.865</v>
      </c>
      <c r="S13" t="s">
        <v>24</v>
      </c>
      <c r="T13" s="12">
        <f>LN(T10)</f>
        <v>0.32434966750403105</v>
      </c>
      <c r="U13">
        <v>1997</v>
      </c>
      <c r="V13" s="6">
        <v>1414.865</v>
      </c>
      <c r="W13" t="s">
        <v>24</v>
      </c>
      <c r="X13" s="12">
        <f>LN(X10)</f>
        <v>0.32602567301639207</v>
      </c>
      <c r="Y13">
        <v>1997</v>
      </c>
      <c r="Z13" s="6">
        <v>1414.865</v>
      </c>
      <c r="AA13" t="s">
        <v>24</v>
      </c>
      <c r="AB13" s="12">
        <f>LN(AB10)</f>
        <v>0.32231441972600267</v>
      </c>
      <c r="AC13">
        <v>1997</v>
      </c>
      <c r="AD13" s="6">
        <v>1414.865</v>
      </c>
      <c r="AE13" t="s">
        <v>24</v>
      </c>
      <c r="AF13" s="12">
        <f>LN(AF10)</f>
        <v>0.32341537481811738</v>
      </c>
      <c r="AG13">
        <v>1997</v>
      </c>
      <c r="AH13" s="6">
        <v>1414.865</v>
      </c>
      <c r="AI13" t="s">
        <v>24</v>
      </c>
      <c r="AJ13" s="12">
        <f>LN(AJ10)</f>
        <v>0.32489734289698813</v>
      </c>
      <c r="AK13">
        <v>1997</v>
      </c>
      <c r="AL13" s="6">
        <v>1414.865</v>
      </c>
      <c r="AM13" t="s">
        <v>24</v>
      </c>
      <c r="AN13" s="12">
        <f>LN(AN10)</f>
        <v>0.32781938669633448</v>
      </c>
      <c r="AO13">
        <v>1997</v>
      </c>
      <c r="AP13" s="6">
        <v>1414.865</v>
      </c>
      <c r="AQ13" t="s">
        <v>24</v>
      </c>
      <c r="AR13" s="12">
        <f>LN(AR10)</f>
        <v>0.32712031833663452</v>
      </c>
      <c r="AS13">
        <v>1997</v>
      </c>
      <c r="AT13" s="6">
        <v>1414.865</v>
      </c>
      <c r="AU13" t="s">
        <v>24</v>
      </c>
      <c r="AV13" s="12">
        <f>LN(AV10)</f>
        <v>0.32759618228094356</v>
      </c>
      <c r="AW13">
        <v>1997</v>
      </c>
      <c r="AX13" s="6">
        <v>1414.865</v>
      </c>
      <c r="AY13" t="s">
        <v>24</v>
      </c>
      <c r="AZ13" s="12">
        <f>LN(AZ10)</f>
        <v>0.32746603416220871</v>
      </c>
      <c r="BA13">
        <v>1997</v>
      </c>
      <c r="BB13" s="6">
        <v>1414.865</v>
      </c>
      <c r="BC13" t="s">
        <v>24</v>
      </c>
      <c r="BD13" s="12">
        <f>LN(BD10)</f>
        <v>0.32676630430348497</v>
      </c>
      <c r="BE13">
        <v>1996</v>
      </c>
      <c r="BF13" s="6">
        <v>1107.2860000000001</v>
      </c>
      <c r="BG13" t="s">
        <v>24</v>
      </c>
      <c r="BH13" s="12">
        <f>LN(BH10)</f>
        <v>0.32773205075624867</v>
      </c>
      <c r="BI13">
        <v>1996</v>
      </c>
      <c r="BJ13" s="6">
        <v>1107.2860000000001</v>
      </c>
      <c r="BK13" t="s">
        <v>24</v>
      </c>
      <c r="BL13" s="12">
        <f>LN(BL10)</f>
        <v>0.32323603456571498</v>
      </c>
      <c r="BM13">
        <v>1996</v>
      </c>
      <c r="BN13" s="6">
        <v>1107.2860000000001</v>
      </c>
      <c r="BO13" t="s">
        <v>24</v>
      </c>
      <c r="BP13" s="12">
        <f>LN(BP10)</f>
        <v>0.32260267680960414</v>
      </c>
      <c r="BQ13">
        <v>1996</v>
      </c>
      <c r="BR13" s="6">
        <v>1107.2860000000001</v>
      </c>
      <c r="BS13" t="s">
        <v>24</v>
      </c>
      <c r="BT13" s="12">
        <f>LN(BT10)</f>
        <v>0.3213026016184175</v>
      </c>
      <c r="BU13">
        <v>1996</v>
      </c>
      <c r="BV13" s="6">
        <v>1107.2860000000001</v>
      </c>
      <c r="BW13" t="s">
        <v>24</v>
      </c>
      <c r="BX13" s="12">
        <f>LN(BX10)</f>
        <v>0.31745220406822611</v>
      </c>
      <c r="BY13">
        <v>1996</v>
      </c>
      <c r="BZ13" s="6">
        <v>1107.2860000000001</v>
      </c>
      <c r="CA13" t="s">
        <v>24</v>
      </c>
      <c r="CB13" s="12">
        <f>LN(CB10)</f>
        <v>0.3166237901854147</v>
      </c>
      <c r="CC13">
        <v>1996</v>
      </c>
      <c r="CD13" s="6">
        <v>1107.2860000000001</v>
      </c>
    </row>
    <row r="14" spans="2:84" x14ac:dyDescent="0.45">
      <c r="B14">
        <v>0.36373889787819336</v>
      </c>
      <c r="C14" s="11">
        <v>0.93760049162786296</v>
      </c>
      <c r="D14">
        <v>240.41227659326276</v>
      </c>
      <c r="E14">
        <v>1997</v>
      </c>
      <c r="F14" s="6">
        <v>1414.865</v>
      </c>
      <c r="G14" t="s">
        <v>25</v>
      </c>
      <c r="H14" s="12">
        <f>H12-H11</f>
        <v>3.3871021835241155E-2</v>
      </c>
      <c r="I14">
        <v>1998</v>
      </c>
      <c r="J14" s="6">
        <v>4921.2700000000004</v>
      </c>
      <c r="K14" t="s">
        <v>25</v>
      </c>
      <c r="L14" s="12">
        <f>L12-L11</f>
        <v>3.757969156295704E-2</v>
      </c>
      <c r="M14">
        <v>1998</v>
      </c>
      <c r="N14" s="6">
        <v>4921.2700000000004</v>
      </c>
      <c r="O14" t="s">
        <v>25</v>
      </c>
      <c r="P14" s="12">
        <f>P12-P11</f>
        <v>3.6093508997422752E-2</v>
      </c>
      <c r="Q14">
        <v>1998</v>
      </c>
      <c r="R14" s="6">
        <v>4921.2700000000004</v>
      </c>
      <c r="S14" t="s">
        <v>25</v>
      </c>
      <c r="T14" s="12">
        <f>T12-T11</f>
        <v>3.6939276138947152E-2</v>
      </c>
      <c r="U14">
        <v>1998</v>
      </c>
      <c r="V14" s="6">
        <v>4921.2700000000004</v>
      </c>
      <c r="W14" t="s">
        <v>25</v>
      </c>
      <c r="X14" s="12">
        <f>X12-X11</f>
        <v>3.5921656385953571E-2</v>
      </c>
      <c r="Y14">
        <v>1998</v>
      </c>
      <c r="Z14" s="6">
        <v>4921.2700000000004</v>
      </c>
      <c r="AA14" t="s">
        <v>25</v>
      </c>
      <c r="AB14" s="12">
        <f>AB12-AB11</f>
        <v>3.5500779496612955E-2</v>
      </c>
      <c r="AC14">
        <v>1998</v>
      </c>
      <c r="AD14" s="6">
        <v>4921.2700000000004</v>
      </c>
      <c r="AE14" t="s">
        <v>25</v>
      </c>
      <c r="AF14" s="12">
        <f>AF12-AF11</f>
        <v>3.4546455172595303E-2</v>
      </c>
      <c r="AG14">
        <v>1998</v>
      </c>
      <c r="AH14" s="6">
        <v>4921.2700000000004</v>
      </c>
      <c r="AI14" t="s">
        <v>25</v>
      </c>
      <c r="AJ14" s="12">
        <f>AJ12-AJ11</f>
        <v>3.3985453970708845E-2</v>
      </c>
      <c r="AK14">
        <v>1998</v>
      </c>
      <c r="AL14" s="6">
        <v>4921.2700000000004</v>
      </c>
      <c r="AM14" t="s">
        <v>25</v>
      </c>
      <c r="AN14" s="12">
        <f>AN12-AN11</f>
        <v>3.2543772897431711E-2</v>
      </c>
      <c r="AO14">
        <v>1998</v>
      </c>
      <c r="AP14" s="6">
        <v>4921.2700000000004</v>
      </c>
      <c r="AQ14" t="s">
        <v>25</v>
      </c>
      <c r="AR14" s="12">
        <f>AR12-AR11</f>
        <v>3.3801495548865745E-2</v>
      </c>
      <c r="AS14">
        <v>1998</v>
      </c>
      <c r="AT14" s="6">
        <v>4921.2700000000004</v>
      </c>
      <c r="AU14" t="s">
        <v>25</v>
      </c>
      <c r="AV14" s="12">
        <f>AV12-AV11</f>
        <v>3.393842806489078E-2</v>
      </c>
      <c r="AW14">
        <v>1998</v>
      </c>
      <c r="AX14" s="6">
        <v>4921.2700000000004</v>
      </c>
      <c r="AY14" t="s">
        <v>25</v>
      </c>
      <c r="AZ14" s="12">
        <f>AZ12-AZ11</f>
        <v>3.4350665526440061E-2</v>
      </c>
      <c r="BA14">
        <v>1998</v>
      </c>
      <c r="BB14" s="6">
        <v>4921.2700000000004</v>
      </c>
      <c r="BC14" t="s">
        <v>25</v>
      </c>
      <c r="BD14" s="12">
        <f>BD12-BD11</f>
        <v>3.4861801558777772E-2</v>
      </c>
      <c r="BE14">
        <v>1998</v>
      </c>
      <c r="BF14" s="6">
        <v>4921.2700000000004</v>
      </c>
      <c r="BG14" t="s">
        <v>25</v>
      </c>
      <c r="BH14" s="12">
        <f>BH12-BH11</f>
        <v>3.4755288259392503E-2</v>
      </c>
      <c r="BI14">
        <v>1997</v>
      </c>
      <c r="BJ14" s="6">
        <v>1414.865</v>
      </c>
      <c r="BK14" t="s">
        <v>25</v>
      </c>
      <c r="BL14" s="12">
        <f>BL12-BL11</f>
        <v>3.5500825819439197E-2</v>
      </c>
      <c r="BM14">
        <v>1997</v>
      </c>
      <c r="BN14" s="6">
        <v>1414.865</v>
      </c>
      <c r="BO14" t="s">
        <v>25</v>
      </c>
      <c r="BP14" s="12">
        <f>BP12-BP11</f>
        <v>3.565682961708827E-2</v>
      </c>
      <c r="BQ14">
        <v>1997</v>
      </c>
      <c r="BR14" s="6">
        <v>1414.865</v>
      </c>
      <c r="BS14" t="s">
        <v>25</v>
      </c>
      <c r="BT14" s="12">
        <f>BT12-BT11</f>
        <v>3.5727378549666067E-2</v>
      </c>
      <c r="BU14">
        <v>1997</v>
      </c>
      <c r="BV14" s="6">
        <v>1414.865</v>
      </c>
      <c r="BW14" t="s">
        <v>25</v>
      </c>
      <c r="BX14" s="12">
        <f>BX12-BX11</f>
        <v>3.4389820806225047E-2</v>
      </c>
      <c r="BY14">
        <v>1997</v>
      </c>
      <c r="BZ14" s="6">
        <v>1414.865</v>
      </c>
      <c r="CA14" t="s">
        <v>25</v>
      </c>
      <c r="CB14" s="12">
        <f>CB12-CB11</f>
        <v>3.5033298178162031E-2</v>
      </c>
      <c r="CC14">
        <v>1997</v>
      </c>
      <c r="CD14" s="6">
        <v>1414.865</v>
      </c>
    </row>
    <row r="15" spans="2:84" x14ac:dyDescent="0.45">
      <c r="B15">
        <v>0.36004370539148406</v>
      </c>
      <c r="C15" s="11">
        <v>0.9342286483307396</v>
      </c>
      <c r="D15">
        <v>227.2670090232908</v>
      </c>
      <c r="E15">
        <v>1998</v>
      </c>
      <c r="F15" s="6">
        <v>4921.2700000000004</v>
      </c>
      <c r="G15" t="s">
        <v>26</v>
      </c>
      <c r="H15" s="12">
        <f>H11-H13</f>
        <v>3.505861030222196E-2</v>
      </c>
      <c r="I15">
        <v>1999</v>
      </c>
      <c r="J15" s="6">
        <v>7381.902</v>
      </c>
      <c r="K15" t="s">
        <v>26</v>
      </c>
      <c r="L15" s="12">
        <f>L11-L13</f>
        <v>3.9047254798016406E-2</v>
      </c>
      <c r="M15">
        <v>1999</v>
      </c>
      <c r="N15" s="6">
        <v>7381.902</v>
      </c>
      <c r="O15" t="s">
        <v>26</v>
      </c>
      <c r="P15" s="12">
        <f>P11-P13</f>
        <v>3.7445189507742394E-2</v>
      </c>
      <c r="Q15">
        <v>1999</v>
      </c>
      <c r="R15" s="6">
        <v>7381.902</v>
      </c>
      <c r="S15" t="s">
        <v>26</v>
      </c>
      <c r="T15" s="12">
        <f>T11-T13</f>
        <v>3.8356297293817565E-2</v>
      </c>
      <c r="U15">
        <v>1999</v>
      </c>
      <c r="V15" s="6">
        <v>7381.902</v>
      </c>
      <c r="W15" t="s">
        <v>26</v>
      </c>
      <c r="X15" s="12">
        <f>X11-X13</f>
        <v>3.7260255785167617E-2</v>
      </c>
      <c r="Y15">
        <v>1999</v>
      </c>
      <c r="Z15" s="6">
        <v>7381.902</v>
      </c>
      <c r="AA15" t="s">
        <v>26</v>
      </c>
      <c r="AB15" s="12">
        <f>AB11-AB13</f>
        <v>3.6807621029338933E-2</v>
      </c>
      <c r="AC15">
        <v>1999</v>
      </c>
      <c r="AD15" s="6">
        <v>7381.902</v>
      </c>
      <c r="AE15" t="s">
        <v>26</v>
      </c>
      <c r="AF15" s="12">
        <f>AF11-AF13</f>
        <v>3.5782749677978676E-2</v>
      </c>
      <c r="AG15">
        <v>1999</v>
      </c>
      <c r="AH15" s="6">
        <v>7381.902</v>
      </c>
      <c r="AI15" t="s">
        <v>26</v>
      </c>
      <c r="AJ15" s="12">
        <f>AJ11-AJ13</f>
        <v>3.5181222939853318E-2</v>
      </c>
      <c r="AK15">
        <v>1999</v>
      </c>
      <c r="AL15" s="6">
        <v>7381.902</v>
      </c>
      <c r="AM15" t="s">
        <v>26</v>
      </c>
      <c r="AN15" s="12">
        <f>AN11-AN13</f>
        <v>3.3638599719869711E-2</v>
      </c>
      <c r="AO15">
        <v>1999</v>
      </c>
      <c r="AP15" s="6">
        <v>7381.902</v>
      </c>
      <c r="AQ15" t="s">
        <v>26</v>
      </c>
      <c r="AR15" s="12">
        <f>AR11-AR13</f>
        <v>3.4984127926487973E-2</v>
      </c>
      <c r="AS15">
        <v>1999</v>
      </c>
      <c r="AT15" s="6">
        <v>7381.902</v>
      </c>
      <c r="AU15" t="s">
        <v>26</v>
      </c>
      <c r="AV15" s="12">
        <f>AV11-AV13</f>
        <v>3.5130831737375801E-2</v>
      </c>
      <c r="AW15">
        <v>1999</v>
      </c>
      <c r="AX15" s="6">
        <v>7381.902</v>
      </c>
      <c r="AY15" t="s">
        <v>26</v>
      </c>
      <c r="AZ15" s="12">
        <f>AZ11-AZ13</f>
        <v>3.5572737157025358E-2</v>
      </c>
      <c r="BA15">
        <v>1999</v>
      </c>
      <c r="BB15" s="6">
        <v>7381.902</v>
      </c>
      <c r="BC15" t="s">
        <v>26</v>
      </c>
      <c r="BD15" s="12">
        <f>BD11-BD13</f>
        <v>3.6121183228549514E-2</v>
      </c>
      <c r="BE15">
        <v>1999</v>
      </c>
      <c r="BF15" s="6">
        <v>7381.902</v>
      </c>
      <c r="BG15" t="s">
        <v>26</v>
      </c>
      <c r="BH15" s="12">
        <f>BH11-BH13</f>
        <v>3.6006847121944685E-2</v>
      </c>
      <c r="BI15">
        <v>1999</v>
      </c>
      <c r="BJ15" s="6">
        <v>7381.902</v>
      </c>
      <c r="BK15" t="s">
        <v>26</v>
      </c>
      <c r="BL15" s="12">
        <f>BL11-BL13</f>
        <v>3.6807670825769079E-2</v>
      </c>
      <c r="BM15">
        <v>1998</v>
      </c>
      <c r="BN15" s="6">
        <v>4921.2700000000004</v>
      </c>
      <c r="BO15" t="s">
        <v>26</v>
      </c>
      <c r="BP15" s="12">
        <f>BP11-BP13</f>
        <v>3.6975400015657134E-2</v>
      </c>
      <c r="BQ15">
        <v>1998</v>
      </c>
      <c r="BR15" s="6">
        <v>4921.2700000000004</v>
      </c>
      <c r="BS15" t="s">
        <v>26</v>
      </c>
      <c r="BT15" s="12">
        <f>BT11-BT13</f>
        <v>3.705126930533037E-2</v>
      </c>
      <c r="BU15">
        <v>1998</v>
      </c>
      <c r="BV15" s="6">
        <v>4921.2700000000004</v>
      </c>
      <c r="BW15" t="s">
        <v>26</v>
      </c>
      <c r="BX15" s="12">
        <f>BX11-BX13</f>
        <v>3.56147300021874E-2</v>
      </c>
      <c r="BY15">
        <v>1998</v>
      </c>
      <c r="BZ15" s="6">
        <v>4921.2700000000004</v>
      </c>
      <c r="CA15" t="s">
        <v>26</v>
      </c>
      <c r="CB15" s="12">
        <f>CB11-CB13</f>
        <v>3.630532838859224E-2</v>
      </c>
      <c r="CC15">
        <v>1998</v>
      </c>
      <c r="CD15" s="6">
        <v>4921.2700000000004</v>
      </c>
    </row>
    <row r="16" spans="2:84" x14ac:dyDescent="0.45">
      <c r="B16">
        <v>0.35957807682526127</v>
      </c>
      <c r="C16" s="11">
        <v>0.93357535343967935</v>
      </c>
      <c r="D16">
        <v>224.87444688878048</v>
      </c>
      <c r="E16">
        <v>1999</v>
      </c>
      <c r="F16" s="6">
        <v>7381.902</v>
      </c>
      <c r="G16" t="s">
        <v>27</v>
      </c>
      <c r="H16" s="13">
        <f>AVERAGE(H14:H15)</f>
        <v>3.4464816068731557E-2</v>
      </c>
      <c r="I16">
        <v>2000</v>
      </c>
      <c r="J16" s="6">
        <v>12303.174000000001</v>
      </c>
      <c r="K16" t="s">
        <v>27</v>
      </c>
      <c r="L16" s="13">
        <f>AVERAGE(L14:L15)</f>
        <v>3.8313473180486723E-2</v>
      </c>
      <c r="M16">
        <v>2000</v>
      </c>
      <c r="N16" s="6">
        <v>12303.174000000001</v>
      </c>
      <c r="O16" t="s">
        <v>27</v>
      </c>
      <c r="P16" s="13">
        <f>AVERAGE(P14:P15)</f>
        <v>3.6769349252582573E-2</v>
      </c>
      <c r="Q16">
        <v>2000</v>
      </c>
      <c r="R16" s="6">
        <v>12303.174000000001</v>
      </c>
      <c r="S16" t="s">
        <v>27</v>
      </c>
      <c r="T16" s="13">
        <f>AVERAGE(T14:T15)</f>
        <v>3.7647786716382359E-2</v>
      </c>
      <c r="U16">
        <v>2000</v>
      </c>
      <c r="V16" s="6">
        <v>12303.174000000001</v>
      </c>
      <c r="W16" t="s">
        <v>27</v>
      </c>
      <c r="X16" s="13">
        <f>AVERAGE(X14:X15)</f>
        <v>3.6590956085560594E-2</v>
      </c>
      <c r="Y16">
        <v>2000</v>
      </c>
      <c r="Z16" s="6">
        <v>12303.174000000001</v>
      </c>
      <c r="AA16" t="s">
        <v>27</v>
      </c>
      <c r="AB16" s="13">
        <f>AVERAGE(AB14:AB15)</f>
        <v>3.6154200262975944E-2</v>
      </c>
      <c r="AC16">
        <v>2000</v>
      </c>
      <c r="AD16" s="6">
        <v>12303.174000000001</v>
      </c>
      <c r="AE16" t="s">
        <v>27</v>
      </c>
      <c r="AF16" s="13">
        <f>AVERAGE(AF14:AF15)</f>
        <v>3.5164602425286989E-2</v>
      </c>
      <c r="AG16">
        <v>2000</v>
      </c>
      <c r="AH16" s="6">
        <v>12303.174000000001</v>
      </c>
      <c r="AI16" t="s">
        <v>27</v>
      </c>
      <c r="AJ16" s="13">
        <f>AVERAGE(AJ14:AJ15)</f>
        <v>3.4583338455281082E-2</v>
      </c>
      <c r="AK16">
        <v>2000</v>
      </c>
      <c r="AL16" s="6">
        <v>12303.174000000001</v>
      </c>
      <c r="AM16" t="s">
        <v>27</v>
      </c>
      <c r="AN16" s="13">
        <f>AVERAGE(AN14:AN15)</f>
        <v>3.3091186308650711E-2</v>
      </c>
      <c r="AO16">
        <v>2000</v>
      </c>
      <c r="AP16" s="6">
        <v>12303.174000000001</v>
      </c>
      <c r="AQ16" t="s">
        <v>27</v>
      </c>
      <c r="AR16" s="13">
        <f>AVERAGE(AR14:AR15)</f>
        <v>3.4392811737676859E-2</v>
      </c>
      <c r="AS16">
        <v>2000</v>
      </c>
      <c r="AT16" s="6">
        <v>12303.174000000001</v>
      </c>
      <c r="AU16" t="s">
        <v>27</v>
      </c>
      <c r="AV16" s="13">
        <f>AVERAGE(AV14:AV15)</f>
        <v>3.453462990113329E-2</v>
      </c>
      <c r="AW16">
        <v>2000</v>
      </c>
      <c r="AX16" s="6">
        <v>12303.174000000001</v>
      </c>
      <c r="AY16" t="s">
        <v>27</v>
      </c>
      <c r="AZ16" s="13">
        <f>AVERAGE(AZ14:AZ15)</f>
        <v>3.4961701341732709E-2</v>
      </c>
      <c r="BA16">
        <v>2000</v>
      </c>
      <c r="BB16" s="6">
        <v>12303.174000000001</v>
      </c>
      <c r="BC16" t="s">
        <v>27</v>
      </c>
      <c r="BD16" s="13">
        <f>AVERAGE(BD14:BD15)</f>
        <v>3.5491492393663643E-2</v>
      </c>
      <c r="BE16">
        <v>2000</v>
      </c>
      <c r="BF16" s="6">
        <v>12303.174000000001</v>
      </c>
      <c r="BG16" t="s">
        <v>27</v>
      </c>
      <c r="BH16" s="13">
        <f>AVERAGE(BH14:BH15)</f>
        <v>3.5381067690668594E-2</v>
      </c>
      <c r="BI16">
        <v>2000</v>
      </c>
      <c r="BJ16" s="6">
        <v>12303.174000000001</v>
      </c>
      <c r="BK16" t="s">
        <v>27</v>
      </c>
      <c r="BL16" s="13">
        <f>AVERAGE(BL14:BL15)</f>
        <v>3.6154248322604138E-2</v>
      </c>
      <c r="BM16">
        <v>2000</v>
      </c>
      <c r="BN16" s="6">
        <v>12303.174000000001</v>
      </c>
      <c r="BO16" t="s">
        <v>27</v>
      </c>
      <c r="BP16" s="13">
        <f>AVERAGE(BP14:BP15)</f>
        <v>3.6316114816372702E-2</v>
      </c>
      <c r="BQ16">
        <v>1999</v>
      </c>
      <c r="BR16" s="6">
        <v>7381.902</v>
      </c>
      <c r="BS16" t="s">
        <v>27</v>
      </c>
      <c r="BT16" s="13">
        <f>AVERAGE(BT14:BT15)</f>
        <v>3.6389323927498218E-2</v>
      </c>
      <c r="BU16">
        <v>1999</v>
      </c>
      <c r="BV16" s="6">
        <v>7381.902</v>
      </c>
      <c r="BW16" t="s">
        <v>27</v>
      </c>
      <c r="BX16" s="13">
        <f>AVERAGE(BX14:BX15)</f>
        <v>3.5002275404206223E-2</v>
      </c>
      <c r="BY16">
        <v>1999</v>
      </c>
      <c r="BZ16" s="6">
        <v>7381.902</v>
      </c>
      <c r="CA16" t="s">
        <v>27</v>
      </c>
      <c r="CB16" s="13">
        <f>AVERAGE(CB14:CB15)</f>
        <v>3.5669313283377135E-2</v>
      </c>
      <c r="CC16">
        <v>1999</v>
      </c>
      <c r="CD16" s="6">
        <v>7381.902</v>
      </c>
    </row>
    <row r="17" spans="1:82" x14ac:dyDescent="0.45">
      <c r="B17">
        <v>0.35835387092374787</v>
      </c>
      <c r="C17" s="11">
        <v>0.93305276709717522</v>
      </c>
      <c r="D17">
        <v>222.99419447588394</v>
      </c>
      <c r="E17">
        <v>2000</v>
      </c>
      <c r="F17" s="6">
        <v>12303.174000000001</v>
      </c>
      <c r="G17" t="s">
        <v>28</v>
      </c>
      <c r="H17">
        <f>TINV(0.3173,H5)</f>
        <v>1.0303125548772687</v>
      </c>
      <c r="I17">
        <v>2001</v>
      </c>
      <c r="J17" s="6">
        <v>34448.885999999999</v>
      </c>
      <c r="K17" t="s">
        <v>28</v>
      </c>
      <c r="L17">
        <f>TINV(0.3173,L5)</f>
        <v>1.0322649192619053</v>
      </c>
      <c r="M17">
        <v>2001</v>
      </c>
      <c r="N17" s="6">
        <v>34448.885999999999</v>
      </c>
      <c r="O17" t="s">
        <v>28</v>
      </c>
      <c r="P17">
        <f>TINV(0.3173,P5)</f>
        <v>1.0322649192619053</v>
      </c>
      <c r="Q17">
        <v>2001</v>
      </c>
      <c r="R17" s="6">
        <v>34448.885999999999</v>
      </c>
      <c r="S17" t="s">
        <v>28</v>
      </c>
      <c r="T17">
        <f>TINV(0.3173,T5)</f>
        <v>1.0322649192619053</v>
      </c>
      <c r="U17">
        <v>2001</v>
      </c>
      <c r="V17" s="6">
        <v>34448.885999999999</v>
      </c>
      <c r="W17" t="s">
        <v>28</v>
      </c>
      <c r="X17">
        <f>TINV(0.3173,X5)</f>
        <v>1.0322649192619053</v>
      </c>
      <c r="Y17">
        <v>2001</v>
      </c>
      <c r="Z17" s="6">
        <v>34448.885999999999</v>
      </c>
      <c r="AA17" t="s">
        <v>28</v>
      </c>
      <c r="AB17">
        <f>TINV(0.3173,AB5)</f>
        <v>1.0322649192619053</v>
      </c>
      <c r="AC17">
        <v>2001</v>
      </c>
      <c r="AD17" s="6">
        <v>34448.885999999999</v>
      </c>
      <c r="AE17" t="s">
        <v>28</v>
      </c>
      <c r="AF17">
        <f>TINV(0.3173,AF5)</f>
        <v>1.0322649192619053</v>
      </c>
      <c r="AG17">
        <v>2001</v>
      </c>
      <c r="AH17" s="6">
        <v>34448.885999999999</v>
      </c>
      <c r="AI17" t="s">
        <v>28</v>
      </c>
      <c r="AJ17">
        <f>TINV(0.3173,AJ5)</f>
        <v>1.0322649192619053</v>
      </c>
      <c r="AK17">
        <v>2001</v>
      </c>
      <c r="AL17" s="6">
        <v>34448.885999999999</v>
      </c>
      <c r="AM17" t="s">
        <v>28</v>
      </c>
      <c r="AN17">
        <f>TINV(0.3173,AN5)</f>
        <v>1.0322649192619053</v>
      </c>
      <c r="AO17">
        <v>2001</v>
      </c>
      <c r="AP17" s="6">
        <v>34448.885999999999</v>
      </c>
      <c r="AQ17" t="s">
        <v>28</v>
      </c>
      <c r="AR17">
        <f>TINV(0.3173,AR5)</f>
        <v>1.0322649192619053</v>
      </c>
      <c r="AS17">
        <v>2001</v>
      </c>
      <c r="AT17" s="6">
        <v>34448.885999999999</v>
      </c>
      <c r="AU17" t="s">
        <v>28</v>
      </c>
      <c r="AV17">
        <f>TINV(0.3173,AV5)</f>
        <v>1.0322649192619053</v>
      </c>
      <c r="AW17">
        <v>2001</v>
      </c>
      <c r="AX17" s="6">
        <v>34448.885999999999</v>
      </c>
      <c r="AY17" t="s">
        <v>28</v>
      </c>
      <c r="AZ17">
        <f>TINV(0.3173,AZ5)</f>
        <v>1.0322649192619053</v>
      </c>
      <c r="BA17">
        <v>2001</v>
      </c>
      <c r="BB17" s="6">
        <v>34448.885999999999</v>
      </c>
      <c r="BC17" t="s">
        <v>28</v>
      </c>
      <c r="BD17">
        <f>TINV(0.3173,BD5)</f>
        <v>1.0322649192619053</v>
      </c>
      <c r="BE17">
        <v>2001</v>
      </c>
      <c r="BF17" s="6">
        <v>34448.885999999999</v>
      </c>
      <c r="BG17" t="s">
        <v>28</v>
      </c>
      <c r="BH17">
        <f>TINV(0.3173,BH5)</f>
        <v>1.0322649192619053</v>
      </c>
      <c r="BI17">
        <v>2001</v>
      </c>
      <c r="BJ17" s="6">
        <v>34448.885999999999</v>
      </c>
      <c r="BK17" t="s">
        <v>28</v>
      </c>
      <c r="BL17">
        <f>TINV(0.3173,BL5)</f>
        <v>1.0322649192619053</v>
      </c>
      <c r="BM17">
        <v>2001</v>
      </c>
      <c r="BN17" s="6">
        <v>34448.885999999999</v>
      </c>
      <c r="BO17" t="s">
        <v>28</v>
      </c>
      <c r="BP17">
        <f>TINV(0.3173,BP5)</f>
        <v>1.0322649192619053</v>
      </c>
      <c r="BQ17">
        <v>2001</v>
      </c>
      <c r="BR17" s="6">
        <v>34448.885999999999</v>
      </c>
      <c r="BS17" t="s">
        <v>28</v>
      </c>
      <c r="BT17">
        <f>TINV(0.3173,BT5)</f>
        <v>1.0322649192619053</v>
      </c>
      <c r="BU17">
        <v>2000</v>
      </c>
      <c r="BV17" s="6">
        <v>12303.174000000001</v>
      </c>
      <c r="BW17" t="s">
        <v>28</v>
      </c>
      <c r="BX17">
        <f>TINV(0.3173,BX5)</f>
        <v>1.0322649192619053</v>
      </c>
      <c r="BY17">
        <v>2000</v>
      </c>
      <c r="BZ17" s="6">
        <v>12303.174000000001</v>
      </c>
      <c r="CA17" t="s">
        <v>28</v>
      </c>
      <c r="CB17">
        <f>TINV(0.3173,CB5)</f>
        <v>1.0322649192619053</v>
      </c>
      <c r="CC17">
        <v>2000</v>
      </c>
      <c r="CD17" s="6">
        <v>12303.174000000001</v>
      </c>
    </row>
    <row r="18" spans="1:82" x14ac:dyDescent="0.45">
      <c r="B18">
        <v>0.35306693407041351</v>
      </c>
      <c r="C18" s="11">
        <v>0.93661606525649943</v>
      </c>
      <c r="D18">
        <v>236.42989512639352</v>
      </c>
      <c r="E18">
        <v>2001</v>
      </c>
      <c r="F18" s="6">
        <v>34448.885999999999</v>
      </c>
      <c r="G18" t="s">
        <v>29</v>
      </c>
      <c r="H18">
        <f>H17*G3</f>
        <v>2.3603772737369671E-2</v>
      </c>
      <c r="I18">
        <v>2002</v>
      </c>
      <c r="J18" s="6">
        <v>44291.43</v>
      </c>
      <c r="K18" t="s">
        <v>29</v>
      </c>
      <c r="L18">
        <f>L17*K3</f>
        <v>2.6583280085464848E-2</v>
      </c>
      <c r="M18">
        <v>2002</v>
      </c>
      <c r="N18" s="6">
        <v>44291.43</v>
      </c>
      <c r="O18" t="s">
        <v>29</v>
      </c>
      <c r="P18">
        <f>P17*O3</f>
        <v>2.55579647184641E-2</v>
      </c>
      <c r="Q18">
        <v>2002</v>
      </c>
      <c r="R18" s="6">
        <v>44291.43</v>
      </c>
      <c r="S18" t="s">
        <v>29</v>
      </c>
      <c r="T18">
        <f>T17*S3</f>
        <v>2.5739408561928023E-2</v>
      </c>
      <c r="U18">
        <v>2002</v>
      </c>
      <c r="V18" s="6">
        <v>44291.43</v>
      </c>
      <c r="W18" t="s">
        <v>29</v>
      </c>
      <c r="X18">
        <f>X17*W3</f>
        <v>2.503203152914266E-2</v>
      </c>
      <c r="Y18">
        <v>2002</v>
      </c>
      <c r="Z18" s="6">
        <v>44291.43</v>
      </c>
      <c r="AA18" t="s">
        <v>29</v>
      </c>
      <c r="AB18">
        <f>AB17*AA3</f>
        <v>2.4630733323507955E-2</v>
      </c>
      <c r="AC18">
        <v>2002</v>
      </c>
      <c r="AD18" s="6">
        <v>44291.43</v>
      </c>
      <c r="AE18" t="s">
        <v>29</v>
      </c>
      <c r="AF18">
        <f>AF17*AE3</f>
        <v>2.3958937145434848E-2</v>
      </c>
      <c r="AG18">
        <v>2002</v>
      </c>
      <c r="AH18" s="6">
        <v>44291.43</v>
      </c>
      <c r="AI18" t="s">
        <v>29</v>
      </c>
      <c r="AJ18">
        <f>AJ17*AI3</f>
        <v>2.3583974038948127E-2</v>
      </c>
      <c r="AK18">
        <v>2002</v>
      </c>
      <c r="AL18" s="6">
        <v>44291.43</v>
      </c>
      <c r="AM18" t="s">
        <v>29</v>
      </c>
      <c r="AN18">
        <f>AN17*AM3</f>
        <v>2.259831693842651E-2</v>
      </c>
      <c r="AO18">
        <v>2002</v>
      </c>
      <c r="AP18" s="6">
        <v>44291.43</v>
      </c>
      <c r="AQ18" t="s">
        <v>29</v>
      </c>
      <c r="AR18">
        <f>AR17*AQ3</f>
        <v>2.3501711227580938E-2</v>
      </c>
      <c r="AS18">
        <v>2002</v>
      </c>
      <c r="AT18" s="6">
        <v>44291.43</v>
      </c>
      <c r="AU18" t="s">
        <v>29</v>
      </c>
      <c r="AV18">
        <f>AV17*AU3</f>
        <v>2.3613239542356827E-2</v>
      </c>
      <c r="AW18">
        <v>2002</v>
      </c>
      <c r="AX18" s="6">
        <v>44291.43</v>
      </c>
      <c r="AY18" t="s">
        <v>29</v>
      </c>
      <c r="AZ18">
        <f>AZ17*AY3</f>
        <v>2.3912469301829394E-2</v>
      </c>
      <c r="BA18">
        <v>2002</v>
      </c>
      <c r="BB18" s="6">
        <v>44291.43</v>
      </c>
      <c r="BC18" t="s">
        <v>29</v>
      </c>
      <c r="BD18">
        <f>BD17*BC3</f>
        <v>2.4270852249701162E-2</v>
      </c>
      <c r="BE18">
        <v>2002</v>
      </c>
      <c r="BF18" s="6">
        <v>44291.43</v>
      </c>
      <c r="BG18" t="s">
        <v>29</v>
      </c>
      <c r="BH18">
        <f>BH17*BG3</f>
        <v>2.4216010400109012E-2</v>
      </c>
      <c r="BI18">
        <v>2002</v>
      </c>
      <c r="BJ18" s="6">
        <v>44291.43</v>
      </c>
      <c r="BK18" t="s">
        <v>29</v>
      </c>
      <c r="BL18">
        <f>BL17*BK3</f>
        <v>2.4653477807252383E-2</v>
      </c>
      <c r="BM18">
        <v>2002</v>
      </c>
      <c r="BN18" s="6">
        <v>44291.43</v>
      </c>
      <c r="BO18" t="s">
        <v>29</v>
      </c>
      <c r="BP18">
        <f>BP17*BO3</f>
        <v>2.4752229302952431E-2</v>
      </c>
      <c r="BQ18">
        <v>2002</v>
      </c>
      <c r="BR18" s="6">
        <v>44291.43</v>
      </c>
      <c r="BS18" t="s">
        <v>29</v>
      </c>
      <c r="BT18">
        <f>BT17*BS3</f>
        <v>2.4771738694390779E-2</v>
      </c>
      <c r="BU18">
        <v>2002</v>
      </c>
      <c r="BV18" s="6">
        <v>44291.43</v>
      </c>
      <c r="BW18" t="s">
        <v>29</v>
      </c>
      <c r="BX18">
        <f>BX17*BW3</f>
        <v>2.3702656346365241E-2</v>
      </c>
      <c r="BY18">
        <v>2001</v>
      </c>
      <c r="BZ18" s="6">
        <v>34448.885999999999</v>
      </c>
      <c r="CA18" t="s">
        <v>29</v>
      </c>
      <c r="CB18">
        <f>CB17*CA3</f>
        <v>2.4150649651538209E-2</v>
      </c>
      <c r="CC18">
        <v>2001</v>
      </c>
      <c r="CD18" s="6">
        <v>34448.885999999999</v>
      </c>
    </row>
    <row r="19" spans="1:82" x14ac:dyDescent="0.45">
      <c r="B19">
        <v>0.35292911857400694</v>
      </c>
      <c r="C19" s="11">
        <v>0.93430829938103777</v>
      </c>
      <c r="D19">
        <v>227.56196976550075</v>
      </c>
      <c r="E19">
        <v>2002</v>
      </c>
      <c r="F19" s="6">
        <v>44291.43</v>
      </c>
      <c r="G19" t="s">
        <v>30</v>
      </c>
      <c r="H19">
        <f>G2+H18</f>
        <v>1.4588050790224758</v>
      </c>
      <c r="I19">
        <v>2003</v>
      </c>
      <c r="J19" s="6">
        <v>86122.2</v>
      </c>
      <c r="K19" t="s">
        <v>30</v>
      </c>
      <c r="L19">
        <f>K2+L18</f>
        <v>1.4851504839016292</v>
      </c>
      <c r="M19">
        <v>2003</v>
      </c>
      <c r="N19" s="6">
        <v>86122.2</v>
      </c>
      <c r="O19" t="s">
        <v>30</v>
      </c>
      <c r="P19">
        <f>O2+P18</f>
        <v>1.4867017333849606</v>
      </c>
      <c r="Q19">
        <v>2003</v>
      </c>
      <c r="R19" s="6">
        <v>86122.2</v>
      </c>
      <c r="S19" t="s">
        <v>30</v>
      </c>
      <c r="T19">
        <f>S2+T18</f>
        <v>1.462952614393181</v>
      </c>
      <c r="U19">
        <v>2003</v>
      </c>
      <c r="V19" s="6">
        <v>86122.2</v>
      </c>
      <c r="W19" t="s">
        <v>30</v>
      </c>
      <c r="X19">
        <f>W2+X18</f>
        <v>1.4630790110414265</v>
      </c>
      <c r="Y19">
        <v>2003</v>
      </c>
      <c r="Z19" s="6">
        <v>86122.2</v>
      </c>
      <c r="AA19" t="s">
        <v>30</v>
      </c>
      <c r="AB19">
        <f>AA2+AB18</f>
        <v>1.4567022953261322</v>
      </c>
      <c r="AC19">
        <v>2003</v>
      </c>
      <c r="AD19" s="6">
        <v>86122.2</v>
      </c>
      <c r="AE19" t="s">
        <v>30</v>
      </c>
      <c r="AF19">
        <f>AE2+AF18</f>
        <v>1.4561394606545714</v>
      </c>
      <c r="AG19">
        <v>2003</v>
      </c>
      <c r="AH19" s="6">
        <v>86122.2</v>
      </c>
      <c r="AI19" t="s">
        <v>30</v>
      </c>
      <c r="AJ19">
        <f>AI2+AJ18</f>
        <v>1.4570260037480065</v>
      </c>
      <c r="AK19">
        <v>2003</v>
      </c>
      <c r="AL19" s="6">
        <v>86122.2</v>
      </c>
      <c r="AM19" t="s">
        <v>30</v>
      </c>
      <c r="AN19">
        <f>AM2+AN18</f>
        <v>1.4580190304874401</v>
      </c>
      <c r="AO19">
        <v>2003</v>
      </c>
      <c r="AP19" s="6">
        <v>86122.2</v>
      </c>
      <c r="AQ19" t="s">
        <v>30</v>
      </c>
      <c r="AR19">
        <f>AQ2+AR18</f>
        <v>1.4598506666345568</v>
      </c>
      <c r="AS19">
        <v>2003</v>
      </c>
      <c r="AT19" s="6">
        <v>86122.2</v>
      </c>
      <c r="AU19" t="s">
        <v>30</v>
      </c>
      <c r="AV19">
        <f>AU2+AV18</f>
        <v>1.4608566979096378</v>
      </c>
      <c r="AW19">
        <v>2003</v>
      </c>
      <c r="AX19" s="6">
        <v>86122.2</v>
      </c>
      <c r="AY19" t="s">
        <v>30</v>
      </c>
      <c r="AZ19">
        <f>AY2+AZ18</f>
        <v>1.4616040686624319</v>
      </c>
      <c r="BA19">
        <v>2003</v>
      </c>
      <c r="BB19" s="6">
        <v>86122.2</v>
      </c>
      <c r="BC19" t="s">
        <v>30</v>
      </c>
      <c r="BD19">
        <f>BC2+BD18</f>
        <v>1.4617449686315667</v>
      </c>
      <c r="BE19">
        <v>2003</v>
      </c>
      <c r="BF19" s="6">
        <v>86122.2</v>
      </c>
      <c r="BG19" t="s">
        <v>30</v>
      </c>
      <c r="BH19">
        <f>BG2+BH18</f>
        <v>1.4629145282770839</v>
      </c>
      <c r="BI19">
        <v>2003</v>
      </c>
      <c r="BJ19" s="6">
        <v>86122.2</v>
      </c>
      <c r="BK19" t="s">
        <v>30</v>
      </c>
      <c r="BL19">
        <f>BK2+BL18</f>
        <v>1.4580455379597468</v>
      </c>
      <c r="BM19">
        <v>2003</v>
      </c>
      <c r="BN19" s="6">
        <v>86122.2</v>
      </c>
      <c r="BO19" t="s">
        <v>30</v>
      </c>
      <c r="BP19">
        <f>BO2+BP18</f>
        <v>1.457477016528367</v>
      </c>
      <c r="BQ19">
        <v>2003</v>
      </c>
      <c r="BR19" s="6">
        <v>86122.2</v>
      </c>
      <c r="BS19" t="s">
        <v>30</v>
      </c>
      <c r="BT19">
        <f>BS2+BT18</f>
        <v>1.4557436489401279</v>
      </c>
      <c r="BU19">
        <v>2003</v>
      </c>
      <c r="BV19" s="6">
        <v>86122.2</v>
      </c>
      <c r="BW19" t="s">
        <v>30</v>
      </c>
      <c r="BX19">
        <f>BW2+BX18</f>
        <v>1.4471290723153971</v>
      </c>
      <c r="BY19">
        <v>2003</v>
      </c>
      <c r="BZ19" s="6">
        <v>86122.2</v>
      </c>
      <c r="CA19" t="s">
        <v>30</v>
      </c>
      <c r="CB19">
        <f>CA2+CB18</f>
        <v>1.4473809089194822</v>
      </c>
      <c r="CC19">
        <v>2002</v>
      </c>
      <c r="CD19" s="6">
        <v>44291.43</v>
      </c>
    </row>
    <row r="20" spans="1:82" x14ac:dyDescent="0.45">
      <c r="B20">
        <v>0.34915117856962108</v>
      </c>
      <c r="C20" s="11">
        <v>0.93661687183527342</v>
      </c>
      <c r="D20">
        <v>236.43310741018561</v>
      </c>
      <c r="E20">
        <v>2003</v>
      </c>
      <c r="F20" s="6">
        <v>86122.2</v>
      </c>
      <c r="G20" t="s">
        <v>31</v>
      </c>
      <c r="H20">
        <f>G2-H18</f>
        <v>1.4115975335477364</v>
      </c>
      <c r="K20" t="s">
        <v>31</v>
      </c>
      <c r="L20">
        <f>K2-L18</f>
        <v>1.4319839237306995</v>
      </c>
      <c r="O20" t="s">
        <v>31</v>
      </c>
      <c r="P20">
        <f>O2-P18</f>
        <v>1.4355858039480325</v>
      </c>
      <c r="S20" t="s">
        <v>31</v>
      </c>
      <c r="T20">
        <f>S2-T18</f>
        <v>1.411473797269325</v>
      </c>
      <c r="W20" t="s">
        <v>31</v>
      </c>
      <c r="X20">
        <f>W2-X18</f>
        <v>1.4130149479831413</v>
      </c>
      <c r="AA20" t="s">
        <v>31</v>
      </c>
      <c r="AB20">
        <f>AA2-AB18</f>
        <v>1.4074408286791165</v>
      </c>
      <c r="AE20" t="s">
        <v>31</v>
      </c>
      <c r="AF20">
        <f>AE2-AF18</f>
        <v>1.4082215863637015</v>
      </c>
      <c r="AI20" t="s">
        <v>31</v>
      </c>
      <c r="AJ20">
        <f>AI2-AJ18</f>
        <v>1.4098580556701104</v>
      </c>
      <c r="AM20" t="s">
        <v>31</v>
      </c>
      <c r="AN20">
        <f>AM2-AN18</f>
        <v>1.4128223966105871</v>
      </c>
      <c r="AQ20" t="s">
        <v>31</v>
      </c>
      <c r="AR20">
        <f>AQ2-AR18</f>
        <v>1.4128472441793947</v>
      </c>
      <c r="AU20" t="s">
        <v>31</v>
      </c>
      <c r="AV20">
        <f>AU2-AV18</f>
        <v>1.4136302188249243</v>
      </c>
      <c r="AY20" t="s">
        <v>31</v>
      </c>
      <c r="AZ20">
        <f>AY2-AZ18</f>
        <v>1.4137791300587732</v>
      </c>
      <c r="BC20" t="s">
        <v>31</v>
      </c>
      <c r="BD20">
        <f>BC2-BD18</f>
        <v>1.4132032641321641</v>
      </c>
      <c r="BG20" t="s">
        <v>31</v>
      </c>
      <c r="BH20">
        <f>BG2-BH18</f>
        <v>1.4144825074768659</v>
      </c>
      <c r="BK20" t="s">
        <v>31</v>
      </c>
      <c r="BL20">
        <f>BK2-BL18</f>
        <v>1.4087385823452419</v>
      </c>
      <c r="BO20" t="s">
        <v>31</v>
      </c>
      <c r="BP20">
        <f>BO2-BP18</f>
        <v>1.407972557922462</v>
      </c>
      <c r="BS20" t="s">
        <v>31</v>
      </c>
      <c r="BT20">
        <f>BS2-BT18</f>
        <v>1.4062001715513461</v>
      </c>
      <c r="BW20" t="s">
        <v>31</v>
      </c>
      <c r="BX20">
        <f>BW2-BX18</f>
        <v>1.3997237596226668</v>
      </c>
      <c r="CA20" t="s">
        <v>31</v>
      </c>
      <c r="CB20">
        <f>CA2-CB18</f>
        <v>1.3990796096164058</v>
      </c>
    </row>
    <row r="21" spans="1:82" x14ac:dyDescent="0.45">
      <c r="A21" t="s">
        <v>37</v>
      </c>
      <c r="B21" s="4">
        <f>AVERAGE(B2:B20)</f>
        <v>0.36158643322634831</v>
      </c>
      <c r="C21" s="4">
        <f>AVERAGE(C2:C20)</f>
        <v>0.93621167629579183</v>
      </c>
      <c r="D21" s="4">
        <f>AVERAGE(D2:D20)</f>
        <v>235.61390864134319</v>
      </c>
      <c r="E21" s="4">
        <f>AVERAGE(E2:E20)</f>
        <v>1991.8421052631579</v>
      </c>
      <c r="F21" s="4">
        <f>AVERAGE(F2:F20)</f>
        <v>10185.825631578946</v>
      </c>
      <c r="G21" t="s">
        <v>22</v>
      </c>
      <c r="H21" s="12">
        <f>LN(G2)</f>
        <v>0.36130512249833641</v>
      </c>
      <c r="K21" t="s">
        <v>22</v>
      </c>
      <c r="L21" s="12">
        <f>LN(K2)</f>
        <v>0.37745458661492598</v>
      </c>
      <c r="O21" t="s">
        <v>22</v>
      </c>
      <c r="P21" s="12">
        <f>LN(O2)</f>
        <v>0.37921953221636107</v>
      </c>
      <c r="S21" t="s">
        <v>22</v>
      </c>
      <c r="T21" s="12">
        <f>LN(S2)</f>
        <v>0.36270596479784861</v>
      </c>
      <c r="W21" t="s">
        <v>22</v>
      </c>
      <c r="X21" s="12">
        <f>LN(W2)</f>
        <v>0.36328592880155969</v>
      </c>
      <c r="AA21" t="s">
        <v>22</v>
      </c>
      <c r="AB21" s="12">
        <f>LN(AA2)</f>
        <v>0.3591220407553416</v>
      </c>
      <c r="AE21" t="s">
        <v>22</v>
      </c>
      <c r="AF21" s="12">
        <f>LN(AE2)</f>
        <v>0.35919812449609606</v>
      </c>
      <c r="AI21" t="s">
        <v>22</v>
      </c>
      <c r="AJ21" s="12">
        <f>LN(AI2)</f>
        <v>0.36007856583684145</v>
      </c>
      <c r="AM21" t="s">
        <v>22</v>
      </c>
      <c r="AN21" s="12">
        <f>LN(AM2)</f>
        <v>0.36145798641620419</v>
      </c>
      <c r="AQ21" t="s">
        <v>22</v>
      </c>
      <c r="AR21" s="12">
        <f>LN(AQ2)</f>
        <v>0.36210444626312249</v>
      </c>
      <c r="AU21" t="s">
        <v>22</v>
      </c>
      <c r="AV21" s="12">
        <f>LN(AU2)</f>
        <v>0.36272701401831936</v>
      </c>
      <c r="AY21" t="s">
        <v>22</v>
      </c>
      <c r="AZ21" s="12">
        <f>LN(AY2)</f>
        <v>0.36303877131923407</v>
      </c>
      <c r="BC21" t="s">
        <v>22</v>
      </c>
      <c r="BD21" s="12">
        <f>LN(BC2)</f>
        <v>0.36288748753203448</v>
      </c>
      <c r="BG21" t="s">
        <v>22</v>
      </c>
      <c r="BH21" s="12">
        <f>LN(BG2)</f>
        <v>0.36373889787819336</v>
      </c>
      <c r="BK21" t="s">
        <v>22</v>
      </c>
      <c r="BL21" s="12">
        <f>LN(BK2)</f>
        <v>0.36004370539148406</v>
      </c>
      <c r="BO21" t="s">
        <v>22</v>
      </c>
      <c r="BP21" s="12">
        <f>LN(BO2)</f>
        <v>0.35957807682526127</v>
      </c>
      <c r="BS21" t="s">
        <v>22</v>
      </c>
      <c r="BT21" s="12">
        <f>LN(BS2)</f>
        <v>0.35835387092374787</v>
      </c>
      <c r="BW21" t="s">
        <v>22</v>
      </c>
      <c r="BX21" s="12">
        <f>LN(BW2)</f>
        <v>0.35306693407041351</v>
      </c>
      <c r="CA21" t="s">
        <v>22</v>
      </c>
      <c r="CB21" s="12">
        <f>LN(CA2)</f>
        <v>0.35292911857400694</v>
      </c>
    </row>
    <row r="22" spans="1:82" x14ac:dyDescent="0.45">
      <c r="A22" t="s">
        <v>38</v>
      </c>
      <c r="B22" s="4">
        <f>STDEV(B2:B20)</f>
        <v>7.1101156376169464E-3</v>
      </c>
      <c r="C22" s="4">
        <f>STDEV(C2:C20)</f>
        <v>3.6187073940109342E-3</v>
      </c>
      <c r="D22" s="4">
        <f>STDEV(D2:D20)</f>
        <v>14.63737378376644</v>
      </c>
      <c r="E22" s="4">
        <f>STDEV(E2:E20)</f>
        <v>8.8585373629356159</v>
      </c>
      <c r="F22" s="4">
        <f>STDEV(F2:F20)</f>
        <v>22146.140195751439</v>
      </c>
      <c r="G22" t="s">
        <v>32</v>
      </c>
      <c r="H22" s="12">
        <f>LN(H19)</f>
        <v>0.37761766159047017</v>
      </c>
      <c r="K22" t="s">
        <v>32</v>
      </c>
      <c r="L22" s="12">
        <f>LN(L19)</f>
        <v>0.39551610308121438</v>
      </c>
      <c r="O22" t="s">
        <v>32</v>
      </c>
      <c r="P22" s="12">
        <f>LN(P19)</f>
        <v>0.39656006456435583</v>
      </c>
      <c r="S22" t="s">
        <v>32</v>
      </c>
      <c r="T22" s="12">
        <f>LN(T19)</f>
        <v>0.38045673217180143</v>
      </c>
      <c r="W22" t="s">
        <v>32</v>
      </c>
      <c r="X22" s="12">
        <f>LN(X19)</f>
        <v>0.38054312675976509</v>
      </c>
      <c r="AA22" t="s">
        <v>32</v>
      </c>
      <c r="AB22" s="12">
        <f>LN(AB19)</f>
        <v>0.37617517917422982</v>
      </c>
      <c r="AE22" t="s">
        <v>32</v>
      </c>
      <c r="AF22" s="12">
        <f>LN(AF19)</f>
        <v>0.37578872860415696</v>
      </c>
      <c r="AI22" t="s">
        <v>32</v>
      </c>
      <c r="AJ22" s="12">
        <f>LN(AJ19)</f>
        <v>0.37639737451297089</v>
      </c>
      <c r="AM22" t="s">
        <v>32</v>
      </c>
      <c r="AN22" s="12">
        <f>LN(AN19)</f>
        <v>0.3770786859618051</v>
      </c>
      <c r="AQ22" t="s">
        <v>32</v>
      </c>
      <c r="AR22" s="12">
        <f>LN(AR19)</f>
        <v>0.37833414736195342</v>
      </c>
      <c r="AU22" t="s">
        <v>32</v>
      </c>
      <c r="AV22" s="12">
        <f>LN(AV19)</f>
        <v>0.37902304302269663</v>
      </c>
      <c r="AY22" t="s">
        <v>32</v>
      </c>
      <c r="AZ22" s="12">
        <f>LN(AZ19)</f>
        <v>0.37953450978224068</v>
      </c>
      <c r="BC22" t="s">
        <v>32</v>
      </c>
      <c r="BD22" s="12">
        <f>LN(BD19)</f>
        <v>0.37963090605066191</v>
      </c>
      <c r="BG22" t="s">
        <v>32</v>
      </c>
      <c r="BH22" s="12">
        <f>LN(BH19)</f>
        <v>0.38043069810105107</v>
      </c>
      <c r="BK22" t="s">
        <v>32</v>
      </c>
      <c r="BL22" s="12">
        <f>LN(BL19)</f>
        <v>0.37709686626727174</v>
      </c>
      <c r="BO22" t="s">
        <v>32</v>
      </c>
      <c r="BP22" s="12">
        <f>LN(BP19)</f>
        <v>0.37670687001242514</v>
      </c>
      <c r="BS22" t="s">
        <v>32</v>
      </c>
      <c r="BT22" s="12">
        <f>LN(BT19)</f>
        <v>0.37551686898480813</v>
      </c>
      <c r="BW22" t="s">
        <v>32</v>
      </c>
      <c r="BX22" s="12">
        <f>LN(BX19)</f>
        <v>0.36958164361280083</v>
      </c>
      <c r="CA22" t="s">
        <v>32</v>
      </c>
      <c r="CB22" s="12">
        <f>LN(CB19)</f>
        <v>0.36975565344959754</v>
      </c>
    </row>
    <row r="23" spans="1:82" x14ac:dyDescent="0.45">
      <c r="A23" t="s">
        <v>39</v>
      </c>
      <c r="B23" s="4">
        <f>MIN(B2:B20)</f>
        <v>0.34915117856962108</v>
      </c>
      <c r="C23" s="4">
        <f>MIN(C2:C20)</f>
        <v>0.92969806114178399</v>
      </c>
      <c r="D23" s="4">
        <f>MIN(D2:D20)</f>
        <v>211.5897401957659</v>
      </c>
      <c r="E23" s="4">
        <f>MIN(E2:E20)</f>
        <v>1974</v>
      </c>
      <c r="F23" s="4">
        <f>MIN(F2:F20)</f>
        <v>1.627</v>
      </c>
      <c r="G23" t="s">
        <v>33</v>
      </c>
      <c r="H23" s="12">
        <f>LN(H20)</f>
        <v>0.34472206554324947</v>
      </c>
      <c r="K23" t="s">
        <v>33</v>
      </c>
      <c r="L23" s="12">
        <f>LN(L20)</f>
        <v>0.35906084203039462</v>
      </c>
      <c r="O23" t="s">
        <v>33</v>
      </c>
      <c r="P23" s="12">
        <f>LN(P20)</f>
        <v>0.36157299165788143</v>
      </c>
      <c r="S23" t="s">
        <v>33</v>
      </c>
      <c r="T23" s="12">
        <f>LN(T20)</f>
        <v>0.34463440479083418</v>
      </c>
      <c r="W23" t="s">
        <v>33</v>
      </c>
      <c r="X23" s="12">
        <f>LN(X20)</f>
        <v>0.34572568254462344</v>
      </c>
      <c r="AA23" t="s">
        <v>33</v>
      </c>
      <c r="AB23" s="12">
        <f>LN(AB20)</f>
        <v>0.3417730401331649</v>
      </c>
      <c r="AE23" t="s">
        <v>33</v>
      </c>
      <c r="AF23" s="12">
        <f>LN(AF20)</f>
        <v>0.34232762203220557</v>
      </c>
      <c r="AI23" t="s">
        <v>33</v>
      </c>
      <c r="AJ23" s="12">
        <f>LN(AJ20)</f>
        <v>0.34348902958502842</v>
      </c>
      <c r="AM23" t="s">
        <v>33</v>
      </c>
      <c r="AN23" s="12">
        <f>LN(AN20)</f>
        <v>0.34558940338246952</v>
      </c>
      <c r="AQ23" t="s">
        <v>33</v>
      </c>
      <c r="AR23" s="12">
        <f>LN(AR20)</f>
        <v>0.34560699041277876</v>
      </c>
      <c r="AU23" t="s">
        <v>33</v>
      </c>
      <c r="AV23" s="12">
        <f>LN(AV20)</f>
        <v>0.34616101900547458</v>
      </c>
      <c r="AY23" t="s">
        <v>33</v>
      </c>
      <c r="AZ23" s="12">
        <f>LN(AZ20)</f>
        <v>0.34626635305202524</v>
      </c>
      <c r="BC23" t="s">
        <v>33</v>
      </c>
      <c r="BD23" s="12">
        <f>LN(BD20)</f>
        <v>0.34585894624556079</v>
      </c>
      <c r="BG23" t="s">
        <v>33</v>
      </c>
      <c r="BH23" s="12">
        <f>LN(BH20)</f>
        <v>0.34676374510604097</v>
      </c>
      <c r="BK23" t="s">
        <v>33</v>
      </c>
      <c r="BL23" s="12">
        <f>LN(BL20)</f>
        <v>0.3426946815263992</v>
      </c>
      <c r="BO23" t="s">
        <v>33</v>
      </c>
      <c r="BP23" s="12">
        <f>LN(BP20)</f>
        <v>0.34215076743402817</v>
      </c>
      <c r="BS23" t="s">
        <v>33</v>
      </c>
      <c r="BT23" s="12">
        <f>LN(BT20)</f>
        <v>0.34089115277932247</v>
      </c>
      <c r="BW23" t="s">
        <v>33</v>
      </c>
      <c r="BX23" s="12">
        <f>LN(BX20)</f>
        <v>0.33627490259689702</v>
      </c>
      <c r="CA23" t="s">
        <v>33</v>
      </c>
      <c r="CB23" s="12">
        <f>LN(CB20)</f>
        <v>0.33581459872223812</v>
      </c>
    </row>
    <row r="24" spans="1:82" x14ac:dyDescent="0.45">
      <c r="A24" t="s">
        <v>40</v>
      </c>
      <c r="B24" s="4">
        <f>MAX(B2:B20)</f>
        <v>0.37921953221636107</v>
      </c>
      <c r="C24" s="4">
        <f>MAX(C2:C20)</f>
        <v>0.94456234940242834</v>
      </c>
      <c r="D24" s="4">
        <f>MAX(D2:D20)</f>
        <v>272.61251924519451</v>
      </c>
      <c r="E24" s="4">
        <f>MAX(E2:E20)</f>
        <v>2003</v>
      </c>
      <c r="F24" s="4">
        <f>MAX(F2:F20)</f>
        <v>86122.2</v>
      </c>
      <c r="G24" t="s">
        <v>34</v>
      </c>
      <c r="H24" s="12">
        <f>H22-H21</f>
        <v>1.631253909213376E-2</v>
      </c>
      <c r="K24" t="s">
        <v>34</v>
      </c>
      <c r="L24" s="12">
        <f>L22-L21</f>
        <v>1.8061516466288396E-2</v>
      </c>
      <c r="O24" t="s">
        <v>34</v>
      </c>
      <c r="P24" s="12">
        <f>P22-P21</f>
        <v>1.7340532347994764E-2</v>
      </c>
      <c r="S24" t="s">
        <v>34</v>
      </c>
      <c r="T24" s="12">
        <f>T22-T21</f>
        <v>1.7750767373952814E-2</v>
      </c>
      <c r="W24" t="s">
        <v>34</v>
      </c>
      <c r="X24" s="12">
        <f>X22-X21</f>
        <v>1.7257197958205406E-2</v>
      </c>
      <c r="AA24" t="s">
        <v>34</v>
      </c>
      <c r="AB24" s="12">
        <f>AB22-AB21</f>
        <v>1.7053138418888225E-2</v>
      </c>
      <c r="AE24" t="s">
        <v>34</v>
      </c>
      <c r="AF24" s="12">
        <f>AF22-AF21</f>
        <v>1.6590604108060902E-2</v>
      </c>
      <c r="AI24" t="s">
        <v>34</v>
      </c>
      <c r="AJ24" s="12">
        <f>AJ22-AJ21</f>
        <v>1.6318808676129448E-2</v>
      </c>
      <c r="AM24" t="s">
        <v>34</v>
      </c>
      <c r="AN24" s="12">
        <f>AN22-AN21</f>
        <v>1.5620699545600913E-2</v>
      </c>
      <c r="AQ24" t="s">
        <v>34</v>
      </c>
      <c r="AR24" s="12">
        <f>AR22-AR21</f>
        <v>1.6229701098830929E-2</v>
      </c>
      <c r="AU24" t="s">
        <v>34</v>
      </c>
      <c r="AV24" s="12">
        <f>AV22-AV21</f>
        <v>1.6296029004377266E-2</v>
      </c>
      <c r="AY24" t="s">
        <v>34</v>
      </c>
      <c r="AZ24" s="12">
        <f>AZ22-AZ21</f>
        <v>1.6495738463006615E-2</v>
      </c>
      <c r="BC24" t="s">
        <v>34</v>
      </c>
      <c r="BD24" s="12">
        <f>BD22-BD21</f>
        <v>1.6743418518627429E-2</v>
      </c>
      <c r="BG24" t="s">
        <v>34</v>
      </c>
      <c r="BH24" s="12">
        <f>BH22-BH21</f>
        <v>1.6691800222857711E-2</v>
      </c>
      <c r="BK24" t="s">
        <v>34</v>
      </c>
      <c r="BL24" s="12">
        <f>BL22-BL21</f>
        <v>1.7053160875787676E-2</v>
      </c>
      <c r="BO24" t="s">
        <v>34</v>
      </c>
      <c r="BP24" s="12">
        <f>BP22-BP21</f>
        <v>1.7128793187163871E-2</v>
      </c>
      <c r="BS24" t="s">
        <v>34</v>
      </c>
      <c r="BT24" s="12">
        <f>BT22-BT21</f>
        <v>1.7162998061060253E-2</v>
      </c>
      <c r="BW24" t="s">
        <v>34</v>
      </c>
      <c r="BX24" s="12">
        <f>BX22-BX21</f>
        <v>1.6514709542387318E-2</v>
      </c>
      <c r="CA24" t="s">
        <v>34</v>
      </c>
      <c r="CB24" s="12">
        <f>CB22-CB21</f>
        <v>1.6826534875590604E-2</v>
      </c>
    </row>
    <row r="25" spans="1:82" x14ac:dyDescent="0.45">
      <c r="A25" t="s">
        <v>41</v>
      </c>
      <c r="B25" s="4">
        <f>ABS(B24-B23)</f>
        <v>3.0068353646739987E-2</v>
      </c>
      <c r="C25" s="4">
        <f>ABS(C24-C23)</f>
        <v>1.4864288260644343E-2</v>
      </c>
      <c r="D25" s="4">
        <f>ABS(D24-D23)</f>
        <v>61.022779049428607</v>
      </c>
      <c r="E25" s="4">
        <f>ABS(E24-E23)</f>
        <v>29</v>
      </c>
      <c r="F25" s="4">
        <f>ABS(F24-F23)</f>
        <v>86120.573000000004</v>
      </c>
      <c r="G25" t="s">
        <v>35</v>
      </c>
      <c r="H25" s="12">
        <f>H21-H23</f>
        <v>1.6583056955086939E-2</v>
      </c>
      <c r="K25" t="s">
        <v>35</v>
      </c>
      <c r="L25" s="12">
        <f>L21-L23</f>
        <v>1.8393744584531357E-2</v>
      </c>
      <c r="O25" t="s">
        <v>35</v>
      </c>
      <c r="P25" s="12">
        <f>P21-P23</f>
        <v>1.764654055847964E-2</v>
      </c>
      <c r="S25" t="s">
        <v>35</v>
      </c>
      <c r="T25" s="12">
        <f>T21-T23</f>
        <v>1.8071560007014431E-2</v>
      </c>
      <c r="W25" t="s">
        <v>35</v>
      </c>
      <c r="X25" s="12">
        <f>X21-X23</f>
        <v>1.7560246256936252E-2</v>
      </c>
      <c r="AA25" t="s">
        <v>35</v>
      </c>
      <c r="AB25" s="12">
        <f>AB21-AB23</f>
        <v>1.7349000622176702E-2</v>
      </c>
      <c r="AE25" t="s">
        <v>35</v>
      </c>
      <c r="AF25" s="12">
        <f>AF21-AF23</f>
        <v>1.6870502463890491E-2</v>
      </c>
      <c r="AI25" t="s">
        <v>35</v>
      </c>
      <c r="AJ25" s="12">
        <f>AJ21-AJ23</f>
        <v>1.6589536251813031E-2</v>
      </c>
      <c r="AM25" t="s">
        <v>35</v>
      </c>
      <c r="AN25" s="12">
        <f>AN21-AN23</f>
        <v>1.5868583033734673E-2</v>
      </c>
      <c r="AQ25" t="s">
        <v>35</v>
      </c>
      <c r="AR25" s="12">
        <f>AR21-AR23</f>
        <v>1.6497455850343734E-2</v>
      </c>
      <c r="AU25" t="s">
        <v>35</v>
      </c>
      <c r="AV25" s="12">
        <f>AV21-AV23</f>
        <v>1.6565995012844781E-2</v>
      </c>
      <c r="AY25" t="s">
        <v>35</v>
      </c>
      <c r="AZ25" s="12">
        <f>AZ21-AZ23</f>
        <v>1.6772418267208822E-2</v>
      </c>
      <c r="BC25" t="s">
        <v>35</v>
      </c>
      <c r="BD25" s="12">
        <f>BD21-BD23</f>
        <v>1.7028541286473686E-2</v>
      </c>
      <c r="BG25" t="s">
        <v>35</v>
      </c>
      <c r="BH25" s="12">
        <f>BH21-BH23</f>
        <v>1.6975152772152391E-2</v>
      </c>
      <c r="BK25" t="s">
        <v>35</v>
      </c>
      <c r="BL25" s="12">
        <f>BL21-BL23</f>
        <v>1.7349023865084856E-2</v>
      </c>
      <c r="BO25" t="s">
        <v>35</v>
      </c>
      <c r="BP25" s="12">
        <f>BP21-BP23</f>
        <v>1.7427309391233103E-2</v>
      </c>
      <c r="BS25" t="s">
        <v>35</v>
      </c>
      <c r="BT25" s="12">
        <f>BT21-BT23</f>
        <v>1.7462718144425404E-2</v>
      </c>
      <c r="BW25" t="s">
        <v>35</v>
      </c>
      <c r="BX25" s="12">
        <f>BX21-BX23</f>
        <v>1.6792031473516489E-2</v>
      </c>
      <c r="CA25" t="s">
        <v>35</v>
      </c>
      <c r="CB25" s="12">
        <f>CB21-CB23</f>
        <v>1.7114519851768817E-2</v>
      </c>
    </row>
    <row r="26" spans="1:82" x14ac:dyDescent="0.45">
      <c r="A26" t="s">
        <v>42</v>
      </c>
      <c r="B26" s="4">
        <f>COUNT(B2:B20)</f>
        <v>19</v>
      </c>
      <c r="G26" t="s">
        <v>36</v>
      </c>
      <c r="H26" s="13">
        <f>AVERAGE(H24:H25)</f>
        <v>1.6447798023610349E-2</v>
      </c>
      <c r="K26" t="s">
        <v>36</v>
      </c>
      <c r="L26" s="13">
        <f>AVERAGE(L24:L25)</f>
        <v>1.8227630525409877E-2</v>
      </c>
      <c r="O26" t="s">
        <v>36</v>
      </c>
      <c r="P26" s="13">
        <f>AVERAGE(P24:P25)</f>
        <v>1.7493536453237202E-2</v>
      </c>
      <c r="S26" t="s">
        <v>36</v>
      </c>
      <c r="T26" s="13">
        <f>AVERAGE(T24:T25)</f>
        <v>1.7911163690483622E-2</v>
      </c>
      <c r="W26" t="s">
        <v>36</v>
      </c>
      <c r="X26" s="13">
        <f>AVERAGE(X24:X25)</f>
        <v>1.7408722107570829E-2</v>
      </c>
      <c r="AA26" t="s">
        <v>36</v>
      </c>
      <c r="AB26" s="13">
        <f>AVERAGE(AB24:AB25)</f>
        <v>1.7201069520532464E-2</v>
      </c>
      <c r="AE26" t="s">
        <v>36</v>
      </c>
      <c r="AF26" s="13">
        <f>AVERAGE(AF24:AF25)</f>
        <v>1.6730553285975697E-2</v>
      </c>
      <c r="AI26" t="s">
        <v>36</v>
      </c>
      <c r="AJ26" s="13">
        <f>AVERAGE(AJ24:AJ25)</f>
        <v>1.6454172463971239E-2</v>
      </c>
      <c r="AM26" t="s">
        <v>36</v>
      </c>
      <c r="AN26" s="13">
        <f>AVERAGE(AN24:AN25)</f>
        <v>1.5744641289667793E-2</v>
      </c>
      <c r="AQ26" t="s">
        <v>36</v>
      </c>
      <c r="AR26" s="13">
        <f>AVERAGE(AR24:AR25)</f>
        <v>1.6363578474587331E-2</v>
      </c>
      <c r="AU26" t="s">
        <v>36</v>
      </c>
      <c r="AV26" s="13">
        <f>AVERAGE(AV24:AV25)</f>
        <v>1.6431012008611023E-2</v>
      </c>
      <c r="AY26" t="s">
        <v>36</v>
      </c>
      <c r="AZ26" s="13">
        <f>AVERAGE(AZ24:AZ25)</f>
        <v>1.6634078365107718E-2</v>
      </c>
      <c r="BC26" t="s">
        <v>36</v>
      </c>
      <c r="BD26" s="13">
        <f>AVERAGE(BD24:BD25)</f>
        <v>1.6885979902550557E-2</v>
      </c>
      <c r="BG26" t="s">
        <v>36</v>
      </c>
      <c r="BH26" s="13">
        <f>AVERAGE(BH24:BH25)</f>
        <v>1.6833476497505051E-2</v>
      </c>
      <c r="BK26" t="s">
        <v>36</v>
      </c>
      <c r="BL26" s="13">
        <f>AVERAGE(BL24:BL25)</f>
        <v>1.7201092370436266E-2</v>
      </c>
      <c r="BO26" t="s">
        <v>36</v>
      </c>
      <c r="BP26" s="13">
        <f>AVERAGE(BP24:BP25)</f>
        <v>1.7278051289198487E-2</v>
      </c>
      <c r="BS26" t="s">
        <v>36</v>
      </c>
      <c r="BT26" s="13">
        <f>AVERAGE(BT24:BT25)</f>
        <v>1.7312858102742829E-2</v>
      </c>
      <c r="BW26" t="s">
        <v>36</v>
      </c>
      <c r="BX26" s="13">
        <f>AVERAGE(BX24:BX25)</f>
        <v>1.6653370507951903E-2</v>
      </c>
      <c r="CA26" t="s">
        <v>36</v>
      </c>
      <c r="CB26" s="13">
        <f>AVERAGE(CB24:CB25)</f>
        <v>1.697052736367971E-2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workbookViewId="0">
      <selection activeCell="F1" sqref="F1"/>
    </sheetView>
  </sheetViews>
  <sheetFormatPr defaultColWidth="11.3984375" defaultRowHeight="14.25" x14ac:dyDescent="0.45"/>
  <sheetData>
    <row r="1" spans="2:104" ht="16.5" thickTop="1" thickBot="1" x14ac:dyDescent="0.55000000000000004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7">
        <f>LN(G2)</f>
        <v>0.32737334118583811</v>
      </c>
      <c r="H1" s="8">
        <f>G4</f>
        <v>0.96262334794513038</v>
      </c>
      <c r="I1" t="s">
        <v>1</v>
      </c>
      <c r="J1" t="s">
        <v>2</v>
      </c>
      <c r="K1" s="9">
        <f>LN(K2)</f>
        <v>0.31768410372944278</v>
      </c>
      <c r="L1" s="10">
        <f>K4</f>
        <v>0.95478698396854011</v>
      </c>
      <c r="M1" t="s">
        <v>1</v>
      </c>
      <c r="N1" t="s">
        <v>2</v>
      </c>
      <c r="O1" s="9">
        <f>LN(O2)</f>
        <v>0.33041529963127186</v>
      </c>
      <c r="P1" s="10">
        <f>O4</f>
        <v>0.95909418588381246</v>
      </c>
      <c r="Q1" t="s">
        <v>1</v>
      </c>
      <c r="R1" t="s">
        <v>2</v>
      </c>
      <c r="S1" s="9">
        <f>LN(S2)</f>
        <v>0.33170363636157985</v>
      </c>
      <c r="T1" s="10">
        <f>S4</f>
        <v>0.96120141421460625</v>
      </c>
      <c r="U1" t="s">
        <v>1</v>
      </c>
      <c r="V1" t="s">
        <v>2</v>
      </c>
      <c r="W1" s="9">
        <f>LN(W2)</f>
        <v>0.33267009491827276</v>
      </c>
      <c r="X1" s="10">
        <f>W4</f>
        <v>0.96282691614929505</v>
      </c>
      <c r="Y1" t="s">
        <v>1</v>
      </c>
      <c r="Z1" t="s">
        <v>2</v>
      </c>
      <c r="AA1" s="9">
        <f>LN(AA2)</f>
        <v>0.33171769056222666</v>
      </c>
      <c r="AB1" s="10">
        <f>AA4</f>
        <v>0.96409780844161974</v>
      </c>
      <c r="AC1" t="s">
        <v>1</v>
      </c>
      <c r="AD1" t="s">
        <v>2</v>
      </c>
      <c r="AE1" s="9">
        <f>LN(AE2)</f>
        <v>0.32791938288426653</v>
      </c>
      <c r="AF1" s="10">
        <f>AE4</f>
        <v>0.96159882654292861</v>
      </c>
      <c r="AG1" t="s">
        <v>1</v>
      </c>
      <c r="AH1" t="s">
        <v>2</v>
      </c>
      <c r="AI1" s="9">
        <f>LN(AI2)</f>
        <v>0.32847201157170752</v>
      </c>
      <c r="AJ1" s="10">
        <f>AI4</f>
        <v>0.96221808462350888</v>
      </c>
      <c r="AK1" t="s">
        <v>1</v>
      </c>
      <c r="AL1" t="s">
        <v>2</v>
      </c>
      <c r="AM1" s="9">
        <f>LN(AM2)</f>
        <v>0.32683971716381915</v>
      </c>
      <c r="AN1" s="10">
        <f>AM4</f>
        <v>0.96250099965994307</v>
      </c>
      <c r="AO1" t="s">
        <v>1</v>
      </c>
      <c r="AP1" t="s">
        <v>2</v>
      </c>
      <c r="AQ1" s="9">
        <f>LN(AQ2)</f>
        <v>0.32727440474040798</v>
      </c>
      <c r="AR1" s="10">
        <f>AQ4</f>
        <v>0.96256590043577273</v>
      </c>
      <c r="AS1" t="s">
        <v>1</v>
      </c>
      <c r="AT1" t="s">
        <v>2</v>
      </c>
      <c r="AU1" s="9">
        <f>LN(AU2)</f>
        <v>0.32719104141456623</v>
      </c>
      <c r="AV1" s="10">
        <f>AU4</f>
        <v>0.96374102239670567</v>
      </c>
      <c r="AW1" t="s">
        <v>1</v>
      </c>
      <c r="AX1" t="s">
        <v>2</v>
      </c>
      <c r="AY1" s="9">
        <f>LN(AY2)</f>
        <v>0.32781077738458658</v>
      </c>
      <c r="AZ1" s="10">
        <f>AY4</f>
        <v>0.96458327169853564</v>
      </c>
      <c r="BA1" t="s">
        <v>1</v>
      </c>
      <c r="BB1" t="s">
        <v>2</v>
      </c>
      <c r="BC1" s="9">
        <f>LN(BC2)</f>
        <v>0.32834588656423658</v>
      </c>
      <c r="BD1" s="10">
        <f>BC4</f>
        <v>0.96499485188477419</v>
      </c>
      <c r="BE1" t="s">
        <v>1</v>
      </c>
      <c r="BF1" t="s">
        <v>2</v>
      </c>
      <c r="BG1" s="9">
        <f>LN(BG2)</f>
        <v>0.32930703218716528</v>
      </c>
      <c r="BH1" s="10">
        <f>BG4</f>
        <v>0.96672875773556333</v>
      </c>
      <c r="BI1" t="s">
        <v>1</v>
      </c>
      <c r="BJ1" t="s">
        <v>2</v>
      </c>
      <c r="BK1" s="9">
        <f>LN(BK2)</f>
        <v>0.32898748990268156</v>
      </c>
      <c r="BL1" s="10">
        <f>BK4</f>
        <v>0.96460805371847913</v>
      </c>
      <c r="BM1" t="s">
        <v>1</v>
      </c>
      <c r="BN1" t="s">
        <v>2</v>
      </c>
      <c r="BO1" s="9">
        <f>LN(BO2)</f>
        <v>0.32908237090625597</v>
      </c>
      <c r="BP1" s="10">
        <f>BO4</f>
        <v>0.96421278447525982</v>
      </c>
      <c r="BQ1" t="s">
        <v>1</v>
      </c>
      <c r="BR1" t="s">
        <v>2</v>
      </c>
      <c r="BS1" s="9">
        <f>LN(BS2)</f>
        <v>0.32892384468467278</v>
      </c>
      <c r="BT1" s="10">
        <f>BS4</f>
        <v>0.96342750713901404</v>
      </c>
      <c r="BU1" t="s">
        <v>1</v>
      </c>
      <c r="BV1" t="s">
        <v>2</v>
      </c>
      <c r="BW1" s="9">
        <f>LN(BW2)</f>
        <v>0.32850095600559631</v>
      </c>
      <c r="BX1" s="10">
        <f>BW4</f>
        <v>0.96252919307088602</v>
      </c>
      <c r="BY1" t="s">
        <v>1</v>
      </c>
      <c r="BZ1" t="s">
        <v>2</v>
      </c>
      <c r="CA1" s="9">
        <f>LN(CA2)</f>
        <v>0.32883106129038109</v>
      </c>
      <c r="CB1" s="10">
        <f>CA4</f>
        <v>0.96260668886571188</v>
      </c>
      <c r="CC1" t="s">
        <v>1</v>
      </c>
      <c r="CD1" t="s">
        <v>2</v>
      </c>
      <c r="CE1" s="9">
        <f>LN(CE2)</f>
        <v>0.32638811845587345</v>
      </c>
      <c r="CF1" s="10">
        <f>CE4</f>
        <v>0.96144965260621584</v>
      </c>
      <c r="CG1" t="s">
        <v>1</v>
      </c>
      <c r="CH1" t="s">
        <v>2</v>
      </c>
      <c r="CI1" s="9">
        <f>LN(CI2)</f>
        <v>0.32606009292151045</v>
      </c>
      <c r="CJ1" s="10">
        <f>CI4</f>
        <v>0.96128778108479196</v>
      </c>
      <c r="CK1" t="s">
        <v>1</v>
      </c>
      <c r="CL1" t="s">
        <v>2</v>
      </c>
      <c r="CM1" s="9">
        <f>LN(CM2)</f>
        <v>0.32534014182586563</v>
      </c>
      <c r="CN1" s="10">
        <f>CM4</f>
        <v>0.96130098966046218</v>
      </c>
      <c r="CO1" t="s">
        <v>1</v>
      </c>
      <c r="CP1" t="s">
        <v>2</v>
      </c>
      <c r="CQ1" s="9">
        <f>LN(CQ2)</f>
        <v>0.32266158795563088</v>
      </c>
      <c r="CR1" s="10">
        <f>CQ4</f>
        <v>0.96346124430948965</v>
      </c>
      <c r="CS1" t="s">
        <v>1</v>
      </c>
      <c r="CT1" t="s">
        <v>2</v>
      </c>
      <c r="CU1" s="9">
        <f>LN(CU2)</f>
        <v>0.32260216693289451</v>
      </c>
      <c r="CV1" s="10">
        <f>CU4</f>
        <v>0.9627712906346183</v>
      </c>
      <c r="CW1" t="s">
        <v>1</v>
      </c>
      <c r="CX1" t="s">
        <v>2</v>
      </c>
      <c r="CY1" s="9">
        <f>LN(CY2)</f>
        <v>0.32086898533719838</v>
      </c>
      <c r="CZ1" s="10">
        <f>CY4</f>
        <v>0.96435142253080874</v>
      </c>
    </row>
    <row r="2" spans="2:104" ht="14.65" thickTop="1" x14ac:dyDescent="0.45">
      <c r="B2">
        <v>0.31768410372944278</v>
      </c>
      <c r="C2" s="11">
        <v>0.95478698396854011</v>
      </c>
      <c r="D2">
        <v>443.4680192400333</v>
      </c>
      <c r="E2">
        <v>1956</v>
      </c>
      <c r="F2" s="6">
        <v>1.1999999999999999E-3</v>
      </c>
      <c r="G2">
        <f t="array" ref="G2:H6">LOGEST(F2:F25,E2:E25,TRUE, TRUE)</f>
        <v>1.3873193239490631</v>
      </c>
      <c r="H2">
        <v>2.9606684511185204E-281</v>
      </c>
      <c r="I2">
        <v>1963</v>
      </c>
      <c r="J2" s="6">
        <v>6.0999999999999999E-2</v>
      </c>
      <c r="K2">
        <f t="array" ref="K2:L6">LOGEST(J2:J24,I2:I24,TRUE, TRUE)</f>
        <v>1.3739421694598921</v>
      </c>
      <c r="L2">
        <v>7.1678516225232847E-273</v>
      </c>
      <c r="M2">
        <v>1956</v>
      </c>
      <c r="N2" s="6">
        <v>1.1999999999999999E-3</v>
      </c>
      <c r="O2">
        <f t="array" ref="O2:P6">LOGEST(N2:N24,M2:M24,TRUE, TRUE)</f>
        <v>1.3915459169840174</v>
      </c>
      <c r="P2">
        <v>6.8653159091102071E-284</v>
      </c>
      <c r="Q2">
        <v>1956</v>
      </c>
      <c r="R2" s="6">
        <v>1.1999999999999999E-3</v>
      </c>
      <c r="S2">
        <f t="array" ref="S2:T6">LOGEST(R2:R24,Q2:Q24,TRUE, TRUE)</f>
        <v>1.3933398520488631</v>
      </c>
      <c r="T2">
        <v>5.2397634398697888E-285</v>
      </c>
      <c r="U2">
        <v>1956</v>
      </c>
      <c r="V2" s="6">
        <v>1.1999999999999999E-3</v>
      </c>
      <c r="W2">
        <f t="array" ref="W2:X6">LOGEST(V2:V24,U2:U24,TRUE, TRUE)</f>
        <v>1.3946871082000085</v>
      </c>
      <c r="X2">
        <v>7.6008152725447435E-286</v>
      </c>
      <c r="Y2">
        <v>1956</v>
      </c>
      <c r="Z2" s="6">
        <v>1.1999999999999999E-3</v>
      </c>
      <c r="AA2">
        <f t="array" ref="AA2:AB6">LOGEST(Z2:Z24,Y2:Y24,TRUE, TRUE)</f>
        <v>1.3933594344643203</v>
      </c>
      <c r="AB2">
        <v>5.0326023558261328E-285</v>
      </c>
      <c r="AC2">
        <v>1956</v>
      </c>
      <c r="AD2" s="6">
        <v>1.1999999999999999E-3</v>
      </c>
      <c r="AE2">
        <f t="array" ref="AE2:AF6">LOGEST(AD2:AD24,AC2:AC24,TRUE, TRUE)</f>
        <v>1.3880770650092551</v>
      </c>
      <c r="AF2">
        <v>9.9231649630141463E-282</v>
      </c>
      <c r="AG2">
        <v>1956</v>
      </c>
      <c r="AH2" s="6">
        <v>1.1999999999999999E-3</v>
      </c>
      <c r="AI2">
        <f t="array" ref="AI2:AJ6">LOGEST(AH2:AH24,AG2:AG24,TRUE, TRUE)</f>
        <v>1.3888443682131115</v>
      </c>
      <c r="AJ2">
        <v>3.277162019493143E-282</v>
      </c>
      <c r="AK2">
        <v>1956</v>
      </c>
      <c r="AL2" s="6">
        <v>1.1999999999999999E-3</v>
      </c>
      <c r="AM2">
        <f t="array" ref="AM2:AN6">LOGEST(AL2:AL24,AK2:AK24,TRUE, TRUE)</f>
        <v>1.3865792145192406</v>
      </c>
      <c r="AN2">
        <v>8.6893260322711545E-281</v>
      </c>
      <c r="AO2">
        <v>1956</v>
      </c>
      <c r="AP2" s="6">
        <v>1.1999999999999999E-3</v>
      </c>
      <c r="AQ2">
        <f t="array" ref="AQ2:AR6">LOGEST(AP2:AP24,AO2:AO24,TRUE, TRUE)</f>
        <v>1.3871820742960834</v>
      </c>
      <c r="AR2">
        <v>3.6259765675253777E-281</v>
      </c>
      <c r="AS2">
        <v>1956</v>
      </c>
      <c r="AT2" s="6">
        <v>1.1999999999999999E-3</v>
      </c>
      <c r="AU2">
        <f t="array" ref="AU2:AV6">LOGEST(AT2:AT24,AS2:AS24,TRUE, TRUE)</f>
        <v>1.3870664390047602</v>
      </c>
      <c r="AV2">
        <v>4.3969805674675892E-281</v>
      </c>
      <c r="AW2">
        <v>1956</v>
      </c>
      <c r="AX2" s="6">
        <v>1.1999999999999999E-3</v>
      </c>
      <c r="AY2">
        <f t="array" ref="AY2:AZ6">LOGEST(AX2:AX24,AW2:AW24,TRUE, TRUE)</f>
        <v>1.3879263203920109</v>
      </c>
      <c r="AZ2">
        <v>1.2960744956215846E-281</v>
      </c>
      <c r="BA2">
        <v>1956</v>
      </c>
      <c r="BB2" s="6">
        <v>1.1999999999999999E-3</v>
      </c>
      <c r="BC2">
        <f t="array" ref="BC2:BD6">LOGEST(BB2:BB24,BA2:BA24,TRUE, TRUE)</f>
        <v>1.3886692112528634</v>
      </c>
      <c r="BD2">
        <v>4.4971446759674832E-282</v>
      </c>
      <c r="BE2">
        <v>1956</v>
      </c>
      <c r="BF2" s="6">
        <v>1.1999999999999999E-3</v>
      </c>
      <c r="BG2">
        <f t="array" ref="BG2:BH6">LOGEST(BF2:BF24,BE2:BE24,TRUE, TRUE)</f>
        <v>1.3900045662194453</v>
      </c>
      <c r="BH2">
        <v>6.7681017209984596E-283</v>
      </c>
      <c r="BI2">
        <v>1956</v>
      </c>
      <c r="BJ2" s="6">
        <v>1.1999999999999999E-3</v>
      </c>
      <c r="BK2">
        <f t="array" ref="BK2:BL6">LOGEST(BJ2:BJ24,BI2:BI24,TRUE, TRUE)</f>
        <v>1.3895604719421415</v>
      </c>
      <c r="BL2">
        <v>1.2542892562315366E-282</v>
      </c>
      <c r="BM2">
        <v>1956</v>
      </c>
      <c r="BN2" s="6">
        <v>1.1999999999999999E-3</v>
      </c>
      <c r="BO2">
        <f t="array" ref="BO2:BP6">LOGEST(BN2:BN24,BM2:BM24,TRUE, TRUE)</f>
        <v>1.3896923210891374</v>
      </c>
      <c r="BP2">
        <v>1.0354531049278809E-282</v>
      </c>
      <c r="BQ2">
        <v>1956</v>
      </c>
      <c r="BR2" s="6">
        <v>1.1999999999999999E-3</v>
      </c>
      <c r="BS2">
        <f t="array" ref="BS2:BT6">LOGEST(BR2:BR24,BQ2:BQ24,TRUE, TRUE)</f>
        <v>1.3894720358772645</v>
      </c>
      <c r="BT2">
        <v>1.4073593151002129E-282</v>
      </c>
      <c r="BU2">
        <v>1956</v>
      </c>
      <c r="BV2" s="6">
        <v>1.1999999999999999E-3</v>
      </c>
      <c r="BW2">
        <f t="array" ref="BW2:BX6">LOGEST(BV2:BV24,BU2:BU24,TRUE, TRUE)</f>
        <v>1.3888845681088879</v>
      </c>
      <c r="BX2">
        <v>3.2224813338854717E-282</v>
      </c>
      <c r="BY2">
        <v>1956</v>
      </c>
      <c r="BZ2" s="6">
        <v>1.1999999999999999E-3</v>
      </c>
      <c r="CA2">
        <f t="array" ref="CA2:CB6">LOGEST(BZ2:BZ24,BY2:BY24,TRUE, TRUE)</f>
        <v>1.3893431219261319</v>
      </c>
      <c r="CB2">
        <v>1.6792231194775383E-282</v>
      </c>
      <c r="CC2">
        <v>1956</v>
      </c>
      <c r="CD2" s="6">
        <v>1.1999999999999999E-3</v>
      </c>
      <c r="CE2">
        <f t="array" ref="CE2:CF6">LOGEST(CD2:CD24,CC2:CC24,TRUE, TRUE)</f>
        <v>1.3859531785066661</v>
      </c>
      <c r="CF2">
        <v>2.0622077126353111E-280</v>
      </c>
      <c r="CG2">
        <v>1956</v>
      </c>
      <c r="CH2" s="6">
        <v>1.1999999999999999E-3</v>
      </c>
      <c r="CI2">
        <f t="array" ref="CI2:CJ6">LOGEST(CH2:CH24,CG2:CG24,TRUE, TRUE)</f>
        <v>1.3854986250313335</v>
      </c>
      <c r="CJ2">
        <v>3.941757024738504E-280</v>
      </c>
      <c r="CK2">
        <v>1956</v>
      </c>
      <c r="CL2" s="6">
        <v>1.1999999999999999E-3</v>
      </c>
      <c r="CM2">
        <f t="array" ref="CM2:CN6">LOGEST(CL2:CL24,CK2:CK24,TRUE, TRUE)</f>
        <v>1.384501492764532</v>
      </c>
      <c r="CN2">
        <v>1.6330086733323647E-279</v>
      </c>
      <c r="CO2">
        <v>1956</v>
      </c>
      <c r="CP2" s="6">
        <v>1.1999999999999999E-3</v>
      </c>
      <c r="CQ2">
        <f t="array" ref="CQ2:CR6">LOGEST(CP2:CP24,CO2:CO24,TRUE, TRUE)</f>
        <v>1.3807979931586194</v>
      </c>
      <c r="CR2">
        <v>3.2304151711063638E-277</v>
      </c>
      <c r="CS2">
        <v>1956</v>
      </c>
      <c r="CT2" s="6">
        <v>1.1999999999999999E-3</v>
      </c>
      <c r="CU2">
        <f t="array" ref="CU2:CV6">LOGEST(CT2:CT24,CS2:CS24,TRUE, TRUE)</f>
        <v>1.380715947167326</v>
      </c>
      <c r="CV2">
        <v>3.6461948195526867E-277</v>
      </c>
      <c r="CW2">
        <v>1956</v>
      </c>
      <c r="CX2" s="6">
        <v>1.1999999999999999E-3</v>
      </c>
      <c r="CY2">
        <f t="array" ref="CY2:CZ6">LOGEST(CX2:CX24,CW2:CW24,TRUE, TRUE)</f>
        <v>1.3783249882803015</v>
      </c>
      <c r="CZ2">
        <v>1.1213362569621792E-275</v>
      </c>
    </row>
    <row r="3" spans="2:104" x14ac:dyDescent="0.45">
      <c r="B3">
        <v>0.33041529963127186</v>
      </c>
      <c r="C3" s="11">
        <v>0.95909418588381246</v>
      </c>
      <c r="D3">
        <v>492.37445430990073</v>
      </c>
      <c r="E3">
        <v>1963</v>
      </c>
      <c r="F3" s="6">
        <v>6.0999999999999999E-2</v>
      </c>
      <c r="G3">
        <v>1.3753206813575712E-2</v>
      </c>
      <c r="H3">
        <v>27.315103531992026</v>
      </c>
      <c r="I3">
        <v>1965</v>
      </c>
      <c r="J3" s="6">
        <v>0.159</v>
      </c>
      <c r="K3">
        <v>1.5085660546397216E-2</v>
      </c>
      <c r="L3">
        <v>29.981056214212568</v>
      </c>
      <c r="M3">
        <v>1965</v>
      </c>
      <c r="N3" s="6">
        <v>0.159</v>
      </c>
      <c r="O3">
        <v>1.4890606687010649E-2</v>
      </c>
      <c r="P3">
        <v>29.588939905588635</v>
      </c>
      <c r="Q3">
        <v>1963</v>
      </c>
      <c r="R3" s="6">
        <v>6.0999999999999999E-2</v>
      </c>
      <c r="S3">
        <v>1.4542575679616815E-2</v>
      </c>
      <c r="T3">
        <v>28.896121900343523</v>
      </c>
      <c r="U3">
        <v>1963</v>
      </c>
      <c r="V3" s="6">
        <v>6.0999999999999999E-2</v>
      </c>
      <c r="W3">
        <v>1.4264097512031575E-2</v>
      </c>
      <c r="X3">
        <v>28.342171847545746</v>
      </c>
      <c r="Y3">
        <v>1963</v>
      </c>
      <c r="Z3" s="6">
        <v>6.0999999999999999E-2</v>
      </c>
      <c r="AA3">
        <v>1.3968794162763353E-2</v>
      </c>
      <c r="AB3">
        <v>27.753010025150957</v>
      </c>
      <c r="AC3">
        <v>1963</v>
      </c>
      <c r="AD3" s="6">
        <v>6.0999999999999999E-2</v>
      </c>
      <c r="AE3">
        <v>1.4299890968323813E-2</v>
      </c>
      <c r="AF3">
        <v>28.408360113676856</v>
      </c>
      <c r="AG3">
        <v>1963</v>
      </c>
      <c r="AH3" s="6">
        <v>6.0999999999999999E-2</v>
      </c>
      <c r="AI3">
        <v>1.4203453398674407E-2</v>
      </c>
      <c r="AJ3">
        <v>28.216162128620031</v>
      </c>
      <c r="AK3">
        <v>1963</v>
      </c>
      <c r="AL3" s="6">
        <v>6.0999999999999999E-2</v>
      </c>
      <c r="AM3">
        <v>1.4077788271700621E-2</v>
      </c>
      <c r="AN3">
        <v>27.96347290793485</v>
      </c>
      <c r="AO3">
        <v>1963</v>
      </c>
      <c r="AP3" s="6">
        <v>6.0999999999999999E-2</v>
      </c>
      <c r="AQ3">
        <v>1.4083832573394286E-2</v>
      </c>
      <c r="AR3">
        <v>27.973646439119975</v>
      </c>
      <c r="AS3">
        <v>1963</v>
      </c>
      <c r="AT3" s="6">
        <v>6.0999999999999999E-2</v>
      </c>
      <c r="AU3">
        <v>1.384903015825099E-2</v>
      </c>
      <c r="AV3">
        <v>27.506073302713393</v>
      </c>
      <c r="AW3">
        <v>1963</v>
      </c>
      <c r="AX3" s="6">
        <v>6.0999999999999999E-2</v>
      </c>
      <c r="AY3">
        <v>1.3707174363156405E-2</v>
      </c>
      <c r="AZ3">
        <v>27.222539960317654</v>
      </c>
      <c r="BA3">
        <v>1963</v>
      </c>
      <c r="BB3" s="6">
        <v>6.0999999999999999E-2</v>
      </c>
      <c r="BC3">
        <v>1.3646629290291557E-2</v>
      </c>
      <c r="BD3">
        <v>27.101108562660446</v>
      </c>
      <c r="BE3">
        <v>1963</v>
      </c>
      <c r="BF3" s="6">
        <v>6.0999999999999999E-2</v>
      </c>
      <c r="BG3">
        <v>1.3331332086421099E-2</v>
      </c>
      <c r="BH3">
        <v>26.473791428728966</v>
      </c>
      <c r="BI3">
        <v>1963</v>
      </c>
      <c r="BJ3" s="6">
        <v>6.0999999999999999E-2</v>
      </c>
      <c r="BK3">
        <v>1.3751387418275531E-2</v>
      </c>
      <c r="BL3">
        <v>27.307351023517963</v>
      </c>
      <c r="BM3">
        <v>1963</v>
      </c>
      <c r="BN3" s="6">
        <v>6.0999999999999999E-2</v>
      </c>
      <c r="BO3">
        <v>1.3834787150112849E-2</v>
      </c>
      <c r="BP3">
        <v>27.472361421428364</v>
      </c>
      <c r="BQ3">
        <v>1963</v>
      </c>
      <c r="BR3" s="6">
        <v>6.0999999999999999E-2</v>
      </c>
      <c r="BS3">
        <v>1.3984710215604927E-2</v>
      </c>
      <c r="BT3">
        <v>27.769459702605651</v>
      </c>
      <c r="BU3">
        <v>1963</v>
      </c>
      <c r="BV3" s="6">
        <v>6.0999999999999999E-2</v>
      </c>
      <c r="BW3">
        <v>1.4143814704227868E-2</v>
      </c>
      <c r="BX3">
        <v>28.084775730590884</v>
      </c>
      <c r="BY3">
        <v>1963</v>
      </c>
      <c r="BZ3" s="6">
        <v>6.0999999999999999E-2</v>
      </c>
      <c r="CA3">
        <v>1.4142810125025593E-2</v>
      </c>
      <c r="CB3">
        <v>28.082162710943326</v>
      </c>
      <c r="CC3">
        <v>1963</v>
      </c>
      <c r="CD3" s="6">
        <v>6.0999999999999999E-2</v>
      </c>
      <c r="CE3">
        <v>1.4261840263262923E-2</v>
      </c>
      <c r="CF3">
        <v>28.317886828958081</v>
      </c>
      <c r="CG3">
        <v>1963</v>
      </c>
      <c r="CH3" s="6">
        <v>6.0999999999999999E-2</v>
      </c>
      <c r="CI3">
        <v>1.427858996046587E-2</v>
      </c>
      <c r="CJ3">
        <v>28.35051967296749</v>
      </c>
      <c r="CK3">
        <v>1963</v>
      </c>
      <c r="CL3" s="6">
        <v>6.0999999999999999E-2</v>
      </c>
      <c r="CM3">
        <v>1.4244533764715005E-2</v>
      </c>
      <c r="CN3">
        <v>28.282276498570923</v>
      </c>
      <c r="CO3">
        <v>1963</v>
      </c>
      <c r="CP3" s="6">
        <v>6.0999999999999999E-2</v>
      </c>
      <c r="CQ3">
        <v>1.3711891605388181E-2</v>
      </c>
      <c r="CR3">
        <v>27.224123978381392</v>
      </c>
      <c r="CS3">
        <v>1963</v>
      </c>
      <c r="CT3" s="6">
        <v>6.0999999999999999E-2</v>
      </c>
      <c r="CU3">
        <v>1.3843154227768302E-2</v>
      </c>
      <c r="CV3">
        <v>27.484131152680298</v>
      </c>
      <c r="CW3">
        <v>1963</v>
      </c>
      <c r="CX3" s="6">
        <v>6.0999999999999999E-2</v>
      </c>
      <c r="CY3">
        <v>1.3462370324525885E-2</v>
      </c>
      <c r="CZ3">
        <v>26.727534271356181</v>
      </c>
    </row>
    <row r="4" spans="2:104" ht="14.65" thickBot="1" x14ac:dyDescent="0.5">
      <c r="B4">
        <v>0.33170363636157985</v>
      </c>
      <c r="C4" s="11">
        <v>0.96120141421460625</v>
      </c>
      <c r="D4">
        <v>520.25684158069816</v>
      </c>
      <c r="E4">
        <v>1965</v>
      </c>
      <c r="F4" s="6">
        <v>0.159</v>
      </c>
      <c r="G4">
        <v>0.96262334794513038</v>
      </c>
      <c r="H4">
        <v>0.9314646364052277</v>
      </c>
      <c r="I4">
        <v>1966</v>
      </c>
      <c r="J4" s="6">
        <v>0.28100000000000003</v>
      </c>
      <c r="K4">
        <v>0.95478698396854011</v>
      </c>
      <c r="L4">
        <v>0.91080634608344535</v>
      </c>
      <c r="M4">
        <v>1966</v>
      </c>
      <c r="N4" s="6">
        <v>0.28100000000000003</v>
      </c>
      <c r="O4">
        <v>0.95909418588381246</v>
      </c>
      <c r="P4">
        <v>0.94563635987342343</v>
      </c>
      <c r="Q4">
        <v>1966</v>
      </c>
      <c r="R4" s="6">
        <v>0.28100000000000003</v>
      </c>
      <c r="S4">
        <v>0.96120141421460625</v>
      </c>
      <c r="T4">
        <v>0.93400891213556603</v>
      </c>
      <c r="U4">
        <v>1965</v>
      </c>
      <c r="V4" s="6">
        <v>0.159</v>
      </c>
      <c r="W4">
        <v>0.96282691614929505</v>
      </c>
      <c r="X4">
        <v>0.92087162975102177</v>
      </c>
      <c r="Y4">
        <v>1965</v>
      </c>
      <c r="Z4" s="6">
        <v>0.159</v>
      </c>
      <c r="AA4">
        <v>0.96409780844161974</v>
      </c>
      <c r="AB4">
        <v>0.91795649802109891</v>
      </c>
      <c r="AC4">
        <v>1965</v>
      </c>
      <c r="AD4" s="6">
        <v>0.159</v>
      </c>
      <c r="AE4">
        <v>0.96159882654292861</v>
      </c>
      <c r="AF4">
        <v>0.95238263391122979</v>
      </c>
      <c r="AG4">
        <v>1965</v>
      </c>
      <c r="AH4" s="6">
        <v>0.159</v>
      </c>
      <c r="AI4">
        <v>0.96221808462350888</v>
      </c>
      <c r="AJ4">
        <v>0.94852477413722103</v>
      </c>
      <c r="AK4">
        <v>1965</v>
      </c>
      <c r="AL4" s="6">
        <v>0.159</v>
      </c>
      <c r="AM4">
        <v>0.96250099965994307</v>
      </c>
      <c r="AN4">
        <v>0.94948076531771308</v>
      </c>
      <c r="AO4">
        <v>1965</v>
      </c>
      <c r="AP4" s="6">
        <v>0.159</v>
      </c>
      <c r="AQ4">
        <v>0.96256590043577273</v>
      </c>
      <c r="AR4">
        <v>0.9528526552872878</v>
      </c>
      <c r="AS4">
        <v>1965</v>
      </c>
      <c r="AT4" s="6">
        <v>0.159</v>
      </c>
      <c r="AU4">
        <v>0.96374102239670567</v>
      </c>
      <c r="AV4">
        <v>0.93783870277339909</v>
      </c>
      <c r="AW4">
        <v>1965</v>
      </c>
      <c r="AX4" s="6">
        <v>0.159</v>
      </c>
      <c r="AY4">
        <v>0.96458327169853564</v>
      </c>
      <c r="AZ4">
        <v>0.92794194420978071</v>
      </c>
      <c r="BA4">
        <v>1965</v>
      </c>
      <c r="BB4" s="6">
        <v>0.159</v>
      </c>
      <c r="BC4">
        <v>0.96499485188477419</v>
      </c>
      <c r="BD4">
        <v>0.92259780050633466</v>
      </c>
      <c r="BE4">
        <v>1965</v>
      </c>
      <c r="BF4" s="6">
        <v>0.159</v>
      </c>
      <c r="BG4">
        <v>0.96672875773556333</v>
      </c>
      <c r="BH4">
        <v>0.89923891978490977</v>
      </c>
      <c r="BI4">
        <v>1965</v>
      </c>
      <c r="BJ4" s="6">
        <v>0.159</v>
      </c>
      <c r="BK4">
        <v>0.96460805371847913</v>
      </c>
      <c r="BL4">
        <v>0.92619803118105359</v>
      </c>
      <c r="BM4">
        <v>1965</v>
      </c>
      <c r="BN4" s="6">
        <v>0.159</v>
      </c>
      <c r="BO4">
        <v>0.96421278447525982</v>
      </c>
      <c r="BP4">
        <v>0.93021528279955479</v>
      </c>
      <c r="BQ4">
        <v>1965</v>
      </c>
      <c r="BR4" s="6">
        <v>0.159</v>
      </c>
      <c r="BS4">
        <v>0.96342750713901404</v>
      </c>
      <c r="BT4">
        <v>0.93845818830817684</v>
      </c>
      <c r="BU4">
        <v>1965</v>
      </c>
      <c r="BV4" s="6">
        <v>0.159</v>
      </c>
      <c r="BW4">
        <v>0.96252919307088602</v>
      </c>
      <c r="BX4">
        <v>0.94705258155391159</v>
      </c>
      <c r="BY4">
        <v>1965</v>
      </c>
      <c r="BZ4" s="6">
        <v>0.159</v>
      </c>
      <c r="CA4">
        <v>0.96260668886571188</v>
      </c>
      <c r="CB4">
        <v>0.94467748741051016</v>
      </c>
      <c r="CC4">
        <v>1965</v>
      </c>
      <c r="CD4" s="6">
        <v>0.159</v>
      </c>
      <c r="CE4">
        <v>0.96144965260621584</v>
      </c>
      <c r="CF4">
        <v>0.95007185428113905</v>
      </c>
      <c r="CG4">
        <v>1965</v>
      </c>
      <c r="CH4" s="6">
        <v>0.159</v>
      </c>
      <c r="CI4">
        <v>0.96128778108479196</v>
      </c>
      <c r="CJ4">
        <v>0.94839713702423423</v>
      </c>
      <c r="CK4">
        <v>1965</v>
      </c>
      <c r="CL4" s="6">
        <v>0.159</v>
      </c>
      <c r="CM4">
        <v>0.96130098966046218</v>
      </c>
      <c r="CN4">
        <v>0.94311854049908928</v>
      </c>
      <c r="CO4">
        <v>1965</v>
      </c>
      <c r="CP4" s="6">
        <v>0.159</v>
      </c>
      <c r="CQ4">
        <v>0.96346124430948965</v>
      </c>
      <c r="CR4">
        <v>0.90472285489927606</v>
      </c>
      <c r="CS4">
        <v>1965</v>
      </c>
      <c r="CT4" s="6">
        <v>0.159</v>
      </c>
      <c r="CU4">
        <v>0.9627712906346183</v>
      </c>
      <c r="CV4">
        <v>0.90999313305975693</v>
      </c>
      <c r="CW4">
        <v>1965</v>
      </c>
      <c r="CX4" s="6">
        <v>0.159</v>
      </c>
      <c r="CY4">
        <v>0.96435142253080874</v>
      </c>
      <c r="CZ4">
        <v>0.88143779340993078</v>
      </c>
    </row>
    <row r="5" spans="2:104" ht="16.5" thickTop="1" thickBot="1" x14ac:dyDescent="0.55000000000000004">
      <c r="B5">
        <v>0.33267009491827276</v>
      </c>
      <c r="C5" s="11">
        <v>0.96282691614929505</v>
      </c>
      <c r="D5">
        <v>543.92488178652343</v>
      </c>
      <c r="E5">
        <v>1966</v>
      </c>
      <c r="F5" s="6">
        <v>0.28100000000000003</v>
      </c>
      <c r="G5">
        <v>566.60274504264373</v>
      </c>
      <c r="H5">
        <v>22</v>
      </c>
      <c r="I5">
        <v>1970</v>
      </c>
      <c r="J5" s="6">
        <v>1.111</v>
      </c>
      <c r="K5" s="8">
        <v>443.4680192400333</v>
      </c>
      <c r="L5">
        <v>21</v>
      </c>
      <c r="M5">
        <v>1970</v>
      </c>
      <c r="N5" s="6">
        <v>1.111</v>
      </c>
      <c r="O5" s="8">
        <v>492.37445430990073</v>
      </c>
      <c r="P5">
        <v>21</v>
      </c>
      <c r="Q5">
        <v>1970</v>
      </c>
      <c r="R5" s="6">
        <v>1.111</v>
      </c>
      <c r="S5" s="8">
        <v>520.25684158069816</v>
      </c>
      <c r="T5">
        <v>21</v>
      </c>
      <c r="U5">
        <v>1970</v>
      </c>
      <c r="V5" s="6">
        <v>1.111</v>
      </c>
      <c r="W5" s="8">
        <v>543.92488178652343</v>
      </c>
      <c r="X5">
        <v>21</v>
      </c>
      <c r="Y5">
        <v>1966</v>
      </c>
      <c r="Z5" s="6">
        <v>0.28100000000000003</v>
      </c>
      <c r="AA5" s="8">
        <v>563.92250997692076</v>
      </c>
      <c r="AB5">
        <v>21</v>
      </c>
      <c r="AC5">
        <v>1966</v>
      </c>
      <c r="AD5" s="6">
        <v>0.28100000000000003</v>
      </c>
      <c r="AE5" s="8">
        <v>525.85828867901364</v>
      </c>
      <c r="AF5">
        <v>21</v>
      </c>
      <c r="AG5">
        <v>1966</v>
      </c>
      <c r="AH5" s="6">
        <v>0.28100000000000003</v>
      </c>
      <c r="AI5" s="8">
        <v>534.82147677633975</v>
      </c>
      <c r="AJ5">
        <v>21</v>
      </c>
      <c r="AK5">
        <v>1966</v>
      </c>
      <c r="AL5" s="6">
        <v>0.28100000000000003</v>
      </c>
      <c r="AM5" s="8">
        <v>539.01492865311252</v>
      </c>
      <c r="AN5">
        <v>21</v>
      </c>
      <c r="AO5">
        <v>1966</v>
      </c>
      <c r="AP5" s="6">
        <v>0.28100000000000003</v>
      </c>
      <c r="AQ5" s="8">
        <v>539.98584564507507</v>
      </c>
      <c r="AR5">
        <v>21</v>
      </c>
      <c r="AS5">
        <v>1966</v>
      </c>
      <c r="AT5" s="6">
        <v>0.28100000000000003</v>
      </c>
      <c r="AU5" s="8">
        <v>558.16690949642395</v>
      </c>
      <c r="AV5">
        <v>21</v>
      </c>
      <c r="AW5">
        <v>1966</v>
      </c>
      <c r="AX5" s="6">
        <v>0.28100000000000003</v>
      </c>
      <c r="AY5" s="8">
        <v>571.94014459070536</v>
      </c>
      <c r="AZ5">
        <v>21</v>
      </c>
      <c r="BA5">
        <v>1966</v>
      </c>
      <c r="BB5" s="6">
        <v>0.28100000000000003</v>
      </c>
      <c r="BC5" s="8">
        <v>578.91175957532494</v>
      </c>
      <c r="BD5">
        <v>21</v>
      </c>
      <c r="BE5">
        <v>1966</v>
      </c>
      <c r="BF5" s="6">
        <v>0.28100000000000003</v>
      </c>
      <c r="BG5" s="8">
        <v>610.17571123717005</v>
      </c>
      <c r="BH5">
        <v>21</v>
      </c>
      <c r="BI5">
        <v>1966</v>
      </c>
      <c r="BJ5" s="6">
        <v>0.28100000000000003</v>
      </c>
      <c r="BK5" s="8">
        <v>572.35533098287669</v>
      </c>
      <c r="BL5">
        <v>21</v>
      </c>
      <c r="BM5">
        <v>1966</v>
      </c>
      <c r="BN5" s="6">
        <v>0.28100000000000003</v>
      </c>
      <c r="BO5" s="8">
        <v>565.80173050854933</v>
      </c>
      <c r="BP5">
        <v>21</v>
      </c>
      <c r="BQ5">
        <v>1966</v>
      </c>
      <c r="BR5" s="6">
        <v>0.28100000000000003</v>
      </c>
      <c r="BS5" s="8">
        <v>553.20203976311291</v>
      </c>
      <c r="BT5">
        <v>21</v>
      </c>
      <c r="BU5">
        <v>1966</v>
      </c>
      <c r="BV5" s="6">
        <v>0.28100000000000003</v>
      </c>
      <c r="BW5" s="8">
        <v>539.43628950204015</v>
      </c>
      <c r="BX5">
        <v>21</v>
      </c>
      <c r="BY5">
        <v>1966</v>
      </c>
      <c r="BZ5" s="6">
        <v>0.28100000000000003</v>
      </c>
      <c r="CA5" s="8">
        <v>540.59776609736764</v>
      </c>
      <c r="CB5">
        <v>21</v>
      </c>
      <c r="CC5">
        <v>1966</v>
      </c>
      <c r="CD5" s="6">
        <v>0.28100000000000003</v>
      </c>
      <c r="CE5" s="8">
        <v>523.74217276148374</v>
      </c>
      <c r="CF5">
        <v>21</v>
      </c>
      <c r="CG5">
        <v>1966</v>
      </c>
      <c r="CH5" s="6">
        <v>0.28100000000000003</v>
      </c>
      <c r="CI5" s="8">
        <v>521.46438433293201</v>
      </c>
      <c r="CJ5">
        <v>21</v>
      </c>
      <c r="CK5">
        <v>1966</v>
      </c>
      <c r="CL5" s="6">
        <v>0.28100000000000003</v>
      </c>
      <c r="CM5" s="8">
        <v>521.64953588605852</v>
      </c>
      <c r="CN5">
        <v>21</v>
      </c>
      <c r="CO5">
        <v>1966</v>
      </c>
      <c r="CP5" s="6">
        <v>0.28100000000000003</v>
      </c>
      <c r="CQ5" s="8">
        <v>553.73221523670998</v>
      </c>
      <c r="CR5">
        <v>21</v>
      </c>
      <c r="CS5">
        <v>1966</v>
      </c>
      <c r="CT5" s="6">
        <v>0.28100000000000003</v>
      </c>
      <c r="CU5" s="8">
        <v>543.08079565410662</v>
      </c>
      <c r="CV5">
        <v>21</v>
      </c>
      <c r="CW5">
        <v>1966</v>
      </c>
      <c r="CX5" s="6">
        <v>0.28100000000000003</v>
      </c>
      <c r="CY5" s="8">
        <v>568.08381458275335</v>
      </c>
      <c r="CZ5">
        <v>21</v>
      </c>
    </row>
    <row r="6" spans="2:104" ht="14.65" thickTop="1" x14ac:dyDescent="0.45">
      <c r="B6">
        <v>0.33171769056222666</v>
      </c>
      <c r="C6" s="11">
        <v>0.96409780844161974</v>
      </c>
      <c r="D6">
        <v>563.92250997692076</v>
      </c>
      <c r="E6">
        <v>1970</v>
      </c>
      <c r="F6" s="6">
        <v>1.111</v>
      </c>
      <c r="G6">
        <v>491.5994822751195</v>
      </c>
      <c r="H6">
        <v>19.087780115217505</v>
      </c>
      <c r="I6">
        <v>1974</v>
      </c>
      <c r="J6" s="6">
        <v>1.627</v>
      </c>
      <c r="K6">
        <v>367.88696650773403</v>
      </c>
      <c r="L6">
        <v>17.420932201383412</v>
      </c>
      <c r="M6">
        <v>1974</v>
      </c>
      <c r="N6" s="6">
        <v>1.627</v>
      </c>
      <c r="O6">
        <v>440.29508513189575</v>
      </c>
      <c r="P6">
        <v>18.778790627407833</v>
      </c>
      <c r="Q6">
        <v>1974</v>
      </c>
      <c r="R6" s="6">
        <v>1.627</v>
      </c>
      <c r="S6">
        <v>453.85783850316204</v>
      </c>
      <c r="T6">
        <v>18.319825606921935</v>
      </c>
      <c r="U6">
        <v>1974</v>
      </c>
      <c r="V6" s="6">
        <v>1.627</v>
      </c>
      <c r="W6">
        <v>461.25077922583176</v>
      </c>
      <c r="X6">
        <v>17.808095728086361</v>
      </c>
      <c r="Y6">
        <v>1974</v>
      </c>
      <c r="Z6" s="6">
        <v>1.627</v>
      </c>
      <c r="AA6">
        <v>475.18599408090978</v>
      </c>
      <c r="AB6">
        <v>17.695526777442357</v>
      </c>
      <c r="AC6">
        <v>1970</v>
      </c>
      <c r="AD6" s="6">
        <v>1.111</v>
      </c>
      <c r="AE6">
        <v>476.9706536041582</v>
      </c>
      <c r="AF6">
        <v>19.047686308889524</v>
      </c>
      <c r="AG6">
        <v>1970</v>
      </c>
      <c r="AH6" s="6">
        <v>1.111</v>
      </c>
      <c r="AI6">
        <v>481.17848001642903</v>
      </c>
      <c r="AJ6">
        <v>18.893684190193387</v>
      </c>
      <c r="AK6">
        <v>1970</v>
      </c>
      <c r="AL6" s="6">
        <v>1.111</v>
      </c>
      <c r="AM6">
        <v>485.92935546443653</v>
      </c>
      <c r="AN6">
        <v>18.931788197874511</v>
      </c>
      <c r="AO6">
        <v>1970</v>
      </c>
      <c r="AP6" s="6">
        <v>1.111</v>
      </c>
      <c r="AQ6">
        <v>490.26836751379477</v>
      </c>
      <c r="AR6">
        <v>19.066491836448733</v>
      </c>
      <c r="AS6">
        <v>1970</v>
      </c>
      <c r="AT6" s="6">
        <v>1.111</v>
      </c>
      <c r="AU6">
        <v>490.93092310775734</v>
      </c>
      <c r="AV6">
        <v>18.470370080813531</v>
      </c>
      <c r="AW6">
        <v>1970</v>
      </c>
      <c r="AX6" s="6">
        <v>1.111</v>
      </c>
      <c r="AY6">
        <v>492.4840759717427</v>
      </c>
      <c r="AZ6">
        <v>18.082601288300385</v>
      </c>
      <c r="BA6">
        <v>1970</v>
      </c>
      <c r="BB6" s="6">
        <v>1.111</v>
      </c>
      <c r="BC6">
        <v>492.76199109197614</v>
      </c>
      <c r="BD6">
        <v>17.874920731481655</v>
      </c>
      <c r="BE6">
        <v>1970</v>
      </c>
      <c r="BF6" s="6">
        <v>1.111</v>
      </c>
      <c r="BG6">
        <v>493.40677275138228</v>
      </c>
      <c r="BH6">
        <v>16.981243331974561</v>
      </c>
      <c r="BI6">
        <v>1970</v>
      </c>
      <c r="BJ6" s="6">
        <v>1.111</v>
      </c>
      <c r="BK6">
        <v>490.99089569799094</v>
      </c>
      <c r="BL6">
        <v>18.014698652236859</v>
      </c>
      <c r="BM6">
        <v>1970</v>
      </c>
      <c r="BN6" s="6">
        <v>1.111</v>
      </c>
      <c r="BO6">
        <v>489.58850466767672</v>
      </c>
      <c r="BP6">
        <v>18.171309919430968</v>
      </c>
      <c r="BQ6">
        <v>1970</v>
      </c>
      <c r="BR6" s="6">
        <v>1.111</v>
      </c>
      <c r="BS6">
        <v>487.20712265638042</v>
      </c>
      <c r="BT6">
        <v>18.494779195255976</v>
      </c>
      <c r="BU6">
        <v>1970</v>
      </c>
      <c r="BV6" s="6">
        <v>1.111</v>
      </c>
      <c r="BW6">
        <v>483.82504301393197</v>
      </c>
      <c r="BX6">
        <v>18.835080436786495</v>
      </c>
      <c r="BY6">
        <v>1970</v>
      </c>
      <c r="BZ6" s="6">
        <v>1.111</v>
      </c>
      <c r="CA6">
        <v>482.43785558260083</v>
      </c>
      <c r="CB6">
        <v>18.740726659624926</v>
      </c>
      <c r="CC6">
        <v>1970</v>
      </c>
      <c r="CD6" s="6">
        <v>1.111</v>
      </c>
      <c r="CE6">
        <v>472.74881654425906</v>
      </c>
      <c r="CF6">
        <v>18.95536709424124</v>
      </c>
      <c r="CG6">
        <v>1970</v>
      </c>
      <c r="CH6" s="6">
        <v>1.111</v>
      </c>
      <c r="CI6">
        <v>469.03485827680424</v>
      </c>
      <c r="CJ6">
        <v>18.888599719831046</v>
      </c>
      <c r="CK6">
        <v>1970</v>
      </c>
      <c r="CL6" s="6">
        <v>1.111</v>
      </c>
      <c r="CM6">
        <v>463.99295928796784</v>
      </c>
      <c r="CN6">
        <v>18.678924210095779</v>
      </c>
      <c r="CO6">
        <v>1970</v>
      </c>
      <c r="CP6" s="6">
        <v>1.111</v>
      </c>
      <c r="CQ6">
        <v>453.24279996736522</v>
      </c>
      <c r="CR6">
        <v>17.188992327719028</v>
      </c>
      <c r="CS6">
        <v>1970</v>
      </c>
      <c r="CT6" s="6">
        <v>1.111</v>
      </c>
      <c r="CU6">
        <v>449.71841957463954</v>
      </c>
      <c r="CV6">
        <v>17.38983754653416</v>
      </c>
      <c r="CW6">
        <v>1970</v>
      </c>
      <c r="CX6" s="6">
        <v>1.111</v>
      </c>
      <c r="CY6">
        <v>441.36282579430321</v>
      </c>
      <c r="CZ6">
        <v>16.315584256678726</v>
      </c>
    </row>
    <row r="7" spans="2:104" x14ac:dyDescent="0.45">
      <c r="B7">
        <v>0.32791938288426653</v>
      </c>
      <c r="C7" s="11">
        <v>0.96159882654292861</v>
      </c>
      <c r="D7">
        <v>525.85828867901364</v>
      </c>
      <c r="E7">
        <v>1974</v>
      </c>
      <c r="F7" s="6">
        <v>1.627</v>
      </c>
      <c r="G7" t="s">
        <v>18</v>
      </c>
      <c r="H7">
        <f>TINV(0.0455,H5)</f>
        <v>2.1202432646447096</v>
      </c>
      <c r="I7">
        <v>1975</v>
      </c>
      <c r="J7" s="6">
        <v>2.8479999999999999</v>
      </c>
      <c r="K7" t="s">
        <v>18</v>
      </c>
      <c r="L7">
        <f>TINV(0.0455,L5)</f>
        <v>2.1263133800355782</v>
      </c>
      <c r="M7">
        <v>1975</v>
      </c>
      <c r="N7" s="6">
        <v>2.8479999999999999</v>
      </c>
      <c r="O7" t="s">
        <v>18</v>
      </c>
      <c r="P7">
        <f>TINV(0.0455,P5)</f>
        <v>2.1263133800355782</v>
      </c>
      <c r="Q7">
        <v>1975</v>
      </c>
      <c r="R7" s="6">
        <v>2.8479999999999999</v>
      </c>
      <c r="S7" t="s">
        <v>18</v>
      </c>
      <c r="T7">
        <f>TINV(0.0455,T5)</f>
        <v>2.1263133800355782</v>
      </c>
      <c r="U7">
        <v>1975</v>
      </c>
      <c r="V7" s="6">
        <v>2.8479999999999999</v>
      </c>
      <c r="W7" t="s">
        <v>18</v>
      </c>
      <c r="X7">
        <f>TINV(0.0455,X5)</f>
        <v>2.1263133800355782</v>
      </c>
      <c r="Y7">
        <v>1975</v>
      </c>
      <c r="Z7" s="6">
        <v>2.8479999999999999</v>
      </c>
      <c r="AA7" t="s">
        <v>18</v>
      </c>
      <c r="AB7">
        <f>TINV(0.0455,AB5)</f>
        <v>2.1263133800355782</v>
      </c>
      <c r="AC7">
        <v>1975</v>
      </c>
      <c r="AD7" s="6">
        <v>2.8479999999999999</v>
      </c>
      <c r="AE7" t="s">
        <v>18</v>
      </c>
      <c r="AF7">
        <f>TINV(0.0455,AF5)</f>
        <v>2.1263133800355782</v>
      </c>
      <c r="AG7">
        <v>1974</v>
      </c>
      <c r="AH7" s="6">
        <v>1.627</v>
      </c>
      <c r="AI7" t="s">
        <v>18</v>
      </c>
      <c r="AJ7">
        <f>TINV(0.0455,AJ5)</f>
        <v>2.1263133800355782</v>
      </c>
      <c r="AK7">
        <v>1974</v>
      </c>
      <c r="AL7" s="6">
        <v>1.627</v>
      </c>
      <c r="AM7" t="s">
        <v>18</v>
      </c>
      <c r="AN7">
        <f>TINV(0.0455,AN5)</f>
        <v>2.1263133800355782</v>
      </c>
      <c r="AO7">
        <v>1974</v>
      </c>
      <c r="AP7" s="6">
        <v>1.627</v>
      </c>
      <c r="AQ7" t="s">
        <v>18</v>
      </c>
      <c r="AR7">
        <f>TINV(0.0455,AR5)</f>
        <v>2.1263133800355782</v>
      </c>
      <c r="AS7">
        <v>1974</v>
      </c>
      <c r="AT7" s="6">
        <v>1.627</v>
      </c>
      <c r="AU7" t="s">
        <v>18</v>
      </c>
      <c r="AV7">
        <f>TINV(0.0455,AV5)</f>
        <v>2.1263133800355782</v>
      </c>
      <c r="AW7">
        <v>1974</v>
      </c>
      <c r="AX7" s="6">
        <v>1.627</v>
      </c>
      <c r="AY7" t="s">
        <v>18</v>
      </c>
      <c r="AZ7">
        <f>TINV(0.0455,AZ5)</f>
        <v>2.1263133800355782</v>
      </c>
      <c r="BA7">
        <v>1974</v>
      </c>
      <c r="BB7" s="6">
        <v>1.627</v>
      </c>
      <c r="BC7" t="s">
        <v>18</v>
      </c>
      <c r="BD7">
        <f>TINV(0.0455,BD5)</f>
        <v>2.1263133800355782</v>
      </c>
      <c r="BE7">
        <v>1974</v>
      </c>
      <c r="BF7" s="6">
        <v>1.627</v>
      </c>
      <c r="BG7" t="s">
        <v>18</v>
      </c>
      <c r="BH7">
        <f>TINV(0.0455,BH5)</f>
        <v>2.1263133800355782</v>
      </c>
      <c r="BI7">
        <v>1974</v>
      </c>
      <c r="BJ7" s="6">
        <v>1.627</v>
      </c>
      <c r="BK7" t="s">
        <v>18</v>
      </c>
      <c r="BL7">
        <f>TINV(0.0455,BL5)</f>
        <v>2.1263133800355782</v>
      </c>
      <c r="BM7">
        <v>1974</v>
      </c>
      <c r="BN7" s="6">
        <v>1.627</v>
      </c>
      <c r="BO7" t="s">
        <v>18</v>
      </c>
      <c r="BP7">
        <f>TINV(0.0455,BP5)</f>
        <v>2.1263133800355782</v>
      </c>
      <c r="BQ7">
        <v>1974</v>
      </c>
      <c r="BR7" s="6">
        <v>1.627</v>
      </c>
      <c r="BS7" t="s">
        <v>18</v>
      </c>
      <c r="BT7">
        <f>TINV(0.0455,BT5)</f>
        <v>2.1263133800355782</v>
      </c>
      <c r="BU7">
        <v>1974</v>
      </c>
      <c r="BV7" s="6">
        <v>1.627</v>
      </c>
      <c r="BW7" t="s">
        <v>18</v>
      </c>
      <c r="BX7">
        <f>TINV(0.0455,BX5)</f>
        <v>2.1263133800355782</v>
      </c>
      <c r="BY7">
        <v>1974</v>
      </c>
      <c r="BZ7" s="6">
        <v>1.627</v>
      </c>
      <c r="CA7" t="s">
        <v>18</v>
      </c>
      <c r="CB7">
        <f>TINV(0.0455,CB5)</f>
        <v>2.1263133800355782</v>
      </c>
      <c r="CC7">
        <v>1974</v>
      </c>
      <c r="CD7" s="6">
        <v>1.627</v>
      </c>
      <c r="CE7" t="s">
        <v>18</v>
      </c>
      <c r="CF7">
        <f>TINV(0.0455,CF5)</f>
        <v>2.1263133800355782</v>
      </c>
      <c r="CG7">
        <v>1974</v>
      </c>
      <c r="CH7" s="6">
        <v>1.627</v>
      </c>
      <c r="CI7" t="s">
        <v>18</v>
      </c>
      <c r="CJ7">
        <f>TINV(0.0455,CJ5)</f>
        <v>2.1263133800355782</v>
      </c>
      <c r="CK7">
        <v>1974</v>
      </c>
      <c r="CL7" s="6">
        <v>1.627</v>
      </c>
      <c r="CM7" t="s">
        <v>18</v>
      </c>
      <c r="CN7">
        <f>TINV(0.0455,CN5)</f>
        <v>2.1263133800355782</v>
      </c>
      <c r="CO7">
        <v>1974</v>
      </c>
      <c r="CP7" s="6">
        <v>1.627</v>
      </c>
      <c r="CQ7" t="s">
        <v>18</v>
      </c>
      <c r="CR7">
        <f>TINV(0.0455,CR5)</f>
        <v>2.1263133800355782</v>
      </c>
      <c r="CS7">
        <v>1974</v>
      </c>
      <c r="CT7" s="6">
        <v>1.627</v>
      </c>
      <c r="CU7" t="s">
        <v>18</v>
      </c>
      <c r="CV7">
        <f>TINV(0.0455,CV5)</f>
        <v>2.1263133800355782</v>
      </c>
      <c r="CW7">
        <v>1974</v>
      </c>
      <c r="CX7" s="6">
        <v>1.627</v>
      </c>
    </row>
    <row r="8" spans="2:104" x14ac:dyDescent="0.45">
      <c r="B8">
        <v>0.32847201157170752</v>
      </c>
      <c r="C8" s="11">
        <v>0.96221808462350888</v>
      </c>
      <c r="D8">
        <v>534.82147677633975</v>
      </c>
      <c r="E8">
        <v>1975</v>
      </c>
      <c r="F8" s="6">
        <v>2.8479999999999999</v>
      </c>
      <c r="G8" t="s">
        <v>19</v>
      </c>
      <c r="H8">
        <f>H7*G3</f>
        <v>2.9160144113749634E-2</v>
      </c>
      <c r="I8">
        <v>1980</v>
      </c>
      <c r="J8" s="6">
        <v>6.5090000000000003</v>
      </c>
      <c r="K8" t="s">
        <v>19</v>
      </c>
      <c r="L8">
        <f>L7*K3</f>
        <v>3.207684186647923E-2</v>
      </c>
      <c r="M8">
        <v>1980</v>
      </c>
      <c r="N8" s="6">
        <v>6.5090000000000003</v>
      </c>
      <c r="O8" t="s">
        <v>19</v>
      </c>
      <c r="P8">
        <f>P7*O3</f>
        <v>3.1662096235437996E-2</v>
      </c>
      <c r="Q8">
        <v>1980</v>
      </c>
      <c r="R8" s="6">
        <v>6.5090000000000003</v>
      </c>
      <c r="S8" t="s">
        <v>19</v>
      </c>
      <c r="T8">
        <f>T7*S3</f>
        <v>3.0922073247749225E-2</v>
      </c>
      <c r="U8">
        <v>1980</v>
      </c>
      <c r="V8" s="6">
        <v>6.5090000000000003</v>
      </c>
      <c r="W8" t="s">
        <v>19</v>
      </c>
      <c r="X8">
        <f>X7*W3</f>
        <v>3.032994139396494E-2</v>
      </c>
      <c r="Y8">
        <v>1980</v>
      </c>
      <c r="Z8" s="6">
        <v>6.5090000000000003</v>
      </c>
      <c r="AA8" t="s">
        <v>19</v>
      </c>
      <c r="AB8">
        <f>AB7*AA3</f>
        <v>2.97020339312466E-2</v>
      </c>
      <c r="AC8">
        <v>1980</v>
      </c>
      <c r="AD8" s="6">
        <v>6.5090000000000003</v>
      </c>
      <c r="AE8" t="s">
        <v>19</v>
      </c>
      <c r="AF8">
        <f>AF7*AE3</f>
        <v>3.0406049498996845E-2</v>
      </c>
      <c r="AG8">
        <v>1980</v>
      </c>
      <c r="AH8" s="6">
        <v>6.5090000000000003</v>
      </c>
      <c r="AI8" t="s">
        <v>19</v>
      </c>
      <c r="AJ8">
        <f>AJ7*AI3</f>
        <v>3.0200993004313201E-2</v>
      </c>
      <c r="AK8">
        <v>1975</v>
      </c>
      <c r="AL8" s="6">
        <v>2.8479999999999999</v>
      </c>
      <c r="AM8" t="s">
        <v>19</v>
      </c>
      <c r="AN8">
        <f>AN7*AM3</f>
        <v>2.9933789563424969E-2</v>
      </c>
      <c r="AO8">
        <v>1975</v>
      </c>
      <c r="AP8" s="6">
        <v>2.8479999999999999</v>
      </c>
      <c r="AQ8" t="s">
        <v>19</v>
      </c>
      <c r="AR8">
        <f>AR7*AQ3</f>
        <v>2.9946641642989182E-2</v>
      </c>
      <c r="AS8">
        <v>1975</v>
      </c>
      <c r="AT8" s="6">
        <v>2.8479999999999999</v>
      </c>
      <c r="AU8" t="s">
        <v>19</v>
      </c>
      <c r="AV8">
        <f>AV7*AU3</f>
        <v>2.9447378126005324E-2</v>
      </c>
      <c r="AW8">
        <v>1975</v>
      </c>
      <c r="AX8" s="6">
        <v>2.8479999999999999</v>
      </c>
      <c r="AY8" t="s">
        <v>19</v>
      </c>
      <c r="AZ8">
        <f>AZ7*AY3</f>
        <v>2.914574825086012E-2</v>
      </c>
      <c r="BA8">
        <v>1975</v>
      </c>
      <c r="BB8" s="6">
        <v>2.8479999999999999</v>
      </c>
      <c r="BC8" t="s">
        <v>19</v>
      </c>
      <c r="BD8">
        <f>BD7*BC3</f>
        <v>2.9017010452332365E-2</v>
      </c>
      <c r="BE8">
        <v>1975</v>
      </c>
      <c r="BF8" s="6">
        <v>2.8479999999999999</v>
      </c>
      <c r="BG8" t="s">
        <v>19</v>
      </c>
      <c r="BH8">
        <f>BH7*BG3</f>
        <v>2.8346589789054806E-2</v>
      </c>
      <c r="BI8">
        <v>1975</v>
      </c>
      <c r="BJ8" s="6">
        <v>2.8479999999999999</v>
      </c>
      <c r="BK8" t="s">
        <v>19</v>
      </c>
      <c r="BL8">
        <f>BL7*BK3</f>
        <v>2.9239759061532169E-2</v>
      </c>
      <c r="BM8">
        <v>1975</v>
      </c>
      <c r="BN8" s="6">
        <v>2.8479999999999999</v>
      </c>
      <c r="BO8" t="s">
        <v>19</v>
      </c>
      <c r="BP8">
        <f>BP7*BO3</f>
        <v>2.9417093027229235E-2</v>
      </c>
      <c r="BQ8">
        <v>1975</v>
      </c>
      <c r="BR8" s="6">
        <v>2.8479999999999999</v>
      </c>
      <c r="BS8" t="s">
        <v>19</v>
      </c>
      <c r="BT8">
        <f>BT7*BS3</f>
        <v>2.9735876447360993E-2</v>
      </c>
      <c r="BU8">
        <v>1975</v>
      </c>
      <c r="BV8" s="6">
        <v>2.8479999999999999</v>
      </c>
      <c r="BW8" t="s">
        <v>19</v>
      </c>
      <c r="BX8">
        <f>BX7*BW3</f>
        <v>3.007418245034367E-2</v>
      </c>
      <c r="BY8">
        <v>1975</v>
      </c>
      <c r="BZ8" s="6">
        <v>2.8479999999999999</v>
      </c>
      <c r="CA8" t="s">
        <v>19</v>
      </c>
      <c r="CB8">
        <f>CB7*CA3</f>
        <v>3.0072046400144568E-2</v>
      </c>
      <c r="CC8">
        <v>1975</v>
      </c>
      <c r="CD8" s="6">
        <v>2.8479999999999999</v>
      </c>
      <c r="CE8" t="s">
        <v>19</v>
      </c>
      <c r="CF8">
        <f>CF7*CE3</f>
        <v>3.0325141775706086E-2</v>
      </c>
      <c r="CG8">
        <v>1975</v>
      </c>
      <c r="CH8" s="6">
        <v>2.8479999999999999</v>
      </c>
      <c r="CI8" t="s">
        <v>19</v>
      </c>
      <c r="CJ8">
        <f>CJ7*CI3</f>
        <v>3.0360756880980257E-2</v>
      </c>
      <c r="CK8">
        <v>1975</v>
      </c>
      <c r="CL8" s="6">
        <v>2.8479999999999999</v>
      </c>
      <c r="CM8" t="s">
        <v>19</v>
      </c>
      <c r="CN8">
        <f>CN7*CM3</f>
        <v>3.0288342736282083E-2</v>
      </c>
      <c r="CO8">
        <v>1975</v>
      </c>
      <c r="CP8" s="6">
        <v>2.8479999999999999</v>
      </c>
      <c r="CQ8" t="s">
        <v>19</v>
      </c>
      <c r="CR8">
        <f>CR7*CQ3</f>
        <v>2.9155778586134416E-2</v>
      </c>
      <c r="CS8">
        <v>1975</v>
      </c>
      <c r="CT8" s="6">
        <v>2.8479999999999999</v>
      </c>
      <c r="CU8" t="s">
        <v>19</v>
      </c>
      <c r="CV8">
        <f>CV7*CU3</f>
        <v>2.9434884056399824E-2</v>
      </c>
      <c r="CW8">
        <v>1975</v>
      </c>
      <c r="CX8" s="6">
        <v>2.8479999999999999</v>
      </c>
    </row>
    <row r="9" spans="2:104" x14ac:dyDescent="0.45">
      <c r="B9">
        <v>0.32683971716381915</v>
      </c>
      <c r="C9" s="11">
        <v>0.96250099965994307</v>
      </c>
      <c r="D9">
        <v>539.01492865311252</v>
      </c>
      <c r="E9">
        <v>1980</v>
      </c>
      <c r="F9" s="6">
        <v>6.5090000000000003</v>
      </c>
      <c r="G9" t="s">
        <v>20</v>
      </c>
      <c r="H9">
        <f>G2+H8</f>
        <v>1.4164794680628128</v>
      </c>
      <c r="I9">
        <v>1983</v>
      </c>
      <c r="J9" s="6">
        <v>22.146000000000001</v>
      </c>
      <c r="K9" t="s">
        <v>20</v>
      </c>
      <c r="L9">
        <f>K2+L8</f>
        <v>1.4060190113263713</v>
      </c>
      <c r="M9">
        <v>1983</v>
      </c>
      <c r="N9" s="6">
        <v>22.146000000000001</v>
      </c>
      <c r="O9" t="s">
        <v>20</v>
      </c>
      <c r="P9">
        <f>O2+P8</f>
        <v>1.4232080132194553</v>
      </c>
      <c r="Q9">
        <v>1983</v>
      </c>
      <c r="R9" s="6">
        <v>22.146000000000001</v>
      </c>
      <c r="S9" t="s">
        <v>20</v>
      </c>
      <c r="T9">
        <f>S2+T8</f>
        <v>1.4242619252966124</v>
      </c>
      <c r="U9">
        <v>1983</v>
      </c>
      <c r="V9" s="6">
        <v>22.146000000000001</v>
      </c>
      <c r="W9" t="s">
        <v>20</v>
      </c>
      <c r="X9">
        <f>W2+X8</f>
        <v>1.4250170495939734</v>
      </c>
      <c r="Y9">
        <v>1983</v>
      </c>
      <c r="Z9" s="6">
        <v>22.146000000000001</v>
      </c>
      <c r="AA9" t="s">
        <v>20</v>
      </c>
      <c r="AB9">
        <f>AA2+AB8</f>
        <v>1.4230614683955669</v>
      </c>
      <c r="AC9">
        <v>1983</v>
      </c>
      <c r="AD9" s="6">
        <v>22.146000000000001</v>
      </c>
      <c r="AE9" t="s">
        <v>20</v>
      </c>
      <c r="AF9">
        <f>AE2+AF8</f>
        <v>1.4184831145082519</v>
      </c>
      <c r="AG9">
        <v>1983</v>
      </c>
      <c r="AH9" s="6">
        <v>22.146000000000001</v>
      </c>
      <c r="AI9" t="s">
        <v>20</v>
      </c>
      <c r="AJ9">
        <f>AI2+AJ8</f>
        <v>1.4190453612174247</v>
      </c>
      <c r="AK9">
        <v>1983</v>
      </c>
      <c r="AL9" s="6">
        <v>22.146000000000001</v>
      </c>
      <c r="AM9" t="s">
        <v>20</v>
      </c>
      <c r="AN9">
        <f>AM2+AN8</f>
        <v>1.4165130040826657</v>
      </c>
      <c r="AO9">
        <v>1980</v>
      </c>
      <c r="AP9" s="6">
        <v>6.5090000000000003</v>
      </c>
      <c r="AQ9" t="s">
        <v>20</v>
      </c>
      <c r="AR9">
        <f>AQ2+AR8</f>
        <v>1.4171287159390726</v>
      </c>
      <c r="AS9">
        <v>1980</v>
      </c>
      <c r="AT9" s="6">
        <v>6.5090000000000003</v>
      </c>
      <c r="AU9" t="s">
        <v>20</v>
      </c>
      <c r="AV9">
        <f>AU2+AV8</f>
        <v>1.4165138171307656</v>
      </c>
      <c r="AW9">
        <v>1980</v>
      </c>
      <c r="AX9" s="6">
        <v>6.5090000000000003</v>
      </c>
      <c r="AY9" t="s">
        <v>20</v>
      </c>
      <c r="AZ9">
        <f>AY2+AZ8</f>
        <v>1.4170720686428711</v>
      </c>
      <c r="BA9">
        <v>1980</v>
      </c>
      <c r="BB9" s="6">
        <v>6.5090000000000003</v>
      </c>
      <c r="BC9" t="s">
        <v>20</v>
      </c>
      <c r="BD9">
        <f>BC2+BD8</f>
        <v>1.4176862217051958</v>
      </c>
      <c r="BE9">
        <v>1980</v>
      </c>
      <c r="BF9" s="6">
        <v>6.5090000000000003</v>
      </c>
      <c r="BG9" t="s">
        <v>20</v>
      </c>
      <c r="BH9">
        <f>BG2+BH8</f>
        <v>1.4183511560085003</v>
      </c>
      <c r="BI9">
        <v>1980</v>
      </c>
      <c r="BJ9" s="6">
        <v>6.5090000000000003</v>
      </c>
      <c r="BK9" t="s">
        <v>20</v>
      </c>
      <c r="BL9">
        <f>BK2+BL8</f>
        <v>1.4188002310036736</v>
      </c>
      <c r="BM9">
        <v>1980</v>
      </c>
      <c r="BN9" s="6">
        <v>6.5090000000000003</v>
      </c>
      <c r="BO9" t="s">
        <v>20</v>
      </c>
      <c r="BP9">
        <f>BO2+BP8</f>
        <v>1.4191094141163667</v>
      </c>
      <c r="BQ9">
        <v>1980</v>
      </c>
      <c r="BR9" s="6">
        <v>6.5090000000000003</v>
      </c>
      <c r="BS9" t="s">
        <v>20</v>
      </c>
      <c r="BT9">
        <f>BS2+BT8</f>
        <v>1.4192079123246255</v>
      </c>
      <c r="BU9">
        <v>1980</v>
      </c>
      <c r="BV9" s="6">
        <v>6.5090000000000003</v>
      </c>
      <c r="BW9" t="s">
        <v>20</v>
      </c>
      <c r="BX9">
        <f>BW2+BX8</f>
        <v>1.4189587505592316</v>
      </c>
      <c r="BY9">
        <v>1980</v>
      </c>
      <c r="BZ9" s="6">
        <v>6.5090000000000003</v>
      </c>
      <c r="CA9" t="s">
        <v>20</v>
      </c>
      <c r="CB9">
        <f>CA2+CB8</f>
        <v>1.4194151683262763</v>
      </c>
      <c r="CC9">
        <v>1980</v>
      </c>
      <c r="CD9" s="6">
        <v>6.5090000000000003</v>
      </c>
      <c r="CE9" t="s">
        <v>20</v>
      </c>
      <c r="CF9">
        <f>CE2+CF8</f>
        <v>1.4162783202823721</v>
      </c>
      <c r="CG9">
        <v>1980</v>
      </c>
      <c r="CH9" s="6">
        <v>6.5090000000000003</v>
      </c>
      <c r="CI9" t="s">
        <v>20</v>
      </c>
      <c r="CJ9">
        <f>CI2+CJ8</f>
        <v>1.4158593819123138</v>
      </c>
      <c r="CK9">
        <v>1980</v>
      </c>
      <c r="CL9" s="6">
        <v>6.5090000000000003</v>
      </c>
      <c r="CM9" t="s">
        <v>20</v>
      </c>
      <c r="CN9">
        <f>CM2+CN8</f>
        <v>1.4147898355008142</v>
      </c>
      <c r="CO9">
        <v>1980</v>
      </c>
      <c r="CP9" s="6">
        <v>6.5090000000000003</v>
      </c>
      <c r="CQ9" t="s">
        <v>20</v>
      </c>
      <c r="CR9">
        <f>CQ2+CR8</f>
        <v>1.4099537717447539</v>
      </c>
      <c r="CS9">
        <v>1980</v>
      </c>
      <c r="CT9" s="6">
        <v>6.5090000000000003</v>
      </c>
      <c r="CU9" t="s">
        <v>20</v>
      </c>
      <c r="CV9">
        <f>CU2+CV8</f>
        <v>1.4101508312237259</v>
      </c>
      <c r="CW9">
        <v>1980</v>
      </c>
      <c r="CX9" s="6">
        <v>6.5090000000000003</v>
      </c>
    </row>
    <row r="10" spans="2:104" x14ac:dyDescent="0.45">
      <c r="B10">
        <v>0.32727440474040798</v>
      </c>
      <c r="C10" s="11">
        <v>0.96256590043577273</v>
      </c>
      <c r="D10">
        <v>539.98584564507507</v>
      </c>
      <c r="E10">
        <v>1983</v>
      </c>
      <c r="F10" s="6">
        <v>22.146000000000001</v>
      </c>
      <c r="G10" t="s">
        <v>21</v>
      </c>
      <c r="H10">
        <f>G2-H8</f>
        <v>1.3581591798353134</v>
      </c>
      <c r="I10">
        <v>1985</v>
      </c>
      <c r="J10" s="6">
        <v>22.782</v>
      </c>
      <c r="K10" t="s">
        <v>21</v>
      </c>
      <c r="L10">
        <f>K2-L8</f>
        <v>1.3418653275934129</v>
      </c>
      <c r="M10">
        <v>1985</v>
      </c>
      <c r="N10" s="6">
        <v>22.782</v>
      </c>
      <c r="O10" t="s">
        <v>21</v>
      </c>
      <c r="P10">
        <f>O2-P8</f>
        <v>1.3598838207485795</v>
      </c>
      <c r="Q10">
        <v>1985</v>
      </c>
      <c r="R10" s="6">
        <v>22.782</v>
      </c>
      <c r="S10" t="s">
        <v>21</v>
      </c>
      <c r="T10">
        <f>S2-T8</f>
        <v>1.3624177788011138</v>
      </c>
      <c r="U10">
        <v>1985</v>
      </c>
      <c r="V10" s="6">
        <v>22.782</v>
      </c>
      <c r="W10" t="s">
        <v>21</v>
      </c>
      <c r="X10">
        <f>W2-X8</f>
        <v>1.3643571668060437</v>
      </c>
      <c r="Y10">
        <v>1985</v>
      </c>
      <c r="Z10" s="6">
        <v>22.782</v>
      </c>
      <c r="AA10" t="s">
        <v>21</v>
      </c>
      <c r="AB10">
        <f>AA2-AB8</f>
        <v>1.3636574005330737</v>
      </c>
      <c r="AC10">
        <v>1985</v>
      </c>
      <c r="AD10" s="6">
        <v>22.782</v>
      </c>
      <c r="AE10" t="s">
        <v>21</v>
      </c>
      <c r="AF10">
        <f>AE2-AF8</f>
        <v>1.3576710155102583</v>
      </c>
      <c r="AG10">
        <v>1985</v>
      </c>
      <c r="AH10" s="6">
        <v>22.782</v>
      </c>
      <c r="AI10" t="s">
        <v>21</v>
      </c>
      <c r="AJ10">
        <f>AI2-AJ8</f>
        <v>1.3586433752087983</v>
      </c>
      <c r="AK10">
        <v>1985</v>
      </c>
      <c r="AL10" s="6">
        <v>22.782</v>
      </c>
      <c r="AM10" t="s">
        <v>21</v>
      </c>
      <c r="AN10">
        <f>AM2-AN8</f>
        <v>1.3566454249558155</v>
      </c>
      <c r="AO10">
        <v>1985</v>
      </c>
      <c r="AP10" s="6">
        <v>22.782</v>
      </c>
      <c r="AQ10" t="s">
        <v>21</v>
      </c>
      <c r="AR10">
        <f>AQ2-AR8</f>
        <v>1.3572354326530942</v>
      </c>
      <c r="AS10">
        <v>1983</v>
      </c>
      <c r="AT10" s="6">
        <v>22.146000000000001</v>
      </c>
      <c r="AU10" t="s">
        <v>21</v>
      </c>
      <c r="AV10">
        <f>AU2-AV8</f>
        <v>1.3576190608787548</v>
      </c>
      <c r="AW10">
        <v>1983</v>
      </c>
      <c r="AX10" s="6">
        <v>22.146000000000001</v>
      </c>
      <c r="AY10" t="s">
        <v>21</v>
      </c>
      <c r="AZ10">
        <f>AY2-AZ8</f>
        <v>1.3587805721411508</v>
      </c>
      <c r="BA10">
        <v>1983</v>
      </c>
      <c r="BB10" s="6">
        <v>22.146000000000001</v>
      </c>
      <c r="BC10" t="s">
        <v>21</v>
      </c>
      <c r="BD10">
        <f>BC2-BD8</f>
        <v>1.359652200800531</v>
      </c>
      <c r="BE10">
        <v>1983</v>
      </c>
      <c r="BF10" s="6">
        <v>22.146000000000001</v>
      </c>
      <c r="BG10" t="s">
        <v>21</v>
      </c>
      <c r="BH10">
        <f>BG2-BH8</f>
        <v>1.3616579764303904</v>
      </c>
      <c r="BI10">
        <v>1983</v>
      </c>
      <c r="BJ10" s="6">
        <v>22.146000000000001</v>
      </c>
      <c r="BK10" t="s">
        <v>21</v>
      </c>
      <c r="BL10">
        <f>BK2-BL8</f>
        <v>1.3603207128806094</v>
      </c>
      <c r="BM10">
        <v>1983</v>
      </c>
      <c r="BN10" s="6">
        <v>22.146000000000001</v>
      </c>
      <c r="BO10" t="s">
        <v>21</v>
      </c>
      <c r="BP10">
        <f>BO2-BP8</f>
        <v>1.3602752280619081</v>
      </c>
      <c r="BQ10">
        <v>1983</v>
      </c>
      <c r="BR10" s="6">
        <v>22.146000000000001</v>
      </c>
      <c r="BS10" t="s">
        <v>21</v>
      </c>
      <c r="BT10">
        <f>BS2-BT8</f>
        <v>1.3597361594299036</v>
      </c>
      <c r="BU10">
        <v>1983</v>
      </c>
      <c r="BV10" s="6">
        <v>22.146000000000001</v>
      </c>
      <c r="BW10" t="s">
        <v>21</v>
      </c>
      <c r="BX10">
        <f>BW2-BX8</f>
        <v>1.3588103856585443</v>
      </c>
      <c r="BY10">
        <v>1983</v>
      </c>
      <c r="BZ10" s="6">
        <v>22.146000000000001</v>
      </c>
      <c r="CA10" t="s">
        <v>21</v>
      </c>
      <c r="CB10">
        <f>CA2-CB8</f>
        <v>1.3592710755259874</v>
      </c>
      <c r="CC10">
        <v>1983</v>
      </c>
      <c r="CD10" s="6">
        <v>22.146000000000001</v>
      </c>
      <c r="CE10" t="s">
        <v>21</v>
      </c>
      <c r="CF10">
        <f>CE2-CF8</f>
        <v>1.3556280367309601</v>
      </c>
      <c r="CG10">
        <v>1983</v>
      </c>
      <c r="CH10" s="6">
        <v>22.146000000000001</v>
      </c>
      <c r="CI10" t="s">
        <v>21</v>
      </c>
      <c r="CJ10">
        <f>CI2-CJ8</f>
        <v>1.3551378681503532</v>
      </c>
      <c r="CK10">
        <v>1983</v>
      </c>
      <c r="CL10" s="6">
        <v>22.146000000000001</v>
      </c>
      <c r="CM10" t="s">
        <v>21</v>
      </c>
      <c r="CN10">
        <f>CM2-CN8</f>
        <v>1.3542131500282499</v>
      </c>
      <c r="CO10">
        <v>1983</v>
      </c>
      <c r="CP10" s="6">
        <v>22.146000000000001</v>
      </c>
      <c r="CQ10" t="s">
        <v>21</v>
      </c>
      <c r="CR10">
        <f>CQ2-CR8</f>
        <v>1.3516422145724849</v>
      </c>
      <c r="CS10">
        <v>1983</v>
      </c>
      <c r="CT10" s="6">
        <v>22.146000000000001</v>
      </c>
      <c r="CU10" t="s">
        <v>21</v>
      </c>
      <c r="CV10">
        <f>CU2-CV8</f>
        <v>1.3512810631109262</v>
      </c>
      <c r="CW10">
        <v>1983</v>
      </c>
      <c r="CX10" s="6">
        <v>22.146000000000001</v>
      </c>
    </row>
    <row r="11" spans="2:104" x14ac:dyDescent="0.45">
      <c r="B11">
        <v>0.32719104141456623</v>
      </c>
      <c r="C11" s="11">
        <v>0.96374102239670567</v>
      </c>
      <c r="D11">
        <v>558.16690949642395</v>
      </c>
      <c r="E11">
        <v>1985</v>
      </c>
      <c r="F11" s="6">
        <v>22.782</v>
      </c>
      <c r="G11" t="s">
        <v>22</v>
      </c>
      <c r="H11" s="12">
        <f>LN(G2)</f>
        <v>0.32737334118583811</v>
      </c>
      <c r="I11">
        <v>1988</v>
      </c>
      <c r="J11" s="6">
        <v>49.213000000000001</v>
      </c>
      <c r="K11" t="s">
        <v>22</v>
      </c>
      <c r="L11" s="12">
        <f>LN(K2)</f>
        <v>0.31768410372944278</v>
      </c>
      <c r="M11">
        <v>1988</v>
      </c>
      <c r="N11" s="6">
        <v>49.213000000000001</v>
      </c>
      <c r="O11" t="s">
        <v>22</v>
      </c>
      <c r="P11" s="12">
        <f>LN(O2)</f>
        <v>0.33041529963127186</v>
      </c>
      <c r="Q11">
        <v>1988</v>
      </c>
      <c r="R11" s="6">
        <v>49.213000000000001</v>
      </c>
      <c r="S11" t="s">
        <v>22</v>
      </c>
      <c r="T11" s="12">
        <f>LN(S2)</f>
        <v>0.33170363636157985</v>
      </c>
      <c r="U11">
        <v>1988</v>
      </c>
      <c r="V11" s="6">
        <v>49.213000000000001</v>
      </c>
      <c r="W11" t="s">
        <v>22</v>
      </c>
      <c r="X11" s="12">
        <f>LN(W2)</f>
        <v>0.33267009491827276</v>
      </c>
      <c r="Y11">
        <v>1988</v>
      </c>
      <c r="Z11" s="6">
        <v>49.213000000000001</v>
      </c>
      <c r="AA11" t="s">
        <v>22</v>
      </c>
      <c r="AB11" s="12">
        <f>LN(AA2)</f>
        <v>0.33171769056222666</v>
      </c>
      <c r="AC11">
        <v>1988</v>
      </c>
      <c r="AD11" s="6">
        <v>49.213000000000001</v>
      </c>
      <c r="AE11" t="s">
        <v>22</v>
      </c>
      <c r="AF11" s="12">
        <f>LN(AE2)</f>
        <v>0.32791938288426653</v>
      </c>
      <c r="AG11">
        <v>1988</v>
      </c>
      <c r="AH11" s="6">
        <v>49.213000000000001</v>
      </c>
      <c r="AI11" t="s">
        <v>22</v>
      </c>
      <c r="AJ11" s="12">
        <f>LN(AI2)</f>
        <v>0.32847201157170752</v>
      </c>
      <c r="AK11">
        <v>1988</v>
      </c>
      <c r="AL11" s="6">
        <v>49.213000000000001</v>
      </c>
      <c r="AM11" t="s">
        <v>22</v>
      </c>
      <c r="AN11" s="12">
        <f>LN(AM2)</f>
        <v>0.32683971716381915</v>
      </c>
      <c r="AO11">
        <v>1988</v>
      </c>
      <c r="AP11" s="6">
        <v>49.213000000000001</v>
      </c>
      <c r="AQ11" t="s">
        <v>22</v>
      </c>
      <c r="AR11" s="12">
        <f>LN(AQ2)</f>
        <v>0.32727440474040798</v>
      </c>
      <c r="AS11">
        <v>1988</v>
      </c>
      <c r="AT11" s="6">
        <v>49.213000000000001</v>
      </c>
      <c r="AU11" t="s">
        <v>22</v>
      </c>
      <c r="AV11" s="12">
        <f>LN(AU2)</f>
        <v>0.32719104141456623</v>
      </c>
      <c r="AW11">
        <v>1985</v>
      </c>
      <c r="AX11" s="6">
        <v>22.782</v>
      </c>
      <c r="AY11" t="s">
        <v>22</v>
      </c>
      <c r="AZ11" s="12">
        <f>LN(AY2)</f>
        <v>0.32781077738458658</v>
      </c>
      <c r="BA11">
        <v>1985</v>
      </c>
      <c r="BB11" s="6">
        <v>22.782</v>
      </c>
      <c r="BC11" t="s">
        <v>22</v>
      </c>
      <c r="BD11" s="12">
        <f>LN(BC2)</f>
        <v>0.32834588656423658</v>
      </c>
      <c r="BE11">
        <v>1985</v>
      </c>
      <c r="BF11" s="6">
        <v>22.782</v>
      </c>
      <c r="BG11" t="s">
        <v>22</v>
      </c>
      <c r="BH11" s="12">
        <f>LN(BG2)</f>
        <v>0.32930703218716528</v>
      </c>
      <c r="BI11">
        <v>1985</v>
      </c>
      <c r="BJ11" s="6">
        <v>22.782</v>
      </c>
      <c r="BK11" t="s">
        <v>22</v>
      </c>
      <c r="BL11" s="12">
        <f>LN(BK2)</f>
        <v>0.32898748990268156</v>
      </c>
      <c r="BM11">
        <v>1985</v>
      </c>
      <c r="BN11" s="6">
        <v>22.782</v>
      </c>
      <c r="BO11" t="s">
        <v>22</v>
      </c>
      <c r="BP11" s="12">
        <f>LN(BO2)</f>
        <v>0.32908237090625597</v>
      </c>
      <c r="BQ11">
        <v>1985</v>
      </c>
      <c r="BR11" s="6">
        <v>22.782</v>
      </c>
      <c r="BS11" t="s">
        <v>22</v>
      </c>
      <c r="BT11" s="12">
        <f>LN(BS2)</f>
        <v>0.32892384468467278</v>
      </c>
      <c r="BU11">
        <v>1985</v>
      </c>
      <c r="BV11" s="6">
        <v>22.782</v>
      </c>
      <c r="BW11" t="s">
        <v>22</v>
      </c>
      <c r="BX11" s="12">
        <f>LN(BW2)</f>
        <v>0.32850095600559631</v>
      </c>
      <c r="BY11">
        <v>1985</v>
      </c>
      <c r="BZ11" s="6">
        <v>22.782</v>
      </c>
      <c r="CA11" t="s">
        <v>22</v>
      </c>
      <c r="CB11" s="12">
        <f>LN(CA2)</f>
        <v>0.32883106129038109</v>
      </c>
      <c r="CC11">
        <v>1985</v>
      </c>
      <c r="CD11" s="6">
        <v>22.782</v>
      </c>
      <c r="CE11" t="s">
        <v>22</v>
      </c>
      <c r="CF11" s="12">
        <f>LN(CE2)</f>
        <v>0.32638811845587345</v>
      </c>
      <c r="CG11">
        <v>1985</v>
      </c>
      <c r="CH11" s="6">
        <v>22.782</v>
      </c>
      <c r="CI11" t="s">
        <v>22</v>
      </c>
      <c r="CJ11" s="12">
        <f>LN(CI2)</f>
        <v>0.32606009292151045</v>
      </c>
      <c r="CK11">
        <v>1985</v>
      </c>
      <c r="CL11" s="6">
        <v>22.782</v>
      </c>
      <c r="CM11" t="s">
        <v>22</v>
      </c>
      <c r="CN11" s="12">
        <f>LN(CM2)</f>
        <v>0.32534014182586563</v>
      </c>
      <c r="CO11">
        <v>1985</v>
      </c>
      <c r="CP11" s="6">
        <v>22.782</v>
      </c>
      <c r="CQ11" t="s">
        <v>22</v>
      </c>
      <c r="CR11" s="12">
        <f>LN(CQ2)</f>
        <v>0.32266158795563088</v>
      </c>
      <c r="CS11">
        <v>1985</v>
      </c>
      <c r="CT11" s="6">
        <v>22.782</v>
      </c>
      <c r="CU11" t="s">
        <v>22</v>
      </c>
      <c r="CV11" s="12">
        <f>LN(CU2)</f>
        <v>0.32260216693289451</v>
      </c>
      <c r="CW11">
        <v>1985</v>
      </c>
      <c r="CX11" s="6">
        <v>22.782</v>
      </c>
    </row>
    <row r="12" spans="2:104" x14ac:dyDescent="0.45">
      <c r="B12">
        <v>0.32781077738458658</v>
      </c>
      <c r="C12" s="11">
        <v>0.96458327169853564</v>
      </c>
      <c r="D12">
        <v>571.94014459070536</v>
      </c>
      <c r="E12">
        <v>1988</v>
      </c>
      <c r="F12" s="6">
        <v>49.213000000000001</v>
      </c>
      <c r="G12" t="s">
        <v>23</v>
      </c>
      <c r="H12" s="12">
        <f>LN(H9)</f>
        <v>0.34817454534597586</v>
      </c>
      <c r="I12">
        <v>1990</v>
      </c>
      <c r="J12" s="6">
        <v>86.122</v>
      </c>
      <c r="K12" t="s">
        <v>23</v>
      </c>
      <c r="L12" s="12">
        <f>LN(L9)</f>
        <v>0.3407623148663117</v>
      </c>
      <c r="M12">
        <v>1990</v>
      </c>
      <c r="N12" s="6">
        <v>86.122</v>
      </c>
      <c r="O12" t="s">
        <v>23</v>
      </c>
      <c r="P12" s="12">
        <f>LN(P9)</f>
        <v>0.35291348777765058</v>
      </c>
      <c r="Q12">
        <v>1990</v>
      </c>
      <c r="R12" s="6">
        <v>86.122</v>
      </c>
      <c r="S12" t="s">
        <v>23</v>
      </c>
      <c r="T12" s="12">
        <f>LN(T9)</f>
        <v>0.35365373237937703</v>
      </c>
      <c r="U12">
        <v>1990</v>
      </c>
      <c r="V12" s="6">
        <v>86.122</v>
      </c>
      <c r="W12" t="s">
        <v>23</v>
      </c>
      <c r="X12" s="12">
        <f>LN(X9)</f>
        <v>0.35418377827638797</v>
      </c>
      <c r="Y12">
        <v>1990</v>
      </c>
      <c r="Z12" s="6">
        <v>86.122</v>
      </c>
      <c r="AA12" t="s">
        <v>23</v>
      </c>
      <c r="AB12" s="12">
        <f>LN(AB9)</f>
        <v>0.3528105145174133</v>
      </c>
      <c r="AC12">
        <v>1990</v>
      </c>
      <c r="AD12" s="6">
        <v>86.122</v>
      </c>
      <c r="AE12" t="s">
        <v>23</v>
      </c>
      <c r="AF12" s="12">
        <f>LN(AF9)</f>
        <v>0.34958807143014625</v>
      </c>
      <c r="AG12">
        <v>1990</v>
      </c>
      <c r="AH12" s="6">
        <v>86.122</v>
      </c>
      <c r="AI12" t="s">
        <v>23</v>
      </c>
      <c r="AJ12" s="12">
        <f>LN(AJ9)</f>
        <v>0.34998436469827804</v>
      </c>
      <c r="AK12">
        <v>1990</v>
      </c>
      <c r="AL12" s="6">
        <v>86.122</v>
      </c>
      <c r="AM12" t="s">
        <v>23</v>
      </c>
      <c r="AN12" s="12">
        <f>LN(AN9)</f>
        <v>0.34819822067881506</v>
      </c>
      <c r="AO12">
        <v>1990</v>
      </c>
      <c r="AP12" s="6">
        <v>86.122</v>
      </c>
      <c r="AQ12" t="s">
        <v>23</v>
      </c>
      <c r="AR12" s="12">
        <f>LN(AR9)</f>
        <v>0.34863279351965548</v>
      </c>
      <c r="AS12">
        <v>1990</v>
      </c>
      <c r="AT12" s="6">
        <v>86.122</v>
      </c>
      <c r="AU12" t="s">
        <v>23</v>
      </c>
      <c r="AV12" s="12">
        <f>LN(AV9)</f>
        <v>0.34819879465721432</v>
      </c>
      <c r="AW12">
        <v>1990</v>
      </c>
      <c r="AX12" s="6">
        <v>86.122</v>
      </c>
      <c r="AY12" t="s">
        <v>23</v>
      </c>
      <c r="AZ12" s="12">
        <f>LN(AZ9)</f>
        <v>0.34859281943135711</v>
      </c>
      <c r="BA12">
        <v>1988</v>
      </c>
      <c r="BB12" s="6">
        <v>49.213000000000001</v>
      </c>
      <c r="BC12" t="s">
        <v>23</v>
      </c>
      <c r="BD12" s="12">
        <f>LN(BD9)</f>
        <v>0.34902612132804772</v>
      </c>
      <c r="BE12">
        <v>1988</v>
      </c>
      <c r="BF12" s="6">
        <v>49.213000000000001</v>
      </c>
      <c r="BG12" t="s">
        <v>23</v>
      </c>
      <c r="BH12" s="12">
        <f>LN(BH9)</f>
        <v>0.34949503920671449</v>
      </c>
      <c r="BI12">
        <v>1988</v>
      </c>
      <c r="BJ12" s="6">
        <v>49.213000000000001</v>
      </c>
      <c r="BK12" t="s">
        <v>23</v>
      </c>
      <c r="BL12" s="12">
        <f>LN(BL9)</f>
        <v>0.34981160673355099</v>
      </c>
      <c r="BM12">
        <v>1988</v>
      </c>
      <c r="BN12" s="6">
        <v>49.213000000000001</v>
      </c>
      <c r="BO12" t="s">
        <v>23</v>
      </c>
      <c r="BP12" s="12">
        <f>LN(BP9)</f>
        <v>0.35002950170032565</v>
      </c>
      <c r="BQ12">
        <v>1988</v>
      </c>
      <c r="BR12" s="6">
        <v>49.213000000000001</v>
      </c>
      <c r="BS12" t="s">
        <v>23</v>
      </c>
      <c r="BT12" s="12">
        <f>LN(BT9)</f>
        <v>0.35009890775819008</v>
      </c>
      <c r="BU12">
        <v>1988</v>
      </c>
      <c r="BV12" s="6">
        <v>49.213000000000001</v>
      </c>
      <c r="BW12" t="s">
        <v>23</v>
      </c>
      <c r="BX12" s="12">
        <f>LN(BX9)</f>
        <v>0.34992332838204393</v>
      </c>
      <c r="BY12">
        <v>1988</v>
      </c>
      <c r="BZ12" s="6">
        <v>49.213000000000001</v>
      </c>
      <c r="CA12" t="s">
        <v>23</v>
      </c>
      <c r="CB12" s="12">
        <f>LN(CB9)</f>
        <v>0.35024493348695407</v>
      </c>
      <c r="CC12">
        <v>1988</v>
      </c>
      <c r="CD12" s="6">
        <v>49.213000000000001</v>
      </c>
      <c r="CE12" t="s">
        <v>23</v>
      </c>
      <c r="CF12" s="12">
        <f>LN(CF9)</f>
        <v>0.34803252982907829</v>
      </c>
      <c r="CG12">
        <v>1988</v>
      </c>
      <c r="CH12" s="6">
        <v>49.213000000000001</v>
      </c>
      <c r="CI12" t="s">
        <v>23</v>
      </c>
      <c r="CJ12" s="12">
        <f>LN(CJ9)</f>
        <v>0.34773668378120476</v>
      </c>
      <c r="CK12">
        <v>1988</v>
      </c>
      <c r="CL12" s="6">
        <v>49.213000000000001</v>
      </c>
      <c r="CM12" t="s">
        <v>23</v>
      </c>
      <c r="CN12" s="12">
        <f>LN(CN9)</f>
        <v>0.34698099391626586</v>
      </c>
      <c r="CO12">
        <v>1988</v>
      </c>
      <c r="CP12" s="6">
        <v>49.213000000000001</v>
      </c>
      <c r="CQ12" t="s">
        <v>23</v>
      </c>
      <c r="CR12" s="12">
        <f>LN(CR9)</f>
        <v>0.34355691785597592</v>
      </c>
      <c r="CS12">
        <v>1988</v>
      </c>
      <c r="CT12" s="6">
        <v>49.213000000000001</v>
      </c>
      <c r="CU12" t="s">
        <v>23</v>
      </c>
      <c r="CV12" s="12">
        <f>LN(CV9)</f>
        <v>0.34369667116802349</v>
      </c>
      <c r="CW12">
        <v>1988</v>
      </c>
      <c r="CX12" s="6">
        <v>49.213000000000001</v>
      </c>
    </row>
    <row r="13" spans="2:104" x14ac:dyDescent="0.45">
      <c r="B13">
        <v>0.32834588656423658</v>
      </c>
      <c r="C13" s="11">
        <v>0.96499485188477419</v>
      </c>
      <c r="D13">
        <v>578.91175957532494</v>
      </c>
      <c r="E13">
        <v>1990</v>
      </c>
      <c r="F13" s="6">
        <v>86.122</v>
      </c>
      <c r="G13" t="s">
        <v>24</v>
      </c>
      <c r="H13" s="12">
        <f>LN(H10)</f>
        <v>0.30613023864077599</v>
      </c>
      <c r="I13">
        <v>1992</v>
      </c>
      <c r="J13" s="6">
        <v>118.11</v>
      </c>
      <c r="K13" t="s">
        <v>24</v>
      </c>
      <c r="L13" s="12">
        <f>LN(L10)</f>
        <v>0.29406068149705861</v>
      </c>
      <c r="M13">
        <v>1992</v>
      </c>
      <c r="N13" s="6">
        <v>118.11</v>
      </c>
      <c r="O13" t="s">
        <v>24</v>
      </c>
      <c r="P13" s="12">
        <f>LN(P10)</f>
        <v>0.30739927017879676</v>
      </c>
      <c r="Q13">
        <v>1992</v>
      </c>
      <c r="R13" s="6">
        <v>118.11</v>
      </c>
      <c r="S13" t="s">
        <v>24</v>
      </c>
      <c r="T13" s="12">
        <f>LN(T10)</f>
        <v>0.30926089990033406</v>
      </c>
      <c r="U13">
        <v>1992</v>
      </c>
      <c r="V13" s="6">
        <v>118.11</v>
      </c>
      <c r="W13" t="s">
        <v>24</v>
      </c>
      <c r="X13" s="12">
        <f>LN(X10)</f>
        <v>0.31068337764098836</v>
      </c>
      <c r="Y13">
        <v>1992</v>
      </c>
      <c r="Z13" s="6">
        <v>118.11</v>
      </c>
      <c r="AA13" t="s">
        <v>24</v>
      </c>
      <c r="AB13" s="12">
        <f>LN(AB10)</f>
        <v>0.31017035524243108</v>
      </c>
      <c r="AC13">
        <v>1992</v>
      </c>
      <c r="AD13" s="6">
        <v>118.11</v>
      </c>
      <c r="AE13" t="s">
        <v>24</v>
      </c>
      <c r="AF13" s="12">
        <f>LN(AF10)</f>
        <v>0.30577074316779013</v>
      </c>
      <c r="AG13">
        <v>1992</v>
      </c>
      <c r="AH13" s="6">
        <v>118.11</v>
      </c>
      <c r="AI13" t="s">
        <v>24</v>
      </c>
      <c r="AJ13" s="12">
        <f>LN(AJ10)</f>
        <v>0.30648668366672199</v>
      </c>
      <c r="AK13">
        <v>1992</v>
      </c>
      <c r="AL13" s="6">
        <v>118.11</v>
      </c>
      <c r="AM13" t="s">
        <v>24</v>
      </c>
      <c r="AN13" s="12">
        <f>LN(AN10)</f>
        <v>0.30501505338309176</v>
      </c>
      <c r="AO13">
        <v>1992</v>
      </c>
      <c r="AP13" s="6">
        <v>118.11</v>
      </c>
      <c r="AQ13" t="s">
        <v>24</v>
      </c>
      <c r="AR13" s="12">
        <f>LN(AR10)</f>
        <v>0.30544986075860342</v>
      </c>
      <c r="AS13">
        <v>1992</v>
      </c>
      <c r="AT13" s="6">
        <v>118.11</v>
      </c>
      <c r="AU13" t="s">
        <v>24</v>
      </c>
      <c r="AV13" s="12">
        <f>LN(AV10)</f>
        <v>0.30573247496804118</v>
      </c>
      <c r="AW13">
        <v>1992</v>
      </c>
      <c r="AX13" s="6">
        <v>118.11</v>
      </c>
      <c r="AY13" t="s">
        <v>24</v>
      </c>
      <c r="AZ13" s="12">
        <f>LN(AZ10)</f>
        <v>0.30658765939603566</v>
      </c>
      <c r="BA13">
        <v>1992</v>
      </c>
      <c r="BB13" s="6">
        <v>118.11</v>
      </c>
      <c r="BC13" t="s">
        <v>24</v>
      </c>
      <c r="BD13" s="12">
        <f>LN(BD10)</f>
        <v>0.30722893233677279</v>
      </c>
      <c r="BE13">
        <v>1990</v>
      </c>
      <c r="BF13" s="6">
        <v>86.122</v>
      </c>
      <c r="BG13" t="s">
        <v>24</v>
      </c>
      <c r="BH13" s="12">
        <f>LN(BH10)</f>
        <v>0.30870305756502631</v>
      </c>
      <c r="BI13">
        <v>1990</v>
      </c>
      <c r="BJ13" s="6">
        <v>86.122</v>
      </c>
      <c r="BK13" t="s">
        <v>24</v>
      </c>
      <c r="BL13" s="12">
        <f>LN(BL10)</f>
        <v>0.3077204902417629</v>
      </c>
      <c r="BM13">
        <v>1990</v>
      </c>
      <c r="BN13" s="6">
        <v>86.122</v>
      </c>
      <c r="BO13" t="s">
        <v>24</v>
      </c>
      <c r="BP13" s="12">
        <f>LN(BP10)</f>
        <v>0.30768705284812353</v>
      </c>
      <c r="BQ13">
        <v>1990</v>
      </c>
      <c r="BR13" s="6">
        <v>86.122</v>
      </c>
      <c r="BS13" t="s">
        <v>24</v>
      </c>
      <c r="BT13" s="12">
        <f>LN(BT10)</f>
        <v>0.30729068050825659</v>
      </c>
      <c r="BU13">
        <v>1990</v>
      </c>
      <c r="BV13" s="6">
        <v>86.122</v>
      </c>
      <c r="BW13" t="s">
        <v>24</v>
      </c>
      <c r="BX13" s="12">
        <f>LN(BX10)</f>
        <v>0.30660960053276864</v>
      </c>
      <c r="BY13">
        <v>1990</v>
      </c>
      <c r="BZ13" s="6">
        <v>86.122</v>
      </c>
      <c r="CA13" t="s">
        <v>24</v>
      </c>
      <c r="CB13" s="12">
        <f>LN(CB10)</f>
        <v>0.30694858218466792</v>
      </c>
      <c r="CC13">
        <v>1990</v>
      </c>
      <c r="CD13" s="6">
        <v>86.122</v>
      </c>
      <c r="CE13" t="s">
        <v>24</v>
      </c>
      <c r="CF13" s="12">
        <f>LN(CF10)</f>
        <v>0.30426484269309773</v>
      </c>
      <c r="CG13">
        <v>1990</v>
      </c>
      <c r="CH13" s="6">
        <v>86.122</v>
      </c>
      <c r="CI13" t="s">
        <v>24</v>
      </c>
      <c r="CJ13" s="12">
        <f>LN(CJ10)</f>
        <v>0.30390319686815459</v>
      </c>
      <c r="CK13">
        <v>1990</v>
      </c>
      <c r="CL13" s="6">
        <v>86.122</v>
      </c>
      <c r="CM13" t="s">
        <v>24</v>
      </c>
      <c r="CN13" s="12">
        <f>LN(CN10)</f>
        <v>0.30322058457332418</v>
      </c>
      <c r="CO13">
        <v>1990</v>
      </c>
      <c r="CP13" s="6">
        <v>86.122</v>
      </c>
      <c r="CQ13" t="s">
        <v>24</v>
      </c>
      <c r="CR13" s="12">
        <f>LN(CR10)</f>
        <v>0.30132030840701673</v>
      </c>
      <c r="CS13">
        <v>1990</v>
      </c>
      <c r="CT13" s="6">
        <v>86.122</v>
      </c>
      <c r="CU13" t="s">
        <v>24</v>
      </c>
      <c r="CV13" s="12">
        <f>LN(CV10)</f>
        <v>0.30105307813326854</v>
      </c>
      <c r="CW13">
        <v>1990</v>
      </c>
      <c r="CX13" s="6">
        <v>86.122</v>
      </c>
    </row>
    <row r="14" spans="2:104" x14ac:dyDescent="0.45">
      <c r="B14">
        <v>0.32930703218716528</v>
      </c>
      <c r="C14" s="11">
        <v>0.96672875773556333</v>
      </c>
      <c r="D14">
        <v>610.17571123717005</v>
      </c>
      <c r="E14">
        <v>1992</v>
      </c>
      <c r="F14" s="6">
        <v>118.11</v>
      </c>
      <c r="G14" t="s">
        <v>25</v>
      </c>
      <c r="H14" s="12">
        <f>H12-H11</f>
        <v>2.0801204160137754E-2</v>
      </c>
      <c r="I14">
        <v>1993</v>
      </c>
      <c r="J14" s="6">
        <v>246.06299999999999</v>
      </c>
      <c r="K14" t="s">
        <v>25</v>
      </c>
      <c r="L14" s="12">
        <f>L12-L11</f>
        <v>2.307821113686892E-2</v>
      </c>
      <c r="M14">
        <v>1993</v>
      </c>
      <c r="N14" s="6">
        <v>246.06299999999999</v>
      </c>
      <c r="O14" t="s">
        <v>25</v>
      </c>
      <c r="P14" s="12">
        <f>P12-P11</f>
        <v>2.2498188146378717E-2</v>
      </c>
      <c r="Q14">
        <v>1993</v>
      </c>
      <c r="R14" s="6">
        <v>246.06299999999999</v>
      </c>
      <c r="S14" t="s">
        <v>25</v>
      </c>
      <c r="T14" s="12">
        <f>T12-T11</f>
        <v>2.1950096017797183E-2</v>
      </c>
      <c r="U14">
        <v>1993</v>
      </c>
      <c r="V14" s="6">
        <v>246.06299999999999</v>
      </c>
      <c r="W14" t="s">
        <v>25</v>
      </c>
      <c r="X14" s="12">
        <f>X12-X11</f>
        <v>2.151368335811521E-2</v>
      </c>
      <c r="Y14">
        <v>1993</v>
      </c>
      <c r="Z14" s="6">
        <v>246.06299999999999</v>
      </c>
      <c r="AA14" t="s">
        <v>25</v>
      </c>
      <c r="AB14" s="12">
        <f>AB12-AB11</f>
        <v>2.1092823955186635E-2</v>
      </c>
      <c r="AC14">
        <v>1993</v>
      </c>
      <c r="AD14" s="6">
        <v>246.06299999999999</v>
      </c>
      <c r="AE14" t="s">
        <v>25</v>
      </c>
      <c r="AF14" s="12">
        <f>AF12-AF11</f>
        <v>2.1668688545879722E-2</v>
      </c>
      <c r="AG14">
        <v>1993</v>
      </c>
      <c r="AH14" s="6">
        <v>246.06299999999999</v>
      </c>
      <c r="AI14" t="s">
        <v>25</v>
      </c>
      <c r="AJ14" s="12">
        <f>AJ12-AJ11</f>
        <v>2.1512353126570516E-2</v>
      </c>
      <c r="AK14">
        <v>1993</v>
      </c>
      <c r="AL14" s="6">
        <v>246.06299999999999</v>
      </c>
      <c r="AM14" t="s">
        <v>25</v>
      </c>
      <c r="AN14" s="12">
        <f>AN12-AN11</f>
        <v>2.1358503514995908E-2</v>
      </c>
      <c r="AO14">
        <v>1993</v>
      </c>
      <c r="AP14" s="6">
        <v>246.06299999999999</v>
      </c>
      <c r="AQ14" t="s">
        <v>25</v>
      </c>
      <c r="AR14" s="12">
        <f>AR12-AR11</f>
        <v>2.1358388779247506E-2</v>
      </c>
      <c r="AS14">
        <v>1993</v>
      </c>
      <c r="AT14" s="6">
        <v>246.06299999999999</v>
      </c>
      <c r="AU14" t="s">
        <v>25</v>
      </c>
      <c r="AV14" s="12">
        <f>AV12-AV11</f>
        <v>2.1007753242648086E-2</v>
      </c>
      <c r="AW14">
        <v>1993</v>
      </c>
      <c r="AX14" s="6">
        <v>246.06299999999999</v>
      </c>
      <c r="AY14" t="s">
        <v>25</v>
      </c>
      <c r="AZ14" s="12">
        <f>AZ12-AZ11</f>
        <v>2.0782042046770532E-2</v>
      </c>
      <c r="BA14">
        <v>1993</v>
      </c>
      <c r="BB14" s="6">
        <v>246.06299999999999</v>
      </c>
      <c r="BC14" t="s">
        <v>25</v>
      </c>
      <c r="BD14" s="12">
        <f>BD12-BD11</f>
        <v>2.0680234763811145E-2</v>
      </c>
      <c r="BE14">
        <v>1993</v>
      </c>
      <c r="BF14" s="6">
        <v>246.06299999999999</v>
      </c>
      <c r="BG14" t="s">
        <v>25</v>
      </c>
      <c r="BH14" s="12">
        <f>BH12-BH11</f>
        <v>2.0188007019549203E-2</v>
      </c>
      <c r="BI14">
        <v>1992</v>
      </c>
      <c r="BJ14" s="6">
        <v>118.11</v>
      </c>
      <c r="BK14" t="s">
        <v>25</v>
      </c>
      <c r="BL14" s="12">
        <f>BL12-BL11</f>
        <v>2.0824116830869432E-2</v>
      </c>
      <c r="BM14">
        <v>1992</v>
      </c>
      <c r="BN14" s="6">
        <v>118.11</v>
      </c>
      <c r="BO14" t="s">
        <v>25</v>
      </c>
      <c r="BP14" s="12">
        <f>BP12-BP11</f>
        <v>2.0947130794069679E-2</v>
      </c>
      <c r="BQ14">
        <v>1992</v>
      </c>
      <c r="BR14" s="6">
        <v>118.11</v>
      </c>
      <c r="BS14" t="s">
        <v>25</v>
      </c>
      <c r="BT14" s="12">
        <f>BT12-BT11</f>
        <v>2.1175063073517297E-2</v>
      </c>
      <c r="BU14">
        <v>1992</v>
      </c>
      <c r="BV14" s="6">
        <v>118.11</v>
      </c>
      <c r="BW14" t="s">
        <v>25</v>
      </c>
      <c r="BX14" s="12">
        <f>BX12-BX11</f>
        <v>2.1422372376447618E-2</v>
      </c>
      <c r="BY14">
        <v>1992</v>
      </c>
      <c r="BZ14" s="6">
        <v>118.11</v>
      </c>
      <c r="CA14" t="s">
        <v>25</v>
      </c>
      <c r="CB14" s="12">
        <f>CB12-CB11</f>
        <v>2.1413872196572981E-2</v>
      </c>
      <c r="CC14">
        <v>1992</v>
      </c>
      <c r="CD14" s="6">
        <v>118.11</v>
      </c>
      <c r="CE14" t="s">
        <v>25</v>
      </c>
      <c r="CF14" s="12">
        <f>CF12-CF11</f>
        <v>2.164441137320483E-2</v>
      </c>
      <c r="CG14">
        <v>1992</v>
      </c>
      <c r="CH14" s="6">
        <v>118.11</v>
      </c>
      <c r="CI14" t="s">
        <v>25</v>
      </c>
      <c r="CJ14" s="12">
        <f>CJ12-CJ11</f>
        <v>2.1676590859694311E-2</v>
      </c>
      <c r="CK14">
        <v>1992</v>
      </c>
      <c r="CL14" s="6">
        <v>118.11</v>
      </c>
      <c r="CM14" t="s">
        <v>25</v>
      </c>
      <c r="CN14" s="12">
        <f>CN12-CN11</f>
        <v>2.1640852090400231E-2</v>
      </c>
      <c r="CO14">
        <v>1992</v>
      </c>
      <c r="CP14" s="6">
        <v>118.11</v>
      </c>
      <c r="CQ14" t="s">
        <v>25</v>
      </c>
      <c r="CR14" s="12">
        <f>CR12-CR11</f>
        <v>2.0895329900345039E-2</v>
      </c>
      <c r="CS14">
        <v>1992</v>
      </c>
      <c r="CT14" s="6">
        <v>118.11</v>
      </c>
      <c r="CU14" t="s">
        <v>25</v>
      </c>
      <c r="CV14" s="12">
        <f>CV12-CV11</f>
        <v>2.1094504235128986E-2</v>
      </c>
      <c r="CW14">
        <v>1992</v>
      </c>
      <c r="CX14" s="6">
        <v>118.11</v>
      </c>
    </row>
    <row r="15" spans="2:104" x14ac:dyDescent="0.45">
      <c r="B15">
        <v>0.32898748990268156</v>
      </c>
      <c r="C15" s="11">
        <v>0.96460805371847913</v>
      </c>
      <c r="D15">
        <v>572.35533098287669</v>
      </c>
      <c r="E15">
        <v>1993</v>
      </c>
      <c r="F15" s="6">
        <v>246.06299999999999</v>
      </c>
      <c r="G15" t="s">
        <v>26</v>
      </c>
      <c r="H15" s="12">
        <f>H11-H13</f>
        <v>2.124310254506212E-2</v>
      </c>
      <c r="I15">
        <v>1994</v>
      </c>
      <c r="J15" s="6">
        <v>369.09500000000003</v>
      </c>
      <c r="K15" t="s">
        <v>26</v>
      </c>
      <c r="L15" s="12">
        <f>L11-L13</f>
        <v>2.3623422232384172E-2</v>
      </c>
      <c r="M15">
        <v>1994</v>
      </c>
      <c r="N15" s="6">
        <v>369.09500000000003</v>
      </c>
      <c r="O15" t="s">
        <v>26</v>
      </c>
      <c r="P15" s="12">
        <f>P11-P13</f>
        <v>2.3016029452475106E-2</v>
      </c>
      <c r="Q15">
        <v>1994</v>
      </c>
      <c r="R15" s="6">
        <v>369.09500000000003</v>
      </c>
      <c r="S15" t="s">
        <v>26</v>
      </c>
      <c r="T15" s="12">
        <f>T11-T13</f>
        <v>2.2442736461245782E-2</v>
      </c>
      <c r="U15">
        <v>1994</v>
      </c>
      <c r="V15" s="6">
        <v>369.09500000000003</v>
      </c>
      <c r="W15" t="s">
        <v>26</v>
      </c>
      <c r="X15" s="12">
        <f>X11-X13</f>
        <v>2.1986717277284407E-2</v>
      </c>
      <c r="Y15">
        <v>1994</v>
      </c>
      <c r="Z15" s="6">
        <v>369.09500000000003</v>
      </c>
      <c r="AA15" t="s">
        <v>26</v>
      </c>
      <c r="AB15" s="12">
        <f>AB11-AB13</f>
        <v>2.154733531979558E-2</v>
      </c>
      <c r="AC15">
        <v>1994</v>
      </c>
      <c r="AD15" s="6">
        <v>369.09500000000003</v>
      </c>
      <c r="AE15" t="s">
        <v>26</v>
      </c>
      <c r="AF15" s="12">
        <f>AF11-AF13</f>
        <v>2.2148639716476404E-2</v>
      </c>
      <c r="AG15">
        <v>1994</v>
      </c>
      <c r="AH15" s="6">
        <v>369.09500000000003</v>
      </c>
      <c r="AI15" t="s">
        <v>26</v>
      </c>
      <c r="AJ15" s="12">
        <f>AJ11-AJ13</f>
        <v>2.198532790498553E-2</v>
      </c>
      <c r="AK15">
        <v>1994</v>
      </c>
      <c r="AL15" s="6">
        <v>369.09500000000003</v>
      </c>
      <c r="AM15" t="s">
        <v>26</v>
      </c>
      <c r="AN15" s="12">
        <f>AN11-AN13</f>
        <v>2.1824663780727394E-2</v>
      </c>
      <c r="AO15">
        <v>1994</v>
      </c>
      <c r="AP15" s="6">
        <v>369.09500000000003</v>
      </c>
      <c r="AQ15" t="s">
        <v>26</v>
      </c>
      <c r="AR15" s="12">
        <f>AR11-AR13</f>
        <v>2.1824543981804556E-2</v>
      </c>
      <c r="AS15">
        <v>1994</v>
      </c>
      <c r="AT15" s="6">
        <v>369.09500000000003</v>
      </c>
      <c r="AU15" t="s">
        <v>26</v>
      </c>
      <c r="AV15" s="12">
        <f>AV11-AV13</f>
        <v>2.1458566446525051E-2</v>
      </c>
      <c r="AW15">
        <v>1994</v>
      </c>
      <c r="AX15" s="6">
        <v>369.09500000000003</v>
      </c>
      <c r="AY15" t="s">
        <v>26</v>
      </c>
      <c r="AZ15" s="12">
        <f>AZ11-AZ13</f>
        <v>2.1223117988550921E-2</v>
      </c>
      <c r="BA15">
        <v>1994</v>
      </c>
      <c r="BB15" s="6">
        <v>369.09500000000003</v>
      </c>
      <c r="BC15" t="s">
        <v>26</v>
      </c>
      <c r="BD15" s="12">
        <f>BD11-BD13</f>
        <v>2.1116954227463791E-2</v>
      </c>
      <c r="BE15">
        <v>1994</v>
      </c>
      <c r="BF15" s="6">
        <v>369.09500000000003</v>
      </c>
      <c r="BG15" t="s">
        <v>26</v>
      </c>
      <c r="BH15" s="12">
        <f>BH11-BH13</f>
        <v>2.0603974622138976E-2</v>
      </c>
      <c r="BI15">
        <v>1994</v>
      </c>
      <c r="BJ15" s="6">
        <v>369.09500000000003</v>
      </c>
      <c r="BK15" t="s">
        <v>26</v>
      </c>
      <c r="BL15" s="12">
        <f>BL11-BL13</f>
        <v>2.1266999660918662E-2</v>
      </c>
      <c r="BM15">
        <v>1993</v>
      </c>
      <c r="BN15" s="6">
        <v>246.06299999999999</v>
      </c>
      <c r="BO15" t="s">
        <v>26</v>
      </c>
      <c r="BP15" s="12">
        <f>BP11-BP13</f>
        <v>2.139531805813244E-2</v>
      </c>
      <c r="BQ15">
        <v>1993</v>
      </c>
      <c r="BR15" s="6">
        <v>246.06299999999999</v>
      </c>
      <c r="BS15" t="s">
        <v>26</v>
      </c>
      <c r="BT15" s="12">
        <f>BT11-BT13</f>
        <v>2.1633164176416197E-2</v>
      </c>
      <c r="BU15">
        <v>1993</v>
      </c>
      <c r="BV15" s="6">
        <v>246.06299999999999</v>
      </c>
      <c r="BW15" t="s">
        <v>26</v>
      </c>
      <c r="BX15" s="12">
        <f>BX11-BX13</f>
        <v>2.1891355472827667E-2</v>
      </c>
      <c r="BY15">
        <v>1993</v>
      </c>
      <c r="BZ15" s="6">
        <v>246.06299999999999</v>
      </c>
      <c r="CA15" t="s">
        <v>26</v>
      </c>
      <c r="CB15" s="12">
        <f>CB11-CB13</f>
        <v>2.1882479105713171E-2</v>
      </c>
      <c r="CC15">
        <v>1993</v>
      </c>
      <c r="CD15" s="6">
        <v>246.06299999999999</v>
      </c>
      <c r="CE15" t="s">
        <v>26</v>
      </c>
      <c r="CF15" s="12">
        <f>CF11-CF13</f>
        <v>2.2123275762775729E-2</v>
      </c>
      <c r="CG15">
        <v>1993</v>
      </c>
      <c r="CH15" s="6">
        <v>246.06299999999999</v>
      </c>
      <c r="CI15" t="s">
        <v>26</v>
      </c>
      <c r="CJ15" s="12">
        <f>CJ11-CJ13</f>
        <v>2.2156896053355857E-2</v>
      </c>
      <c r="CK15">
        <v>1993</v>
      </c>
      <c r="CL15" s="6">
        <v>246.06299999999999</v>
      </c>
      <c r="CM15" t="s">
        <v>26</v>
      </c>
      <c r="CN15" s="12">
        <f>CN11-CN13</f>
        <v>2.2119557252541444E-2</v>
      </c>
      <c r="CO15">
        <v>1993</v>
      </c>
      <c r="CP15" s="6">
        <v>246.06299999999999</v>
      </c>
      <c r="CQ15" t="s">
        <v>26</v>
      </c>
      <c r="CR15" s="12">
        <f>CR11-CR13</f>
        <v>2.1341279548614145E-2</v>
      </c>
      <c r="CS15">
        <v>1993</v>
      </c>
      <c r="CT15" s="6">
        <v>246.06299999999999</v>
      </c>
      <c r="CU15" t="s">
        <v>26</v>
      </c>
      <c r="CV15" s="12">
        <f>CV11-CV13</f>
        <v>2.1549088799625971E-2</v>
      </c>
      <c r="CW15">
        <v>1993</v>
      </c>
      <c r="CX15" s="6">
        <v>246.06299999999999</v>
      </c>
    </row>
    <row r="16" spans="2:104" x14ac:dyDescent="0.45">
      <c r="B16">
        <v>0.32908237090625597</v>
      </c>
      <c r="C16" s="11">
        <v>0.96421278447525982</v>
      </c>
      <c r="D16">
        <v>565.80173050854933</v>
      </c>
      <c r="E16">
        <v>1994</v>
      </c>
      <c r="F16" s="6">
        <v>369.09500000000003</v>
      </c>
      <c r="G16" t="s">
        <v>27</v>
      </c>
      <c r="H16" s="13">
        <f>AVERAGE(H14:H15)</f>
        <v>2.1022153352599937E-2</v>
      </c>
      <c r="I16">
        <v>1995</v>
      </c>
      <c r="J16" s="6">
        <v>615.15899999999999</v>
      </c>
      <c r="K16" t="s">
        <v>27</v>
      </c>
      <c r="L16" s="13">
        <f>AVERAGE(L14:L15)</f>
        <v>2.3350816684626546E-2</v>
      </c>
      <c r="M16">
        <v>1995</v>
      </c>
      <c r="N16" s="6">
        <v>615.15899999999999</v>
      </c>
      <c r="O16" t="s">
        <v>27</v>
      </c>
      <c r="P16" s="13">
        <f>AVERAGE(P14:P15)</f>
        <v>2.2757108799426912E-2</v>
      </c>
      <c r="Q16">
        <v>1995</v>
      </c>
      <c r="R16" s="6">
        <v>615.15899999999999</v>
      </c>
      <c r="S16" t="s">
        <v>27</v>
      </c>
      <c r="T16" s="13">
        <f>AVERAGE(T14:T15)</f>
        <v>2.2196416239521483E-2</v>
      </c>
      <c r="U16">
        <v>1995</v>
      </c>
      <c r="V16" s="6">
        <v>615.15899999999999</v>
      </c>
      <c r="W16" t="s">
        <v>27</v>
      </c>
      <c r="X16" s="13">
        <f>AVERAGE(X14:X15)</f>
        <v>2.1750200317699808E-2</v>
      </c>
      <c r="Y16">
        <v>1995</v>
      </c>
      <c r="Z16" s="6">
        <v>615.15899999999999</v>
      </c>
      <c r="AA16" t="s">
        <v>27</v>
      </c>
      <c r="AB16" s="13">
        <f>AVERAGE(AB14:AB15)</f>
        <v>2.1320079637491107E-2</v>
      </c>
      <c r="AC16">
        <v>1995</v>
      </c>
      <c r="AD16" s="6">
        <v>615.15899999999999</v>
      </c>
      <c r="AE16" t="s">
        <v>27</v>
      </c>
      <c r="AF16" s="13">
        <f>AVERAGE(AF14:AF15)</f>
        <v>2.1908664131178063E-2</v>
      </c>
      <c r="AG16">
        <v>1995</v>
      </c>
      <c r="AH16" s="6">
        <v>615.15899999999999</v>
      </c>
      <c r="AI16" t="s">
        <v>27</v>
      </c>
      <c r="AJ16" s="13">
        <f>AVERAGE(AJ14:AJ15)</f>
        <v>2.1748840515778023E-2</v>
      </c>
      <c r="AK16">
        <v>1995</v>
      </c>
      <c r="AL16" s="6">
        <v>615.15899999999999</v>
      </c>
      <c r="AM16" t="s">
        <v>27</v>
      </c>
      <c r="AN16" s="13">
        <f>AVERAGE(AN14:AN15)</f>
        <v>2.1591583647861651E-2</v>
      </c>
      <c r="AO16">
        <v>1995</v>
      </c>
      <c r="AP16" s="6">
        <v>615.15899999999999</v>
      </c>
      <c r="AQ16" t="s">
        <v>27</v>
      </c>
      <c r="AR16" s="13">
        <f>AVERAGE(AR14:AR15)</f>
        <v>2.1591466380526031E-2</v>
      </c>
      <c r="AS16">
        <v>1995</v>
      </c>
      <c r="AT16" s="6">
        <v>615.15899999999999</v>
      </c>
      <c r="AU16" t="s">
        <v>27</v>
      </c>
      <c r="AV16" s="13">
        <f>AVERAGE(AV14:AV15)</f>
        <v>2.1233159844586569E-2</v>
      </c>
      <c r="AW16">
        <v>1995</v>
      </c>
      <c r="AX16" s="6">
        <v>615.15899999999999</v>
      </c>
      <c r="AY16" t="s">
        <v>27</v>
      </c>
      <c r="AZ16" s="13">
        <f>AVERAGE(AZ14:AZ15)</f>
        <v>2.1002580017660727E-2</v>
      </c>
      <c r="BA16">
        <v>1995</v>
      </c>
      <c r="BB16" s="6">
        <v>615.15899999999999</v>
      </c>
      <c r="BC16" t="s">
        <v>27</v>
      </c>
      <c r="BD16" s="13">
        <f>AVERAGE(BD14:BD15)</f>
        <v>2.0898594495637468E-2</v>
      </c>
      <c r="BE16">
        <v>1995</v>
      </c>
      <c r="BF16" s="6">
        <v>615.15899999999999</v>
      </c>
      <c r="BG16" t="s">
        <v>27</v>
      </c>
      <c r="BH16" s="13">
        <f>AVERAGE(BH14:BH15)</f>
        <v>2.039599082084409E-2</v>
      </c>
      <c r="BI16">
        <v>1995</v>
      </c>
      <c r="BJ16" s="6">
        <v>615.15899999999999</v>
      </c>
      <c r="BK16" t="s">
        <v>27</v>
      </c>
      <c r="BL16" s="13">
        <f>AVERAGE(BL14:BL15)</f>
        <v>2.1045558245894047E-2</v>
      </c>
      <c r="BM16">
        <v>1995</v>
      </c>
      <c r="BN16" s="6">
        <v>615.15899999999999</v>
      </c>
      <c r="BO16" t="s">
        <v>27</v>
      </c>
      <c r="BP16" s="13">
        <f>AVERAGE(BP14:BP15)</f>
        <v>2.117122442610106E-2</v>
      </c>
      <c r="BQ16">
        <v>1994</v>
      </c>
      <c r="BR16" s="6">
        <v>369.09500000000003</v>
      </c>
      <c r="BS16" t="s">
        <v>27</v>
      </c>
      <c r="BT16" s="13">
        <f>AVERAGE(BT14:BT15)</f>
        <v>2.1404113624966747E-2</v>
      </c>
      <c r="BU16">
        <v>1994</v>
      </c>
      <c r="BV16" s="6">
        <v>369.09500000000003</v>
      </c>
      <c r="BW16" t="s">
        <v>27</v>
      </c>
      <c r="BX16" s="13">
        <f>AVERAGE(BX14:BX15)</f>
        <v>2.1656863924637643E-2</v>
      </c>
      <c r="BY16">
        <v>1994</v>
      </c>
      <c r="BZ16" s="6">
        <v>369.09500000000003</v>
      </c>
      <c r="CA16" t="s">
        <v>27</v>
      </c>
      <c r="CB16" s="13">
        <f>AVERAGE(CB14:CB15)</f>
        <v>2.1648175651143076E-2</v>
      </c>
      <c r="CC16">
        <v>1994</v>
      </c>
      <c r="CD16" s="6">
        <v>369.09500000000003</v>
      </c>
      <c r="CE16" t="s">
        <v>27</v>
      </c>
      <c r="CF16" s="13">
        <f>AVERAGE(CF14:CF15)</f>
        <v>2.188384356799028E-2</v>
      </c>
      <c r="CG16">
        <v>1994</v>
      </c>
      <c r="CH16" s="6">
        <v>369.09500000000003</v>
      </c>
      <c r="CI16" t="s">
        <v>27</v>
      </c>
      <c r="CJ16" s="13">
        <f>AVERAGE(CJ14:CJ15)</f>
        <v>2.1916743456525084E-2</v>
      </c>
      <c r="CK16">
        <v>1994</v>
      </c>
      <c r="CL16" s="6">
        <v>369.09500000000003</v>
      </c>
      <c r="CM16" t="s">
        <v>27</v>
      </c>
      <c r="CN16" s="13">
        <f>AVERAGE(CN14:CN15)</f>
        <v>2.1880204671470838E-2</v>
      </c>
      <c r="CO16">
        <v>1994</v>
      </c>
      <c r="CP16" s="6">
        <v>369.09500000000003</v>
      </c>
      <c r="CQ16" t="s">
        <v>27</v>
      </c>
      <c r="CR16" s="13">
        <f>AVERAGE(CR14:CR15)</f>
        <v>2.1118304724479592E-2</v>
      </c>
      <c r="CS16">
        <v>1994</v>
      </c>
      <c r="CT16" s="6">
        <v>369.09500000000003</v>
      </c>
      <c r="CU16" t="s">
        <v>27</v>
      </c>
      <c r="CV16" s="13">
        <f>AVERAGE(CV14:CV15)</f>
        <v>2.1321796517377478E-2</v>
      </c>
      <c r="CW16">
        <v>1994</v>
      </c>
      <c r="CX16" s="6">
        <v>369.09500000000003</v>
      </c>
    </row>
    <row r="17" spans="1:102" x14ac:dyDescent="0.45">
      <c r="B17">
        <v>0.32892384468467278</v>
      </c>
      <c r="C17" s="11">
        <v>0.96342750713901404</v>
      </c>
      <c r="D17">
        <v>553.20203976311291</v>
      </c>
      <c r="E17">
        <v>1995</v>
      </c>
      <c r="F17" s="6">
        <v>615.15899999999999</v>
      </c>
      <c r="G17" t="s">
        <v>28</v>
      </c>
      <c r="H17">
        <f>TINV(0.3173,H5)</f>
        <v>1.0232723926679945</v>
      </c>
      <c r="I17">
        <v>1996</v>
      </c>
      <c r="J17" s="6">
        <v>1107.2860000000001</v>
      </c>
      <c r="K17" t="s">
        <v>28</v>
      </c>
      <c r="L17">
        <f>TINV(0.3173,L5)</f>
        <v>1.0244059353405668</v>
      </c>
      <c r="M17">
        <v>1996</v>
      </c>
      <c r="N17" s="6">
        <v>1107.2860000000001</v>
      </c>
      <c r="O17" t="s">
        <v>28</v>
      </c>
      <c r="P17">
        <f>TINV(0.3173,P5)</f>
        <v>1.0244059353405668</v>
      </c>
      <c r="Q17">
        <v>1996</v>
      </c>
      <c r="R17" s="6">
        <v>1107.2860000000001</v>
      </c>
      <c r="S17" t="s">
        <v>28</v>
      </c>
      <c r="T17">
        <f>TINV(0.3173,T5)</f>
        <v>1.0244059353405668</v>
      </c>
      <c r="U17">
        <v>1996</v>
      </c>
      <c r="V17" s="6">
        <v>1107.2860000000001</v>
      </c>
      <c r="W17" t="s">
        <v>28</v>
      </c>
      <c r="X17">
        <f>TINV(0.3173,X5)</f>
        <v>1.0244059353405668</v>
      </c>
      <c r="Y17">
        <v>1996</v>
      </c>
      <c r="Z17" s="6">
        <v>1107.2860000000001</v>
      </c>
      <c r="AA17" t="s">
        <v>28</v>
      </c>
      <c r="AB17">
        <f>TINV(0.3173,AB5)</f>
        <v>1.0244059353405668</v>
      </c>
      <c r="AC17">
        <v>1996</v>
      </c>
      <c r="AD17" s="6">
        <v>1107.2860000000001</v>
      </c>
      <c r="AE17" t="s">
        <v>28</v>
      </c>
      <c r="AF17">
        <f>TINV(0.3173,AF5)</f>
        <v>1.0244059353405668</v>
      </c>
      <c r="AG17">
        <v>1996</v>
      </c>
      <c r="AH17" s="6">
        <v>1107.2860000000001</v>
      </c>
      <c r="AI17" t="s">
        <v>28</v>
      </c>
      <c r="AJ17">
        <f>TINV(0.3173,AJ5)</f>
        <v>1.0244059353405668</v>
      </c>
      <c r="AK17">
        <v>1996</v>
      </c>
      <c r="AL17" s="6">
        <v>1107.2860000000001</v>
      </c>
      <c r="AM17" t="s">
        <v>28</v>
      </c>
      <c r="AN17">
        <f>TINV(0.3173,AN5)</f>
        <v>1.0244059353405668</v>
      </c>
      <c r="AO17">
        <v>1996</v>
      </c>
      <c r="AP17" s="6">
        <v>1107.2860000000001</v>
      </c>
      <c r="AQ17" t="s">
        <v>28</v>
      </c>
      <c r="AR17">
        <f>TINV(0.3173,AR5)</f>
        <v>1.0244059353405668</v>
      </c>
      <c r="AS17">
        <v>1996</v>
      </c>
      <c r="AT17" s="6">
        <v>1107.2860000000001</v>
      </c>
      <c r="AU17" t="s">
        <v>28</v>
      </c>
      <c r="AV17">
        <f>TINV(0.3173,AV5)</f>
        <v>1.0244059353405668</v>
      </c>
      <c r="AW17">
        <v>1996</v>
      </c>
      <c r="AX17" s="6">
        <v>1107.2860000000001</v>
      </c>
      <c r="AY17" t="s">
        <v>28</v>
      </c>
      <c r="AZ17">
        <f>TINV(0.3173,AZ5)</f>
        <v>1.0244059353405668</v>
      </c>
      <c r="BA17">
        <v>1996</v>
      </c>
      <c r="BB17" s="6">
        <v>1107.2860000000001</v>
      </c>
      <c r="BC17" t="s">
        <v>28</v>
      </c>
      <c r="BD17">
        <f>TINV(0.3173,BD5)</f>
        <v>1.0244059353405668</v>
      </c>
      <c r="BE17">
        <v>1996</v>
      </c>
      <c r="BF17" s="6">
        <v>1107.2860000000001</v>
      </c>
      <c r="BG17" t="s">
        <v>28</v>
      </c>
      <c r="BH17">
        <f>TINV(0.3173,BH5)</f>
        <v>1.0244059353405668</v>
      </c>
      <c r="BI17">
        <v>1996</v>
      </c>
      <c r="BJ17" s="6">
        <v>1107.2860000000001</v>
      </c>
      <c r="BK17" t="s">
        <v>28</v>
      </c>
      <c r="BL17">
        <f>TINV(0.3173,BL5)</f>
        <v>1.0244059353405668</v>
      </c>
      <c r="BM17">
        <v>1996</v>
      </c>
      <c r="BN17" s="6">
        <v>1107.2860000000001</v>
      </c>
      <c r="BO17" t="s">
        <v>28</v>
      </c>
      <c r="BP17">
        <f>TINV(0.3173,BP5)</f>
        <v>1.0244059353405668</v>
      </c>
      <c r="BQ17">
        <v>1996</v>
      </c>
      <c r="BR17" s="6">
        <v>1107.2860000000001</v>
      </c>
      <c r="BS17" t="s">
        <v>28</v>
      </c>
      <c r="BT17">
        <f>TINV(0.3173,BT5)</f>
        <v>1.0244059353405668</v>
      </c>
      <c r="BU17">
        <v>1995</v>
      </c>
      <c r="BV17" s="6">
        <v>615.15899999999999</v>
      </c>
      <c r="BW17" t="s">
        <v>28</v>
      </c>
      <c r="BX17">
        <f>TINV(0.3173,BX5)</f>
        <v>1.0244059353405668</v>
      </c>
      <c r="BY17">
        <v>1995</v>
      </c>
      <c r="BZ17" s="6">
        <v>615.15899999999999</v>
      </c>
      <c r="CA17" t="s">
        <v>28</v>
      </c>
      <c r="CB17">
        <f>TINV(0.3173,CB5)</f>
        <v>1.0244059353405668</v>
      </c>
      <c r="CC17">
        <v>1995</v>
      </c>
      <c r="CD17" s="6">
        <v>615.15899999999999</v>
      </c>
      <c r="CE17" t="s">
        <v>28</v>
      </c>
      <c r="CF17">
        <f>TINV(0.3173,CF5)</f>
        <v>1.0244059353405668</v>
      </c>
      <c r="CG17">
        <v>1995</v>
      </c>
      <c r="CH17" s="6">
        <v>615.15899999999999</v>
      </c>
      <c r="CI17" t="s">
        <v>28</v>
      </c>
      <c r="CJ17">
        <f>TINV(0.3173,CJ5)</f>
        <v>1.0244059353405668</v>
      </c>
      <c r="CK17">
        <v>1995</v>
      </c>
      <c r="CL17" s="6">
        <v>615.15899999999999</v>
      </c>
      <c r="CM17" t="s">
        <v>28</v>
      </c>
      <c r="CN17">
        <f>TINV(0.3173,CN5)</f>
        <v>1.0244059353405668</v>
      </c>
      <c r="CO17">
        <v>1995</v>
      </c>
      <c r="CP17" s="6">
        <v>615.15899999999999</v>
      </c>
      <c r="CQ17" t="s">
        <v>28</v>
      </c>
      <c r="CR17">
        <f>TINV(0.3173,CR5)</f>
        <v>1.0244059353405668</v>
      </c>
      <c r="CS17">
        <v>1995</v>
      </c>
      <c r="CT17" s="6">
        <v>615.15899999999999</v>
      </c>
      <c r="CU17" t="s">
        <v>28</v>
      </c>
      <c r="CV17">
        <f>TINV(0.3173,CV5)</f>
        <v>1.0244059353405668</v>
      </c>
      <c r="CW17">
        <v>1995</v>
      </c>
      <c r="CX17" s="6">
        <v>615.15899999999999</v>
      </c>
    </row>
    <row r="18" spans="1:102" x14ac:dyDescent="0.45">
      <c r="B18">
        <v>0.32850095600559631</v>
      </c>
      <c r="C18" s="11">
        <v>0.96252919307088602</v>
      </c>
      <c r="D18">
        <v>539.43628950204015</v>
      </c>
      <c r="E18">
        <v>1996</v>
      </c>
      <c r="F18" s="6">
        <v>1107.2860000000001</v>
      </c>
      <c r="G18" t="s">
        <v>29</v>
      </c>
      <c r="H18">
        <f>H17*G3</f>
        <v>1.4073276842985384E-2</v>
      </c>
      <c r="I18">
        <v>1997</v>
      </c>
      <c r="J18" s="6">
        <v>1414.865</v>
      </c>
      <c r="K18" t="s">
        <v>29</v>
      </c>
      <c r="L18">
        <f>L17*K3</f>
        <v>1.5453840202262327E-2</v>
      </c>
      <c r="M18">
        <v>1997</v>
      </c>
      <c r="N18" s="6">
        <v>1414.865</v>
      </c>
      <c r="O18" t="s">
        <v>29</v>
      </c>
      <c r="P18">
        <f>P17*O3</f>
        <v>1.5254025870995643E-2</v>
      </c>
      <c r="Q18">
        <v>1997</v>
      </c>
      <c r="R18" s="6">
        <v>1414.865</v>
      </c>
      <c r="S18" t="s">
        <v>29</v>
      </c>
      <c r="T18">
        <f>T17*S3</f>
        <v>1.4897500841338842E-2</v>
      </c>
      <c r="U18">
        <v>1997</v>
      </c>
      <c r="V18" s="6">
        <v>1414.865</v>
      </c>
      <c r="W18" t="s">
        <v>29</v>
      </c>
      <c r="X18">
        <f>X17*W3</f>
        <v>1.4612226153601757E-2</v>
      </c>
      <c r="Y18">
        <v>1997</v>
      </c>
      <c r="Z18" s="6">
        <v>1414.865</v>
      </c>
      <c r="AA18" t="s">
        <v>29</v>
      </c>
      <c r="AB18">
        <f>AB17*AA3</f>
        <v>1.4309715649885441E-2</v>
      </c>
      <c r="AC18">
        <v>1997</v>
      </c>
      <c r="AD18" s="6">
        <v>1414.865</v>
      </c>
      <c r="AE18" t="s">
        <v>29</v>
      </c>
      <c r="AF18">
        <f>AF17*AE3</f>
        <v>1.4648893182673879E-2</v>
      </c>
      <c r="AG18">
        <v>1997</v>
      </c>
      <c r="AH18" s="6">
        <v>1414.865</v>
      </c>
      <c r="AI18" t="s">
        <v>29</v>
      </c>
      <c r="AJ18">
        <f>AJ17*AI3</f>
        <v>1.4550101963935209E-2</v>
      </c>
      <c r="AK18">
        <v>1997</v>
      </c>
      <c r="AL18" s="6">
        <v>1414.865</v>
      </c>
      <c r="AM18" t="s">
        <v>29</v>
      </c>
      <c r="AN18">
        <f>AN17*AM3</f>
        <v>1.4421369861997936E-2</v>
      </c>
      <c r="AO18">
        <v>1997</v>
      </c>
      <c r="AP18" s="6">
        <v>1414.865</v>
      </c>
      <c r="AQ18" t="s">
        <v>29</v>
      </c>
      <c r="AR18">
        <f>AR17*AQ3</f>
        <v>1.4427561680527915E-2</v>
      </c>
      <c r="AS18">
        <v>1997</v>
      </c>
      <c r="AT18" s="6">
        <v>1414.865</v>
      </c>
      <c r="AU18" t="s">
        <v>29</v>
      </c>
      <c r="AV18">
        <f>AV17*AU3</f>
        <v>1.4187028692822824E-2</v>
      </c>
      <c r="AW18">
        <v>1997</v>
      </c>
      <c r="AX18" s="6">
        <v>1414.865</v>
      </c>
      <c r="AY18" t="s">
        <v>29</v>
      </c>
      <c r="AZ18">
        <f>AZ17*AY3</f>
        <v>1.4041710774365475E-2</v>
      </c>
      <c r="BA18">
        <v>1997</v>
      </c>
      <c r="BB18" s="6">
        <v>1414.865</v>
      </c>
      <c r="BC18" t="s">
        <v>29</v>
      </c>
      <c r="BD18">
        <f>BD17*BC3</f>
        <v>1.3979688042367098E-2</v>
      </c>
      <c r="BE18">
        <v>1997</v>
      </c>
      <c r="BF18" s="6">
        <v>1414.865</v>
      </c>
      <c r="BG18" t="s">
        <v>29</v>
      </c>
      <c r="BH18">
        <f>BH17*BG3</f>
        <v>1.3656695715325917E-2</v>
      </c>
      <c r="BI18">
        <v>1997</v>
      </c>
      <c r="BJ18" s="6">
        <v>1414.865</v>
      </c>
      <c r="BK18" t="s">
        <v>29</v>
      </c>
      <c r="BL18">
        <f>BL17*BK3</f>
        <v>1.4087002890449047E-2</v>
      </c>
      <c r="BM18">
        <v>1997</v>
      </c>
      <c r="BN18" s="6">
        <v>1414.865</v>
      </c>
      <c r="BO18" t="s">
        <v>29</v>
      </c>
      <c r="BP18">
        <f>BP17*BO3</f>
        <v>1.4172438070749006E-2</v>
      </c>
      <c r="BQ18">
        <v>1997</v>
      </c>
      <c r="BR18" s="6">
        <v>1414.865</v>
      </c>
      <c r="BS18" t="s">
        <v>29</v>
      </c>
      <c r="BT18">
        <f>BT17*BS3</f>
        <v>1.4326020148883544E-2</v>
      </c>
      <c r="BU18">
        <v>1997</v>
      </c>
      <c r="BV18" s="6">
        <v>1414.865</v>
      </c>
      <c r="BW18" t="s">
        <v>29</v>
      </c>
      <c r="BX18">
        <f>BX17*BW3</f>
        <v>1.4489007731368211E-2</v>
      </c>
      <c r="BY18">
        <v>1996</v>
      </c>
      <c r="BZ18" s="6">
        <v>1107.2860000000001</v>
      </c>
      <c r="CA18" t="s">
        <v>29</v>
      </c>
      <c r="CB18">
        <f>CB17*CA3</f>
        <v>1.4487978634470881E-2</v>
      </c>
      <c r="CC18">
        <v>1996</v>
      </c>
      <c r="CD18" s="6">
        <v>1107.2860000000001</v>
      </c>
      <c r="CE18" t="s">
        <v>29</v>
      </c>
      <c r="CF18">
        <f>CF17*CE3</f>
        <v>1.460991381456561E-2</v>
      </c>
      <c r="CG18">
        <v>1996</v>
      </c>
      <c r="CH18" s="6">
        <v>1107.2860000000001</v>
      </c>
      <c r="CI18" t="s">
        <v>29</v>
      </c>
      <c r="CJ18">
        <f>CJ17*CI3</f>
        <v>1.4627072303795466E-2</v>
      </c>
      <c r="CK18">
        <v>1996</v>
      </c>
      <c r="CL18" s="6">
        <v>1107.2860000000001</v>
      </c>
      <c r="CM18" t="s">
        <v>29</v>
      </c>
      <c r="CN18">
        <f>CN17*CM3</f>
        <v>1.459218493473316E-2</v>
      </c>
      <c r="CO18">
        <v>1996</v>
      </c>
      <c r="CP18" s="6">
        <v>1107.2860000000001</v>
      </c>
      <c r="CQ18" t="s">
        <v>29</v>
      </c>
      <c r="CR18">
        <f>CR17*CQ3</f>
        <v>1.4046543145306145E-2</v>
      </c>
      <c r="CS18">
        <v>1996</v>
      </c>
      <c r="CT18" s="6">
        <v>1107.2860000000001</v>
      </c>
      <c r="CU18" t="s">
        <v>29</v>
      </c>
      <c r="CV18">
        <f>CV17*CU3</f>
        <v>1.418100935476071E-2</v>
      </c>
      <c r="CW18">
        <v>1996</v>
      </c>
      <c r="CX18" s="6">
        <v>1107.2860000000001</v>
      </c>
    </row>
    <row r="19" spans="1:102" x14ac:dyDescent="0.45">
      <c r="B19">
        <v>0.32883106129038109</v>
      </c>
      <c r="C19" s="11">
        <v>0.96260668886571188</v>
      </c>
      <c r="D19">
        <v>540.59776609736764</v>
      </c>
      <c r="E19">
        <v>1997</v>
      </c>
      <c r="F19" s="6">
        <v>1414.865</v>
      </c>
      <c r="G19" t="s">
        <v>30</v>
      </c>
      <c r="H19">
        <f>G2+H18</f>
        <v>1.4013926007920485</v>
      </c>
      <c r="I19">
        <v>1998</v>
      </c>
      <c r="J19" s="6">
        <v>4921.2700000000004</v>
      </c>
      <c r="K19" t="s">
        <v>30</v>
      </c>
      <c r="L19">
        <f>K2+L18</f>
        <v>1.3893960096621545</v>
      </c>
      <c r="M19">
        <v>1998</v>
      </c>
      <c r="N19" s="6">
        <v>4921.2700000000004</v>
      </c>
      <c r="O19" t="s">
        <v>30</v>
      </c>
      <c r="P19">
        <f>O2+P18</f>
        <v>1.4067999428550131</v>
      </c>
      <c r="Q19">
        <v>1998</v>
      </c>
      <c r="R19" s="6">
        <v>4921.2700000000004</v>
      </c>
      <c r="S19" t="s">
        <v>30</v>
      </c>
      <c r="T19">
        <f>S2+T18</f>
        <v>1.4082373528902019</v>
      </c>
      <c r="U19">
        <v>1998</v>
      </c>
      <c r="V19" s="6">
        <v>4921.2700000000004</v>
      </c>
      <c r="W19" t="s">
        <v>30</v>
      </c>
      <c r="X19">
        <f>W2+X18</f>
        <v>1.4092993343536102</v>
      </c>
      <c r="Y19">
        <v>1998</v>
      </c>
      <c r="Z19" s="6">
        <v>4921.2700000000004</v>
      </c>
      <c r="AA19" t="s">
        <v>30</v>
      </c>
      <c r="AB19">
        <f>AA2+AB18</f>
        <v>1.4076691501142058</v>
      </c>
      <c r="AC19">
        <v>1998</v>
      </c>
      <c r="AD19" s="6">
        <v>4921.2700000000004</v>
      </c>
      <c r="AE19" t="s">
        <v>30</v>
      </c>
      <c r="AF19">
        <f>AE2+AF18</f>
        <v>1.4027259581919289</v>
      </c>
      <c r="AG19">
        <v>1998</v>
      </c>
      <c r="AH19" s="6">
        <v>4921.2700000000004</v>
      </c>
      <c r="AI19" t="s">
        <v>30</v>
      </c>
      <c r="AJ19">
        <f>AI2+AJ18</f>
        <v>1.4033944701770467</v>
      </c>
      <c r="AK19">
        <v>1998</v>
      </c>
      <c r="AL19" s="6">
        <v>4921.2700000000004</v>
      </c>
      <c r="AM19" t="s">
        <v>30</v>
      </c>
      <c r="AN19">
        <f>AM2+AN18</f>
        <v>1.4010005843812385</v>
      </c>
      <c r="AO19">
        <v>1998</v>
      </c>
      <c r="AP19" s="6">
        <v>4921.2700000000004</v>
      </c>
      <c r="AQ19" t="s">
        <v>30</v>
      </c>
      <c r="AR19">
        <f>AQ2+AR18</f>
        <v>1.4016096359766113</v>
      </c>
      <c r="AS19">
        <v>1998</v>
      </c>
      <c r="AT19" s="6">
        <v>4921.2700000000004</v>
      </c>
      <c r="AU19" t="s">
        <v>30</v>
      </c>
      <c r="AV19">
        <f>AU2+AV18</f>
        <v>1.401253467697583</v>
      </c>
      <c r="AW19">
        <v>1998</v>
      </c>
      <c r="AX19" s="6">
        <v>4921.2700000000004</v>
      </c>
      <c r="AY19" t="s">
        <v>30</v>
      </c>
      <c r="AZ19">
        <f>AY2+AZ18</f>
        <v>1.4019680311663765</v>
      </c>
      <c r="BA19">
        <v>1998</v>
      </c>
      <c r="BB19" s="6">
        <v>4921.2700000000004</v>
      </c>
      <c r="BC19" t="s">
        <v>30</v>
      </c>
      <c r="BD19">
        <f>BC2+BD18</f>
        <v>1.4026488992952304</v>
      </c>
      <c r="BE19">
        <v>1998</v>
      </c>
      <c r="BF19" s="6">
        <v>4921.2700000000004</v>
      </c>
      <c r="BG19" t="s">
        <v>30</v>
      </c>
      <c r="BH19">
        <f>BG2+BH18</f>
        <v>1.4036612619347713</v>
      </c>
      <c r="BI19">
        <v>1998</v>
      </c>
      <c r="BJ19" s="6">
        <v>4921.2700000000004</v>
      </c>
      <c r="BK19" t="s">
        <v>30</v>
      </c>
      <c r="BL19">
        <f>BK2+BL18</f>
        <v>1.4036474748325904</v>
      </c>
      <c r="BM19">
        <v>1998</v>
      </c>
      <c r="BN19" s="6">
        <v>4921.2700000000004</v>
      </c>
      <c r="BO19" t="s">
        <v>30</v>
      </c>
      <c r="BP19">
        <f>BO2+BP18</f>
        <v>1.4038647591598865</v>
      </c>
      <c r="BQ19">
        <v>1998</v>
      </c>
      <c r="BR19" s="6">
        <v>4921.2700000000004</v>
      </c>
      <c r="BS19" t="s">
        <v>30</v>
      </c>
      <c r="BT19">
        <f>BS2+BT18</f>
        <v>1.403798056026148</v>
      </c>
      <c r="BU19">
        <v>1998</v>
      </c>
      <c r="BV19" s="6">
        <v>4921.2700000000004</v>
      </c>
      <c r="BW19" t="s">
        <v>30</v>
      </c>
      <c r="BX19">
        <f>BW2+BX18</f>
        <v>1.4033735758402561</v>
      </c>
      <c r="BY19">
        <v>1998</v>
      </c>
      <c r="BZ19" s="6">
        <v>4921.2700000000004</v>
      </c>
      <c r="CA19" t="s">
        <v>30</v>
      </c>
      <c r="CB19">
        <f>CA2+CB18</f>
        <v>1.4038311005606028</v>
      </c>
      <c r="CC19">
        <v>1997</v>
      </c>
      <c r="CD19" s="6">
        <v>1414.865</v>
      </c>
      <c r="CE19" t="s">
        <v>30</v>
      </c>
      <c r="CF19">
        <f>CE2+CF18</f>
        <v>1.4005630923212318</v>
      </c>
      <c r="CG19">
        <v>1997</v>
      </c>
      <c r="CH19" s="6">
        <v>1414.865</v>
      </c>
      <c r="CI19" t="s">
        <v>30</v>
      </c>
      <c r="CJ19">
        <f>CI2+CJ18</f>
        <v>1.400125697335129</v>
      </c>
      <c r="CK19">
        <v>1997</v>
      </c>
      <c r="CL19" s="6">
        <v>1414.865</v>
      </c>
      <c r="CM19" t="s">
        <v>30</v>
      </c>
      <c r="CN19">
        <f>CM2+CN18</f>
        <v>1.3990936776992653</v>
      </c>
      <c r="CO19">
        <v>1997</v>
      </c>
      <c r="CP19" s="6">
        <v>1414.865</v>
      </c>
      <c r="CQ19" t="s">
        <v>30</v>
      </c>
      <c r="CR19">
        <f>CQ2+CR18</f>
        <v>1.3948445363039255</v>
      </c>
      <c r="CS19">
        <v>1997</v>
      </c>
      <c r="CT19" s="6">
        <v>1414.865</v>
      </c>
      <c r="CU19" t="s">
        <v>30</v>
      </c>
      <c r="CV19">
        <f>CU2+CV18</f>
        <v>1.3948969565220868</v>
      </c>
      <c r="CW19">
        <v>1997</v>
      </c>
      <c r="CX19" s="6">
        <v>1414.865</v>
      </c>
    </row>
    <row r="20" spans="1:102" x14ac:dyDescent="0.45">
      <c r="B20">
        <v>0.32638811845587345</v>
      </c>
      <c r="C20" s="11">
        <v>0.96144965260621584</v>
      </c>
      <c r="D20">
        <v>523.74217276148374</v>
      </c>
      <c r="E20">
        <v>1998</v>
      </c>
      <c r="F20" s="6">
        <v>4921.2700000000004</v>
      </c>
      <c r="G20" t="s">
        <v>31</v>
      </c>
      <c r="H20">
        <f>G2-H18</f>
        <v>1.3732460471060777</v>
      </c>
      <c r="I20">
        <v>1999</v>
      </c>
      <c r="J20" s="6">
        <v>7381.902</v>
      </c>
      <c r="K20" t="s">
        <v>31</v>
      </c>
      <c r="L20">
        <f>K2-L18</f>
        <v>1.3584883292576297</v>
      </c>
      <c r="M20">
        <v>1999</v>
      </c>
      <c r="N20" s="6">
        <v>7381.902</v>
      </c>
      <c r="O20" t="s">
        <v>31</v>
      </c>
      <c r="P20">
        <f>O2-P18</f>
        <v>1.3762918911130217</v>
      </c>
      <c r="Q20">
        <v>1999</v>
      </c>
      <c r="R20" s="6">
        <v>7381.902</v>
      </c>
      <c r="S20" t="s">
        <v>31</v>
      </c>
      <c r="T20">
        <f>S2-T18</f>
        <v>1.3784423512075243</v>
      </c>
      <c r="U20">
        <v>1999</v>
      </c>
      <c r="V20" s="6">
        <v>7381.902</v>
      </c>
      <c r="W20" t="s">
        <v>31</v>
      </c>
      <c r="X20">
        <f>W2-X18</f>
        <v>1.3800748820464068</v>
      </c>
      <c r="Y20">
        <v>1999</v>
      </c>
      <c r="Z20" s="6">
        <v>7381.902</v>
      </c>
      <c r="AA20" t="s">
        <v>31</v>
      </c>
      <c r="AB20">
        <f>AA2-AB18</f>
        <v>1.3790497188144348</v>
      </c>
      <c r="AC20">
        <v>1999</v>
      </c>
      <c r="AD20" s="6">
        <v>7381.902</v>
      </c>
      <c r="AE20" t="s">
        <v>31</v>
      </c>
      <c r="AF20">
        <f>AE2-AF18</f>
        <v>1.3734281718265813</v>
      </c>
      <c r="AG20">
        <v>1999</v>
      </c>
      <c r="AH20" s="6">
        <v>7381.902</v>
      </c>
      <c r="AI20" t="s">
        <v>31</v>
      </c>
      <c r="AJ20">
        <f>AI2-AJ18</f>
        <v>1.3742942662491764</v>
      </c>
      <c r="AK20">
        <v>1999</v>
      </c>
      <c r="AL20" s="6">
        <v>7381.902</v>
      </c>
      <c r="AM20" t="s">
        <v>31</v>
      </c>
      <c r="AN20">
        <f>AM2-AN18</f>
        <v>1.3721578446572427</v>
      </c>
      <c r="AO20">
        <v>1999</v>
      </c>
      <c r="AP20" s="6">
        <v>7381.902</v>
      </c>
      <c r="AQ20" t="s">
        <v>31</v>
      </c>
      <c r="AR20">
        <f>AQ2-AR18</f>
        <v>1.3727545126155556</v>
      </c>
      <c r="AS20">
        <v>1999</v>
      </c>
      <c r="AT20" s="6">
        <v>7381.902</v>
      </c>
      <c r="AU20" t="s">
        <v>31</v>
      </c>
      <c r="AV20">
        <f>AU2-AV18</f>
        <v>1.3728794103119375</v>
      </c>
      <c r="AW20">
        <v>1999</v>
      </c>
      <c r="AX20" s="6">
        <v>7381.902</v>
      </c>
      <c r="AY20" t="s">
        <v>31</v>
      </c>
      <c r="AZ20">
        <f>AY2-AZ18</f>
        <v>1.3738846096176454</v>
      </c>
      <c r="BA20">
        <v>1999</v>
      </c>
      <c r="BB20" s="6">
        <v>7381.902</v>
      </c>
      <c r="BC20" t="s">
        <v>31</v>
      </c>
      <c r="BD20">
        <f>BC2-BD18</f>
        <v>1.3746895232104963</v>
      </c>
      <c r="BE20">
        <v>1999</v>
      </c>
      <c r="BF20" s="6">
        <v>7381.902</v>
      </c>
      <c r="BG20" t="s">
        <v>31</v>
      </c>
      <c r="BH20">
        <f>BG2-BH18</f>
        <v>1.3763478705041194</v>
      </c>
      <c r="BI20">
        <v>1999</v>
      </c>
      <c r="BJ20" s="6">
        <v>7381.902</v>
      </c>
      <c r="BK20" t="s">
        <v>31</v>
      </c>
      <c r="BL20">
        <f>BK2-BL18</f>
        <v>1.3754734690516925</v>
      </c>
      <c r="BM20">
        <v>1999</v>
      </c>
      <c r="BN20" s="6">
        <v>7381.902</v>
      </c>
      <c r="BO20" t="s">
        <v>31</v>
      </c>
      <c r="BP20">
        <f>BO2-BP18</f>
        <v>1.3755198830183883</v>
      </c>
      <c r="BQ20">
        <v>1999</v>
      </c>
      <c r="BR20" s="6">
        <v>7381.902</v>
      </c>
      <c r="BS20" t="s">
        <v>31</v>
      </c>
      <c r="BT20">
        <f>BS2-BT18</f>
        <v>1.375146015728381</v>
      </c>
      <c r="BU20">
        <v>1999</v>
      </c>
      <c r="BV20" s="6">
        <v>7381.902</v>
      </c>
      <c r="BW20" t="s">
        <v>31</v>
      </c>
      <c r="BX20">
        <f>BW2-BX18</f>
        <v>1.3743955603775198</v>
      </c>
      <c r="BY20">
        <v>1999</v>
      </c>
      <c r="BZ20" s="6">
        <v>7381.902</v>
      </c>
      <c r="CA20" t="s">
        <v>31</v>
      </c>
      <c r="CB20">
        <f>CA2-CB18</f>
        <v>1.3748551432916609</v>
      </c>
      <c r="CC20">
        <v>1999</v>
      </c>
      <c r="CD20" s="6">
        <v>7381.902</v>
      </c>
      <c r="CE20" t="s">
        <v>31</v>
      </c>
      <c r="CF20">
        <f>CE2-CF18</f>
        <v>1.3713432646921004</v>
      </c>
      <c r="CG20">
        <v>1998</v>
      </c>
      <c r="CH20" s="6">
        <v>4921.2700000000004</v>
      </c>
      <c r="CI20" t="s">
        <v>31</v>
      </c>
      <c r="CJ20">
        <f>CI2-CJ18</f>
        <v>1.3708715527275379</v>
      </c>
      <c r="CK20">
        <v>1998</v>
      </c>
      <c r="CL20" s="6">
        <v>4921.2700000000004</v>
      </c>
      <c r="CM20" t="s">
        <v>31</v>
      </c>
      <c r="CN20">
        <f>CM2-CN18</f>
        <v>1.3699093078297988</v>
      </c>
      <c r="CO20">
        <v>1998</v>
      </c>
      <c r="CP20" s="6">
        <v>4921.2700000000004</v>
      </c>
      <c r="CQ20" t="s">
        <v>31</v>
      </c>
      <c r="CR20">
        <f>CQ2-CR18</f>
        <v>1.3667514500133133</v>
      </c>
      <c r="CS20">
        <v>1998</v>
      </c>
      <c r="CT20" s="6">
        <v>4921.2700000000004</v>
      </c>
      <c r="CU20" t="s">
        <v>31</v>
      </c>
      <c r="CV20">
        <f>CU2-CV18</f>
        <v>1.3665349378125653</v>
      </c>
      <c r="CW20">
        <v>1998</v>
      </c>
      <c r="CX20" s="6">
        <v>4921.2700000000004</v>
      </c>
    </row>
    <row r="21" spans="1:102" x14ac:dyDescent="0.45">
      <c r="B21">
        <v>0.32606009292151045</v>
      </c>
      <c r="C21" s="11">
        <v>0.96128778108479196</v>
      </c>
      <c r="D21">
        <v>521.46438433293201</v>
      </c>
      <c r="E21">
        <v>1999</v>
      </c>
      <c r="F21" s="6">
        <v>7381.902</v>
      </c>
      <c r="G21" t="s">
        <v>22</v>
      </c>
      <c r="H21" s="12">
        <f>LN(G2)</f>
        <v>0.32737334118583811</v>
      </c>
      <c r="I21">
        <v>2000</v>
      </c>
      <c r="J21" s="6">
        <v>12303.174000000001</v>
      </c>
      <c r="K21" t="s">
        <v>22</v>
      </c>
      <c r="L21" s="12">
        <f>LN(K2)</f>
        <v>0.31768410372944278</v>
      </c>
      <c r="M21">
        <v>2000</v>
      </c>
      <c r="N21" s="6">
        <v>12303.174000000001</v>
      </c>
      <c r="O21" t="s">
        <v>22</v>
      </c>
      <c r="P21" s="12">
        <f>LN(O2)</f>
        <v>0.33041529963127186</v>
      </c>
      <c r="Q21">
        <v>2000</v>
      </c>
      <c r="R21" s="6">
        <v>12303.174000000001</v>
      </c>
      <c r="S21" t="s">
        <v>22</v>
      </c>
      <c r="T21" s="12">
        <f>LN(S2)</f>
        <v>0.33170363636157985</v>
      </c>
      <c r="U21">
        <v>2000</v>
      </c>
      <c r="V21" s="6">
        <v>12303.174000000001</v>
      </c>
      <c r="W21" t="s">
        <v>22</v>
      </c>
      <c r="X21" s="12">
        <f>LN(W2)</f>
        <v>0.33267009491827276</v>
      </c>
      <c r="Y21">
        <v>2000</v>
      </c>
      <c r="Z21" s="6">
        <v>12303.174000000001</v>
      </c>
      <c r="AA21" t="s">
        <v>22</v>
      </c>
      <c r="AB21" s="12">
        <f>LN(AA2)</f>
        <v>0.33171769056222666</v>
      </c>
      <c r="AC21">
        <v>2000</v>
      </c>
      <c r="AD21" s="6">
        <v>12303.174000000001</v>
      </c>
      <c r="AE21" t="s">
        <v>22</v>
      </c>
      <c r="AF21" s="12">
        <f>LN(AE2)</f>
        <v>0.32791938288426653</v>
      </c>
      <c r="AG21">
        <v>2000</v>
      </c>
      <c r="AH21" s="6">
        <v>12303.174000000001</v>
      </c>
      <c r="AI21" t="s">
        <v>22</v>
      </c>
      <c r="AJ21" s="12">
        <f>LN(AI2)</f>
        <v>0.32847201157170752</v>
      </c>
      <c r="AK21">
        <v>2000</v>
      </c>
      <c r="AL21" s="6">
        <v>12303.174000000001</v>
      </c>
      <c r="AM21" t="s">
        <v>22</v>
      </c>
      <c r="AN21" s="12">
        <f>LN(AM2)</f>
        <v>0.32683971716381915</v>
      </c>
      <c r="AO21">
        <v>2000</v>
      </c>
      <c r="AP21" s="6">
        <v>12303.174000000001</v>
      </c>
      <c r="AQ21" t="s">
        <v>22</v>
      </c>
      <c r="AR21" s="12">
        <f>LN(AQ2)</f>
        <v>0.32727440474040798</v>
      </c>
      <c r="AS21">
        <v>2000</v>
      </c>
      <c r="AT21" s="6">
        <v>12303.174000000001</v>
      </c>
      <c r="AU21" t="s">
        <v>22</v>
      </c>
      <c r="AV21" s="12">
        <f>LN(AU2)</f>
        <v>0.32719104141456623</v>
      </c>
      <c r="AW21">
        <v>2000</v>
      </c>
      <c r="AX21" s="6">
        <v>12303.174000000001</v>
      </c>
      <c r="AY21" t="s">
        <v>22</v>
      </c>
      <c r="AZ21" s="12">
        <f>LN(AY2)</f>
        <v>0.32781077738458658</v>
      </c>
      <c r="BA21">
        <v>2000</v>
      </c>
      <c r="BB21" s="6">
        <v>12303.174000000001</v>
      </c>
      <c r="BC21" t="s">
        <v>22</v>
      </c>
      <c r="BD21" s="12">
        <f>LN(BC2)</f>
        <v>0.32834588656423658</v>
      </c>
      <c r="BE21">
        <v>2000</v>
      </c>
      <c r="BF21" s="6">
        <v>12303.174000000001</v>
      </c>
      <c r="BG21" t="s">
        <v>22</v>
      </c>
      <c r="BH21" s="12">
        <f>LN(BG2)</f>
        <v>0.32930703218716528</v>
      </c>
      <c r="BI21">
        <v>2000</v>
      </c>
      <c r="BJ21" s="6">
        <v>12303.174000000001</v>
      </c>
      <c r="BK21" t="s">
        <v>22</v>
      </c>
      <c r="BL21" s="12">
        <f>LN(BK2)</f>
        <v>0.32898748990268156</v>
      </c>
      <c r="BM21">
        <v>2000</v>
      </c>
      <c r="BN21" s="6">
        <v>12303.174000000001</v>
      </c>
      <c r="BO21" t="s">
        <v>22</v>
      </c>
      <c r="BP21" s="12">
        <f>LN(BO2)</f>
        <v>0.32908237090625597</v>
      </c>
      <c r="BQ21">
        <v>2000</v>
      </c>
      <c r="BR21" s="6">
        <v>12303.174000000001</v>
      </c>
      <c r="BS21" t="s">
        <v>22</v>
      </c>
      <c r="BT21" s="12">
        <f>LN(BS2)</f>
        <v>0.32892384468467278</v>
      </c>
      <c r="BU21">
        <v>2000</v>
      </c>
      <c r="BV21" s="6">
        <v>12303.174000000001</v>
      </c>
      <c r="BW21" t="s">
        <v>22</v>
      </c>
      <c r="BX21" s="12">
        <f>LN(BW2)</f>
        <v>0.32850095600559631</v>
      </c>
      <c r="BY21">
        <v>2000</v>
      </c>
      <c r="BZ21" s="6">
        <v>12303.174000000001</v>
      </c>
      <c r="CA21" t="s">
        <v>22</v>
      </c>
      <c r="CB21" s="12">
        <f>LN(CA2)</f>
        <v>0.32883106129038109</v>
      </c>
      <c r="CC21">
        <v>2000</v>
      </c>
      <c r="CD21" s="6">
        <v>12303.174000000001</v>
      </c>
      <c r="CE21" t="s">
        <v>22</v>
      </c>
      <c r="CF21" s="12">
        <f>LN(CE2)</f>
        <v>0.32638811845587345</v>
      </c>
      <c r="CG21">
        <v>2000</v>
      </c>
      <c r="CH21" s="6">
        <v>12303.174000000001</v>
      </c>
      <c r="CI21" t="s">
        <v>22</v>
      </c>
      <c r="CJ21" s="12">
        <f>LN(CI2)</f>
        <v>0.32606009292151045</v>
      </c>
      <c r="CK21">
        <v>1999</v>
      </c>
      <c r="CL21" s="6">
        <v>7381.902</v>
      </c>
      <c r="CM21" t="s">
        <v>22</v>
      </c>
      <c r="CN21" s="12">
        <f>LN(CM2)</f>
        <v>0.32534014182586563</v>
      </c>
      <c r="CO21">
        <v>1999</v>
      </c>
      <c r="CP21" s="6">
        <v>7381.902</v>
      </c>
      <c r="CQ21" t="s">
        <v>22</v>
      </c>
      <c r="CR21" s="12">
        <f>LN(CQ2)</f>
        <v>0.32266158795563088</v>
      </c>
      <c r="CS21">
        <v>1999</v>
      </c>
      <c r="CT21" s="6">
        <v>7381.902</v>
      </c>
      <c r="CU21" t="s">
        <v>22</v>
      </c>
      <c r="CV21" s="12">
        <f>LN(CU2)</f>
        <v>0.32260216693289451</v>
      </c>
      <c r="CW21">
        <v>1999</v>
      </c>
      <c r="CX21" s="6">
        <v>7381.902</v>
      </c>
    </row>
    <row r="22" spans="1:102" x14ac:dyDescent="0.45">
      <c r="B22">
        <v>0.32534014182586563</v>
      </c>
      <c r="C22" s="11">
        <v>0.96130098966046218</v>
      </c>
      <c r="D22">
        <v>521.64953588605852</v>
      </c>
      <c r="E22">
        <v>2000</v>
      </c>
      <c r="F22" s="6">
        <v>12303.174000000001</v>
      </c>
      <c r="G22" t="s">
        <v>32</v>
      </c>
      <c r="H22" s="12">
        <f>LN(H19)</f>
        <v>0.33746645707168982</v>
      </c>
      <c r="I22">
        <v>2001</v>
      </c>
      <c r="J22" s="6">
        <v>34448.885999999999</v>
      </c>
      <c r="K22" t="s">
        <v>32</v>
      </c>
      <c r="L22" s="12">
        <f>LN(L19)</f>
        <v>0.32886912728616152</v>
      </c>
      <c r="M22">
        <v>2001</v>
      </c>
      <c r="N22" s="6">
        <v>34448.885999999999</v>
      </c>
      <c r="O22" t="s">
        <v>32</v>
      </c>
      <c r="P22" s="12">
        <f>LN(P19)</f>
        <v>0.34131758099714155</v>
      </c>
      <c r="Q22">
        <v>2001</v>
      </c>
      <c r="R22" s="6">
        <v>34448.885999999999</v>
      </c>
      <c r="S22" t="s">
        <v>32</v>
      </c>
      <c r="T22" s="12">
        <f>LN(T19)</f>
        <v>0.34233881802464899</v>
      </c>
      <c r="U22">
        <v>2001</v>
      </c>
      <c r="V22" s="6">
        <v>34448.885999999999</v>
      </c>
      <c r="W22" t="s">
        <v>32</v>
      </c>
      <c r="X22" s="12">
        <f>LN(X19)</f>
        <v>0.34309265489109148</v>
      </c>
      <c r="Y22">
        <v>2001</v>
      </c>
      <c r="Z22" s="6">
        <v>34448.885999999999</v>
      </c>
      <c r="AA22" t="s">
        <v>32</v>
      </c>
      <c r="AB22" s="12">
        <f>LN(AB19)</f>
        <v>0.34193525151198129</v>
      </c>
      <c r="AC22">
        <v>2001</v>
      </c>
      <c r="AD22" s="6">
        <v>34448.885999999999</v>
      </c>
      <c r="AE22" t="s">
        <v>32</v>
      </c>
      <c r="AF22" s="12">
        <f>LN(AF19)</f>
        <v>0.3384174564480173</v>
      </c>
      <c r="AG22">
        <v>2001</v>
      </c>
      <c r="AH22" s="6">
        <v>34448.885999999999</v>
      </c>
      <c r="AI22" t="s">
        <v>32</v>
      </c>
      <c r="AJ22" s="12">
        <f>LN(AJ19)</f>
        <v>0.33889392352406045</v>
      </c>
      <c r="AK22">
        <v>2001</v>
      </c>
      <c r="AL22" s="6">
        <v>34448.885999999999</v>
      </c>
      <c r="AM22" t="s">
        <v>32</v>
      </c>
      <c r="AN22" s="12">
        <f>LN(AN19)</f>
        <v>0.33718668447201244</v>
      </c>
      <c r="AO22">
        <v>2001</v>
      </c>
      <c r="AP22" s="6">
        <v>34448.885999999999</v>
      </c>
      <c r="AQ22" t="s">
        <v>32</v>
      </c>
      <c r="AR22" s="12">
        <f>LN(AR19)</f>
        <v>0.33762131615967017</v>
      </c>
      <c r="AS22">
        <v>2001</v>
      </c>
      <c r="AT22" s="6">
        <v>34448.885999999999</v>
      </c>
      <c r="AU22" t="s">
        <v>32</v>
      </c>
      <c r="AV22" s="12">
        <f>LN(AV19)</f>
        <v>0.33736717011844647</v>
      </c>
      <c r="AW22">
        <v>2001</v>
      </c>
      <c r="AX22" s="6">
        <v>34448.885999999999</v>
      </c>
      <c r="AY22" t="s">
        <v>32</v>
      </c>
      <c r="AZ22" s="12">
        <f>LN(AZ19)</f>
        <v>0.33787698604598565</v>
      </c>
      <c r="BA22">
        <v>2001</v>
      </c>
      <c r="BB22" s="6">
        <v>34448.885999999999</v>
      </c>
      <c r="BC22" t="s">
        <v>32</v>
      </c>
      <c r="BD22" s="12">
        <f>LN(BD19)</f>
        <v>0.33836251983481408</v>
      </c>
      <c r="BE22">
        <v>2001</v>
      </c>
      <c r="BF22" s="6">
        <v>34448.885999999999</v>
      </c>
      <c r="BG22" t="s">
        <v>32</v>
      </c>
      <c r="BH22" s="12">
        <f>LN(BH19)</f>
        <v>0.33908401006596689</v>
      </c>
      <c r="BI22">
        <v>2001</v>
      </c>
      <c r="BJ22" s="6">
        <v>34448.885999999999</v>
      </c>
      <c r="BK22" t="s">
        <v>32</v>
      </c>
      <c r="BL22" s="12">
        <f>LN(BL19)</f>
        <v>0.33907418777460269</v>
      </c>
      <c r="BM22">
        <v>2001</v>
      </c>
      <c r="BN22" s="6">
        <v>34448.885999999999</v>
      </c>
      <c r="BO22" t="s">
        <v>32</v>
      </c>
      <c r="BP22" s="12">
        <f>LN(BP19)</f>
        <v>0.33922897557933535</v>
      </c>
      <c r="BQ22">
        <v>2001</v>
      </c>
      <c r="BR22" s="6">
        <v>34448.885999999999</v>
      </c>
      <c r="BS22" t="s">
        <v>32</v>
      </c>
      <c r="BT22" s="12">
        <f>LN(BT19)</f>
        <v>0.33918146051920045</v>
      </c>
      <c r="BU22">
        <v>2001</v>
      </c>
      <c r="BV22" s="6">
        <v>34448.885999999999</v>
      </c>
      <c r="BW22" t="s">
        <v>32</v>
      </c>
      <c r="BX22" s="12">
        <f>LN(BX19)</f>
        <v>0.33887903498574995</v>
      </c>
      <c r="BY22">
        <v>2001</v>
      </c>
      <c r="BZ22" s="6">
        <v>34448.885999999999</v>
      </c>
      <c r="CA22" t="s">
        <v>32</v>
      </c>
      <c r="CB22" s="12">
        <f>LN(CB19)</f>
        <v>0.33920499962113543</v>
      </c>
      <c r="CC22">
        <v>2001</v>
      </c>
      <c r="CD22" s="6">
        <v>34448.885999999999</v>
      </c>
      <c r="CE22" t="s">
        <v>32</v>
      </c>
      <c r="CF22" s="12">
        <f>LN(CF19)</f>
        <v>0.33687436455781516</v>
      </c>
      <c r="CG22">
        <v>2001</v>
      </c>
      <c r="CH22" s="6">
        <v>34448.885999999999</v>
      </c>
      <c r="CI22" t="s">
        <v>32</v>
      </c>
      <c r="CJ22" s="12">
        <f>LN(CJ19)</f>
        <v>0.33656201640169431</v>
      </c>
      <c r="CK22">
        <v>2001</v>
      </c>
      <c r="CL22" s="6">
        <v>34448.885999999999</v>
      </c>
      <c r="CM22" t="s">
        <v>32</v>
      </c>
      <c r="CN22" s="12">
        <f>LN(CN19)</f>
        <v>0.33582465391283223</v>
      </c>
      <c r="CO22">
        <v>2000</v>
      </c>
      <c r="CP22" s="6">
        <v>12303.174000000001</v>
      </c>
      <c r="CQ22" t="s">
        <v>32</v>
      </c>
      <c r="CR22" s="12">
        <f>LN(CR19)</f>
        <v>0.33278296555330877</v>
      </c>
      <c r="CS22">
        <v>2000</v>
      </c>
      <c r="CT22" s="6">
        <v>12303.174000000001</v>
      </c>
      <c r="CU22" t="s">
        <v>32</v>
      </c>
      <c r="CV22" s="12">
        <f>LN(CV19)</f>
        <v>0.3328205462526691</v>
      </c>
      <c r="CW22">
        <v>2000</v>
      </c>
      <c r="CX22" s="6">
        <v>12303.174000000001</v>
      </c>
    </row>
    <row r="23" spans="1:102" x14ac:dyDescent="0.45">
      <c r="B23">
        <v>0.32266158795563088</v>
      </c>
      <c r="C23" s="11">
        <v>0.96346124430948965</v>
      </c>
      <c r="D23">
        <v>553.73221523670998</v>
      </c>
      <c r="E23">
        <v>2001</v>
      </c>
      <c r="F23" s="6">
        <v>34448.885999999999</v>
      </c>
      <c r="G23" t="s">
        <v>33</v>
      </c>
      <c r="H23" s="12">
        <f>LN(H20)</f>
        <v>0.31717731474096666</v>
      </c>
      <c r="I23">
        <v>2002</v>
      </c>
      <c r="J23" s="6">
        <v>44291.43</v>
      </c>
      <c r="K23" t="s">
        <v>33</v>
      </c>
      <c r="L23" s="12">
        <f>LN(L20)</f>
        <v>0.30637255894388876</v>
      </c>
      <c r="M23">
        <v>2002</v>
      </c>
      <c r="N23" s="6">
        <v>44291.43</v>
      </c>
      <c r="O23" t="s">
        <v>33</v>
      </c>
      <c r="P23" s="12">
        <f>LN(P20)</f>
        <v>0.31939284718407612</v>
      </c>
      <c r="Q23">
        <v>2002</v>
      </c>
      <c r="R23" s="6">
        <v>44291.43</v>
      </c>
      <c r="S23" t="s">
        <v>33</v>
      </c>
      <c r="T23" s="12">
        <f>LN(T20)</f>
        <v>0.32095413066347434</v>
      </c>
      <c r="U23">
        <v>2002</v>
      </c>
      <c r="V23" s="6">
        <v>44291.43</v>
      </c>
      <c r="W23" t="s">
        <v>33</v>
      </c>
      <c r="X23" s="12">
        <f>LN(X20)</f>
        <v>0.32213776004943384</v>
      </c>
      <c r="Y23">
        <v>2002</v>
      </c>
      <c r="Z23" s="6">
        <v>44291.43</v>
      </c>
      <c r="AA23" t="s">
        <v>33</v>
      </c>
      <c r="AB23" s="12">
        <f>LN(AB20)</f>
        <v>0.32139465241389792</v>
      </c>
      <c r="AC23">
        <v>2002</v>
      </c>
      <c r="AD23" s="6">
        <v>44291.43</v>
      </c>
      <c r="AE23" t="s">
        <v>33</v>
      </c>
      <c r="AF23" s="12">
        <f>LN(AF20)</f>
        <v>0.31730992946426739</v>
      </c>
      <c r="AG23">
        <v>2002</v>
      </c>
      <c r="AH23" s="6">
        <v>44291.43</v>
      </c>
      <c r="AI23" t="s">
        <v>33</v>
      </c>
      <c r="AJ23" s="12">
        <f>LN(AJ20)</f>
        <v>0.31794033844537606</v>
      </c>
      <c r="AK23">
        <v>2002</v>
      </c>
      <c r="AL23" s="6">
        <v>44291.43</v>
      </c>
      <c r="AM23" t="s">
        <v>33</v>
      </c>
      <c r="AN23" s="12">
        <f>LN(AN20)</f>
        <v>0.31638456981255053</v>
      </c>
      <c r="AO23">
        <v>2002</v>
      </c>
      <c r="AP23" s="6">
        <v>44291.43</v>
      </c>
      <c r="AQ23" t="s">
        <v>33</v>
      </c>
      <c r="AR23" s="12">
        <f>LN(AR20)</f>
        <v>0.31681931445285189</v>
      </c>
      <c r="AS23">
        <v>2002</v>
      </c>
      <c r="AT23" s="6">
        <v>44291.43</v>
      </c>
      <c r="AU23" t="s">
        <v>33</v>
      </c>
      <c r="AV23" s="12">
        <f>LN(AV20)</f>
        <v>0.31691029358552142</v>
      </c>
      <c r="AW23">
        <v>2002</v>
      </c>
      <c r="AX23" s="6">
        <v>44291.43</v>
      </c>
      <c r="AY23" t="s">
        <v>33</v>
      </c>
      <c r="AZ23" s="12">
        <f>LN(AZ20)</f>
        <v>0.31764220891810063</v>
      </c>
      <c r="BA23">
        <v>2002</v>
      </c>
      <c r="BB23" s="6">
        <v>44291.43</v>
      </c>
      <c r="BC23" t="s">
        <v>33</v>
      </c>
      <c r="BD23" s="12">
        <f>LN(BD20)</f>
        <v>0.31822790432012527</v>
      </c>
      <c r="BE23">
        <v>2002</v>
      </c>
      <c r="BF23" s="6">
        <v>44291.43</v>
      </c>
      <c r="BG23" t="s">
        <v>33</v>
      </c>
      <c r="BH23" s="12">
        <f>LN(BH20)</f>
        <v>0.3194335204257302</v>
      </c>
      <c r="BI23">
        <v>2002</v>
      </c>
      <c r="BJ23" s="6">
        <v>44291.43</v>
      </c>
      <c r="BK23" t="s">
        <v>33</v>
      </c>
      <c r="BL23" s="12">
        <f>LN(BL20)</f>
        <v>0.31879801297523797</v>
      </c>
      <c r="BM23">
        <v>2002</v>
      </c>
      <c r="BN23" s="6">
        <v>44291.43</v>
      </c>
      <c r="BO23" t="s">
        <v>33</v>
      </c>
      <c r="BP23" s="12">
        <f>LN(BP20)</f>
        <v>0.31883175639862016</v>
      </c>
      <c r="BQ23">
        <v>2002</v>
      </c>
      <c r="BR23" s="6">
        <v>44291.43</v>
      </c>
      <c r="BS23" t="s">
        <v>33</v>
      </c>
      <c r="BT23" s="12">
        <f>LN(BT20)</f>
        <v>0.31855991873743422</v>
      </c>
      <c r="BU23">
        <v>2002</v>
      </c>
      <c r="BV23" s="6">
        <v>44291.43</v>
      </c>
      <c r="BW23" t="s">
        <v>33</v>
      </c>
      <c r="BX23" s="12">
        <f>LN(BX20)</f>
        <v>0.31801404201673428</v>
      </c>
      <c r="BY23">
        <v>2002</v>
      </c>
      <c r="BZ23" s="6">
        <v>44291.43</v>
      </c>
      <c r="CA23" t="s">
        <v>33</v>
      </c>
      <c r="CB23" s="12">
        <f>LN(CB20)</f>
        <v>0.31834837523546095</v>
      </c>
      <c r="CC23">
        <v>2002</v>
      </c>
      <c r="CD23" s="6">
        <v>44291.43</v>
      </c>
      <c r="CE23" t="s">
        <v>33</v>
      </c>
      <c r="CF23" s="12">
        <f>LN(CF20)</f>
        <v>0.3157907446551243</v>
      </c>
      <c r="CG23">
        <v>2002</v>
      </c>
      <c r="CH23" s="6">
        <v>44291.43</v>
      </c>
      <c r="CI23" t="s">
        <v>33</v>
      </c>
      <c r="CJ23" s="12">
        <f>LN(CJ20)</f>
        <v>0.31544670744387543</v>
      </c>
      <c r="CK23">
        <v>2002</v>
      </c>
      <c r="CL23" s="6">
        <v>44291.43</v>
      </c>
      <c r="CM23" t="s">
        <v>33</v>
      </c>
      <c r="CN23" s="12">
        <f>LN(CN20)</f>
        <v>0.31474453898442484</v>
      </c>
      <c r="CO23">
        <v>2002</v>
      </c>
      <c r="CP23" s="6">
        <v>44291.43</v>
      </c>
      <c r="CQ23" t="s">
        <v>33</v>
      </c>
      <c r="CR23" s="12">
        <f>LN(CR20)</f>
        <v>0.31243671971306974</v>
      </c>
      <c r="CS23">
        <v>2001</v>
      </c>
      <c r="CT23" s="6">
        <v>34448.885999999999</v>
      </c>
      <c r="CU23" t="s">
        <v>33</v>
      </c>
      <c r="CV23" s="12">
        <f>LN(CV20)</f>
        <v>0.31227829343021463</v>
      </c>
      <c r="CW23">
        <v>2001</v>
      </c>
      <c r="CX23" s="6">
        <v>34448.885999999999</v>
      </c>
    </row>
    <row r="24" spans="1:102" x14ac:dyDescent="0.45">
      <c r="B24">
        <v>0.32260216693289451</v>
      </c>
      <c r="C24" s="11">
        <v>0.9627712906346183</v>
      </c>
      <c r="D24">
        <v>543.08079565410662</v>
      </c>
      <c r="E24">
        <v>2002</v>
      </c>
      <c r="F24" s="6">
        <v>44291.43</v>
      </c>
      <c r="G24" t="s">
        <v>34</v>
      </c>
      <c r="H24" s="12">
        <f>H22-H21</f>
        <v>1.0093115885851711E-2</v>
      </c>
      <c r="I24">
        <v>2003</v>
      </c>
      <c r="J24" s="6">
        <v>86122.2</v>
      </c>
      <c r="K24" t="s">
        <v>34</v>
      </c>
      <c r="L24" s="12">
        <f>L22-L21</f>
        <v>1.1185023556718743E-2</v>
      </c>
      <c r="M24">
        <v>2003</v>
      </c>
      <c r="N24" s="6">
        <v>86122.2</v>
      </c>
      <c r="O24" t="s">
        <v>34</v>
      </c>
      <c r="P24" s="12">
        <f>P22-P21</f>
        <v>1.0902281365869682E-2</v>
      </c>
      <c r="Q24">
        <v>2003</v>
      </c>
      <c r="R24" s="6">
        <v>86122.2</v>
      </c>
      <c r="S24" t="s">
        <v>34</v>
      </c>
      <c r="T24" s="12">
        <f>T22-T21</f>
        <v>1.0635181663069149E-2</v>
      </c>
      <c r="U24">
        <v>2003</v>
      </c>
      <c r="V24" s="6">
        <v>86122.2</v>
      </c>
      <c r="W24" t="s">
        <v>34</v>
      </c>
      <c r="X24" s="12">
        <f>X22-X21</f>
        <v>1.0422559972818712E-2</v>
      </c>
      <c r="Y24">
        <v>2003</v>
      </c>
      <c r="Z24" s="6">
        <v>86122.2</v>
      </c>
      <c r="AA24" t="s">
        <v>34</v>
      </c>
      <c r="AB24" s="12">
        <f>AB22-AB21</f>
        <v>1.0217560949754623E-2</v>
      </c>
      <c r="AC24">
        <v>2003</v>
      </c>
      <c r="AD24" s="6">
        <v>86122.2</v>
      </c>
      <c r="AE24" t="s">
        <v>34</v>
      </c>
      <c r="AF24" s="12">
        <f>AF22-AF21</f>
        <v>1.0498073563750765E-2</v>
      </c>
      <c r="AG24">
        <v>2003</v>
      </c>
      <c r="AH24" s="6">
        <v>86122.2</v>
      </c>
      <c r="AI24" t="s">
        <v>34</v>
      </c>
      <c r="AJ24" s="12">
        <f>AJ22-AJ21</f>
        <v>1.0421911952352925E-2</v>
      </c>
      <c r="AK24">
        <v>2003</v>
      </c>
      <c r="AL24" s="6">
        <v>86122.2</v>
      </c>
      <c r="AM24" t="s">
        <v>34</v>
      </c>
      <c r="AN24" s="12">
        <f>AN22-AN21</f>
        <v>1.0346967308193289E-2</v>
      </c>
      <c r="AO24">
        <v>2003</v>
      </c>
      <c r="AP24" s="6">
        <v>86122.2</v>
      </c>
      <c r="AQ24" t="s">
        <v>34</v>
      </c>
      <c r="AR24" s="12">
        <f>AR22-AR21</f>
        <v>1.0346911419262195E-2</v>
      </c>
      <c r="AS24">
        <v>2003</v>
      </c>
      <c r="AT24" s="6">
        <v>86122.2</v>
      </c>
      <c r="AU24" t="s">
        <v>34</v>
      </c>
      <c r="AV24" s="12">
        <f>AV22-AV21</f>
        <v>1.0176128703880238E-2</v>
      </c>
      <c r="AW24">
        <v>2003</v>
      </c>
      <c r="AX24" s="6">
        <v>86122.2</v>
      </c>
      <c r="AY24" t="s">
        <v>34</v>
      </c>
      <c r="AZ24" s="12">
        <f>AZ22-AZ21</f>
        <v>1.0066208661399068E-2</v>
      </c>
      <c r="BA24">
        <v>2003</v>
      </c>
      <c r="BB24" s="6">
        <v>86122.2</v>
      </c>
      <c r="BC24" t="s">
        <v>34</v>
      </c>
      <c r="BD24" s="12">
        <f>BD22-BD21</f>
        <v>1.0016633270577502E-2</v>
      </c>
      <c r="BE24">
        <v>2003</v>
      </c>
      <c r="BF24" s="6">
        <v>86122.2</v>
      </c>
      <c r="BG24" t="s">
        <v>34</v>
      </c>
      <c r="BH24" s="12">
        <f>BH22-BH21</f>
        <v>9.7769778788016071E-3</v>
      </c>
      <c r="BI24">
        <v>2003</v>
      </c>
      <c r="BJ24" s="6">
        <v>86122.2</v>
      </c>
      <c r="BK24" t="s">
        <v>34</v>
      </c>
      <c r="BL24" s="12">
        <f>BL22-BL21</f>
        <v>1.0086697871921124E-2</v>
      </c>
      <c r="BM24">
        <v>2003</v>
      </c>
      <c r="BN24" s="6">
        <v>86122.2</v>
      </c>
      <c r="BO24" t="s">
        <v>34</v>
      </c>
      <c r="BP24" s="12">
        <f>BP22-BP21</f>
        <v>1.0146604673079374E-2</v>
      </c>
      <c r="BQ24">
        <v>2003</v>
      </c>
      <c r="BR24" s="6">
        <v>86122.2</v>
      </c>
      <c r="BS24" t="s">
        <v>34</v>
      </c>
      <c r="BT24" s="12">
        <f>BT22-BT21</f>
        <v>1.0257615834527667E-2</v>
      </c>
      <c r="BU24">
        <v>2003</v>
      </c>
      <c r="BV24" s="6">
        <v>86122.2</v>
      </c>
      <c r="BW24" t="s">
        <v>34</v>
      </c>
      <c r="BX24" s="12">
        <f>BX22-BX21</f>
        <v>1.0378078980153638E-2</v>
      </c>
      <c r="BY24">
        <v>2003</v>
      </c>
      <c r="BZ24" s="6">
        <v>86122.2</v>
      </c>
      <c r="CA24" t="s">
        <v>34</v>
      </c>
      <c r="CB24" s="12">
        <f>CB22-CB21</f>
        <v>1.037393833075434E-2</v>
      </c>
      <c r="CC24">
        <v>2003</v>
      </c>
      <c r="CD24" s="6">
        <v>86122.2</v>
      </c>
      <c r="CE24" t="s">
        <v>34</v>
      </c>
      <c r="CF24" s="12">
        <f>CF22-CF21</f>
        <v>1.048624610194171E-2</v>
      </c>
      <c r="CG24">
        <v>2003</v>
      </c>
      <c r="CH24" s="6">
        <v>86122.2</v>
      </c>
      <c r="CI24" t="s">
        <v>34</v>
      </c>
      <c r="CJ24" s="12">
        <f>CJ22-CJ21</f>
        <v>1.0501923480183861E-2</v>
      </c>
      <c r="CK24">
        <v>2003</v>
      </c>
      <c r="CL24" s="6">
        <v>86122.2</v>
      </c>
      <c r="CM24" t="s">
        <v>34</v>
      </c>
      <c r="CN24" s="12">
        <f>CN22-CN21</f>
        <v>1.0484512086966602E-2</v>
      </c>
      <c r="CO24">
        <v>2003</v>
      </c>
      <c r="CP24" s="6">
        <v>86122.2</v>
      </c>
      <c r="CQ24" t="s">
        <v>34</v>
      </c>
      <c r="CR24" s="12">
        <f>CR22-CR21</f>
        <v>1.0121377597677894E-2</v>
      </c>
      <c r="CS24">
        <v>2003</v>
      </c>
      <c r="CT24" s="6">
        <v>86122.2</v>
      </c>
      <c r="CU24" t="s">
        <v>34</v>
      </c>
      <c r="CV24" s="12">
        <f>CV22-CV21</f>
        <v>1.0218379319774595E-2</v>
      </c>
      <c r="CW24">
        <v>2002</v>
      </c>
      <c r="CX24" s="6">
        <v>44291.43</v>
      </c>
    </row>
    <row r="25" spans="1:102" x14ac:dyDescent="0.45">
      <c r="B25">
        <v>0.32086898533719838</v>
      </c>
      <c r="C25" s="11">
        <v>0.96435142253080874</v>
      </c>
      <c r="D25">
        <v>568.08381458275335</v>
      </c>
      <c r="E25">
        <v>2003</v>
      </c>
      <c r="F25" s="6">
        <v>86122.2</v>
      </c>
      <c r="G25" t="s">
        <v>35</v>
      </c>
      <c r="H25" s="12">
        <f>H21-H23</f>
        <v>1.0196026444871442E-2</v>
      </c>
      <c r="K25" t="s">
        <v>35</v>
      </c>
      <c r="L25" s="12">
        <f>L21-L23</f>
        <v>1.1311544785554017E-2</v>
      </c>
      <c r="O25" t="s">
        <v>35</v>
      </c>
      <c r="P25" s="12">
        <f>P21-P23</f>
        <v>1.1022452447195741E-2</v>
      </c>
      <c r="S25" t="s">
        <v>35</v>
      </c>
      <c r="T25" s="12">
        <f>T21-T23</f>
        <v>1.074950569810551E-2</v>
      </c>
      <c r="W25" t="s">
        <v>35</v>
      </c>
      <c r="X25" s="12">
        <f>X21-X23</f>
        <v>1.0532334868838922E-2</v>
      </c>
      <c r="AA25" t="s">
        <v>35</v>
      </c>
      <c r="AB25" s="12">
        <f>AB21-AB23</f>
        <v>1.0323038148328745E-2</v>
      </c>
      <c r="AE25" t="s">
        <v>35</v>
      </c>
      <c r="AF25" s="12">
        <f>AF21-AF23</f>
        <v>1.0609453419999137E-2</v>
      </c>
      <c r="AI25" t="s">
        <v>35</v>
      </c>
      <c r="AJ25" s="12">
        <f>AJ21-AJ23</f>
        <v>1.0531673126331464E-2</v>
      </c>
      <c r="AM25" t="s">
        <v>35</v>
      </c>
      <c r="AN25" s="12">
        <f>AN21-AN23</f>
        <v>1.0455147351268623E-2</v>
      </c>
      <c r="AQ25" t="s">
        <v>35</v>
      </c>
      <c r="AR25" s="12">
        <f>AR21-AR23</f>
        <v>1.045509028755609E-2</v>
      </c>
      <c r="AU25" t="s">
        <v>35</v>
      </c>
      <c r="AV25" s="12">
        <f>AV21-AV23</f>
        <v>1.0280747829044812E-2</v>
      </c>
      <c r="AY25" t="s">
        <v>35</v>
      </c>
      <c r="AZ25" s="12">
        <f>AZ21-AZ23</f>
        <v>1.016856846648595E-2</v>
      </c>
      <c r="BC25" t="s">
        <v>35</v>
      </c>
      <c r="BD25" s="12">
        <f>BD21-BD23</f>
        <v>1.0117982244111312E-2</v>
      </c>
      <c r="BG25" t="s">
        <v>35</v>
      </c>
      <c r="BH25" s="12">
        <f>BH21-BH23</f>
        <v>9.8735117614350831E-3</v>
      </c>
      <c r="BK25" t="s">
        <v>35</v>
      </c>
      <c r="BL25" s="12">
        <f>BL21-BL23</f>
        <v>1.0189476927443597E-2</v>
      </c>
      <c r="BO25" t="s">
        <v>35</v>
      </c>
      <c r="BP25" s="12">
        <f>BP21-BP23</f>
        <v>1.0250614507635813E-2</v>
      </c>
      <c r="BS25" t="s">
        <v>35</v>
      </c>
      <c r="BT25" s="12">
        <f>BT21-BT23</f>
        <v>1.0363925947238561E-2</v>
      </c>
      <c r="BW25" t="s">
        <v>35</v>
      </c>
      <c r="BX25" s="12">
        <f>BX21-BX23</f>
        <v>1.0486913988862034E-2</v>
      </c>
      <c r="CA25" t="s">
        <v>35</v>
      </c>
      <c r="CB25" s="12">
        <f>CB21-CB23</f>
        <v>1.0482686054920143E-2</v>
      </c>
      <c r="CE25" t="s">
        <v>35</v>
      </c>
      <c r="CF25" s="12">
        <f>CF21-CF23</f>
        <v>1.0597373800749155E-2</v>
      </c>
      <c r="CI25" t="s">
        <v>35</v>
      </c>
      <c r="CJ25" s="12">
        <f>CJ21-CJ23</f>
        <v>1.0613385477635018E-2</v>
      </c>
      <c r="CM25" t="s">
        <v>35</v>
      </c>
      <c r="CN25" s="12">
        <f>CN21-CN23</f>
        <v>1.0595602841440788E-2</v>
      </c>
      <c r="CQ25" t="s">
        <v>35</v>
      </c>
      <c r="CR25" s="12">
        <f>CR21-CR23</f>
        <v>1.0224868242561136E-2</v>
      </c>
      <c r="CU25" t="s">
        <v>35</v>
      </c>
      <c r="CV25" s="12">
        <f>CV21-CV23</f>
        <v>1.0323873502679881E-2</v>
      </c>
    </row>
    <row r="26" spans="1:102" x14ac:dyDescent="0.45">
      <c r="A26" t="s">
        <v>37</v>
      </c>
      <c r="B26" s="4">
        <f>AVERAGE(B2:B25)</f>
        <v>0.32731657897217126</v>
      </c>
      <c r="C26" s="4">
        <f>AVERAGE(C2:C25)</f>
        <v>0.96262273465547243</v>
      </c>
      <c r="D26" s="4">
        <f>AVERAGE(D2:D25)</f>
        <v>542.74866028563474</v>
      </c>
      <c r="E26" s="4">
        <f>AVERAGE(E2:E25)</f>
        <v>1986.0416666666667</v>
      </c>
      <c r="F26" s="4">
        <f>AVERAGE(F2:F25)</f>
        <v>8063.8458416666663</v>
      </c>
      <c r="G26" t="s">
        <v>36</v>
      </c>
      <c r="H26" s="13">
        <f>AVERAGE(H24:H25)</f>
        <v>1.0144571165361577E-2</v>
      </c>
      <c r="K26" t="s">
        <v>36</v>
      </c>
      <c r="L26" s="13">
        <f>AVERAGE(L24:L25)</f>
        <v>1.124828417113638E-2</v>
      </c>
      <c r="O26" t="s">
        <v>36</v>
      </c>
      <c r="P26" s="13">
        <f>AVERAGE(P24:P25)</f>
        <v>1.0962366906532711E-2</v>
      </c>
      <c r="S26" t="s">
        <v>36</v>
      </c>
      <c r="T26" s="13">
        <f>AVERAGE(T24:T25)</f>
        <v>1.069234368058733E-2</v>
      </c>
      <c r="W26" t="s">
        <v>36</v>
      </c>
      <c r="X26" s="13">
        <f>AVERAGE(X24:X25)</f>
        <v>1.0477447420828817E-2</v>
      </c>
      <c r="AA26" t="s">
        <v>36</v>
      </c>
      <c r="AB26" s="13">
        <f>AVERAGE(AB24:AB25)</f>
        <v>1.0270299549041684E-2</v>
      </c>
      <c r="AE26" t="s">
        <v>36</v>
      </c>
      <c r="AF26" s="13">
        <f>AVERAGE(AF24:AF25)</f>
        <v>1.0553763491874951E-2</v>
      </c>
      <c r="AI26" t="s">
        <v>36</v>
      </c>
      <c r="AJ26" s="13">
        <f>AVERAGE(AJ24:AJ25)</f>
        <v>1.0476792539342195E-2</v>
      </c>
      <c r="AM26" t="s">
        <v>36</v>
      </c>
      <c r="AN26" s="13">
        <f>AVERAGE(AN24:AN25)</f>
        <v>1.0401057329730956E-2</v>
      </c>
      <c r="AQ26" t="s">
        <v>36</v>
      </c>
      <c r="AR26" s="13">
        <f>AVERAGE(AR24:AR25)</f>
        <v>1.0401000853409142E-2</v>
      </c>
      <c r="AU26" t="s">
        <v>36</v>
      </c>
      <c r="AV26" s="13">
        <f>AVERAGE(AV24:AV25)</f>
        <v>1.0228438266462525E-2</v>
      </c>
      <c r="AY26" t="s">
        <v>36</v>
      </c>
      <c r="AZ26" s="13">
        <f>AVERAGE(AZ24:AZ25)</f>
        <v>1.0117388563942509E-2</v>
      </c>
      <c r="BC26" t="s">
        <v>36</v>
      </c>
      <c r="BD26" s="13">
        <f>AVERAGE(BD24:BD25)</f>
        <v>1.0067307757344407E-2</v>
      </c>
      <c r="BG26" t="s">
        <v>36</v>
      </c>
      <c r="BH26" s="13">
        <f>AVERAGE(BH24:BH25)</f>
        <v>9.8252448201183451E-3</v>
      </c>
      <c r="BK26" t="s">
        <v>36</v>
      </c>
      <c r="BL26" s="13">
        <f>AVERAGE(BL24:BL25)</f>
        <v>1.0138087399682361E-2</v>
      </c>
      <c r="BO26" t="s">
        <v>36</v>
      </c>
      <c r="BP26" s="13">
        <f>AVERAGE(BP24:BP25)</f>
        <v>1.0198609590357594E-2</v>
      </c>
      <c r="BS26" t="s">
        <v>36</v>
      </c>
      <c r="BT26" s="13">
        <f>AVERAGE(BT24:BT25)</f>
        <v>1.0310770890883114E-2</v>
      </c>
      <c r="BW26" t="s">
        <v>36</v>
      </c>
      <c r="BX26" s="13">
        <f>AVERAGE(BX24:BX25)</f>
        <v>1.0432496484507836E-2</v>
      </c>
      <c r="CA26" t="s">
        <v>36</v>
      </c>
      <c r="CB26" s="13">
        <f>AVERAGE(CB24:CB25)</f>
        <v>1.0428312192837241E-2</v>
      </c>
      <c r="CE26" t="s">
        <v>36</v>
      </c>
      <c r="CF26" s="13">
        <f>AVERAGE(CF24:CF25)</f>
        <v>1.0541809951345432E-2</v>
      </c>
      <c r="CI26" t="s">
        <v>36</v>
      </c>
      <c r="CJ26" s="13">
        <f>AVERAGE(CJ24:CJ25)</f>
        <v>1.055765447890944E-2</v>
      </c>
      <c r="CM26" t="s">
        <v>36</v>
      </c>
      <c r="CN26" s="13">
        <f>AVERAGE(CN24:CN25)</f>
        <v>1.0540057464203695E-2</v>
      </c>
      <c r="CQ26" t="s">
        <v>36</v>
      </c>
      <c r="CR26" s="13">
        <f>AVERAGE(CR24:CR25)</f>
        <v>1.0173122920119515E-2</v>
      </c>
      <c r="CU26" t="s">
        <v>36</v>
      </c>
      <c r="CV26" s="13">
        <f>AVERAGE(CV24:CV25)</f>
        <v>1.0271126411227238E-2</v>
      </c>
    </row>
    <row r="27" spans="1:102" x14ac:dyDescent="0.45">
      <c r="A27" t="s">
        <v>38</v>
      </c>
      <c r="B27" s="4">
        <f>STDEV(B2:B25)</f>
        <v>3.4945587492643459E-3</v>
      </c>
      <c r="C27" s="4">
        <f>STDEV(C2:C25)</f>
        <v>2.3091813473583057E-3</v>
      </c>
      <c r="D27" s="4">
        <f>STDEV(D2:D25)</f>
        <v>32.449608878381312</v>
      </c>
      <c r="E27" s="4">
        <f>STDEV(E2:E25)</f>
        <v>14.122073892119843</v>
      </c>
      <c r="F27" s="4">
        <f>STDEV(F2:F25)</f>
        <v>20042.110731880217</v>
      </c>
    </row>
    <row r="28" spans="1:102" x14ac:dyDescent="0.45">
      <c r="A28" t="s">
        <v>39</v>
      </c>
      <c r="B28" s="4">
        <f>MIN(B2:B25)</f>
        <v>0.31768410372944278</v>
      </c>
      <c r="C28" s="4">
        <f>MIN(C2:C25)</f>
        <v>0.95478698396854011</v>
      </c>
      <c r="D28" s="4">
        <f>MIN(D2:D25)</f>
        <v>443.4680192400333</v>
      </c>
      <c r="E28" s="4">
        <f>MIN(E2:E25)</f>
        <v>1956</v>
      </c>
      <c r="F28" s="4">
        <f>MIN(F2:F25)</f>
        <v>1.1999999999999999E-3</v>
      </c>
    </row>
    <row r="29" spans="1:102" x14ac:dyDescent="0.45">
      <c r="A29" t="s">
        <v>40</v>
      </c>
      <c r="B29" s="4">
        <f>MAX(B2:B25)</f>
        <v>0.33267009491827276</v>
      </c>
      <c r="C29" s="4">
        <f>MAX(C2:C25)</f>
        <v>0.96672875773556333</v>
      </c>
      <c r="D29" s="4">
        <f>MAX(D2:D25)</f>
        <v>610.17571123717005</v>
      </c>
      <c r="E29" s="4">
        <f>MAX(E2:E25)</f>
        <v>2003</v>
      </c>
      <c r="F29" s="4">
        <f>MAX(F2:F25)</f>
        <v>86122.2</v>
      </c>
    </row>
    <row r="30" spans="1:102" x14ac:dyDescent="0.45">
      <c r="A30" t="s">
        <v>41</v>
      </c>
      <c r="B30" s="4">
        <f>ABS(B29-B28)</f>
        <v>1.4985991188829983E-2</v>
      </c>
      <c r="C30" s="4">
        <f>ABS(C29-C28)</f>
        <v>1.1941773767023212E-2</v>
      </c>
      <c r="D30" s="4">
        <f>ABS(D29-D28)</f>
        <v>166.70769199713675</v>
      </c>
      <c r="E30" s="4">
        <f>ABS(E29-E28)</f>
        <v>47</v>
      </c>
      <c r="F30" s="4">
        <f>ABS(F29-F28)</f>
        <v>86122.198799999998</v>
      </c>
    </row>
    <row r="31" spans="1:102" x14ac:dyDescent="0.45">
      <c r="A31" t="s">
        <v>42</v>
      </c>
      <c r="B31" s="4">
        <f>COUNT(B2:B25)</f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selection activeCell="F1" sqref="F1"/>
    </sheetView>
  </sheetViews>
  <sheetFormatPr defaultColWidth="11.3984375" defaultRowHeight="14.25" x14ac:dyDescent="0.45"/>
  <sheetData>
    <row r="1" spans="2:84" ht="16.5" thickTop="1" thickBot="1" x14ac:dyDescent="0.55000000000000004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7">
        <f>LN(G2)</f>
        <v>0.36130512249833641</v>
      </c>
      <c r="H1" s="8">
        <f>G4</f>
        <v>0.93602462738668724</v>
      </c>
      <c r="I1" t="s">
        <v>1</v>
      </c>
      <c r="J1" t="s">
        <v>2</v>
      </c>
      <c r="K1" s="9">
        <f>LN(K2)</f>
        <v>0.37745458661492598</v>
      </c>
      <c r="L1" s="10">
        <f>K4</f>
        <v>0.93068487333713168</v>
      </c>
      <c r="M1" t="s">
        <v>1</v>
      </c>
      <c r="N1" t="s">
        <v>2</v>
      </c>
      <c r="O1" s="9">
        <f>LN(O2)</f>
        <v>0.37921953221636107</v>
      </c>
      <c r="P1" s="10">
        <f>O4</f>
        <v>0.93615091909619053</v>
      </c>
      <c r="Q1" t="s">
        <v>1</v>
      </c>
      <c r="R1" t="s">
        <v>2</v>
      </c>
      <c r="S1" s="9">
        <f>LN(S2)</f>
        <v>0.36270596479784861</v>
      </c>
      <c r="T1" s="10">
        <f>S4</f>
        <v>0.92969806114178399</v>
      </c>
      <c r="U1" t="s">
        <v>1</v>
      </c>
      <c r="V1" t="s">
        <v>2</v>
      </c>
      <c r="W1" s="9">
        <f>LN(W2)</f>
        <v>0.36328592880155969</v>
      </c>
      <c r="X1" s="10">
        <f>W4</f>
        <v>0.93345347760645569</v>
      </c>
      <c r="Y1" t="s">
        <v>1</v>
      </c>
      <c r="Z1" t="s">
        <v>2</v>
      </c>
      <c r="AA1" s="9">
        <f>LN(AA2)</f>
        <v>0.3591220407553416</v>
      </c>
      <c r="AB1" s="10">
        <f>AA4</f>
        <v>0.93402680039638186</v>
      </c>
      <c r="AC1" t="s">
        <v>1</v>
      </c>
      <c r="AD1" t="s">
        <v>2</v>
      </c>
      <c r="AE1" s="9">
        <f>LN(AE2)</f>
        <v>0.35919812449609606</v>
      </c>
      <c r="AF1" s="10">
        <f>AE4</f>
        <v>0.93737902127189854</v>
      </c>
      <c r="AG1" t="s">
        <v>1</v>
      </c>
      <c r="AH1" t="s">
        <v>2</v>
      </c>
      <c r="AI1" s="9">
        <f>LN(AI2)</f>
        <v>0.36007856583684145</v>
      </c>
      <c r="AJ1" s="10">
        <f>AI4</f>
        <v>0.93948449017149971</v>
      </c>
      <c r="AK1" t="s">
        <v>1</v>
      </c>
      <c r="AL1" t="s">
        <v>2</v>
      </c>
      <c r="AM1" s="9">
        <f>LN(AM2)</f>
        <v>0.36145798641620419</v>
      </c>
      <c r="AN1" s="10">
        <f>AM4</f>
        <v>0.94456234940242834</v>
      </c>
      <c r="AO1" t="s">
        <v>1</v>
      </c>
      <c r="AP1" t="s">
        <v>2</v>
      </c>
      <c r="AQ1" s="9">
        <f>LN(AQ2)</f>
        <v>0.36210444626312249</v>
      </c>
      <c r="AR1" s="10">
        <f>AQ4</f>
        <v>0.94051150078221435</v>
      </c>
      <c r="AS1" t="s">
        <v>1</v>
      </c>
      <c r="AT1" t="s">
        <v>2</v>
      </c>
      <c r="AU1" s="9">
        <f>LN(AU2)</f>
        <v>0.36272701401831936</v>
      </c>
      <c r="AV1" s="10">
        <f>AU4</f>
        <v>0.94017305972015452</v>
      </c>
      <c r="AW1" t="s">
        <v>1</v>
      </c>
      <c r="AX1" t="s">
        <v>2</v>
      </c>
      <c r="AY1" s="9">
        <f>LN(AY2)</f>
        <v>0.36303877131923407</v>
      </c>
      <c r="AZ1" s="10">
        <f>AY4</f>
        <v>0.93883939347778012</v>
      </c>
      <c r="BA1" t="s">
        <v>1</v>
      </c>
      <c r="BB1" t="s">
        <v>2</v>
      </c>
      <c r="BC1" s="9">
        <f>LN(BC2)</f>
        <v>0.36288748753203448</v>
      </c>
      <c r="BD1" s="10">
        <f>BC4</f>
        <v>0.93705940624786077</v>
      </c>
      <c r="BE1" t="s">
        <v>1</v>
      </c>
      <c r="BF1" t="s">
        <v>2</v>
      </c>
      <c r="BG1" s="9">
        <f>LN(BG2)</f>
        <v>0.36373889787819336</v>
      </c>
      <c r="BH1" s="10">
        <f>BG4</f>
        <v>0.93760049162786296</v>
      </c>
      <c r="BI1" t="s">
        <v>1</v>
      </c>
      <c r="BJ1" t="s">
        <v>2</v>
      </c>
      <c r="BK1" s="9">
        <f>LN(BK2)</f>
        <v>0.36004370539148406</v>
      </c>
      <c r="BL1" s="10">
        <f>BK4</f>
        <v>0.9342286483307396</v>
      </c>
      <c r="BM1" t="s">
        <v>1</v>
      </c>
      <c r="BN1" t="s">
        <v>2</v>
      </c>
      <c r="BO1" s="9">
        <f>LN(BO2)</f>
        <v>0.35957807682526127</v>
      </c>
      <c r="BP1" s="10">
        <f>BO4</f>
        <v>0.93357535343967935</v>
      </c>
      <c r="BQ1" t="s">
        <v>1</v>
      </c>
      <c r="BR1" t="s">
        <v>2</v>
      </c>
      <c r="BS1" s="9">
        <f>LN(BS2)</f>
        <v>0.35835387092374787</v>
      </c>
      <c r="BT1" s="10">
        <f>BS4</f>
        <v>0.93305276709717522</v>
      </c>
      <c r="BU1" t="s">
        <v>1</v>
      </c>
      <c r="BV1" t="s">
        <v>2</v>
      </c>
      <c r="BW1" s="9">
        <f>LN(BW2)</f>
        <v>0.35306693407041351</v>
      </c>
      <c r="BX1" s="10">
        <f>BW4</f>
        <v>0.93661606525649943</v>
      </c>
      <c r="BY1" t="s">
        <v>1</v>
      </c>
      <c r="BZ1" t="s">
        <v>2</v>
      </c>
      <c r="CA1" s="9">
        <f>LN(CA2)</f>
        <v>0.35292911857400694</v>
      </c>
      <c r="CB1" s="10">
        <f>CA4</f>
        <v>0.93430829938103777</v>
      </c>
      <c r="CC1" t="s">
        <v>1</v>
      </c>
      <c r="CD1" t="s">
        <v>2</v>
      </c>
      <c r="CE1" s="9">
        <f>LN(CE2)</f>
        <v>0.34915117856962108</v>
      </c>
      <c r="CF1" s="10">
        <f>CE4</f>
        <v>0.93661687183527342</v>
      </c>
    </row>
    <row r="2" spans="2:84" ht="14.65" thickTop="1" x14ac:dyDescent="0.45">
      <c r="B2">
        <v>0.37745458661492598</v>
      </c>
      <c r="C2" s="11">
        <v>0.93068487333713168</v>
      </c>
      <c r="D2">
        <v>214.82984581157953</v>
      </c>
      <c r="E2">
        <v>1974</v>
      </c>
      <c r="F2" s="6">
        <v>1.627</v>
      </c>
      <c r="G2">
        <f t="array" ref="G2:H6">LOGEST(F2:F20,E2:E20,TRUE, TRUE)</f>
        <v>1.4352013062851061</v>
      </c>
      <c r="H2">
        <v>0</v>
      </c>
      <c r="I2">
        <v>1975</v>
      </c>
      <c r="J2" s="6">
        <v>2.8479999999999999</v>
      </c>
      <c r="K2">
        <f t="array" ref="K2:L6">LOGEST(J2:J19,I2:I19,TRUE, TRUE)</f>
        <v>1.4585672038161643</v>
      </c>
      <c r="L2">
        <v>0</v>
      </c>
      <c r="M2">
        <v>1974</v>
      </c>
      <c r="N2" s="6">
        <v>1.627</v>
      </c>
      <c r="O2">
        <f t="array" ref="O2:P6">LOGEST(N2:N19,M2:M19,TRUE, TRUE)</f>
        <v>1.4611437686664965</v>
      </c>
      <c r="P2">
        <v>0</v>
      </c>
      <c r="Q2">
        <v>1974</v>
      </c>
      <c r="R2" s="6">
        <v>1.627</v>
      </c>
      <c r="S2">
        <f t="array" ref="S2:T6">LOGEST(R2:R19,Q2:Q19,TRUE, TRUE)</f>
        <v>1.437213205831253</v>
      </c>
      <c r="T2">
        <v>0</v>
      </c>
      <c r="U2">
        <v>1974</v>
      </c>
      <c r="V2" s="6">
        <v>1.627</v>
      </c>
      <c r="W2">
        <f t="array" ref="W2:X6">LOGEST(V2:V19,U2:U19,TRUE, TRUE)</f>
        <v>1.4380469795122839</v>
      </c>
      <c r="X2">
        <v>0</v>
      </c>
      <c r="Y2">
        <v>1974</v>
      </c>
      <c r="Z2" s="6">
        <v>1.627</v>
      </c>
      <c r="AA2">
        <f t="array" ref="AA2:AB6">LOGEST(Z2:Z19,Y2:Y19,TRUE, TRUE)</f>
        <v>1.4320715620026243</v>
      </c>
      <c r="AB2">
        <v>0</v>
      </c>
      <c r="AC2">
        <v>1974</v>
      </c>
      <c r="AD2" s="6">
        <v>1.627</v>
      </c>
      <c r="AE2">
        <f t="array" ref="AE2:AF6">LOGEST(AD2:AD19,AC2:AC19,TRUE, TRUE)</f>
        <v>1.4321805235091365</v>
      </c>
      <c r="AF2">
        <v>0</v>
      </c>
      <c r="AG2">
        <v>1974</v>
      </c>
      <c r="AH2" s="6">
        <v>1.627</v>
      </c>
      <c r="AI2">
        <f t="array" ref="AI2:AJ6">LOGEST(AH2:AH19,AG2:AG19,TRUE, TRUE)</f>
        <v>1.4334420297090584</v>
      </c>
      <c r="AJ2">
        <v>0</v>
      </c>
      <c r="AK2">
        <v>1974</v>
      </c>
      <c r="AL2" s="6">
        <v>1.627</v>
      </c>
      <c r="AM2">
        <f t="array" ref="AM2:AN6">LOGEST(AL2:AL19,AK2:AK19,TRUE, TRUE)</f>
        <v>1.4354207135490136</v>
      </c>
      <c r="AN2">
        <v>0</v>
      </c>
      <c r="AO2">
        <v>1974</v>
      </c>
      <c r="AP2" s="6">
        <v>1.627</v>
      </c>
      <c r="AQ2">
        <f t="array" ref="AQ2:AR6">LOGEST(AP2:AP19,AO2:AO19,TRUE, TRUE)</f>
        <v>1.4363489554069757</v>
      </c>
      <c r="AR2">
        <v>0</v>
      </c>
      <c r="AS2">
        <v>1974</v>
      </c>
      <c r="AT2" s="6">
        <v>1.627</v>
      </c>
      <c r="AU2">
        <f t="array" ref="AU2:AV6">LOGEST(AT2:AT19,AS2:AS19,TRUE, TRUE)</f>
        <v>1.4372434583672811</v>
      </c>
      <c r="AV2">
        <v>0</v>
      </c>
      <c r="AW2">
        <v>1974</v>
      </c>
      <c r="AX2" s="6">
        <v>1.627</v>
      </c>
      <c r="AY2">
        <f t="array" ref="AY2:AZ6">LOGEST(AX2:AX19,AW2:AW19,TRUE, TRUE)</f>
        <v>1.4376915993606025</v>
      </c>
      <c r="AZ2">
        <v>0</v>
      </c>
      <c r="BA2">
        <v>1974</v>
      </c>
      <c r="BB2" s="6">
        <v>1.627</v>
      </c>
      <c r="BC2">
        <f t="array" ref="BC2:BD6">LOGEST(BB2:BB19,BA2:BA19,TRUE, TRUE)</f>
        <v>1.4374741163818654</v>
      </c>
      <c r="BD2">
        <v>0</v>
      </c>
      <c r="BE2">
        <v>1974</v>
      </c>
      <c r="BF2" s="6">
        <v>1.627</v>
      </c>
      <c r="BG2">
        <f t="array" ref="BG2:BH6">LOGEST(BF2:BF19,BE2:BE19,TRUE, TRUE)</f>
        <v>1.4386985178769749</v>
      </c>
      <c r="BH2">
        <v>0</v>
      </c>
      <c r="BI2">
        <v>1974</v>
      </c>
      <c r="BJ2" s="6">
        <v>1.627</v>
      </c>
      <c r="BK2">
        <f t="array" ref="BK2:BL6">LOGEST(BJ2:BJ19,BI2:BI19,TRUE, TRUE)</f>
        <v>1.4333920601524943</v>
      </c>
      <c r="BL2">
        <v>0</v>
      </c>
      <c r="BM2">
        <v>1974</v>
      </c>
      <c r="BN2" s="6">
        <v>1.627</v>
      </c>
      <c r="BO2">
        <f t="array" ref="BO2:BP6">LOGEST(BN2:BN19,BM2:BM19,TRUE, TRUE)</f>
        <v>1.4327247872254145</v>
      </c>
      <c r="BP2">
        <v>0</v>
      </c>
      <c r="BQ2">
        <v>1974</v>
      </c>
      <c r="BR2" s="6">
        <v>1.627</v>
      </c>
      <c r="BS2">
        <f t="array" ref="BS2:BT6">LOGEST(BR2:BR19,BQ2:BQ19,TRUE, TRUE)</f>
        <v>1.430971910245737</v>
      </c>
      <c r="BT2">
        <v>4.0352768094605695E-308</v>
      </c>
      <c r="BU2">
        <v>1974</v>
      </c>
      <c r="BV2" s="6">
        <v>1.627</v>
      </c>
      <c r="BW2">
        <f t="array" ref="BW2:BX6">LOGEST(BV2:BV19,BU2:BU19,TRUE, TRUE)</f>
        <v>1.423426415969032</v>
      </c>
      <c r="BX2">
        <v>1.4519543773571591E-303</v>
      </c>
      <c r="BY2">
        <v>1974</v>
      </c>
      <c r="BZ2" s="6">
        <v>1.627</v>
      </c>
      <c r="CA2">
        <f t="array" ref="CA2:CB6">LOGEST(BZ2:BZ19,BY2:BY19,TRUE, TRUE)</f>
        <v>1.423230259267944</v>
      </c>
      <c r="CB2">
        <v>1.9212813655282516E-303</v>
      </c>
      <c r="CC2">
        <v>1974</v>
      </c>
      <c r="CD2" s="6">
        <v>1.627</v>
      </c>
      <c r="CE2">
        <f t="array" ref="CE2:CF6">LOGEST(CD2:CD19,CC2:CC19,TRUE, TRUE)</f>
        <v>1.4178635247197806</v>
      </c>
      <c r="CF2">
        <v>3.4925048984078264E-300</v>
      </c>
    </row>
    <row r="3" spans="2:84" x14ac:dyDescent="0.45">
      <c r="B3">
        <v>0.37921953221636107</v>
      </c>
      <c r="C3" s="11">
        <v>0.93615091909619053</v>
      </c>
      <c r="D3">
        <v>234.59092117714994</v>
      </c>
      <c r="E3">
        <v>1975</v>
      </c>
      <c r="F3" s="6">
        <v>2.8479999999999999</v>
      </c>
      <c r="G3">
        <v>2.2909332343505572E-2</v>
      </c>
      <c r="H3">
        <v>45.632200297078377</v>
      </c>
      <c r="I3">
        <v>1980</v>
      </c>
      <c r="J3" s="6">
        <v>6.5090000000000003</v>
      </c>
      <c r="K3">
        <v>2.5752381573203652E-2</v>
      </c>
      <c r="L3">
        <v>51.320590828882715</v>
      </c>
      <c r="M3">
        <v>1980</v>
      </c>
      <c r="N3" s="6">
        <v>6.5090000000000003</v>
      </c>
      <c r="O3">
        <v>2.475911390725035E-2</v>
      </c>
      <c r="P3">
        <v>49.339796150430779</v>
      </c>
      <c r="Q3">
        <v>1975</v>
      </c>
      <c r="R3" s="6">
        <v>2.8479999999999999</v>
      </c>
      <c r="S3">
        <v>2.4934886463382221E-2</v>
      </c>
      <c r="T3">
        <v>49.683200843665524</v>
      </c>
      <c r="U3">
        <v>1975</v>
      </c>
      <c r="V3" s="6">
        <v>2.8479999999999999</v>
      </c>
      <c r="W3">
        <v>2.4249619513410543E-2</v>
      </c>
      <c r="X3">
        <v>48.313774943213815</v>
      </c>
      <c r="Y3">
        <v>1975</v>
      </c>
      <c r="Z3" s="6">
        <v>2.8479999999999999</v>
      </c>
      <c r="AA3">
        <v>2.3860864458243463E-2</v>
      </c>
      <c r="AB3">
        <v>47.536597912834921</v>
      </c>
      <c r="AC3">
        <v>1975</v>
      </c>
      <c r="AD3" s="6">
        <v>2.8479999999999999</v>
      </c>
      <c r="AE3">
        <v>2.3210066232383517E-2</v>
      </c>
      <c r="AF3">
        <v>46.236193498582011</v>
      </c>
      <c r="AG3">
        <v>1975</v>
      </c>
      <c r="AH3" s="6">
        <v>2.8479999999999999</v>
      </c>
      <c r="AI3">
        <v>2.2846823135102997E-2</v>
      </c>
      <c r="AJ3">
        <v>45.510051304996054</v>
      </c>
      <c r="AK3">
        <v>1975</v>
      </c>
      <c r="AL3" s="6">
        <v>2.8479999999999999</v>
      </c>
      <c r="AM3">
        <v>2.1891974159680694E-2</v>
      </c>
      <c r="AN3">
        <v>43.605595100448909</v>
      </c>
      <c r="AO3">
        <v>1975</v>
      </c>
      <c r="AP3" s="6">
        <v>2.8479999999999999</v>
      </c>
      <c r="AQ3">
        <v>2.2767131565785685E-2</v>
      </c>
      <c r="AR3">
        <v>45.347514763914489</v>
      </c>
      <c r="AS3">
        <v>1975</v>
      </c>
      <c r="AT3" s="6">
        <v>2.8479999999999999</v>
      </c>
      <c r="AU3">
        <v>2.2875173903265909E-2</v>
      </c>
      <c r="AV3">
        <v>45.561441269957811</v>
      </c>
      <c r="AW3">
        <v>1975</v>
      </c>
      <c r="AX3" s="6">
        <v>2.8479999999999999</v>
      </c>
      <c r="AY3">
        <v>2.3165050807817236E-2</v>
      </c>
      <c r="AZ3">
        <v>46.137512485706104</v>
      </c>
      <c r="BA3">
        <v>1975</v>
      </c>
      <c r="BB3" s="6">
        <v>2.8479999999999999</v>
      </c>
      <c r="BC3">
        <v>2.3512231983099274E-2</v>
      </c>
      <c r="BD3">
        <v>46.827679693809017</v>
      </c>
      <c r="BE3">
        <v>1975</v>
      </c>
      <c r="BF3" s="6">
        <v>2.8479999999999999</v>
      </c>
      <c r="BG3">
        <v>2.3459104294103156E-2</v>
      </c>
      <c r="BH3">
        <v>46.720562476646919</v>
      </c>
      <c r="BI3">
        <v>1975</v>
      </c>
      <c r="BJ3" s="6">
        <v>2.8479999999999999</v>
      </c>
      <c r="BK3">
        <v>2.3882898030556172E-2</v>
      </c>
      <c r="BL3">
        <v>47.56324863654509</v>
      </c>
      <c r="BM3">
        <v>1975</v>
      </c>
      <c r="BN3" s="6">
        <v>2.8479999999999999</v>
      </c>
      <c r="BO3">
        <v>2.3978562906749636E-2</v>
      </c>
      <c r="BP3">
        <v>47.752430238227106</v>
      </c>
      <c r="BQ3">
        <v>1975</v>
      </c>
      <c r="BR3" s="6">
        <v>2.8479999999999999</v>
      </c>
      <c r="BS3">
        <v>2.3997462504202097E-2</v>
      </c>
      <c r="BT3">
        <v>47.788729503446369</v>
      </c>
      <c r="BU3">
        <v>1975</v>
      </c>
      <c r="BV3" s="6">
        <v>2.8479999999999999</v>
      </c>
      <c r="BW3">
        <v>2.2961795856932948E-2</v>
      </c>
      <c r="BX3">
        <v>45.725013560730162</v>
      </c>
      <c r="BY3">
        <v>1975</v>
      </c>
      <c r="BZ3" s="6">
        <v>2.8479999999999999</v>
      </c>
      <c r="CA3">
        <v>2.3395786489389288E-2</v>
      </c>
      <c r="CB3">
        <v>46.587935180781102</v>
      </c>
      <c r="CC3">
        <v>1975</v>
      </c>
      <c r="CD3" s="6">
        <v>2.8479999999999999</v>
      </c>
      <c r="CE3">
        <v>2.2706979469122177E-2</v>
      </c>
      <c r="CF3">
        <v>45.215047927749964</v>
      </c>
    </row>
    <row r="4" spans="2:84" ht="14.65" thickBot="1" x14ac:dyDescent="0.5">
      <c r="B4">
        <v>0.36270596479784861</v>
      </c>
      <c r="C4" s="11">
        <v>0.92969806114178399</v>
      </c>
      <c r="D4">
        <v>211.5897401957659</v>
      </c>
      <c r="E4">
        <v>1980</v>
      </c>
      <c r="F4" s="6">
        <v>6.5090000000000003</v>
      </c>
      <c r="G4">
        <v>0.93602462738668724</v>
      </c>
      <c r="H4">
        <v>0.86101497789757486</v>
      </c>
      <c r="I4">
        <v>1983</v>
      </c>
      <c r="J4" s="6">
        <v>22.146000000000001</v>
      </c>
      <c r="K4">
        <v>0.93068487333713168</v>
      </c>
      <c r="L4">
        <v>0.84493716995928636</v>
      </c>
      <c r="M4">
        <v>1983</v>
      </c>
      <c r="N4" s="6">
        <v>22.146000000000001</v>
      </c>
      <c r="O4">
        <v>0.93615091909619053</v>
      </c>
      <c r="P4">
        <v>0.82604623637801</v>
      </c>
      <c r="Q4">
        <v>1983</v>
      </c>
      <c r="R4" s="6">
        <v>22.146000000000001</v>
      </c>
      <c r="S4">
        <v>0.92969806114178399</v>
      </c>
      <c r="T4">
        <v>0.88667979442404021</v>
      </c>
      <c r="U4">
        <v>1980</v>
      </c>
      <c r="V4" s="6">
        <v>6.5090000000000003</v>
      </c>
      <c r="W4">
        <v>0.93345347760645569</v>
      </c>
      <c r="X4">
        <v>0.88436337661907471</v>
      </c>
      <c r="Y4">
        <v>1980</v>
      </c>
      <c r="Z4" s="6">
        <v>6.5090000000000003</v>
      </c>
      <c r="AA4">
        <v>0.93402680039638186</v>
      </c>
      <c r="AB4">
        <v>0.88095110097982965</v>
      </c>
      <c r="AC4">
        <v>1980</v>
      </c>
      <c r="AD4" s="6">
        <v>6.5090000000000003</v>
      </c>
      <c r="AE4">
        <v>0.93737902127189854</v>
      </c>
      <c r="AF4">
        <v>0.86749293634956182</v>
      </c>
      <c r="AG4">
        <v>1980</v>
      </c>
      <c r="AH4" s="6">
        <v>6.5090000000000003</v>
      </c>
      <c r="AI4">
        <v>0.93948449017149971</v>
      </c>
      <c r="AJ4">
        <v>0.85757626804806075</v>
      </c>
      <c r="AK4">
        <v>1980</v>
      </c>
      <c r="AL4" s="6">
        <v>6.5090000000000003</v>
      </c>
      <c r="AM4">
        <v>0.94456234940242834</v>
      </c>
      <c r="AN4">
        <v>0.82277133962540272</v>
      </c>
      <c r="AO4">
        <v>1980</v>
      </c>
      <c r="AP4" s="6">
        <v>6.5090000000000003</v>
      </c>
      <c r="AQ4">
        <v>0.94051150078221435</v>
      </c>
      <c r="AR4">
        <v>0.85524180808179717</v>
      </c>
      <c r="AS4">
        <v>1980</v>
      </c>
      <c r="AT4" s="6">
        <v>6.5090000000000003</v>
      </c>
      <c r="AU4">
        <v>0.94017305972015452</v>
      </c>
      <c r="AV4">
        <v>0.8582340630118438</v>
      </c>
      <c r="AW4">
        <v>1980</v>
      </c>
      <c r="AX4" s="6">
        <v>6.5090000000000003</v>
      </c>
      <c r="AY4">
        <v>0.93883939347778012</v>
      </c>
      <c r="AZ4">
        <v>0.86737572577177491</v>
      </c>
      <c r="BA4">
        <v>1980</v>
      </c>
      <c r="BB4" s="6">
        <v>6.5090000000000003</v>
      </c>
      <c r="BC4">
        <v>0.93705940624786077</v>
      </c>
      <c r="BD4">
        <v>0.87794742789965419</v>
      </c>
      <c r="BE4">
        <v>1980</v>
      </c>
      <c r="BF4" s="6">
        <v>6.5090000000000003</v>
      </c>
      <c r="BG4">
        <v>0.93760049162786296</v>
      </c>
      <c r="BH4">
        <v>0.87286924663872201</v>
      </c>
      <c r="BI4">
        <v>1980</v>
      </c>
      <c r="BJ4" s="6">
        <v>6.5090000000000003</v>
      </c>
      <c r="BK4">
        <v>0.9342286483307396</v>
      </c>
      <c r="BL4">
        <v>0.88479610259586239</v>
      </c>
      <c r="BM4">
        <v>1980</v>
      </c>
      <c r="BN4" s="6">
        <v>6.5090000000000003</v>
      </c>
      <c r="BO4">
        <v>0.93357535343967935</v>
      </c>
      <c r="BP4">
        <v>0.88377984332109172</v>
      </c>
      <c r="BQ4">
        <v>1980</v>
      </c>
      <c r="BR4" s="6">
        <v>6.5090000000000003</v>
      </c>
      <c r="BS4">
        <v>0.93305276709717522</v>
      </c>
      <c r="BT4">
        <v>0.87919765666212812</v>
      </c>
      <c r="BU4">
        <v>1980</v>
      </c>
      <c r="BV4" s="6">
        <v>6.5090000000000003</v>
      </c>
      <c r="BW4">
        <v>0.93661606525649943</v>
      </c>
      <c r="BX4">
        <v>0.83550652141291715</v>
      </c>
      <c r="BY4">
        <v>1980</v>
      </c>
      <c r="BZ4" s="6">
        <v>6.5090000000000003</v>
      </c>
      <c r="CA4">
        <v>0.93430829938103777</v>
      </c>
      <c r="CB4">
        <v>0.84471785885882322</v>
      </c>
      <c r="CC4">
        <v>1980</v>
      </c>
      <c r="CD4" s="6">
        <v>6.5090000000000003</v>
      </c>
      <c r="CE4">
        <v>0.93661687183527342</v>
      </c>
      <c r="CF4">
        <v>0.81274211767095361</v>
      </c>
    </row>
    <row r="5" spans="2:84" ht="16.5" thickTop="1" thickBot="1" x14ac:dyDescent="0.55000000000000004">
      <c r="B5">
        <v>0.36328592880155969</v>
      </c>
      <c r="C5" s="11">
        <v>0.93345347760645569</v>
      </c>
      <c r="D5">
        <v>224.4333002614145</v>
      </c>
      <c r="E5">
        <v>1983</v>
      </c>
      <c r="F5" s="6">
        <v>22.146000000000001</v>
      </c>
      <c r="G5">
        <v>248.72725262193239</v>
      </c>
      <c r="H5">
        <v>17</v>
      </c>
      <c r="I5">
        <v>1985</v>
      </c>
      <c r="J5" s="6">
        <v>22.782</v>
      </c>
      <c r="K5" s="8">
        <v>214.82984581157953</v>
      </c>
      <c r="L5">
        <v>16</v>
      </c>
      <c r="M5">
        <v>1985</v>
      </c>
      <c r="N5" s="6">
        <v>22.782</v>
      </c>
      <c r="O5" s="8">
        <v>234.59092117714994</v>
      </c>
      <c r="P5">
        <v>16</v>
      </c>
      <c r="Q5">
        <v>1985</v>
      </c>
      <c r="R5" s="6">
        <v>22.782</v>
      </c>
      <c r="S5" s="8">
        <v>211.5897401957659</v>
      </c>
      <c r="T5">
        <v>16</v>
      </c>
      <c r="U5">
        <v>1985</v>
      </c>
      <c r="V5" s="6">
        <v>22.782</v>
      </c>
      <c r="W5" s="8">
        <v>224.4333002614145</v>
      </c>
      <c r="X5">
        <v>16</v>
      </c>
      <c r="Y5">
        <v>1983</v>
      </c>
      <c r="Z5" s="6">
        <v>22.146000000000001</v>
      </c>
      <c r="AA5" s="8">
        <v>226.52272280458726</v>
      </c>
      <c r="AB5">
        <v>16</v>
      </c>
      <c r="AC5">
        <v>1983</v>
      </c>
      <c r="AD5" s="6">
        <v>22.146000000000001</v>
      </c>
      <c r="AE5" s="8">
        <v>239.50542845188608</v>
      </c>
      <c r="AF5">
        <v>16</v>
      </c>
      <c r="AG5">
        <v>1983</v>
      </c>
      <c r="AH5" s="6">
        <v>22.146000000000001</v>
      </c>
      <c r="AI5" s="8">
        <v>248.3950293956652</v>
      </c>
      <c r="AJ5">
        <v>16</v>
      </c>
      <c r="AK5">
        <v>1983</v>
      </c>
      <c r="AL5" s="6">
        <v>22.146000000000001</v>
      </c>
      <c r="AM5" s="8">
        <v>272.61251924519451</v>
      </c>
      <c r="AN5">
        <v>16</v>
      </c>
      <c r="AO5">
        <v>1983</v>
      </c>
      <c r="AP5" s="6">
        <v>22.146000000000001</v>
      </c>
      <c r="AQ5" s="8">
        <v>252.95955033971342</v>
      </c>
      <c r="AR5">
        <v>16</v>
      </c>
      <c r="AS5">
        <v>1983</v>
      </c>
      <c r="AT5" s="6">
        <v>22.146000000000001</v>
      </c>
      <c r="AU5" s="8">
        <v>251.43804588967237</v>
      </c>
      <c r="AV5">
        <v>16</v>
      </c>
      <c r="AW5">
        <v>1983</v>
      </c>
      <c r="AX5" s="6">
        <v>22.146000000000001</v>
      </c>
      <c r="AY5" s="8">
        <v>245.60630035915574</v>
      </c>
      <c r="AZ5">
        <v>16</v>
      </c>
      <c r="BA5">
        <v>1983</v>
      </c>
      <c r="BB5" s="6">
        <v>22.146000000000001</v>
      </c>
      <c r="BC5" s="8">
        <v>238.20796097043802</v>
      </c>
      <c r="BD5">
        <v>16</v>
      </c>
      <c r="BE5">
        <v>1983</v>
      </c>
      <c r="BF5" s="6">
        <v>22.146000000000001</v>
      </c>
      <c r="BG5" s="8">
        <v>240.41227659326276</v>
      </c>
      <c r="BH5">
        <v>16</v>
      </c>
      <c r="BI5">
        <v>1983</v>
      </c>
      <c r="BJ5" s="6">
        <v>22.146000000000001</v>
      </c>
      <c r="BK5" s="8">
        <v>227.2670090232908</v>
      </c>
      <c r="BL5">
        <v>16</v>
      </c>
      <c r="BM5">
        <v>1983</v>
      </c>
      <c r="BN5" s="6">
        <v>22.146000000000001</v>
      </c>
      <c r="BO5" s="8">
        <v>224.87444688878048</v>
      </c>
      <c r="BP5">
        <v>16</v>
      </c>
      <c r="BQ5">
        <v>1983</v>
      </c>
      <c r="BR5" s="6">
        <v>22.146000000000001</v>
      </c>
      <c r="BS5" s="8">
        <v>222.99419447588394</v>
      </c>
      <c r="BT5">
        <v>16</v>
      </c>
      <c r="BU5">
        <v>1983</v>
      </c>
      <c r="BV5" s="6">
        <v>22.146000000000001</v>
      </c>
      <c r="BW5" s="8">
        <v>236.42989512639352</v>
      </c>
      <c r="BX5">
        <v>16</v>
      </c>
      <c r="BY5">
        <v>1983</v>
      </c>
      <c r="BZ5" s="6">
        <v>22.146000000000001</v>
      </c>
      <c r="CA5" s="8">
        <v>227.56196976550075</v>
      </c>
      <c r="CB5">
        <v>16</v>
      </c>
      <c r="CC5">
        <v>1983</v>
      </c>
      <c r="CD5" s="6">
        <v>22.146000000000001</v>
      </c>
      <c r="CE5" s="8">
        <v>236.43310741018561</v>
      </c>
      <c r="CF5">
        <v>16</v>
      </c>
    </row>
    <row r="6" spans="2:84" ht="14.65" thickTop="1" x14ac:dyDescent="0.45">
      <c r="B6">
        <v>0.3591220407553416</v>
      </c>
      <c r="C6" s="11">
        <v>0.93402680039638186</v>
      </c>
      <c r="D6">
        <v>226.52272280458726</v>
      </c>
      <c r="E6">
        <v>1985</v>
      </c>
      <c r="F6" s="6">
        <v>22.782</v>
      </c>
      <c r="G6">
        <v>184.39315085502483</v>
      </c>
      <c r="H6">
        <v>12.602895466787343</v>
      </c>
      <c r="I6">
        <v>1988</v>
      </c>
      <c r="J6" s="6">
        <v>49.213000000000001</v>
      </c>
      <c r="K6">
        <v>153.37107027582792</v>
      </c>
      <c r="L6">
        <v>11.422701138860926</v>
      </c>
      <c r="M6">
        <v>1988</v>
      </c>
      <c r="N6" s="6">
        <v>49.213000000000001</v>
      </c>
      <c r="O6">
        <v>160.07367447877954</v>
      </c>
      <c r="P6">
        <v>10.917638154148403</v>
      </c>
      <c r="Q6">
        <v>1988</v>
      </c>
      <c r="R6" s="6">
        <v>49.213000000000001</v>
      </c>
      <c r="S6">
        <v>166.3520775699719</v>
      </c>
      <c r="T6">
        <v>12.579216925437731</v>
      </c>
      <c r="U6">
        <v>1988</v>
      </c>
      <c r="V6" s="6">
        <v>49.213000000000001</v>
      </c>
      <c r="W6">
        <v>175.52896586673185</v>
      </c>
      <c r="X6">
        <v>12.513577310481462</v>
      </c>
      <c r="Y6">
        <v>1988</v>
      </c>
      <c r="Z6" s="6">
        <v>49.213000000000001</v>
      </c>
      <c r="AA6">
        <v>175.7985863819176</v>
      </c>
      <c r="AB6">
        <v>12.417197477081185</v>
      </c>
      <c r="AC6">
        <v>1985</v>
      </c>
      <c r="AD6" s="6">
        <v>22.782</v>
      </c>
      <c r="AE6">
        <v>180.23837185949114</v>
      </c>
      <c r="AF6">
        <v>12.04070391386216</v>
      </c>
      <c r="AG6">
        <v>1985</v>
      </c>
      <c r="AH6" s="6">
        <v>22.782</v>
      </c>
      <c r="AI6">
        <v>182.67890902436292</v>
      </c>
      <c r="AJ6">
        <v>11.766992888307829</v>
      </c>
      <c r="AK6">
        <v>1985</v>
      </c>
      <c r="AL6" s="6">
        <v>22.782</v>
      </c>
      <c r="AM6">
        <v>184.54577477098022</v>
      </c>
      <c r="AN6">
        <v>10.831242836943677</v>
      </c>
      <c r="AO6">
        <v>1985</v>
      </c>
      <c r="AP6" s="6">
        <v>22.782</v>
      </c>
      <c r="AQ6">
        <v>185.02436678274867</v>
      </c>
      <c r="AR6">
        <v>11.703016804656345</v>
      </c>
      <c r="AS6">
        <v>1985</v>
      </c>
      <c r="AT6" s="6">
        <v>22.782</v>
      </c>
      <c r="AU6">
        <v>185.20064201575539</v>
      </c>
      <c r="AV6">
        <v>11.785051310621078</v>
      </c>
      <c r="AW6">
        <v>1985</v>
      </c>
      <c r="AX6" s="6">
        <v>22.782</v>
      </c>
      <c r="AY6">
        <v>184.77960357233292</v>
      </c>
      <c r="AZ6">
        <v>12.037450394529811</v>
      </c>
      <c r="BA6">
        <v>1985</v>
      </c>
      <c r="BB6" s="6">
        <v>22.782</v>
      </c>
      <c r="BC6">
        <v>183.60871589209569</v>
      </c>
      <c r="BD6">
        <v>12.332666978489897</v>
      </c>
      <c r="BE6">
        <v>1985</v>
      </c>
      <c r="BF6" s="6">
        <v>22.782</v>
      </c>
      <c r="BG6">
        <v>183.17028704859433</v>
      </c>
      <c r="BH6">
        <v>12.190411547642402</v>
      </c>
      <c r="BI6">
        <v>1985</v>
      </c>
      <c r="BJ6" s="6">
        <v>22.782</v>
      </c>
      <c r="BK6">
        <v>177.91919228956081</v>
      </c>
      <c r="BL6">
        <v>12.525826290701245</v>
      </c>
      <c r="BM6">
        <v>1985</v>
      </c>
      <c r="BN6" s="6">
        <v>22.782</v>
      </c>
      <c r="BO6">
        <v>175.64196721039781</v>
      </c>
      <c r="BP6">
        <v>12.497068983370454</v>
      </c>
      <c r="BQ6">
        <v>1985</v>
      </c>
      <c r="BR6" s="6">
        <v>22.782</v>
      </c>
      <c r="BS6">
        <v>172.37195224058826</v>
      </c>
      <c r="BT6">
        <v>12.367816311682837</v>
      </c>
      <c r="BU6">
        <v>1985</v>
      </c>
      <c r="BV6" s="6">
        <v>22.782</v>
      </c>
      <c r="BW6">
        <v>165.04488815245946</v>
      </c>
      <c r="BX6">
        <v>11.169138357176214</v>
      </c>
      <c r="BY6">
        <v>1985</v>
      </c>
      <c r="BZ6" s="6">
        <v>22.782</v>
      </c>
      <c r="CA6">
        <v>162.37644781298269</v>
      </c>
      <c r="CB6">
        <v>11.416772177200556</v>
      </c>
      <c r="CC6">
        <v>1985</v>
      </c>
      <c r="CD6" s="6">
        <v>22.782</v>
      </c>
      <c r="CE6">
        <v>156.17582995280918</v>
      </c>
      <c r="CF6">
        <v>10.56879599738026</v>
      </c>
    </row>
    <row r="7" spans="2:84" x14ac:dyDescent="0.45">
      <c r="B7">
        <v>0.35919812449609606</v>
      </c>
      <c r="C7" s="11">
        <v>0.93737902127189854</v>
      </c>
      <c r="D7">
        <v>239.50542845188608</v>
      </c>
      <c r="E7">
        <v>1988</v>
      </c>
      <c r="F7" s="6">
        <v>49.213000000000001</v>
      </c>
      <c r="G7" t="s">
        <v>18</v>
      </c>
      <c r="H7">
        <f>TINV(0.0455,H5)</f>
        <v>2.1582634005973014</v>
      </c>
      <c r="I7">
        <v>1990</v>
      </c>
      <c r="J7" s="6">
        <v>86.122</v>
      </c>
      <c r="K7" t="s">
        <v>18</v>
      </c>
      <c r="L7">
        <f>TINV(0.0455,L5)</f>
        <v>2.1689429956774156</v>
      </c>
      <c r="M7">
        <v>1990</v>
      </c>
      <c r="N7" s="6">
        <v>86.122</v>
      </c>
      <c r="O7" t="s">
        <v>18</v>
      </c>
      <c r="P7">
        <f>TINV(0.0455,P5)</f>
        <v>2.1689429956774156</v>
      </c>
      <c r="Q7">
        <v>1990</v>
      </c>
      <c r="R7" s="6">
        <v>86.122</v>
      </c>
      <c r="S7" t="s">
        <v>18</v>
      </c>
      <c r="T7">
        <f>TINV(0.0455,T5)</f>
        <v>2.1689429956774156</v>
      </c>
      <c r="U7">
        <v>1990</v>
      </c>
      <c r="V7" s="6">
        <v>86.122</v>
      </c>
      <c r="W7" t="s">
        <v>18</v>
      </c>
      <c r="X7">
        <f>TINV(0.0455,X5)</f>
        <v>2.1689429956774156</v>
      </c>
      <c r="Y7">
        <v>1990</v>
      </c>
      <c r="Z7" s="6">
        <v>86.122</v>
      </c>
      <c r="AA7" t="s">
        <v>18</v>
      </c>
      <c r="AB7">
        <f>TINV(0.0455,AB5)</f>
        <v>2.1689429956774156</v>
      </c>
      <c r="AC7">
        <v>1990</v>
      </c>
      <c r="AD7" s="6">
        <v>86.122</v>
      </c>
      <c r="AE7" t="s">
        <v>18</v>
      </c>
      <c r="AF7">
        <f>TINV(0.0455,AF5)</f>
        <v>2.1689429956774156</v>
      </c>
      <c r="AG7">
        <v>1988</v>
      </c>
      <c r="AH7" s="6">
        <v>49.213000000000001</v>
      </c>
      <c r="AI7" t="s">
        <v>18</v>
      </c>
      <c r="AJ7">
        <f>TINV(0.0455,AJ5)</f>
        <v>2.1689429956774156</v>
      </c>
      <c r="AK7">
        <v>1988</v>
      </c>
      <c r="AL7" s="6">
        <v>49.213000000000001</v>
      </c>
      <c r="AM7" t="s">
        <v>18</v>
      </c>
      <c r="AN7">
        <f>TINV(0.0455,AN5)</f>
        <v>2.1689429956774156</v>
      </c>
      <c r="AO7">
        <v>1988</v>
      </c>
      <c r="AP7" s="6">
        <v>49.213000000000001</v>
      </c>
      <c r="AQ7" t="s">
        <v>18</v>
      </c>
      <c r="AR7">
        <f>TINV(0.0455,AR5)</f>
        <v>2.1689429956774156</v>
      </c>
      <c r="AS7">
        <v>1988</v>
      </c>
      <c r="AT7" s="6">
        <v>49.213000000000001</v>
      </c>
      <c r="AU7" t="s">
        <v>18</v>
      </c>
      <c r="AV7">
        <f>TINV(0.0455,AV5)</f>
        <v>2.1689429956774156</v>
      </c>
      <c r="AW7">
        <v>1988</v>
      </c>
      <c r="AX7" s="6">
        <v>49.213000000000001</v>
      </c>
      <c r="AY7" t="s">
        <v>18</v>
      </c>
      <c r="AZ7">
        <f>TINV(0.0455,AZ5)</f>
        <v>2.1689429956774156</v>
      </c>
      <c r="BA7">
        <v>1988</v>
      </c>
      <c r="BB7" s="6">
        <v>49.213000000000001</v>
      </c>
      <c r="BC7" t="s">
        <v>18</v>
      </c>
      <c r="BD7">
        <f>TINV(0.0455,BD5)</f>
        <v>2.1689429956774156</v>
      </c>
      <c r="BE7">
        <v>1988</v>
      </c>
      <c r="BF7" s="6">
        <v>49.213000000000001</v>
      </c>
      <c r="BG7" t="s">
        <v>18</v>
      </c>
      <c r="BH7">
        <f>TINV(0.0455,BH5)</f>
        <v>2.1689429956774156</v>
      </c>
      <c r="BI7">
        <v>1988</v>
      </c>
      <c r="BJ7" s="6">
        <v>49.213000000000001</v>
      </c>
      <c r="BK7" t="s">
        <v>18</v>
      </c>
      <c r="BL7">
        <f>TINV(0.0455,BL5)</f>
        <v>2.1689429956774156</v>
      </c>
      <c r="BM7">
        <v>1988</v>
      </c>
      <c r="BN7" s="6">
        <v>49.213000000000001</v>
      </c>
      <c r="BO7" t="s">
        <v>18</v>
      </c>
      <c r="BP7">
        <f>TINV(0.0455,BP5)</f>
        <v>2.1689429956774156</v>
      </c>
      <c r="BQ7">
        <v>1988</v>
      </c>
      <c r="BR7" s="6">
        <v>49.213000000000001</v>
      </c>
      <c r="BS7" t="s">
        <v>18</v>
      </c>
      <c r="BT7">
        <f>TINV(0.0455,BT5)</f>
        <v>2.1689429956774156</v>
      </c>
      <c r="BU7">
        <v>1988</v>
      </c>
      <c r="BV7" s="6">
        <v>49.213000000000001</v>
      </c>
      <c r="BW7" t="s">
        <v>18</v>
      </c>
      <c r="BX7">
        <f>TINV(0.0455,BX5)</f>
        <v>2.1689429956774156</v>
      </c>
      <c r="BY7">
        <v>1988</v>
      </c>
      <c r="BZ7" s="6">
        <v>49.213000000000001</v>
      </c>
      <c r="CA7" t="s">
        <v>18</v>
      </c>
      <c r="CB7">
        <f>TINV(0.0455,CB5)</f>
        <v>2.1689429956774156</v>
      </c>
      <c r="CC7">
        <v>1988</v>
      </c>
      <c r="CD7" s="6">
        <v>49.213000000000001</v>
      </c>
    </row>
    <row r="8" spans="2:84" x14ac:dyDescent="0.45">
      <c r="B8">
        <v>0.36007856583684145</v>
      </c>
      <c r="C8" s="11">
        <v>0.93948449017149971</v>
      </c>
      <c r="D8">
        <v>248.3950293956652</v>
      </c>
      <c r="E8">
        <v>1990</v>
      </c>
      <c r="F8" s="6">
        <v>86.122</v>
      </c>
      <c r="G8" t="s">
        <v>19</v>
      </c>
      <c r="H8">
        <f>H7*G3</f>
        <v>4.9444373529108077E-2</v>
      </c>
      <c r="I8">
        <v>1992</v>
      </c>
      <c r="J8" s="6">
        <v>118.11</v>
      </c>
      <c r="K8" t="s">
        <v>19</v>
      </c>
      <c r="L8">
        <f>L7*K3</f>
        <v>5.5855447635212205E-2</v>
      </c>
      <c r="M8">
        <v>1992</v>
      </c>
      <c r="N8" s="6">
        <v>118.11</v>
      </c>
      <c r="O8" t="s">
        <v>19</v>
      </c>
      <c r="P8">
        <f>P7*O3</f>
        <v>5.3701106688309935E-2</v>
      </c>
      <c r="Q8">
        <v>1992</v>
      </c>
      <c r="R8" s="6">
        <v>118.11</v>
      </c>
      <c r="S8" t="s">
        <v>19</v>
      </c>
      <c r="T8">
        <f>T7*S3</f>
        <v>5.4082347342764472E-2</v>
      </c>
      <c r="U8">
        <v>1992</v>
      </c>
      <c r="V8" s="6">
        <v>118.11</v>
      </c>
      <c r="W8" t="s">
        <v>19</v>
      </c>
      <c r="X8">
        <f>X7*W3</f>
        <v>5.2596042391454177E-2</v>
      </c>
      <c r="Y8">
        <v>1992</v>
      </c>
      <c r="Z8" s="6">
        <v>118.11</v>
      </c>
      <c r="AA8" t="s">
        <v>19</v>
      </c>
      <c r="AB8">
        <f>AB7*AA3</f>
        <v>5.175285483751535E-2</v>
      </c>
      <c r="AC8">
        <v>1992</v>
      </c>
      <c r="AD8" s="6">
        <v>118.11</v>
      </c>
      <c r="AE8" t="s">
        <v>19</v>
      </c>
      <c r="AF8">
        <f>AF7*AE3</f>
        <v>5.0341310583937128E-2</v>
      </c>
      <c r="AG8">
        <v>1992</v>
      </c>
      <c r="AH8" s="6">
        <v>118.11</v>
      </c>
      <c r="AI8" t="s">
        <v>19</v>
      </c>
      <c r="AJ8">
        <f>AJ7*AI3</f>
        <v>4.9553457012362377E-2</v>
      </c>
      <c r="AK8">
        <v>1990</v>
      </c>
      <c r="AL8" s="6">
        <v>86.122</v>
      </c>
      <c r="AM8" t="s">
        <v>19</v>
      </c>
      <c r="AN8">
        <f>AN7*AM3</f>
        <v>4.7482444015190417E-2</v>
      </c>
      <c r="AO8">
        <v>1990</v>
      </c>
      <c r="AP8" s="6">
        <v>86.122</v>
      </c>
      <c r="AQ8" t="s">
        <v>19</v>
      </c>
      <c r="AR8">
        <f>AR7*AQ3</f>
        <v>4.9380610541277049E-2</v>
      </c>
      <c r="AS8">
        <v>1990</v>
      </c>
      <c r="AT8" s="6">
        <v>86.122</v>
      </c>
      <c r="AU8" t="s">
        <v>19</v>
      </c>
      <c r="AV8">
        <f>AV7*AU3</f>
        <v>4.9614948212391402E-2</v>
      </c>
      <c r="AW8">
        <v>1990</v>
      </c>
      <c r="AX8" s="6">
        <v>86.122</v>
      </c>
      <c r="AY8" t="s">
        <v>19</v>
      </c>
      <c r="AZ8">
        <f>AZ7*AY3</f>
        <v>5.0243674694126654E-2</v>
      </c>
      <c r="BA8">
        <v>1990</v>
      </c>
      <c r="BB8" s="6">
        <v>86.122</v>
      </c>
      <c r="BC8" t="s">
        <v>19</v>
      </c>
      <c r="BD8">
        <f>BD7*BC3</f>
        <v>5.0996690872485678E-2</v>
      </c>
      <c r="BE8">
        <v>1990</v>
      </c>
      <c r="BF8" s="6">
        <v>86.122</v>
      </c>
      <c r="BG8" t="s">
        <v>19</v>
      </c>
      <c r="BH8">
        <f>BH7*BG3</f>
        <v>5.0881459943561025E-2</v>
      </c>
      <c r="BI8">
        <v>1990</v>
      </c>
      <c r="BJ8" s="6">
        <v>86.122</v>
      </c>
      <c r="BK8" t="s">
        <v>19</v>
      </c>
      <c r="BL8">
        <f>BL7*BK3</f>
        <v>5.1800644399852748E-2</v>
      </c>
      <c r="BM8">
        <v>1990</v>
      </c>
      <c r="BN8" s="6">
        <v>86.122</v>
      </c>
      <c r="BO8" t="s">
        <v>19</v>
      </c>
      <c r="BP8">
        <f>BP7*BO3</f>
        <v>5.200813606300491E-2</v>
      </c>
      <c r="BQ8">
        <v>1990</v>
      </c>
      <c r="BR8" s="6">
        <v>86.122</v>
      </c>
      <c r="BS8" t="s">
        <v>19</v>
      </c>
      <c r="BT8">
        <f>BT7*BS3</f>
        <v>5.204912821252055E-2</v>
      </c>
      <c r="BU8">
        <v>1990</v>
      </c>
      <c r="BV8" s="6">
        <v>86.122</v>
      </c>
      <c r="BW8" t="s">
        <v>19</v>
      </c>
      <c r="BX8">
        <f>BX7*BW3</f>
        <v>4.9802826292069419E-2</v>
      </c>
      <c r="BY8">
        <v>1990</v>
      </c>
      <c r="BZ8" s="6">
        <v>86.122</v>
      </c>
      <c r="CA8" t="s">
        <v>19</v>
      </c>
      <c r="CB8">
        <f>CB7*CA3</f>
        <v>5.0744127234525205E-2</v>
      </c>
      <c r="CC8">
        <v>1990</v>
      </c>
      <c r="CD8" s="6">
        <v>86.122</v>
      </c>
    </row>
    <row r="9" spans="2:84" x14ac:dyDescent="0.45">
      <c r="B9">
        <v>0.36145798641620419</v>
      </c>
      <c r="C9" s="11">
        <v>0.94456234940242834</v>
      </c>
      <c r="D9">
        <v>272.61251924519451</v>
      </c>
      <c r="E9">
        <v>1992</v>
      </c>
      <c r="F9" s="6">
        <v>118.11</v>
      </c>
      <c r="G9" t="s">
        <v>20</v>
      </c>
      <c r="H9">
        <f>G2+H8</f>
        <v>1.4846456798142142</v>
      </c>
      <c r="I9">
        <v>1993</v>
      </c>
      <c r="J9" s="6">
        <v>246.06299999999999</v>
      </c>
      <c r="K9" t="s">
        <v>20</v>
      </c>
      <c r="L9">
        <f>K2+L8</f>
        <v>1.5144226514513766</v>
      </c>
      <c r="M9">
        <v>1993</v>
      </c>
      <c r="N9" s="6">
        <v>246.06299999999999</v>
      </c>
      <c r="O9" t="s">
        <v>20</v>
      </c>
      <c r="P9">
        <f>O2+P8</f>
        <v>1.5148448753548065</v>
      </c>
      <c r="Q9">
        <v>1993</v>
      </c>
      <c r="R9" s="6">
        <v>246.06299999999999</v>
      </c>
      <c r="S9" t="s">
        <v>20</v>
      </c>
      <c r="T9">
        <f>S2+T8</f>
        <v>1.4912955531740175</v>
      </c>
      <c r="U9">
        <v>1993</v>
      </c>
      <c r="V9" s="6">
        <v>246.06299999999999</v>
      </c>
      <c r="W9" t="s">
        <v>20</v>
      </c>
      <c r="X9">
        <f>W2+X8</f>
        <v>1.4906430219037381</v>
      </c>
      <c r="Y9">
        <v>1993</v>
      </c>
      <c r="Z9" s="6">
        <v>246.06299999999999</v>
      </c>
      <c r="AA9" t="s">
        <v>20</v>
      </c>
      <c r="AB9">
        <f>AA2+AB8</f>
        <v>1.4838244168401395</v>
      </c>
      <c r="AC9">
        <v>1993</v>
      </c>
      <c r="AD9" s="6">
        <v>246.06299999999999</v>
      </c>
      <c r="AE9" t="s">
        <v>20</v>
      </c>
      <c r="AF9">
        <f>AE2+AF8</f>
        <v>1.4825218340930737</v>
      </c>
      <c r="AG9">
        <v>1993</v>
      </c>
      <c r="AH9" s="6">
        <v>246.06299999999999</v>
      </c>
      <c r="AI9" t="s">
        <v>20</v>
      </c>
      <c r="AJ9">
        <f>AI2+AJ8</f>
        <v>1.4829954867214208</v>
      </c>
      <c r="AK9">
        <v>1993</v>
      </c>
      <c r="AL9" s="6">
        <v>246.06299999999999</v>
      </c>
      <c r="AM9" t="s">
        <v>20</v>
      </c>
      <c r="AN9">
        <f>AM2+AN8</f>
        <v>1.482903157564204</v>
      </c>
      <c r="AO9">
        <v>1992</v>
      </c>
      <c r="AP9" s="6">
        <v>118.11</v>
      </c>
      <c r="AQ9" t="s">
        <v>20</v>
      </c>
      <c r="AR9">
        <f>AQ2+AR8</f>
        <v>1.4857295659482528</v>
      </c>
      <c r="AS9">
        <v>1992</v>
      </c>
      <c r="AT9" s="6">
        <v>118.11</v>
      </c>
      <c r="AU9" t="s">
        <v>20</v>
      </c>
      <c r="AV9">
        <f>AU2+AV8</f>
        <v>1.4868584065796724</v>
      </c>
      <c r="AW9">
        <v>1992</v>
      </c>
      <c r="AX9" s="6">
        <v>118.11</v>
      </c>
      <c r="AY9" t="s">
        <v>20</v>
      </c>
      <c r="AZ9">
        <f>AY2+AZ8</f>
        <v>1.4879352740547291</v>
      </c>
      <c r="BA9">
        <v>1992</v>
      </c>
      <c r="BB9" s="6">
        <v>118.11</v>
      </c>
      <c r="BC9" t="s">
        <v>20</v>
      </c>
      <c r="BD9">
        <f>BC2+BD8</f>
        <v>1.4884708072543511</v>
      </c>
      <c r="BE9">
        <v>1992</v>
      </c>
      <c r="BF9" s="6">
        <v>118.11</v>
      </c>
      <c r="BG9" t="s">
        <v>20</v>
      </c>
      <c r="BH9">
        <f>BG2+BH8</f>
        <v>1.4895799778205359</v>
      </c>
      <c r="BI9">
        <v>1992</v>
      </c>
      <c r="BJ9" s="6">
        <v>118.11</v>
      </c>
      <c r="BK9" t="s">
        <v>20</v>
      </c>
      <c r="BL9">
        <f>BK2+BL8</f>
        <v>1.485192704552347</v>
      </c>
      <c r="BM9">
        <v>1992</v>
      </c>
      <c r="BN9" s="6">
        <v>118.11</v>
      </c>
      <c r="BO9" t="s">
        <v>20</v>
      </c>
      <c r="BP9">
        <f>BO2+BP8</f>
        <v>1.4847329232884194</v>
      </c>
      <c r="BQ9">
        <v>1992</v>
      </c>
      <c r="BR9" s="6">
        <v>118.11</v>
      </c>
      <c r="BS9" t="s">
        <v>20</v>
      </c>
      <c r="BT9">
        <f>BS2+BT8</f>
        <v>1.4830210384582576</v>
      </c>
      <c r="BU9">
        <v>1992</v>
      </c>
      <c r="BV9" s="6">
        <v>118.11</v>
      </c>
      <c r="BW9" t="s">
        <v>20</v>
      </c>
      <c r="BX9">
        <f>BW2+BX8</f>
        <v>1.4732292422611013</v>
      </c>
      <c r="BY9">
        <v>1992</v>
      </c>
      <c r="BZ9" s="6">
        <v>118.11</v>
      </c>
      <c r="CA9" t="s">
        <v>20</v>
      </c>
      <c r="CB9">
        <f>CA2+CB8</f>
        <v>1.4739743865024693</v>
      </c>
      <c r="CC9">
        <v>1992</v>
      </c>
      <c r="CD9" s="6">
        <v>118.11</v>
      </c>
    </row>
    <row r="10" spans="2:84" x14ac:dyDescent="0.45">
      <c r="B10">
        <v>0.36210444626312249</v>
      </c>
      <c r="C10" s="11">
        <v>0.94051150078221435</v>
      </c>
      <c r="D10">
        <v>252.95955033971342</v>
      </c>
      <c r="E10">
        <v>1993</v>
      </c>
      <c r="F10" s="6">
        <v>246.06299999999999</v>
      </c>
      <c r="G10" t="s">
        <v>21</v>
      </c>
      <c r="H10">
        <f>G2-H8</f>
        <v>1.385756932755998</v>
      </c>
      <c r="I10">
        <v>1994</v>
      </c>
      <c r="J10" s="6">
        <v>369.09500000000003</v>
      </c>
      <c r="K10" t="s">
        <v>21</v>
      </c>
      <c r="L10">
        <f>K2-L8</f>
        <v>1.4027117561809521</v>
      </c>
      <c r="M10">
        <v>1994</v>
      </c>
      <c r="N10" s="6">
        <v>369.09500000000003</v>
      </c>
      <c r="O10" t="s">
        <v>21</v>
      </c>
      <c r="P10">
        <f>O2-P8</f>
        <v>1.4074426619781866</v>
      </c>
      <c r="Q10">
        <v>1994</v>
      </c>
      <c r="R10" s="6">
        <v>369.09500000000003</v>
      </c>
      <c r="S10" t="s">
        <v>21</v>
      </c>
      <c r="T10">
        <f>S2-T8</f>
        <v>1.3831308584884885</v>
      </c>
      <c r="U10">
        <v>1994</v>
      </c>
      <c r="V10" s="6">
        <v>369.09500000000003</v>
      </c>
      <c r="W10" t="s">
        <v>21</v>
      </c>
      <c r="X10">
        <f>W2-X8</f>
        <v>1.3854509371208297</v>
      </c>
      <c r="Y10">
        <v>1994</v>
      </c>
      <c r="Z10" s="6">
        <v>369.09500000000003</v>
      </c>
      <c r="AA10" t="s">
        <v>21</v>
      </c>
      <c r="AB10">
        <f>AA2-AB8</f>
        <v>1.3803187071651091</v>
      </c>
      <c r="AC10">
        <v>1994</v>
      </c>
      <c r="AD10" s="6">
        <v>369.09500000000003</v>
      </c>
      <c r="AE10" t="s">
        <v>21</v>
      </c>
      <c r="AF10">
        <f>AE2-AF8</f>
        <v>1.3818392129251993</v>
      </c>
      <c r="AG10">
        <v>1994</v>
      </c>
      <c r="AH10" s="6">
        <v>369.09500000000003</v>
      </c>
      <c r="AI10" t="s">
        <v>21</v>
      </c>
      <c r="AJ10">
        <f>AI2-AJ8</f>
        <v>1.3838885726966961</v>
      </c>
      <c r="AK10">
        <v>1994</v>
      </c>
      <c r="AL10" s="6">
        <v>369.09500000000003</v>
      </c>
      <c r="AM10" t="s">
        <v>21</v>
      </c>
      <c r="AN10">
        <f>AM2-AN8</f>
        <v>1.3879382695338232</v>
      </c>
      <c r="AO10">
        <v>1994</v>
      </c>
      <c r="AP10" s="6">
        <v>369.09500000000003</v>
      </c>
      <c r="AQ10" t="s">
        <v>21</v>
      </c>
      <c r="AR10">
        <f>AQ2-AR8</f>
        <v>1.3869683448656986</v>
      </c>
      <c r="AS10">
        <v>1993</v>
      </c>
      <c r="AT10" s="6">
        <v>246.06299999999999</v>
      </c>
      <c r="AU10" t="s">
        <v>21</v>
      </c>
      <c r="AV10">
        <f>AU2-AV8</f>
        <v>1.3876285101548897</v>
      </c>
      <c r="AW10">
        <v>1993</v>
      </c>
      <c r="AX10" s="6">
        <v>246.06299999999999</v>
      </c>
      <c r="AY10" t="s">
        <v>21</v>
      </c>
      <c r="AZ10">
        <f>AY2-AZ8</f>
        <v>1.3874479246664759</v>
      </c>
      <c r="BA10">
        <v>1993</v>
      </c>
      <c r="BB10" s="6">
        <v>246.06299999999999</v>
      </c>
      <c r="BC10" t="s">
        <v>21</v>
      </c>
      <c r="BD10">
        <f>BC2-BD8</f>
        <v>1.3864774255093797</v>
      </c>
      <c r="BE10">
        <v>1993</v>
      </c>
      <c r="BF10" s="6">
        <v>246.06299999999999</v>
      </c>
      <c r="BG10" t="s">
        <v>21</v>
      </c>
      <c r="BH10">
        <f>BG2-BH8</f>
        <v>1.3878170579334139</v>
      </c>
      <c r="BI10">
        <v>1993</v>
      </c>
      <c r="BJ10" s="6">
        <v>246.06299999999999</v>
      </c>
      <c r="BK10" t="s">
        <v>21</v>
      </c>
      <c r="BL10">
        <f>BK2-BL8</f>
        <v>1.3815914157526417</v>
      </c>
      <c r="BM10">
        <v>1993</v>
      </c>
      <c r="BN10" s="6">
        <v>246.06299999999999</v>
      </c>
      <c r="BO10" t="s">
        <v>21</v>
      </c>
      <c r="BP10">
        <f>BO2-BP8</f>
        <v>1.3807166511624096</v>
      </c>
      <c r="BQ10">
        <v>1993</v>
      </c>
      <c r="BR10" s="6">
        <v>246.06299999999999</v>
      </c>
      <c r="BS10" t="s">
        <v>21</v>
      </c>
      <c r="BT10">
        <f>BS2-BT8</f>
        <v>1.3789227820332164</v>
      </c>
      <c r="BU10">
        <v>1993</v>
      </c>
      <c r="BV10" s="6">
        <v>246.06299999999999</v>
      </c>
      <c r="BW10" t="s">
        <v>21</v>
      </c>
      <c r="BX10">
        <f>BW2-BX8</f>
        <v>1.3736235896769626</v>
      </c>
      <c r="BY10">
        <v>1993</v>
      </c>
      <c r="BZ10" s="6">
        <v>246.06299999999999</v>
      </c>
      <c r="CA10" t="s">
        <v>21</v>
      </c>
      <c r="CB10">
        <f>CA2-CB8</f>
        <v>1.3724861320334187</v>
      </c>
      <c r="CC10">
        <v>1993</v>
      </c>
      <c r="CD10" s="6">
        <v>246.06299999999999</v>
      </c>
    </row>
    <row r="11" spans="2:84" x14ac:dyDescent="0.45">
      <c r="B11">
        <v>0.36272701401831936</v>
      </c>
      <c r="C11" s="11">
        <v>0.94017305972015452</v>
      </c>
      <c r="D11">
        <v>251.43804588967237</v>
      </c>
      <c r="E11">
        <v>1994</v>
      </c>
      <c r="F11" s="6">
        <v>369.09500000000003</v>
      </c>
      <c r="G11" t="s">
        <v>22</v>
      </c>
      <c r="H11" s="12">
        <f>LN(G2)</f>
        <v>0.36130512249833641</v>
      </c>
      <c r="I11">
        <v>1995</v>
      </c>
      <c r="J11" s="6">
        <v>615.15899999999999</v>
      </c>
      <c r="K11" t="s">
        <v>22</v>
      </c>
      <c r="L11" s="12">
        <f>LN(K2)</f>
        <v>0.37745458661492598</v>
      </c>
      <c r="M11">
        <v>1995</v>
      </c>
      <c r="N11" s="6">
        <v>615.15899999999999</v>
      </c>
      <c r="O11" t="s">
        <v>22</v>
      </c>
      <c r="P11" s="12">
        <f>LN(O2)</f>
        <v>0.37921953221636107</v>
      </c>
      <c r="Q11">
        <v>1995</v>
      </c>
      <c r="R11" s="6">
        <v>615.15899999999999</v>
      </c>
      <c r="S11" t="s">
        <v>22</v>
      </c>
      <c r="T11" s="12">
        <f>LN(S2)</f>
        <v>0.36270596479784861</v>
      </c>
      <c r="U11">
        <v>1995</v>
      </c>
      <c r="V11" s="6">
        <v>615.15899999999999</v>
      </c>
      <c r="W11" t="s">
        <v>22</v>
      </c>
      <c r="X11" s="12">
        <f>LN(W2)</f>
        <v>0.36328592880155969</v>
      </c>
      <c r="Y11">
        <v>1995</v>
      </c>
      <c r="Z11" s="6">
        <v>615.15899999999999</v>
      </c>
      <c r="AA11" t="s">
        <v>22</v>
      </c>
      <c r="AB11" s="12">
        <f>LN(AA2)</f>
        <v>0.3591220407553416</v>
      </c>
      <c r="AC11">
        <v>1995</v>
      </c>
      <c r="AD11" s="6">
        <v>615.15899999999999</v>
      </c>
      <c r="AE11" t="s">
        <v>22</v>
      </c>
      <c r="AF11" s="12">
        <f>LN(AE2)</f>
        <v>0.35919812449609606</v>
      </c>
      <c r="AG11">
        <v>1995</v>
      </c>
      <c r="AH11" s="6">
        <v>615.15899999999999</v>
      </c>
      <c r="AI11" t="s">
        <v>22</v>
      </c>
      <c r="AJ11" s="12">
        <f>LN(AI2)</f>
        <v>0.36007856583684145</v>
      </c>
      <c r="AK11">
        <v>1995</v>
      </c>
      <c r="AL11" s="6">
        <v>615.15899999999999</v>
      </c>
      <c r="AM11" t="s">
        <v>22</v>
      </c>
      <c r="AN11" s="12">
        <f>LN(AM2)</f>
        <v>0.36145798641620419</v>
      </c>
      <c r="AO11">
        <v>1995</v>
      </c>
      <c r="AP11" s="6">
        <v>615.15899999999999</v>
      </c>
      <c r="AQ11" t="s">
        <v>22</v>
      </c>
      <c r="AR11" s="12">
        <f>LN(AQ2)</f>
        <v>0.36210444626312249</v>
      </c>
      <c r="AS11">
        <v>1995</v>
      </c>
      <c r="AT11" s="6">
        <v>615.15899999999999</v>
      </c>
      <c r="AU11" t="s">
        <v>22</v>
      </c>
      <c r="AV11" s="12">
        <f>LN(AU2)</f>
        <v>0.36272701401831936</v>
      </c>
      <c r="AW11">
        <v>1994</v>
      </c>
      <c r="AX11" s="6">
        <v>369.09500000000003</v>
      </c>
      <c r="AY11" t="s">
        <v>22</v>
      </c>
      <c r="AZ11" s="12">
        <f>LN(AY2)</f>
        <v>0.36303877131923407</v>
      </c>
      <c r="BA11">
        <v>1994</v>
      </c>
      <c r="BB11" s="6">
        <v>369.09500000000003</v>
      </c>
      <c r="BC11" t="s">
        <v>22</v>
      </c>
      <c r="BD11" s="12">
        <f>LN(BC2)</f>
        <v>0.36288748753203448</v>
      </c>
      <c r="BE11">
        <v>1994</v>
      </c>
      <c r="BF11" s="6">
        <v>369.09500000000003</v>
      </c>
      <c r="BG11" t="s">
        <v>22</v>
      </c>
      <c r="BH11" s="12">
        <f>LN(BG2)</f>
        <v>0.36373889787819336</v>
      </c>
      <c r="BI11">
        <v>1994</v>
      </c>
      <c r="BJ11" s="6">
        <v>369.09500000000003</v>
      </c>
      <c r="BK11" t="s">
        <v>22</v>
      </c>
      <c r="BL11" s="12">
        <f>LN(BK2)</f>
        <v>0.36004370539148406</v>
      </c>
      <c r="BM11">
        <v>1994</v>
      </c>
      <c r="BN11" s="6">
        <v>369.09500000000003</v>
      </c>
      <c r="BO11" t="s">
        <v>22</v>
      </c>
      <c r="BP11" s="12">
        <f>LN(BO2)</f>
        <v>0.35957807682526127</v>
      </c>
      <c r="BQ11">
        <v>1994</v>
      </c>
      <c r="BR11" s="6">
        <v>369.09500000000003</v>
      </c>
      <c r="BS11" t="s">
        <v>22</v>
      </c>
      <c r="BT11" s="12">
        <f>LN(BS2)</f>
        <v>0.35835387092374787</v>
      </c>
      <c r="BU11">
        <v>1994</v>
      </c>
      <c r="BV11" s="6">
        <v>369.09500000000003</v>
      </c>
      <c r="BW11" t="s">
        <v>22</v>
      </c>
      <c r="BX11" s="12">
        <f>LN(BW2)</f>
        <v>0.35306693407041351</v>
      </c>
      <c r="BY11">
        <v>1994</v>
      </c>
      <c r="BZ11" s="6">
        <v>369.09500000000003</v>
      </c>
      <c r="CA11" t="s">
        <v>22</v>
      </c>
      <c r="CB11" s="12">
        <f>LN(CA2)</f>
        <v>0.35292911857400694</v>
      </c>
      <c r="CC11">
        <v>1994</v>
      </c>
      <c r="CD11" s="6">
        <v>369.09500000000003</v>
      </c>
    </row>
    <row r="12" spans="2:84" x14ac:dyDescent="0.45">
      <c r="B12">
        <v>0.36303877131923407</v>
      </c>
      <c r="C12" s="11">
        <v>0.93883939347778012</v>
      </c>
      <c r="D12">
        <v>245.60630035915574</v>
      </c>
      <c r="E12">
        <v>1995</v>
      </c>
      <c r="F12" s="6">
        <v>615.15899999999999</v>
      </c>
      <c r="G12" t="s">
        <v>23</v>
      </c>
      <c r="H12" s="12">
        <f>LN(H9)</f>
        <v>0.39517614433357756</v>
      </c>
      <c r="I12">
        <v>1996</v>
      </c>
      <c r="J12" s="6">
        <v>1107.2860000000001</v>
      </c>
      <c r="K12" t="s">
        <v>23</v>
      </c>
      <c r="L12" s="12">
        <f>LN(L9)</f>
        <v>0.41503427817788302</v>
      </c>
      <c r="M12">
        <v>1996</v>
      </c>
      <c r="N12" s="6">
        <v>1107.2860000000001</v>
      </c>
      <c r="O12" t="s">
        <v>23</v>
      </c>
      <c r="P12" s="12">
        <f>LN(P9)</f>
        <v>0.41531304121378382</v>
      </c>
      <c r="Q12">
        <v>1996</v>
      </c>
      <c r="R12" s="6">
        <v>1107.2860000000001</v>
      </c>
      <c r="S12" t="s">
        <v>23</v>
      </c>
      <c r="T12" s="12">
        <f>LN(T9)</f>
        <v>0.39964524093679576</v>
      </c>
      <c r="U12">
        <v>1996</v>
      </c>
      <c r="V12" s="6">
        <v>1107.2860000000001</v>
      </c>
      <c r="W12" t="s">
        <v>23</v>
      </c>
      <c r="X12" s="12">
        <f>LN(X9)</f>
        <v>0.39920758518751326</v>
      </c>
      <c r="Y12">
        <v>1996</v>
      </c>
      <c r="Z12" s="6">
        <v>1107.2860000000001</v>
      </c>
      <c r="AA12" t="s">
        <v>23</v>
      </c>
      <c r="AB12" s="12">
        <f>LN(AB9)</f>
        <v>0.39462282025195455</v>
      </c>
      <c r="AC12">
        <v>1996</v>
      </c>
      <c r="AD12" s="6">
        <v>1107.2860000000001</v>
      </c>
      <c r="AE12" t="s">
        <v>23</v>
      </c>
      <c r="AF12" s="12">
        <f>LN(AF9)</f>
        <v>0.39374457966869136</v>
      </c>
      <c r="AG12">
        <v>1996</v>
      </c>
      <c r="AH12" s="6">
        <v>1107.2860000000001</v>
      </c>
      <c r="AI12" t="s">
        <v>23</v>
      </c>
      <c r="AJ12" s="12">
        <f>LN(AJ9)</f>
        <v>0.39406401980755029</v>
      </c>
      <c r="AK12">
        <v>1996</v>
      </c>
      <c r="AL12" s="6">
        <v>1107.2860000000001</v>
      </c>
      <c r="AM12" t="s">
        <v>23</v>
      </c>
      <c r="AN12" s="12">
        <f>LN(AN9)</f>
        <v>0.3940017593136359</v>
      </c>
      <c r="AO12">
        <v>1996</v>
      </c>
      <c r="AP12" s="6">
        <v>1107.2860000000001</v>
      </c>
      <c r="AQ12" t="s">
        <v>23</v>
      </c>
      <c r="AR12" s="12">
        <f>LN(AR9)</f>
        <v>0.39590594181198824</v>
      </c>
      <c r="AS12">
        <v>1996</v>
      </c>
      <c r="AT12" s="6">
        <v>1107.2860000000001</v>
      </c>
      <c r="AU12" t="s">
        <v>23</v>
      </c>
      <c r="AV12" s="12">
        <f>LN(AV9)</f>
        <v>0.39666544208321014</v>
      </c>
      <c r="AW12">
        <v>1996</v>
      </c>
      <c r="AX12" s="6">
        <v>1107.2860000000001</v>
      </c>
      <c r="AY12" t="s">
        <v>23</v>
      </c>
      <c r="AZ12" s="12">
        <f>LN(AZ9)</f>
        <v>0.39738943684567413</v>
      </c>
      <c r="BA12">
        <v>1995</v>
      </c>
      <c r="BB12" s="6">
        <v>615.15899999999999</v>
      </c>
      <c r="BC12" t="s">
        <v>23</v>
      </c>
      <c r="BD12" s="12">
        <f>LN(BD9)</f>
        <v>0.39774928909081225</v>
      </c>
      <c r="BE12">
        <v>1995</v>
      </c>
      <c r="BF12" s="6">
        <v>615.15899999999999</v>
      </c>
      <c r="BG12" t="s">
        <v>23</v>
      </c>
      <c r="BH12" s="12">
        <f>LN(BH9)</f>
        <v>0.39849418613758586</v>
      </c>
      <c r="BI12">
        <v>1995</v>
      </c>
      <c r="BJ12" s="6">
        <v>615.15899999999999</v>
      </c>
      <c r="BK12" t="s">
        <v>23</v>
      </c>
      <c r="BL12" s="12">
        <f>LN(BL9)</f>
        <v>0.39554453121092326</v>
      </c>
      <c r="BM12">
        <v>1995</v>
      </c>
      <c r="BN12" s="6">
        <v>615.15899999999999</v>
      </c>
      <c r="BO12" t="s">
        <v>23</v>
      </c>
      <c r="BP12" s="12">
        <f>LN(BP9)</f>
        <v>0.39523490644234954</v>
      </c>
      <c r="BQ12">
        <v>1995</v>
      </c>
      <c r="BR12" s="6">
        <v>615.15899999999999</v>
      </c>
      <c r="BS12" t="s">
        <v>23</v>
      </c>
      <c r="BT12" s="12">
        <f>LN(BT9)</f>
        <v>0.39408124947341394</v>
      </c>
      <c r="BU12">
        <v>1995</v>
      </c>
      <c r="BV12" s="6">
        <v>615.15899999999999</v>
      </c>
      <c r="BW12" t="s">
        <v>23</v>
      </c>
      <c r="BX12" s="12">
        <f>LN(BX9)</f>
        <v>0.38745675487663855</v>
      </c>
      <c r="BY12">
        <v>1995</v>
      </c>
      <c r="BZ12" s="6">
        <v>615.15899999999999</v>
      </c>
      <c r="CA12" t="s">
        <v>23</v>
      </c>
      <c r="CB12" s="12">
        <f>LN(CB9)</f>
        <v>0.38796241675216897</v>
      </c>
      <c r="CC12">
        <v>1995</v>
      </c>
      <c r="CD12" s="6">
        <v>615.15899999999999</v>
      </c>
    </row>
    <row r="13" spans="2:84" x14ac:dyDescent="0.45">
      <c r="B13">
        <v>0.36288748753203448</v>
      </c>
      <c r="C13" s="11">
        <v>0.93705940624786077</v>
      </c>
      <c r="D13">
        <v>238.20796097043802</v>
      </c>
      <c r="E13">
        <v>1996</v>
      </c>
      <c r="F13" s="6">
        <v>1107.2860000000001</v>
      </c>
      <c r="G13" t="s">
        <v>24</v>
      </c>
      <c r="H13" s="12">
        <f>LN(H10)</f>
        <v>0.32624651219611445</v>
      </c>
      <c r="I13">
        <v>1997</v>
      </c>
      <c r="J13" s="6">
        <v>1414.865</v>
      </c>
      <c r="K13" t="s">
        <v>24</v>
      </c>
      <c r="L13" s="12">
        <f>LN(L10)</f>
        <v>0.33840733181690957</v>
      </c>
      <c r="M13">
        <v>1997</v>
      </c>
      <c r="N13" s="6">
        <v>1414.865</v>
      </c>
      <c r="O13" t="s">
        <v>24</v>
      </c>
      <c r="P13" s="12">
        <f>LN(P10)</f>
        <v>0.34177434270861867</v>
      </c>
      <c r="Q13">
        <v>1997</v>
      </c>
      <c r="R13" s="6">
        <v>1414.865</v>
      </c>
      <c r="S13" t="s">
        <v>24</v>
      </c>
      <c r="T13" s="12">
        <f>LN(T10)</f>
        <v>0.32434966750403105</v>
      </c>
      <c r="U13">
        <v>1997</v>
      </c>
      <c r="V13" s="6">
        <v>1414.865</v>
      </c>
      <c r="W13" t="s">
        <v>24</v>
      </c>
      <c r="X13" s="12">
        <f>LN(X10)</f>
        <v>0.32602567301639207</v>
      </c>
      <c r="Y13">
        <v>1997</v>
      </c>
      <c r="Z13" s="6">
        <v>1414.865</v>
      </c>
      <c r="AA13" t="s">
        <v>24</v>
      </c>
      <c r="AB13" s="12">
        <f>LN(AB10)</f>
        <v>0.32231441972600267</v>
      </c>
      <c r="AC13">
        <v>1997</v>
      </c>
      <c r="AD13" s="6">
        <v>1414.865</v>
      </c>
      <c r="AE13" t="s">
        <v>24</v>
      </c>
      <c r="AF13" s="12">
        <f>LN(AF10)</f>
        <v>0.32341537481811738</v>
      </c>
      <c r="AG13">
        <v>1997</v>
      </c>
      <c r="AH13" s="6">
        <v>1414.865</v>
      </c>
      <c r="AI13" t="s">
        <v>24</v>
      </c>
      <c r="AJ13" s="12">
        <f>LN(AJ10)</f>
        <v>0.32489734289698813</v>
      </c>
      <c r="AK13">
        <v>1997</v>
      </c>
      <c r="AL13" s="6">
        <v>1414.865</v>
      </c>
      <c r="AM13" t="s">
        <v>24</v>
      </c>
      <c r="AN13" s="12">
        <f>LN(AN10)</f>
        <v>0.32781938669633448</v>
      </c>
      <c r="AO13">
        <v>1997</v>
      </c>
      <c r="AP13" s="6">
        <v>1414.865</v>
      </c>
      <c r="AQ13" t="s">
        <v>24</v>
      </c>
      <c r="AR13" s="12">
        <f>LN(AR10)</f>
        <v>0.32712031833663452</v>
      </c>
      <c r="AS13">
        <v>1997</v>
      </c>
      <c r="AT13" s="6">
        <v>1414.865</v>
      </c>
      <c r="AU13" t="s">
        <v>24</v>
      </c>
      <c r="AV13" s="12">
        <f>LN(AV10)</f>
        <v>0.32759618228094356</v>
      </c>
      <c r="AW13">
        <v>1997</v>
      </c>
      <c r="AX13" s="6">
        <v>1414.865</v>
      </c>
      <c r="AY13" t="s">
        <v>24</v>
      </c>
      <c r="AZ13" s="12">
        <f>LN(AZ10)</f>
        <v>0.32746603416220871</v>
      </c>
      <c r="BA13">
        <v>1997</v>
      </c>
      <c r="BB13" s="6">
        <v>1414.865</v>
      </c>
      <c r="BC13" t="s">
        <v>24</v>
      </c>
      <c r="BD13" s="12">
        <f>LN(BD10)</f>
        <v>0.32676630430348497</v>
      </c>
      <c r="BE13">
        <v>1996</v>
      </c>
      <c r="BF13" s="6">
        <v>1107.2860000000001</v>
      </c>
      <c r="BG13" t="s">
        <v>24</v>
      </c>
      <c r="BH13" s="12">
        <f>LN(BH10)</f>
        <v>0.32773205075624867</v>
      </c>
      <c r="BI13">
        <v>1996</v>
      </c>
      <c r="BJ13" s="6">
        <v>1107.2860000000001</v>
      </c>
      <c r="BK13" t="s">
        <v>24</v>
      </c>
      <c r="BL13" s="12">
        <f>LN(BL10)</f>
        <v>0.32323603456571498</v>
      </c>
      <c r="BM13">
        <v>1996</v>
      </c>
      <c r="BN13" s="6">
        <v>1107.2860000000001</v>
      </c>
      <c r="BO13" t="s">
        <v>24</v>
      </c>
      <c r="BP13" s="12">
        <f>LN(BP10)</f>
        <v>0.32260267680960414</v>
      </c>
      <c r="BQ13">
        <v>1996</v>
      </c>
      <c r="BR13" s="6">
        <v>1107.2860000000001</v>
      </c>
      <c r="BS13" t="s">
        <v>24</v>
      </c>
      <c r="BT13" s="12">
        <f>LN(BT10)</f>
        <v>0.3213026016184175</v>
      </c>
      <c r="BU13">
        <v>1996</v>
      </c>
      <c r="BV13" s="6">
        <v>1107.2860000000001</v>
      </c>
      <c r="BW13" t="s">
        <v>24</v>
      </c>
      <c r="BX13" s="12">
        <f>LN(BX10)</f>
        <v>0.31745220406822611</v>
      </c>
      <c r="BY13">
        <v>1996</v>
      </c>
      <c r="BZ13" s="6">
        <v>1107.2860000000001</v>
      </c>
      <c r="CA13" t="s">
        <v>24</v>
      </c>
      <c r="CB13" s="12">
        <f>LN(CB10)</f>
        <v>0.3166237901854147</v>
      </c>
      <c r="CC13">
        <v>1996</v>
      </c>
      <c r="CD13" s="6">
        <v>1107.2860000000001</v>
      </c>
    </row>
    <row r="14" spans="2:84" x14ac:dyDescent="0.45">
      <c r="B14">
        <v>0.36373889787819336</v>
      </c>
      <c r="C14" s="11">
        <v>0.93760049162786296</v>
      </c>
      <c r="D14">
        <v>240.41227659326276</v>
      </c>
      <c r="E14">
        <v>1997</v>
      </c>
      <c r="F14" s="6">
        <v>1414.865</v>
      </c>
      <c r="G14" t="s">
        <v>25</v>
      </c>
      <c r="H14" s="12">
        <f>H12-H11</f>
        <v>3.3871021835241155E-2</v>
      </c>
      <c r="I14">
        <v>1998</v>
      </c>
      <c r="J14" s="6">
        <v>4921.2700000000004</v>
      </c>
      <c r="K14" t="s">
        <v>25</v>
      </c>
      <c r="L14" s="12">
        <f>L12-L11</f>
        <v>3.757969156295704E-2</v>
      </c>
      <c r="M14">
        <v>1998</v>
      </c>
      <c r="N14" s="6">
        <v>4921.2700000000004</v>
      </c>
      <c r="O14" t="s">
        <v>25</v>
      </c>
      <c r="P14" s="12">
        <f>P12-P11</f>
        <v>3.6093508997422752E-2</v>
      </c>
      <c r="Q14">
        <v>1998</v>
      </c>
      <c r="R14" s="6">
        <v>4921.2700000000004</v>
      </c>
      <c r="S14" t="s">
        <v>25</v>
      </c>
      <c r="T14" s="12">
        <f>T12-T11</f>
        <v>3.6939276138947152E-2</v>
      </c>
      <c r="U14">
        <v>1998</v>
      </c>
      <c r="V14" s="6">
        <v>4921.2700000000004</v>
      </c>
      <c r="W14" t="s">
        <v>25</v>
      </c>
      <c r="X14" s="12">
        <f>X12-X11</f>
        <v>3.5921656385953571E-2</v>
      </c>
      <c r="Y14">
        <v>1998</v>
      </c>
      <c r="Z14" s="6">
        <v>4921.2700000000004</v>
      </c>
      <c r="AA14" t="s">
        <v>25</v>
      </c>
      <c r="AB14" s="12">
        <f>AB12-AB11</f>
        <v>3.5500779496612955E-2</v>
      </c>
      <c r="AC14">
        <v>1998</v>
      </c>
      <c r="AD14" s="6">
        <v>4921.2700000000004</v>
      </c>
      <c r="AE14" t="s">
        <v>25</v>
      </c>
      <c r="AF14" s="12">
        <f>AF12-AF11</f>
        <v>3.4546455172595303E-2</v>
      </c>
      <c r="AG14">
        <v>1998</v>
      </c>
      <c r="AH14" s="6">
        <v>4921.2700000000004</v>
      </c>
      <c r="AI14" t="s">
        <v>25</v>
      </c>
      <c r="AJ14" s="12">
        <f>AJ12-AJ11</f>
        <v>3.3985453970708845E-2</v>
      </c>
      <c r="AK14">
        <v>1998</v>
      </c>
      <c r="AL14" s="6">
        <v>4921.2700000000004</v>
      </c>
      <c r="AM14" t="s">
        <v>25</v>
      </c>
      <c r="AN14" s="12">
        <f>AN12-AN11</f>
        <v>3.2543772897431711E-2</v>
      </c>
      <c r="AO14">
        <v>1998</v>
      </c>
      <c r="AP14" s="6">
        <v>4921.2700000000004</v>
      </c>
      <c r="AQ14" t="s">
        <v>25</v>
      </c>
      <c r="AR14" s="12">
        <f>AR12-AR11</f>
        <v>3.3801495548865745E-2</v>
      </c>
      <c r="AS14">
        <v>1998</v>
      </c>
      <c r="AT14" s="6">
        <v>4921.2700000000004</v>
      </c>
      <c r="AU14" t="s">
        <v>25</v>
      </c>
      <c r="AV14" s="12">
        <f>AV12-AV11</f>
        <v>3.393842806489078E-2</v>
      </c>
      <c r="AW14">
        <v>1998</v>
      </c>
      <c r="AX14" s="6">
        <v>4921.2700000000004</v>
      </c>
      <c r="AY14" t="s">
        <v>25</v>
      </c>
      <c r="AZ14" s="12">
        <f>AZ12-AZ11</f>
        <v>3.4350665526440061E-2</v>
      </c>
      <c r="BA14">
        <v>1998</v>
      </c>
      <c r="BB14" s="6">
        <v>4921.2700000000004</v>
      </c>
      <c r="BC14" t="s">
        <v>25</v>
      </c>
      <c r="BD14" s="12">
        <f>BD12-BD11</f>
        <v>3.4861801558777772E-2</v>
      </c>
      <c r="BE14">
        <v>1998</v>
      </c>
      <c r="BF14" s="6">
        <v>4921.2700000000004</v>
      </c>
      <c r="BG14" t="s">
        <v>25</v>
      </c>
      <c r="BH14" s="12">
        <f>BH12-BH11</f>
        <v>3.4755288259392503E-2</v>
      </c>
      <c r="BI14">
        <v>1997</v>
      </c>
      <c r="BJ14" s="6">
        <v>1414.865</v>
      </c>
      <c r="BK14" t="s">
        <v>25</v>
      </c>
      <c r="BL14" s="12">
        <f>BL12-BL11</f>
        <v>3.5500825819439197E-2</v>
      </c>
      <c r="BM14">
        <v>1997</v>
      </c>
      <c r="BN14" s="6">
        <v>1414.865</v>
      </c>
      <c r="BO14" t="s">
        <v>25</v>
      </c>
      <c r="BP14" s="12">
        <f>BP12-BP11</f>
        <v>3.565682961708827E-2</v>
      </c>
      <c r="BQ14">
        <v>1997</v>
      </c>
      <c r="BR14" s="6">
        <v>1414.865</v>
      </c>
      <c r="BS14" t="s">
        <v>25</v>
      </c>
      <c r="BT14" s="12">
        <f>BT12-BT11</f>
        <v>3.5727378549666067E-2</v>
      </c>
      <c r="BU14">
        <v>1997</v>
      </c>
      <c r="BV14" s="6">
        <v>1414.865</v>
      </c>
      <c r="BW14" t="s">
        <v>25</v>
      </c>
      <c r="BX14" s="12">
        <f>BX12-BX11</f>
        <v>3.4389820806225047E-2</v>
      </c>
      <c r="BY14">
        <v>1997</v>
      </c>
      <c r="BZ14" s="6">
        <v>1414.865</v>
      </c>
      <c r="CA14" t="s">
        <v>25</v>
      </c>
      <c r="CB14" s="12">
        <f>CB12-CB11</f>
        <v>3.5033298178162031E-2</v>
      </c>
      <c r="CC14">
        <v>1997</v>
      </c>
      <c r="CD14" s="6">
        <v>1414.865</v>
      </c>
    </row>
    <row r="15" spans="2:84" x14ac:dyDescent="0.45">
      <c r="B15">
        <v>0.36004370539148406</v>
      </c>
      <c r="C15" s="11">
        <v>0.9342286483307396</v>
      </c>
      <c r="D15">
        <v>227.2670090232908</v>
      </c>
      <c r="E15">
        <v>1998</v>
      </c>
      <c r="F15" s="6">
        <v>4921.2700000000004</v>
      </c>
      <c r="G15" t="s">
        <v>26</v>
      </c>
      <c r="H15" s="12">
        <f>H11-H13</f>
        <v>3.505861030222196E-2</v>
      </c>
      <c r="I15">
        <v>1999</v>
      </c>
      <c r="J15" s="6">
        <v>7381.902</v>
      </c>
      <c r="K15" t="s">
        <v>26</v>
      </c>
      <c r="L15" s="12">
        <f>L11-L13</f>
        <v>3.9047254798016406E-2</v>
      </c>
      <c r="M15">
        <v>1999</v>
      </c>
      <c r="N15" s="6">
        <v>7381.902</v>
      </c>
      <c r="O15" t="s">
        <v>26</v>
      </c>
      <c r="P15" s="12">
        <f>P11-P13</f>
        <v>3.7445189507742394E-2</v>
      </c>
      <c r="Q15">
        <v>1999</v>
      </c>
      <c r="R15" s="6">
        <v>7381.902</v>
      </c>
      <c r="S15" t="s">
        <v>26</v>
      </c>
      <c r="T15" s="12">
        <f>T11-T13</f>
        <v>3.8356297293817565E-2</v>
      </c>
      <c r="U15">
        <v>1999</v>
      </c>
      <c r="V15" s="6">
        <v>7381.902</v>
      </c>
      <c r="W15" t="s">
        <v>26</v>
      </c>
      <c r="X15" s="12">
        <f>X11-X13</f>
        <v>3.7260255785167617E-2</v>
      </c>
      <c r="Y15">
        <v>1999</v>
      </c>
      <c r="Z15" s="6">
        <v>7381.902</v>
      </c>
      <c r="AA15" t="s">
        <v>26</v>
      </c>
      <c r="AB15" s="12">
        <f>AB11-AB13</f>
        <v>3.6807621029338933E-2</v>
      </c>
      <c r="AC15">
        <v>1999</v>
      </c>
      <c r="AD15" s="6">
        <v>7381.902</v>
      </c>
      <c r="AE15" t="s">
        <v>26</v>
      </c>
      <c r="AF15" s="12">
        <f>AF11-AF13</f>
        <v>3.5782749677978676E-2</v>
      </c>
      <c r="AG15">
        <v>1999</v>
      </c>
      <c r="AH15" s="6">
        <v>7381.902</v>
      </c>
      <c r="AI15" t="s">
        <v>26</v>
      </c>
      <c r="AJ15" s="12">
        <f>AJ11-AJ13</f>
        <v>3.5181222939853318E-2</v>
      </c>
      <c r="AK15">
        <v>1999</v>
      </c>
      <c r="AL15" s="6">
        <v>7381.902</v>
      </c>
      <c r="AM15" t="s">
        <v>26</v>
      </c>
      <c r="AN15" s="12">
        <f>AN11-AN13</f>
        <v>3.3638599719869711E-2</v>
      </c>
      <c r="AO15">
        <v>1999</v>
      </c>
      <c r="AP15" s="6">
        <v>7381.902</v>
      </c>
      <c r="AQ15" t="s">
        <v>26</v>
      </c>
      <c r="AR15" s="12">
        <f>AR11-AR13</f>
        <v>3.4984127926487973E-2</v>
      </c>
      <c r="AS15">
        <v>1999</v>
      </c>
      <c r="AT15" s="6">
        <v>7381.902</v>
      </c>
      <c r="AU15" t="s">
        <v>26</v>
      </c>
      <c r="AV15" s="12">
        <f>AV11-AV13</f>
        <v>3.5130831737375801E-2</v>
      </c>
      <c r="AW15">
        <v>1999</v>
      </c>
      <c r="AX15" s="6">
        <v>7381.902</v>
      </c>
      <c r="AY15" t="s">
        <v>26</v>
      </c>
      <c r="AZ15" s="12">
        <f>AZ11-AZ13</f>
        <v>3.5572737157025358E-2</v>
      </c>
      <c r="BA15">
        <v>1999</v>
      </c>
      <c r="BB15" s="6">
        <v>7381.902</v>
      </c>
      <c r="BC15" t="s">
        <v>26</v>
      </c>
      <c r="BD15" s="12">
        <f>BD11-BD13</f>
        <v>3.6121183228549514E-2</v>
      </c>
      <c r="BE15">
        <v>1999</v>
      </c>
      <c r="BF15" s="6">
        <v>7381.902</v>
      </c>
      <c r="BG15" t="s">
        <v>26</v>
      </c>
      <c r="BH15" s="12">
        <f>BH11-BH13</f>
        <v>3.6006847121944685E-2</v>
      </c>
      <c r="BI15">
        <v>1999</v>
      </c>
      <c r="BJ15" s="6">
        <v>7381.902</v>
      </c>
      <c r="BK15" t="s">
        <v>26</v>
      </c>
      <c r="BL15" s="12">
        <f>BL11-BL13</f>
        <v>3.6807670825769079E-2</v>
      </c>
      <c r="BM15">
        <v>1998</v>
      </c>
      <c r="BN15" s="6">
        <v>4921.2700000000004</v>
      </c>
      <c r="BO15" t="s">
        <v>26</v>
      </c>
      <c r="BP15" s="12">
        <f>BP11-BP13</f>
        <v>3.6975400015657134E-2</v>
      </c>
      <c r="BQ15">
        <v>1998</v>
      </c>
      <c r="BR15" s="6">
        <v>4921.2700000000004</v>
      </c>
      <c r="BS15" t="s">
        <v>26</v>
      </c>
      <c r="BT15" s="12">
        <f>BT11-BT13</f>
        <v>3.705126930533037E-2</v>
      </c>
      <c r="BU15">
        <v>1998</v>
      </c>
      <c r="BV15" s="6">
        <v>4921.2700000000004</v>
      </c>
      <c r="BW15" t="s">
        <v>26</v>
      </c>
      <c r="BX15" s="12">
        <f>BX11-BX13</f>
        <v>3.56147300021874E-2</v>
      </c>
      <c r="BY15">
        <v>1998</v>
      </c>
      <c r="BZ15" s="6">
        <v>4921.2700000000004</v>
      </c>
      <c r="CA15" t="s">
        <v>26</v>
      </c>
      <c r="CB15" s="12">
        <f>CB11-CB13</f>
        <v>3.630532838859224E-2</v>
      </c>
      <c r="CC15">
        <v>1998</v>
      </c>
      <c r="CD15" s="6">
        <v>4921.2700000000004</v>
      </c>
    </row>
    <row r="16" spans="2:84" x14ac:dyDescent="0.45">
      <c r="B16">
        <v>0.35957807682526127</v>
      </c>
      <c r="C16" s="11">
        <v>0.93357535343967935</v>
      </c>
      <c r="D16">
        <v>224.87444688878048</v>
      </c>
      <c r="E16">
        <v>1999</v>
      </c>
      <c r="F16" s="6">
        <v>7381.902</v>
      </c>
      <c r="G16" t="s">
        <v>27</v>
      </c>
      <c r="H16" s="13">
        <f>AVERAGE(H14:H15)</f>
        <v>3.4464816068731557E-2</v>
      </c>
      <c r="I16">
        <v>2000</v>
      </c>
      <c r="J16" s="6">
        <v>12303.174000000001</v>
      </c>
      <c r="K16" t="s">
        <v>27</v>
      </c>
      <c r="L16" s="13">
        <f>AVERAGE(L14:L15)</f>
        <v>3.8313473180486723E-2</v>
      </c>
      <c r="M16">
        <v>2000</v>
      </c>
      <c r="N16" s="6">
        <v>12303.174000000001</v>
      </c>
      <c r="O16" t="s">
        <v>27</v>
      </c>
      <c r="P16" s="13">
        <f>AVERAGE(P14:P15)</f>
        <v>3.6769349252582573E-2</v>
      </c>
      <c r="Q16">
        <v>2000</v>
      </c>
      <c r="R16" s="6">
        <v>12303.174000000001</v>
      </c>
      <c r="S16" t="s">
        <v>27</v>
      </c>
      <c r="T16" s="13">
        <f>AVERAGE(T14:T15)</f>
        <v>3.7647786716382359E-2</v>
      </c>
      <c r="U16">
        <v>2000</v>
      </c>
      <c r="V16" s="6">
        <v>12303.174000000001</v>
      </c>
      <c r="W16" t="s">
        <v>27</v>
      </c>
      <c r="X16" s="13">
        <f>AVERAGE(X14:X15)</f>
        <v>3.6590956085560594E-2</v>
      </c>
      <c r="Y16">
        <v>2000</v>
      </c>
      <c r="Z16" s="6">
        <v>12303.174000000001</v>
      </c>
      <c r="AA16" t="s">
        <v>27</v>
      </c>
      <c r="AB16" s="13">
        <f>AVERAGE(AB14:AB15)</f>
        <v>3.6154200262975944E-2</v>
      </c>
      <c r="AC16">
        <v>2000</v>
      </c>
      <c r="AD16" s="6">
        <v>12303.174000000001</v>
      </c>
      <c r="AE16" t="s">
        <v>27</v>
      </c>
      <c r="AF16" s="13">
        <f>AVERAGE(AF14:AF15)</f>
        <v>3.5164602425286989E-2</v>
      </c>
      <c r="AG16">
        <v>2000</v>
      </c>
      <c r="AH16" s="6">
        <v>12303.174000000001</v>
      </c>
      <c r="AI16" t="s">
        <v>27</v>
      </c>
      <c r="AJ16" s="13">
        <f>AVERAGE(AJ14:AJ15)</f>
        <v>3.4583338455281082E-2</v>
      </c>
      <c r="AK16">
        <v>2000</v>
      </c>
      <c r="AL16" s="6">
        <v>12303.174000000001</v>
      </c>
      <c r="AM16" t="s">
        <v>27</v>
      </c>
      <c r="AN16" s="13">
        <f>AVERAGE(AN14:AN15)</f>
        <v>3.3091186308650711E-2</v>
      </c>
      <c r="AO16">
        <v>2000</v>
      </c>
      <c r="AP16" s="6">
        <v>12303.174000000001</v>
      </c>
      <c r="AQ16" t="s">
        <v>27</v>
      </c>
      <c r="AR16" s="13">
        <f>AVERAGE(AR14:AR15)</f>
        <v>3.4392811737676859E-2</v>
      </c>
      <c r="AS16">
        <v>2000</v>
      </c>
      <c r="AT16" s="6">
        <v>12303.174000000001</v>
      </c>
      <c r="AU16" t="s">
        <v>27</v>
      </c>
      <c r="AV16" s="13">
        <f>AVERAGE(AV14:AV15)</f>
        <v>3.453462990113329E-2</v>
      </c>
      <c r="AW16">
        <v>2000</v>
      </c>
      <c r="AX16" s="6">
        <v>12303.174000000001</v>
      </c>
      <c r="AY16" t="s">
        <v>27</v>
      </c>
      <c r="AZ16" s="13">
        <f>AVERAGE(AZ14:AZ15)</f>
        <v>3.4961701341732709E-2</v>
      </c>
      <c r="BA16">
        <v>2000</v>
      </c>
      <c r="BB16" s="6">
        <v>12303.174000000001</v>
      </c>
      <c r="BC16" t="s">
        <v>27</v>
      </c>
      <c r="BD16" s="13">
        <f>AVERAGE(BD14:BD15)</f>
        <v>3.5491492393663643E-2</v>
      </c>
      <c r="BE16">
        <v>2000</v>
      </c>
      <c r="BF16" s="6">
        <v>12303.174000000001</v>
      </c>
      <c r="BG16" t="s">
        <v>27</v>
      </c>
      <c r="BH16" s="13">
        <f>AVERAGE(BH14:BH15)</f>
        <v>3.5381067690668594E-2</v>
      </c>
      <c r="BI16">
        <v>2000</v>
      </c>
      <c r="BJ16" s="6">
        <v>12303.174000000001</v>
      </c>
      <c r="BK16" t="s">
        <v>27</v>
      </c>
      <c r="BL16" s="13">
        <f>AVERAGE(BL14:BL15)</f>
        <v>3.6154248322604138E-2</v>
      </c>
      <c r="BM16">
        <v>2000</v>
      </c>
      <c r="BN16" s="6">
        <v>12303.174000000001</v>
      </c>
      <c r="BO16" t="s">
        <v>27</v>
      </c>
      <c r="BP16" s="13">
        <f>AVERAGE(BP14:BP15)</f>
        <v>3.6316114816372702E-2</v>
      </c>
      <c r="BQ16">
        <v>1999</v>
      </c>
      <c r="BR16" s="6">
        <v>7381.902</v>
      </c>
      <c r="BS16" t="s">
        <v>27</v>
      </c>
      <c r="BT16" s="13">
        <f>AVERAGE(BT14:BT15)</f>
        <v>3.6389323927498218E-2</v>
      </c>
      <c r="BU16">
        <v>1999</v>
      </c>
      <c r="BV16" s="6">
        <v>7381.902</v>
      </c>
      <c r="BW16" t="s">
        <v>27</v>
      </c>
      <c r="BX16" s="13">
        <f>AVERAGE(BX14:BX15)</f>
        <v>3.5002275404206223E-2</v>
      </c>
      <c r="BY16">
        <v>1999</v>
      </c>
      <c r="BZ16" s="6">
        <v>7381.902</v>
      </c>
      <c r="CA16" t="s">
        <v>27</v>
      </c>
      <c r="CB16" s="13">
        <f>AVERAGE(CB14:CB15)</f>
        <v>3.5669313283377135E-2</v>
      </c>
      <c r="CC16">
        <v>1999</v>
      </c>
      <c r="CD16" s="6">
        <v>7381.902</v>
      </c>
    </row>
    <row r="17" spans="1:82" x14ac:dyDescent="0.45">
      <c r="B17">
        <v>0.35835387092374787</v>
      </c>
      <c r="C17" s="11">
        <v>0.93305276709717522</v>
      </c>
      <c r="D17">
        <v>222.99419447588394</v>
      </c>
      <c r="E17">
        <v>2000</v>
      </c>
      <c r="F17" s="6">
        <v>12303.174000000001</v>
      </c>
      <c r="G17" t="s">
        <v>28</v>
      </c>
      <c r="H17">
        <f>TINV(0.3173,H5)</f>
        <v>1.0303125548772687</v>
      </c>
      <c r="I17">
        <v>2001</v>
      </c>
      <c r="J17" s="6">
        <v>34448.885999999999</v>
      </c>
      <c r="K17" t="s">
        <v>28</v>
      </c>
      <c r="L17">
        <f>TINV(0.3173,L5)</f>
        <v>1.0322649192619053</v>
      </c>
      <c r="M17">
        <v>2001</v>
      </c>
      <c r="N17" s="6">
        <v>34448.885999999999</v>
      </c>
      <c r="O17" t="s">
        <v>28</v>
      </c>
      <c r="P17">
        <f>TINV(0.3173,P5)</f>
        <v>1.0322649192619053</v>
      </c>
      <c r="Q17">
        <v>2001</v>
      </c>
      <c r="R17" s="6">
        <v>34448.885999999999</v>
      </c>
      <c r="S17" t="s">
        <v>28</v>
      </c>
      <c r="T17">
        <f>TINV(0.3173,T5)</f>
        <v>1.0322649192619053</v>
      </c>
      <c r="U17">
        <v>2001</v>
      </c>
      <c r="V17" s="6">
        <v>34448.885999999999</v>
      </c>
      <c r="W17" t="s">
        <v>28</v>
      </c>
      <c r="X17">
        <f>TINV(0.3173,X5)</f>
        <v>1.0322649192619053</v>
      </c>
      <c r="Y17">
        <v>2001</v>
      </c>
      <c r="Z17" s="6">
        <v>34448.885999999999</v>
      </c>
      <c r="AA17" t="s">
        <v>28</v>
      </c>
      <c r="AB17">
        <f>TINV(0.3173,AB5)</f>
        <v>1.0322649192619053</v>
      </c>
      <c r="AC17">
        <v>2001</v>
      </c>
      <c r="AD17" s="6">
        <v>34448.885999999999</v>
      </c>
      <c r="AE17" t="s">
        <v>28</v>
      </c>
      <c r="AF17">
        <f>TINV(0.3173,AF5)</f>
        <v>1.0322649192619053</v>
      </c>
      <c r="AG17">
        <v>2001</v>
      </c>
      <c r="AH17" s="6">
        <v>34448.885999999999</v>
      </c>
      <c r="AI17" t="s">
        <v>28</v>
      </c>
      <c r="AJ17">
        <f>TINV(0.3173,AJ5)</f>
        <v>1.0322649192619053</v>
      </c>
      <c r="AK17">
        <v>2001</v>
      </c>
      <c r="AL17" s="6">
        <v>34448.885999999999</v>
      </c>
      <c r="AM17" t="s">
        <v>28</v>
      </c>
      <c r="AN17">
        <f>TINV(0.3173,AN5)</f>
        <v>1.0322649192619053</v>
      </c>
      <c r="AO17">
        <v>2001</v>
      </c>
      <c r="AP17" s="6">
        <v>34448.885999999999</v>
      </c>
      <c r="AQ17" t="s">
        <v>28</v>
      </c>
      <c r="AR17">
        <f>TINV(0.3173,AR5)</f>
        <v>1.0322649192619053</v>
      </c>
      <c r="AS17">
        <v>2001</v>
      </c>
      <c r="AT17" s="6">
        <v>34448.885999999999</v>
      </c>
      <c r="AU17" t="s">
        <v>28</v>
      </c>
      <c r="AV17">
        <f>TINV(0.3173,AV5)</f>
        <v>1.0322649192619053</v>
      </c>
      <c r="AW17">
        <v>2001</v>
      </c>
      <c r="AX17" s="6">
        <v>34448.885999999999</v>
      </c>
      <c r="AY17" t="s">
        <v>28</v>
      </c>
      <c r="AZ17">
        <f>TINV(0.3173,AZ5)</f>
        <v>1.0322649192619053</v>
      </c>
      <c r="BA17">
        <v>2001</v>
      </c>
      <c r="BB17" s="6">
        <v>34448.885999999999</v>
      </c>
      <c r="BC17" t="s">
        <v>28</v>
      </c>
      <c r="BD17">
        <f>TINV(0.3173,BD5)</f>
        <v>1.0322649192619053</v>
      </c>
      <c r="BE17">
        <v>2001</v>
      </c>
      <c r="BF17" s="6">
        <v>34448.885999999999</v>
      </c>
      <c r="BG17" t="s">
        <v>28</v>
      </c>
      <c r="BH17">
        <f>TINV(0.3173,BH5)</f>
        <v>1.0322649192619053</v>
      </c>
      <c r="BI17">
        <v>2001</v>
      </c>
      <c r="BJ17" s="6">
        <v>34448.885999999999</v>
      </c>
      <c r="BK17" t="s">
        <v>28</v>
      </c>
      <c r="BL17">
        <f>TINV(0.3173,BL5)</f>
        <v>1.0322649192619053</v>
      </c>
      <c r="BM17">
        <v>2001</v>
      </c>
      <c r="BN17" s="6">
        <v>34448.885999999999</v>
      </c>
      <c r="BO17" t="s">
        <v>28</v>
      </c>
      <c r="BP17">
        <f>TINV(0.3173,BP5)</f>
        <v>1.0322649192619053</v>
      </c>
      <c r="BQ17">
        <v>2001</v>
      </c>
      <c r="BR17" s="6">
        <v>34448.885999999999</v>
      </c>
      <c r="BS17" t="s">
        <v>28</v>
      </c>
      <c r="BT17">
        <f>TINV(0.3173,BT5)</f>
        <v>1.0322649192619053</v>
      </c>
      <c r="BU17">
        <v>2000</v>
      </c>
      <c r="BV17" s="6">
        <v>12303.174000000001</v>
      </c>
      <c r="BW17" t="s">
        <v>28</v>
      </c>
      <c r="BX17">
        <f>TINV(0.3173,BX5)</f>
        <v>1.0322649192619053</v>
      </c>
      <c r="BY17">
        <v>2000</v>
      </c>
      <c r="BZ17" s="6">
        <v>12303.174000000001</v>
      </c>
      <c r="CA17" t="s">
        <v>28</v>
      </c>
      <c r="CB17">
        <f>TINV(0.3173,CB5)</f>
        <v>1.0322649192619053</v>
      </c>
      <c r="CC17">
        <v>2000</v>
      </c>
      <c r="CD17" s="6">
        <v>12303.174000000001</v>
      </c>
    </row>
    <row r="18" spans="1:82" x14ac:dyDescent="0.45">
      <c r="B18">
        <v>0.35306693407041351</v>
      </c>
      <c r="C18" s="11">
        <v>0.93661606525649943</v>
      </c>
      <c r="D18">
        <v>236.42989512639352</v>
      </c>
      <c r="E18">
        <v>2001</v>
      </c>
      <c r="F18" s="6">
        <v>34448.885999999999</v>
      </c>
      <c r="G18" t="s">
        <v>29</v>
      </c>
      <c r="H18">
        <f>H17*G3</f>
        <v>2.3603772737369671E-2</v>
      </c>
      <c r="I18">
        <v>2002</v>
      </c>
      <c r="J18" s="6">
        <v>44291.43</v>
      </c>
      <c r="K18" t="s">
        <v>29</v>
      </c>
      <c r="L18">
        <f>L17*K3</f>
        <v>2.6583280085464848E-2</v>
      </c>
      <c r="M18">
        <v>2002</v>
      </c>
      <c r="N18" s="6">
        <v>44291.43</v>
      </c>
      <c r="O18" t="s">
        <v>29</v>
      </c>
      <c r="P18">
        <f>P17*O3</f>
        <v>2.55579647184641E-2</v>
      </c>
      <c r="Q18">
        <v>2002</v>
      </c>
      <c r="R18" s="6">
        <v>44291.43</v>
      </c>
      <c r="S18" t="s">
        <v>29</v>
      </c>
      <c r="T18">
        <f>T17*S3</f>
        <v>2.5739408561928023E-2</v>
      </c>
      <c r="U18">
        <v>2002</v>
      </c>
      <c r="V18" s="6">
        <v>44291.43</v>
      </c>
      <c r="W18" t="s">
        <v>29</v>
      </c>
      <c r="X18">
        <f>X17*W3</f>
        <v>2.503203152914266E-2</v>
      </c>
      <c r="Y18">
        <v>2002</v>
      </c>
      <c r="Z18" s="6">
        <v>44291.43</v>
      </c>
      <c r="AA18" t="s">
        <v>29</v>
      </c>
      <c r="AB18">
        <f>AB17*AA3</f>
        <v>2.4630733323507955E-2</v>
      </c>
      <c r="AC18">
        <v>2002</v>
      </c>
      <c r="AD18" s="6">
        <v>44291.43</v>
      </c>
      <c r="AE18" t="s">
        <v>29</v>
      </c>
      <c r="AF18">
        <f>AF17*AE3</f>
        <v>2.3958937145434848E-2</v>
      </c>
      <c r="AG18">
        <v>2002</v>
      </c>
      <c r="AH18" s="6">
        <v>44291.43</v>
      </c>
      <c r="AI18" t="s">
        <v>29</v>
      </c>
      <c r="AJ18">
        <f>AJ17*AI3</f>
        <v>2.3583974038948127E-2</v>
      </c>
      <c r="AK18">
        <v>2002</v>
      </c>
      <c r="AL18" s="6">
        <v>44291.43</v>
      </c>
      <c r="AM18" t="s">
        <v>29</v>
      </c>
      <c r="AN18">
        <f>AN17*AM3</f>
        <v>2.259831693842651E-2</v>
      </c>
      <c r="AO18">
        <v>2002</v>
      </c>
      <c r="AP18" s="6">
        <v>44291.43</v>
      </c>
      <c r="AQ18" t="s">
        <v>29</v>
      </c>
      <c r="AR18">
        <f>AR17*AQ3</f>
        <v>2.3501711227580938E-2</v>
      </c>
      <c r="AS18">
        <v>2002</v>
      </c>
      <c r="AT18" s="6">
        <v>44291.43</v>
      </c>
      <c r="AU18" t="s">
        <v>29</v>
      </c>
      <c r="AV18">
        <f>AV17*AU3</f>
        <v>2.3613239542356827E-2</v>
      </c>
      <c r="AW18">
        <v>2002</v>
      </c>
      <c r="AX18" s="6">
        <v>44291.43</v>
      </c>
      <c r="AY18" t="s">
        <v>29</v>
      </c>
      <c r="AZ18">
        <f>AZ17*AY3</f>
        <v>2.3912469301829394E-2</v>
      </c>
      <c r="BA18">
        <v>2002</v>
      </c>
      <c r="BB18" s="6">
        <v>44291.43</v>
      </c>
      <c r="BC18" t="s">
        <v>29</v>
      </c>
      <c r="BD18">
        <f>BD17*BC3</f>
        <v>2.4270852249701162E-2</v>
      </c>
      <c r="BE18">
        <v>2002</v>
      </c>
      <c r="BF18" s="6">
        <v>44291.43</v>
      </c>
      <c r="BG18" t="s">
        <v>29</v>
      </c>
      <c r="BH18">
        <f>BH17*BG3</f>
        <v>2.4216010400109012E-2</v>
      </c>
      <c r="BI18">
        <v>2002</v>
      </c>
      <c r="BJ18" s="6">
        <v>44291.43</v>
      </c>
      <c r="BK18" t="s">
        <v>29</v>
      </c>
      <c r="BL18">
        <f>BL17*BK3</f>
        <v>2.4653477807252383E-2</v>
      </c>
      <c r="BM18">
        <v>2002</v>
      </c>
      <c r="BN18" s="6">
        <v>44291.43</v>
      </c>
      <c r="BO18" t="s">
        <v>29</v>
      </c>
      <c r="BP18">
        <f>BP17*BO3</f>
        <v>2.4752229302952431E-2</v>
      </c>
      <c r="BQ18">
        <v>2002</v>
      </c>
      <c r="BR18" s="6">
        <v>44291.43</v>
      </c>
      <c r="BS18" t="s">
        <v>29</v>
      </c>
      <c r="BT18">
        <f>BT17*BS3</f>
        <v>2.4771738694390779E-2</v>
      </c>
      <c r="BU18">
        <v>2002</v>
      </c>
      <c r="BV18" s="6">
        <v>44291.43</v>
      </c>
      <c r="BW18" t="s">
        <v>29</v>
      </c>
      <c r="BX18">
        <f>BX17*BW3</f>
        <v>2.3702656346365241E-2</v>
      </c>
      <c r="BY18">
        <v>2001</v>
      </c>
      <c r="BZ18" s="6">
        <v>34448.885999999999</v>
      </c>
      <c r="CA18" t="s">
        <v>29</v>
      </c>
      <c r="CB18">
        <f>CB17*CA3</f>
        <v>2.4150649651538209E-2</v>
      </c>
      <c r="CC18">
        <v>2001</v>
      </c>
      <c r="CD18" s="6">
        <v>34448.885999999999</v>
      </c>
    </row>
    <row r="19" spans="1:82" x14ac:dyDescent="0.45">
      <c r="B19">
        <v>0.35292911857400694</v>
      </c>
      <c r="C19" s="11">
        <v>0.93430829938103777</v>
      </c>
      <c r="D19">
        <v>227.56196976550075</v>
      </c>
      <c r="E19">
        <v>2002</v>
      </c>
      <c r="F19" s="6">
        <v>44291.43</v>
      </c>
      <c r="G19" t="s">
        <v>30</v>
      </c>
      <c r="H19">
        <f>G2+H18</f>
        <v>1.4588050790224758</v>
      </c>
      <c r="I19">
        <v>2003</v>
      </c>
      <c r="J19" s="6">
        <v>86122.2</v>
      </c>
      <c r="K19" t="s">
        <v>30</v>
      </c>
      <c r="L19">
        <f>K2+L18</f>
        <v>1.4851504839016292</v>
      </c>
      <c r="M19">
        <v>2003</v>
      </c>
      <c r="N19" s="6">
        <v>86122.2</v>
      </c>
      <c r="O19" t="s">
        <v>30</v>
      </c>
      <c r="P19">
        <f>O2+P18</f>
        <v>1.4867017333849606</v>
      </c>
      <c r="Q19">
        <v>2003</v>
      </c>
      <c r="R19" s="6">
        <v>86122.2</v>
      </c>
      <c r="S19" t="s">
        <v>30</v>
      </c>
      <c r="T19">
        <f>S2+T18</f>
        <v>1.462952614393181</v>
      </c>
      <c r="U19">
        <v>2003</v>
      </c>
      <c r="V19" s="6">
        <v>86122.2</v>
      </c>
      <c r="W19" t="s">
        <v>30</v>
      </c>
      <c r="X19">
        <f>W2+X18</f>
        <v>1.4630790110414265</v>
      </c>
      <c r="Y19">
        <v>2003</v>
      </c>
      <c r="Z19" s="6">
        <v>86122.2</v>
      </c>
      <c r="AA19" t="s">
        <v>30</v>
      </c>
      <c r="AB19">
        <f>AA2+AB18</f>
        <v>1.4567022953261322</v>
      </c>
      <c r="AC19">
        <v>2003</v>
      </c>
      <c r="AD19" s="6">
        <v>86122.2</v>
      </c>
      <c r="AE19" t="s">
        <v>30</v>
      </c>
      <c r="AF19">
        <f>AE2+AF18</f>
        <v>1.4561394606545714</v>
      </c>
      <c r="AG19">
        <v>2003</v>
      </c>
      <c r="AH19" s="6">
        <v>86122.2</v>
      </c>
      <c r="AI19" t="s">
        <v>30</v>
      </c>
      <c r="AJ19">
        <f>AI2+AJ18</f>
        <v>1.4570260037480065</v>
      </c>
      <c r="AK19">
        <v>2003</v>
      </c>
      <c r="AL19" s="6">
        <v>86122.2</v>
      </c>
      <c r="AM19" t="s">
        <v>30</v>
      </c>
      <c r="AN19">
        <f>AM2+AN18</f>
        <v>1.4580190304874401</v>
      </c>
      <c r="AO19">
        <v>2003</v>
      </c>
      <c r="AP19" s="6">
        <v>86122.2</v>
      </c>
      <c r="AQ19" t="s">
        <v>30</v>
      </c>
      <c r="AR19">
        <f>AQ2+AR18</f>
        <v>1.4598506666345568</v>
      </c>
      <c r="AS19">
        <v>2003</v>
      </c>
      <c r="AT19" s="6">
        <v>86122.2</v>
      </c>
      <c r="AU19" t="s">
        <v>30</v>
      </c>
      <c r="AV19">
        <f>AU2+AV18</f>
        <v>1.4608566979096378</v>
      </c>
      <c r="AW19">
        <v>2003</v>
      </c>
      <c r="AX19" s="6">
        <v>86122.2</v>
      </c>
      <c r="AY19" t="s">
        <v>30</v>
      </c>
      <c r="AZ19">
        <f>AY2+AZ18</f>
        <v>1.4616040686624319</v>
      </c>
      <c r="BA19">
        <v>2003</v>
      </c>
      <c r="BB19" s="6">
        <v>86122.2</v>
      </c>
      <c r="BC19" t="s">
        <v>30</v>
      </c>
      <c r="BD19">
        <f>BC2+BD18</f>
        <v>1.4617449686315667</v>
      </c>
      <c r="BE19">
        <v>2003</v>
      </c>
      <c r="BF19" s="6">
        <v>86122.2</v>
      </c>
      <c r="BG19" t="s">
        <v>30</v>
      </c>
      <c r="BH19">
        <f>BG2+BH18</f>
        <v>1.4629145282770839</v>
      </c>
      <c r="BI19">
        <v>2003</v>
      </c>
      <c r="BJ19" s="6">
        <v>86122.2</v>
      </c>
      <c r="BK19" t="s">
        <v>30</v>
      </c>
      <c r="BL19">
        <f>BK2+BL18</f>
        <v>1.4580455379597468</v>
      </c>
      <c r="BM19">
        <v>2003</v>
      </c>
      <c r="BN19" s="6">
        <v>86122.2</v>
      </c>
      <c r="BO19" t="s">
        <v>30</v>
      </c>
      <c r="BP19">
        <f>BO2+BP18</f>
        <v>1.457477016528367</v>
      </c>
      <c r="BQ19">
        <v>2003</v>
      </c>
      <c r="BR19" s="6">
        <v>86122.2</v>
      </c>
      <c r="BS19" t="s">
        <v>30</v>
      </c>
      <c r="BT19">
        <f>BS2+BT18</f>
        <v>1.4557436489401279</v>
      </c>
      <c r="BU19">
        <v>2003</v>
      </c>
      <c r="BV19" s="6">
        <v>86122.2</v>
      </c>
      <c r="BW19" t="s">
        <v>30</v>
      </c>
      <c r="BX19">
        <f>BW2+BX18</f>
        <v>1.4471290723153971</v>
      </c>
      <c r="BY19">
        <v>2003</v>
      </c>
      <c r="BZ19" s="6">
        <v>86122.2</v>
      </c>
      <c r="CA19" t="s">
        <v>30</v>
      </c>
      <c r="CB19">
        <f>CA2+CB18</f>
        <v>1.4473809089194822</v>
      </c>
      <c r="CC19">
        <v>2002</v>
      </c>
      <c r="CD19" s="6">
        <v>44291.43</v>
      </c>
    </row>
    <row r="20" spans="1:82" x14ac:dyDescent="0.45">
      <c r="B20">
        <v>0.34915117856962108</v>
      </c>
      <c r="C20" s="11">
        <v>0.93661687183527342</v>
      </c>
      <c r="D20">
        <v>236.43310741018561</v>
      </c>
      <c r="E20">
        <v>2003</v>
      </c>
      <c r="F20" s="6">
        <v>86122.2</v>
      </c>
      <c r="G20" t="s">
        <v>31</v>
      </c>
      <c r="H20">
        <f>G2-H18</f>
        <v>1.4115975335477364</v>
      </c>
      <c r="K20" t="s">
        <v>31</v>
      </c>
      <c r="L20">
        <f>K2-L18</f>
        <v>1.4319839237306995</v>
      </c>
      <c r="O20" t="s">
        <v>31</v>
      </c>
      <c r="P20">
        <f>O2-P18</f>
        <v>1.4355858039480325</v>
      </c>
      <c r="S20" t="s">
        <v>31</v>
      </c>
      <c r="T20">
        <f>S2-T18</f>
        <v>1.411473797269325</v>
      </c>
      <c r="W20" t="s">
        <v>31</v>
      </c>
      <c r="X20">
        <f>W2-X18</f>
        <v>1.4130149479831413</v>
      </c>
      <c r="AA20" t="s">
        <v>31</v>
      </c>
      <c r="AB20">
        <f>AA2-AB18</f>
        <v>1.4074408286791165</v>
      </c>
      <c r="AE20" t="s">
        <v>31</v>
      </c>
      <c r="AF20">
        <f>AE2-AF18</f>
        <v>1.4082215863637015</v>
      </c>
      <c r="AI20" t="s">
        <v>31</v>
      </c>
      <c r="AJ20">
        <f>AI2-AJ18</f>
        <v>1.4098580556701104</v>
      </c>
      <c r="AM20" t="s">
        <v>31</v>
      </c>
      <c r="AN20">
        <f>AM2-AN18</f>
        <v>1.4128223966105871</v>
      </c>
      <c r="AQ20" t="s">
        <v>31</v>
      </c>
      <c r="AR20">
        <f>AQ2-AR18</f>
        <v>1.4128472441793947</v>
      </c>
      <c r="AU20" t="s">
        <v>31</v>
      </c>
      <c r="AV20">
        <f>AU2-AV18</f>
        <v>1.4136302188249243</v>
      </c>
      <c r="AY20" t="s">
        <v>31</v>
      </c>
      <c r="AZ20">
        <f>AY2-AZ18</f>
        <v>1.4137791300587732</v>
      </c>
      <c r="BC20" t="s">
        <v>31</v>
      </c>
      <c r="BD20">
        <f>BC2-BD18</f>
        <v>1.4132032641321641</v>
      </c>
      <c r="BG20" t="s">
        <v>31</v>
      </c>
      <c r="BH20">
        <f>BG2-BH18</f>
        <v>1.4144825074768659</v>
      </c>
      <c r="BK20" t="s">
        <v>31</v>
      </c>
      <c r="BL20">
        <f>BK2-BL18</f>
        <v>1.4087385823452419</v>
      </c>
      <c r="BO20" t="s">
        <v>31</v>
      </c>
      <c r="BP20">
        <f>BO2-BP18</f>
        <v>1.407972557922462</v>
      </c>
      <c r="BS20" t="s">
        <v>31</v>
      </c>
      <c r="BT20">
        <f>BS2-BT18</f>
        <v>1.4062001715513461</v>
      </c>
      <c r="BW20" t="s">
        <v>31</v>
      </c>
      <c r="BX20">
        <f>BW2-BX18</f>
        <v>1.3997237596226668</v>
      </c>
      <c r="CA20" t="s">
        <v>31</v>
      </c>
      <c r="CB20">
        <f>CA2-CB18</f>
        <v>1.3990796096164058</v>
      </c>
    </row>
    <row r="21" spans="1:82" x14ac:dyDescent="0.45">
      <c r="A21" t="s">
        <v>37</v>
      </c>
      <c r="B21" s="4">
        <f>AVERAGE(B2:B20)</f>
        <v>0.36158643322634831</v>
      </c>
      <c r="C21" s="4">
        <f>AVERAGE(C2:C20)</f>
        <v>0.93621167629579183</v>
      </c>
      <c r="D21" s="4">
        <f>AVERAGE(D2:D20)</f>
        <v>235.61390864134319</v>
      </c>
      <c r="E21" s="4">
        <f>AVERAGE(E2:E20)</f>
        <v>1991.8421052631579</v>
      </c>
      <c r="F21" s="4">
        <f>AVERAGE(F2:F20)</f>
        <v>10185.825631578946</v>
      </c>
      <c r="G21" t="s">
        <v>22</v>
      </c>
      <c r="H21" s="12">
        <f>LN(G2)</f>
        <v>0.36130512249833641</v>
      </c>
      <c r="K21" t="s">
        <v>22</v>
      </c>
      <c r="L21" s="12">
        <f>LN(K2)</f>
        <v>0.37745458661492598</v>
      </c>
      <c r="O21" t="s">
        <v>22</v>
      </c>
      <c r="P21" s="12">
        <f>LN(O2)</f>
        <v>0.37921953221636107</v>
      </c>
      <c r="S21" t="s">
        <v>22</v>
      </c>
      <c r="T21" s="12">
        <f>LN(S2)</f>
        <v>0.36270596479784861</v>
      </c>
      <c r="W21" t="s">
        <v>22</v>
      </c>
      <c r="X21" s="12">
        <f>LN(W2)</f>
        <v>0.36328592880155969</v>
      </c>
      <c r="AA21" t="s">
        <v>22</v>
      </c>
      <c r="AB21" s="12">
        <f>LN(AA2)</f>
        <v>0.3591220407553416</v>
      </c>
      <c r="AE21" t="s">
        <v>22</v>
      </c>
      <c r="AF21" s="12">
        <f>LN(AE2)</f>
        <v>0.35919812449609606</v>
      </c>
      <c r="AI21" t="s">
        <v>22</v>
      </c>
      <c r="AJ21" s="12">
        <f>LN(AI2)</f>
        <v>0.36007856583684145</v>
      </c>
      <c r="AM21" t="s">
        <v>22</v>
      </c>
      <c r="AN21" s="12">
        <f>LN(AM2)</f>
        <v>0.36145798641620419</v>
      </c>
      <c r="AQ21" t="s">
        <v>22</v>
      </c>
      <c r="AR21" s="12">
        <f>LN(AQ2)</f>
        <v>0.36210444626312249</v>
      </c>
      <c r="AU21" t="s">
        <v>22</v>
      </c>
      <c r="AV21" s="12">
        <f>LN(AU2)</f>
        <v>0.36272701401831936</v>
      </c>
      <c r="AY21" t="s">
        <v>22</v>
      </c>
      <c r="AZ21" s="12">
        <f>LN(AY2)</f>
        <v>0.36303877131923407</v>
      </c>
      <c r="BC21" t="s">
        <v>22</v>
      </c>
      <c r="BD21" s="12">
        <f>LN(BC2)</f>
        <v>0.36288748753203448</v>
      </c>
      <c r="BG21" t="s">
        <v>22</v>
      </c>
      <c r="BH21" s="12">
        <f>LN(BG2)</f>
        <v>0.36373889787819336</v>
      </c>
      <c r="BK21" t="s">
        <v>22</v>
      </c>
      <c r="BL21" s="12">
        <f>LN(BK2)</f>
        <v>0.36004370539148406</v>
      </c>
      <c r="BO21" t="s">
        <v>22</v>
      </c>
      <c r="BP21" s="12">
        <f>LN(BO2)</f>
        <v>0.35957807682526127</v>
      </c>
      <c r="BS21" t="s">
        <v>22</v>
      </c>
      <c r="BT21" s="12">
        <f>LN(BS2)</f>
        <v>0.35835387092374787</v>
      </c>
      <c r="BW21" t="s">
        <v>22</v>
      </c>
      <c r="BX21" s="12">
        <f>LN(BW2)</f>
        <v>0.35306693407041351</v>
      </c>
      <c r="CA21" t="s">
        <v>22</v>
      </c>
      <c r="CB21" s="12">
        <f>LN(CA2)</f>
        <v>0.35292911857400694</v>
      </c>
    </row>
    <row r="22" spans="1:82" x14ac:dyDescent="0.45">
      <c r="A22" t="s">
        <v>38</v>
      </c>
      <c r="B22" s="4">
        <f>STDEV(B2:B20)</f>
        <v>7.1101156376169464E-3</v>
      </c>
      <c r="C22" s="4">
        <f>STDEV(C2:C20)</f>
        <v>3.6187073940109342E-3</v>
      </c>
      <c r="D22" s="4">
        <f>STDEV(D2:D20)</f>
        <v>14.63737378376644</v>
      </c>
      <c r="E22" s="4">
        <f>STDEV(E2:E20)</f>
        <v>8.8585373629356159</v>
      </c>
      <c r="F22" s="4">
        <f>STDEV(F2:F20)</f>
        <v>22146.140195751439</v>
      </c>
      <c r="G22" t="s">
        <v>32</v>
      </c>
      <c r="H22" s="12">
        <f>LN(H19)</f>
        <v>0.37761766159047017</v>
      </c>
      <c r="K22" t="s">
        <v>32</v>
      </c>
      <c r="L22" s="12">
        <f>LN(L19)</f>
        <v>0.39551610308121438</v>
      </c>
      <c r="O22" t="s">
        <v>32</v>
      </c>
      <c r="P22" s="12">
        <f>LN(P19)</f>
        <v>0.39656006456435583</v>
      </c>
      <c r="S22" t="s">
        <v>32</v>
      </c>
      <c r="T22" s="12">
        <f>LN(T19)</f>
        <v>0.38045673217180143</v>
      </c>
      <c r="W22" t="s">
        <v>32</v>
      </c>
      <c r="X22" s="12">
        <f>LN(X19)</f>
        <v>0.38054312675976509</v>
      </c>
      <c r="AA22" t="s">
        <v>32</v>
      </c>
      <c r="AB22" s="12">
        <f>LN(AB19)</f>
        <v>0.37617517917422982</v>
      </c>
      <c r="AE22" t="s">
        <v>32</v>
      </c>
      <c r="AF22" s="12">
        <f>LN(AF19)</f>
        <v>0.37578872860415696</v>
      </c>
      <c r="AI22" t="s">
        <v>32</v>
      </c>
      <c r="AJ22" s="12">
        <f>LN(AJ19)</f>
        <v>0.37639737451297089</v>
      </c>
      <c r="AM22" t="s">
        <v>32</v>
      </c>
      <c r="AN22" s="12">
        <f>LN(AN19)</f>
        <v>0.3770786859618051</v>
      </c>
      <c r="AQ22" t="s">
        <v>32</v>
      </c>
      <c r="AR22" s="12">
        <f>LN(AR19)</f>
        <v>0.37833414736195342</v>
      </c>
      <c r="AU22" t="s">
        <v>32</v>
      </c>
      <c r="AV22" s="12">
        <f>LN(AV19)</f>
        <v>0.37902304302269663</v>
      </c>
      <c r="AY22" t="s">
        <v>32</v>
      </c>
      <c r="AZ22" s="12">
        <f>LN(AZ19)</f>
        <v>0.37953450978224068</v>
      </c>
      <c r="BC22" t="s">
        <v>32</v>
      </c>
      <c r="BD22" s="12">
        <f>LN(BD19)</f>
        <v>0.37963090605066191</v>
      </c>
      <c r="BG22" t="s">
        <v>32</v>
      </c>
      <c r="BH22" s="12">
        <f>LN(BH19)</f>
        <v>0.38043069810105107</v>
      </c>
      <c r="BK22" t="s">
        <v>32</v>
      </c>
      <c r="BL22" s="12">
        <f>LN(BL19)</f>
        <v>0.37709686626727174</v>
      </c>
      <c r="BO22" t="s">
        <v>32</v>
      </c>
      <c r="BP22" s="12">
        <f>LN(BP19)</f>
        <v>0.37670687001242514</v>
      </c>
      <c r="BS22" t="s">
        <v>32</v>
      </c>
      <c r="BT22" s="12">
        <f>LN(BT19)</f>
        <v>0.37551686898480813</v>
      </c>
      <c r="BW22" t="s">
        <v>32</v>
      </c>
      <c r="BX22" s="12">
        <f>LN(BX19)</f>
        <v>0.36958164361280083</v>
      </c>
      <c r="CA22" t="s">
        <v>32</v>
      </c>
      <c r="CB22" s="12">
        <f>LN(CB19)</f>
        <v>0.36975565344959754</v>
      </c>
    </row>
    <row r="23" spans="1:82" x14ac:dyDescent="0.45">
      <c r="A23" t="s">
        <v>39</v>
      </c>
      <c r="B23" s="4">
        <f>MIN(B2:B20)</f>
        <v>0.34915117856962108</v>
      </c>
      <c r="C23" s="4">
        <f>MIN(C2:C20)</f>
        <v>0.92969806114178399</v>
      </c>
      <c r="D23" s="4">
        <f>MIN(D2:D20)</f>
        <v>211.5897401957659</v>
      </c>
      <c r="E23" s="4">
        <f>MIN(E2:E20)</f>
        <v>1974</v>
      </c>
      <c r="F23" s="4">
        <f>MIN(F2:F20)</f>
        <v>1.627</v>
      </c>
      <c r="G23" t="s">
        <v>33</v>
      </c>
      <c r="H23" s="12">
        <f>LN(H20)</f>
        <v>0.34472206554324947</v>
      </c>
      <c r="K23" t="s">
        <v>33</v>
      </c>
      <c r="L23" s="12">
        <f>LN(L20)</f>
        <v>0.35906084203039462</v>
      </c>
      <c r="O23" t="s">
        <v>33</v>
      </c>
      <c r="P23" s="12">
        <f>LN(P20)</f>
        <v>0.36157299165788143</v>
      </c>
      <c r="S23" t="s">
        <v>33</v>
      </c>
      <c r="T23" s="12">
        <f>LN(T20)</f>
        <v>0.34463440479083418</v>
      </c>
      <c r="W23" t="s">
        <v>33</v>
      </c>
      <c r="X23" s="12">
        <f>LN(X20)</f>
        <v>0.34572568254462344</v>
      </c>
      <c r="AA23" t="s">
        <v>33</v>
      </c>
      <c r="AB23" s="12">
        <f>LN(AB20)</f>
        <v>0.3417730401331649</v>
      </c>
      <c r="AE23" t="s">
        <v>33</v>
      </c>
      <c r="AF23" s="12">
        <f>LN(AF20)</f>
        <v>0.34232762203220557</v>
      </c>
      <c r="AI23" t="s">
        <v>33</v>
      </c>
      <c r="AJ23" s="12">
        <f>LN(AJ20)</f>
        <v>0.34348902958502842</v>
      </c>
      <c r="AM23" t="s">
        <v>33</v>
      </c>
      <c r="AN23" s="12">
        <f>LN(AN20)</f>
        <v>0.34558940338246952</v>
      </c>
      <c r="AQ23" t="s">
        <v>33</v>
      </c>
      <c r="AR23" s="12">
        <f>LN(AR20)</f>
        <v>0.34560699041277876</v>
      </c>
      <c r="AU23" t="s">
        <v>33</v>
      </c>
      <c r="AV23" s="12">
        <f>LN(AV20)</f>
        <v>0.34616101900547458</v>
      </c>
      <c r="AY23" t="s">
        <v>33</v>
      </c>
      <c r="AZ23" s="12">
        <f>LN(AZ20)</f>
        <v>0.34626635305202524</v>
      </c>
      <c r="BC23" t="s">
        <v>33</v>
      </c>
      <c r="BD23" s="12">
        <f>LN(BD20)</f>
        <v>0.34585894624556079</v>
      </c>
      <c r="BG23" t="s">
        <v>33</v>
      </c>
      <c r="BH23" s="12">
        <f>LN(BH20)</f>
        <v>0.34676374510604097</v>
      </c>
      <c r="BK23" t="s">
        <v>33</v>
      </c>
      <c r="BL23" s="12">
        <f>LN(BL20)</f>
        <v>0.3426946815263992</v>
      </c>
      <c r="BO23" t="s">
        <v>33</v>
      </c>
      <c r="BP23" s="12">
        <f>LN(BP20)</f>
        <v>0.34215076743402817</v>
      </c>
      <c r="BS23" t="s">
        <v>33</v>
      </c>
      <c r="BT23" s="12">
        <f>LN(BT20)</f>
        <v>0.34089115277932247</v>
      </c>
      <c r="BW23" t="s">
        <v>33</v>
      </c>
      <c r="BX23" s="12">
        <f>LN(BX20)</f>
        <v>0.33627490259689702</v>
      </c>
      <c r="CA23" t="s">
        <v>33</v>
      </c>
      <c r="CB23" s="12">
        <f>LN(CB20)</f>
        <v>0.33581459872223812</v>
      </c>
    </row>
    <row r="24" spans="1:82" x14ac:dyDescent="0.45">
      <c r="A24" t="s">
        <v>40</v>
      </c>
      <c r="B24" s="4">
        <f>MAX(B2:B20)</f>
        <v>0.37921953221636107</v>
      </c>
      <c r="C24" s="4">
        <f>MAX(C2:C20)</f>
        <v>0.94456234940242834</v>
      </c>
      <c r="D24" s="4">
        <f>MAX(D2:D20)</f>
        <v>272.61251924519451</v>
      </c>
      <c r="E24" s="4">
        <f>MAX(E2:E20)</f>
        <v>2003</v>
      </c>
      <c r="F24" s="4">
        <f>MAX(F2:F20)</f>
        <v>86122.2</v>
      </c>
      <c r="G24" t="s">
        <v>34</v>
      </c>
      <c r="H24" s="12">
        <f>H22-H21</f>
        <v>1.631253909213376E-2</v>
      </c>
      <c r="K24" t="s">
        <v>34</v>
      </c>
      <c r="L24" s="12">
        <f>L22-L21</f>
        <v>1.8061516466288396E-2</v>
      </c>
      <c r="O24" t="s">
        <v>34</v>
      </c>
      <c r="P24" s="12">
        <f>P22-P21</f>
        <v>1.7340532347994764E-2</v>
      </c>
      <c r="S24" t="s">
        <v>34</v>
      </c>
      <c r="T24" s="12">
        <f>T22-T21</f>
        <v>1.7750767373952814E-2</v>
      </c>
      <c r="W24" t="s">
        <v>34</v>
      </c>
      <c r="X24" s="12">
        <f>X22-X21</f>
        <v>1.7257197958205406E-2</v>
      </c>
      <c r="AA24" t="s">
        <v>34</v>
      </c>
      <c r="AB24" s="12">
        <f>AB22-AB21</f>
        <v>1.7053138418888225E-2</v>
      </c>
      <c r="AE24" t="s">
        <v>34</v>
      </c>
      <c r="AF24" s="12">
        <f>AF22-AF21</f>
        <v>1.6590604108060902E-2</v>
      </c>
      <c r="AI24" t="s">
        <v>34</v>
      </c>
      <c r="AJ24" s="12">
        <f>AJ22-AJ21</f>
        <v>1.6318808676129448E-2</v>
      </c>
      <c r="AM24" t="s">
        <v>34</v>
      </c>
      <c r="AN24" s="12">
        <f>AN22-AN21</f>
        <v>1.5620699545600913E-2</v>
      </c>
      <c r="AQ24" t="s">
        <v>34</v>
      </c>
      <c r="AR24" s="12">
        <f>AR22-AR21</f>
        <v>1.6229701098830929E-2</v>
      </c>
      <c r="AU24" t="s">
        <v>34</v>
      </c>
      <c r="AV24" s="12">
        <f>AV22-AV21</f>
        <v>1.6296029004377266E-2</v>
      </c>
      <c r="AY24" t="s">
        <v>34</v>
      </c>
      <c r="AZ24" s="12">
        <f>AZ22-AZ21</f>
        <v>1.6495738463006615E-2</v>
      </c>
      <c r="BC24" t="s">
        <v>34</v>
      </c>
      <c r="BD24" s="12">
        <f>BD22-BD21</f>
        <v>1.6743418518627429E-2</v>
      </c>
      <c r="BG24" t="s">
        <v>34</v>
      </c>
      <c r="BH24" s="12">
        <f>BH22-BH21</f>
        <v>1.6691800222857711E-2</v>
      </c>
      <c r="BK24" t="s">
        <v>34</v>
      </c>
      <c r="BL24" s="12">
        <f>BL22-BL21</f>
        <v>1.7053160875787676E-2</v>
      </c>
      <c r="BO24" t="s">
        <v>34</v>
      </c>
      <c r="BP24" s="12">
        <f>BP22-BP21</f>
        <v>1.7128793187163871E-2</v>
      </c>
      <c r="BS24" t="s">
        <v>34</v>
      </c>
      <c r="BT24" s="12">
        <f>BT22-BT21</f>
        <v>1.7162998061060253E-2</v>
      </c>
      <c r="BW24" t="s">
        <v>34</v>
      </c>
      <c r="BX24" s="12">
        <f>BX22-BX21</f>
        <v>1.6514709542387318E-2</v>
      </c>
      <c r="CA24" t="s">
        <v>34</v>
      </c>
      <c r="CB24" s="12">
        <f>CB22-CB21</f>
        <v>1.6826534875590604E-2</v>
      </c>
    </row>
    <row r="25" spans="1:82" x14ac:dyDescent="0.45">
      <c r="A25" t="s">
        <v>41</v>
      </c>
      <c r="B25" s="4">
        <f>ABS(B24-B23)</f>
        <v>3.0068353646739987E-2</v>
      </c>
      <c r="C25" s="4">
        <f>ABS(C24-C23)</f>
        <v>1.4864288260644343E-2</v>
      </c>
      <c r="D25" s="4">
        <f>ABS(D24-D23)</f>
        <v>61.022779049428607</v>
      </c>
      <c r="E25" s="4">
        <f>ABS(E24-E23)</f>
        <v>29</v>
      </c>
      <c r="F25" s="4">
        <f>ABS(F24-F23)</f>
        <v>86120.573000000004</v>
      </c>
      <c r="G25" t="s">
        <v>35</v>
      </c>
      <c r="H25" s="12">
        <f>H21-H23</f>
        <v>1.6583056955086939E-2</v>
      </c>
      <c r="K25" t="s">
        <v>35</v>
      </c>
      <c r="L25" s="12">
        <f>L21-L23</f>
        <v>1.8393744584531357E-2</v>
      </c>
      <c r="O25" t="s">
        <v>35</v>
      </c>
      <c r="P25" s="12">
        <f>P21-P23</f>
        <v>1.764654055847964E-2</v>
      </c>
      <c r="S25" t="s">
        <v>35</v>
      </c>
      <c r="T25" s="12">
        <f>T21-T23</f>
        <v>1.8071560007014431E-2</v>
      </c>
      <c r="W25" t="s">
        <v>35</v>
      </c>
      <c r="X25" s="12">
        <f>X21-X23</f>
        <v>1.7560246256936252E-2</v>
      </c>
      <c r="AA25" t="s">
        <v>35</v>
      </c>
      <c r="AB25" s="12">
        <f>AB21-AB23</f>
        <v>1.7349000622176702E-2</v>
      </c>
      <c r="AE25" t="s">
        <v>35</v>
      </c>
      <c r="AF25" s="12">
        <f>AF21-AF23</f>
        <v>1.6870502463890491E-2</v>
      </c>
      <c r="AI25" t="s">
        <v>35</v>
      </c>
      <c r="AJ25" s="12">
        <f>AJ21-AJ23</f>
        <v>1.6589536251813031E-2</v>
      </c>
      <c r="AM25" t="s">
        <v>35</v>
      </c>
      <c r="AN25" s="12">
        <f>AN21-AN23</f>
        <v>1.5868583033734673E-2</v>
      </c>
      <c r="AQ25" t="s">
        <v>35</v>
      </c>
      <c r="AR25" s="12">
        <f>AR21-AR23</f>
        <v>1.6497455850343734E-2</v>
      </c>
      <c r="AU25" t="s">
        <v>35</v>
      </c>
      <c r="AV25" s="12">
        <f>AV21-AV23</f>
        <v>1.6565995012844781E-2</v>
      </c>
      <c r="AY25" t="s">
        <v>35</v>
      </c>
      <c r="AZ25" s="12">
        <f>AZ21-AZ23</f>
        <v>1.6772418267208822E-2</v>
      </c>
      <c r="BC25" t="s">
        <v>35</v>
      </c>
      <c r="BD25" s="12">
        <f>BD21-BD23</f>
        <v>1.7028541286473686E-2</v>
      </c>
      <c r="BG25" t="s">
        <v>35</v>
      </c>
      <c r="BH25" s="12">
        <f>BH21-BH23</f>
        <v>1.6975152772152391E-2</v>
      </c>
      <c r="BK25" t="s">
        <v>35</v>
      </c>
      <c r="BL25" s="12">
        <f>BL21-BL23</f>
        <v>1.7349023865084856E-2</v>
      </c>
      <c r="BO25" t="s">
        <v>35</v>
      </c>
      <c r="BP25" s="12">
        <f>BP21-BP23</f>
        <v>1.7427309391233103E-2</v>
      </c>
      <c r="BS25" t="s">
        <v>35</v>
      </c>
      <c r="BT25" s="12">
        <f>BT21-BT23</f>
        <v>1.7462718144425404E-2</v>
      </c>
      <c r="BW25" t="s">
        <v>35</v>
      </c>
      <c r="BX25" s="12">
        <f>BX21-BX23</f>
        <v>1.6792031473516489E-2</v>
      </c>
      <c r="CA25" t="s">
        <v>35</v>
      </c>
      <c r="CB25" s="12">
        <f>CB21-CB23</f>
        <v>1.7114519851768817E-2</v>
      </c>
    </row>
    <row r="26" spans="1:82" x14ac:dyDescent="0.45">
      <c r="A26" t="s">
        <v>42</v>
      </c>
      <c r="B26" s="4">
        <f>COUNT(B2:B20)</f>
        <v>19</v>
      </c>
      <c r="G26" t="s">
        <v>36</v>
      </c>
      <c r="H26" s="13">
        <f>AVERAGE(H24:H25)</f>
        <v>1.6447798023610349E-2</v>
      </c>
      <c r="K26" t="s">
        <v>36</v>
      </c>
      <c r="L26" s="13">
        <f>AVERAGE(L24:L25)</f>
        <v>1.8227630525409877E-2</v>
      </c>
      <c r="O26" t="s">
        <v>36</v>
      </c>
      <c r="P26" s="13">
        <f>AVERAGE(P24:P25)</f>
        <v>1.7493536453237202E-2</v>
      </c>
      <c r="S26" t="s">
        <v>36</v>
      </c>
      <c r="T26" s="13">
        <f>AVERAGE(T24:T25)</f>
        <v>1.7911163690483622E-2</v>
      </c>
      <c r="W26" t="s">
        <v>36</v>
      </c>
      <c r="X26" s="13">
        <f>AVERAGE(X24:X25)</f>
        <v>1.7408722107570829E-2</v>
      </c>
      <c r="AA26" t="s">
        <v>36</v>
      </c>
      <c r="AB26" s="13">
        <f>AVERAGE(AB24:AB25)</f>
        <v>1.7201069520532464E-2</v>
      </c>
      <c r="AE26" t="s">
        <v>36</v>
      </c>
      <c r="AF26" s="13">
        <f>AVERAGE(AF24:AF25)</f>
        <v>1.6730553285975697E-2</v>
      </c>
      <c r="AI26" t="s">
        <v>36</v>
      </c>
      <c r="AJ26" s="13">
        <f>AVERAGE(AJ24:AJ25)</f>
        <v>1.6454172463971239E-2</v>
      </c>
      <c r="AM26" t="s">
        <v>36</v>
      </c>
      <c r="AN26" s="13">
        <f>AVERAGE(AN24:AN25)</f>
        <v>1.5744641289667793E-2</v>
      </c>
      <c r="AQ26" t="s">
        <v>36</v>
      </c>
      <c r="AR26" s="13">
        <f>AVERAGE(AR24:AR25)</f>
        <v>1.6363578474587331E-2</v>
      </c>
      <c r="AU26" t="s">
        <v>36</v>
      </c>
      <c r="AV26" s="13">
        <f>AVERAGE(AV24:AV25)</f>
        <v>1.6431012008611023E-2</v>
      </c>
      <c r="AY26" t="s">
        <v>36</v>
      </c>
      <c r="AZ26" s="13">
        <f>AVERAGE(AZ24:AZ25)</f>
        <v>1.6634078365107718E-2</v>
      </c>
      <c r="BC26" t="s">
        <v>36</v>
      </c>
      <c r="BD26" s="13">
        <f>AVERAGE(BD24:BD25)</f>
        <v>1.6885979902550557E-2</v>
      </c>
      <c r="BG26" t="s">
        <v>36</v>
      </c>
      <c r="BH26" s="13">
        <f>AVERAGE(BH24:BH25)</f>
        <v>1.6833476497505051E-2</v>
      </c>
      <c r="BK26" t="s">
        <v>36</v>
      </c>
      <c r="BL26" s="13">
        <f>AVERAGE(BL24:BL25)</f>
        <v>1.7201092370436266E-2</v>
      </c>
      <c r="BO26" t="s">
        <v>36</v>
      </c>
      <c r="BP26" s="13">
        <f>AVERAGE(BP24:BP25)</f>
        <v>1.7278051289198487E-2</v>
      </c>
      <c r="BS26" t="s">
        <v>36</v>
      </c>
      <c r="BT26" s="13">
        <f>AVERAGE(BT24:BT25)</f>
        <v>1.7312858102742829E-2</v>
      </c>
      <c r="BW26" t="s">
        <v>36</v>
      </c>
      <c r="BX26" s="13">
        <f>AVERAGE(BX24:BX25)</f>
        <v>1.6653370507951903E-2</v>
      </c>
      <c r="CA26" t="s">
        <v>36</v>
      </c>
      <c r="CB26" s="13">
        <f>AVERAGE(CB24:CB25)</f>
        <v>1.697052736367971E-2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workbookViewId="0">
      <selection activeCell="F1" sqref="F1"/>
    </sheetView>
  </sheetViews>
  <sheetFormatPr defaultColWidth="11.3984375" defaultRowHeight="14.25" x14ac:dyDescent="0.45"/>
  <sheetData>
    <row r="1" spans="2:104" ht="16.5" thickTop="1" thickBot="1" x14ac:dyDescent="0.55000000000000004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9">
        <f>LN(G2)</f>
        <v>0.32737334118583811</v>
      </c>
      <c r="H1" s="10">
        <f>G4</f>
        <v>0.96262334794513038</v>
      </c>
      <c r="I1" t="s">
        <v>1</v>
      </c>
      <c r="J1" t="s">
        <v>2</v>
      </c>
      <c r="K1" s="9">
        <f>LN(K2)</f>
        <v>0.31768410372944278</v>
      </c>
      <c r="L1" s="10">
        <f>K4</f>
        <v>0.95478698396854011</v>
      </c>
      <c r="M1" t="s">
        <v>1</v>
      </c>
      <c r="N1" t="s">
        <v>2</v>
      </c>
      <c r="O1" s="9">
        <f>LN(O2)</f>
        <v>0.33041529963127186</v>
      </c>
      <c r="P1" s="10">
        <f>O4</f>
        <v>0.95909418588381246</v>
      </c>
      <c r="Q1" t="s">
        <v>1</v>
      </c>
      <c r="R1" t="s">
        <v>2</v>
      </c>
      <c r="S1" s="9">
        <f>LN(S2)</f>
        <v>0.33170363636157985</v>
      </c>
      <c r="T1" s="10">
        <f>S4</f>
        <v>0.96120141421460625</v>
      </c>
      <c r="U1" t="s">
        <v>1</v>
      </c>
      <c r="V1" t="s">
        <v>2</v>
      </c>
      <c r="W1" s="9">
        <f>LN(W2)</f>
        <v>0.33267009491827276</v>
      </c>
      <c r="X1" s="10">
        <f>W4</f>
        <v>0.96282691614929505</v>
      </c>
      <c r="Y1" t="s">
        <v>1</v>
      </c>
      <c r="Z1" t="s">
        <v>2</v>
      </c>
      <c r="AA1" s="9">
        <f>LN(AA2)</f>
        <v>0.33171769056222666</v>
      </c>
      <c r="AB1" s="10">
        <f>AA4</f>
        <v>0.96409780844161974</v>
      </c>
      <c r="AC1" t="s">
        <v>1</v>
      </c>
      <c r="AD1" t="s">
        <v>2</v>
      </c>
      <c r="AE1" s="9">
        <f>LN(AE2)</f>
        <v>0.32791938288426653</v>
      </c>
      <c r="AF1" s="10">
        <f>AE4</f>
        <v>0.96159882654292861</v>
      </c>
      <c r="AG1" t="s">
        <v>1</v>
      </c>
      <c r="AH1" t="s">
        <v>2</v>
      </c>
      <c r="AI1" s="9">
        <f>LN(AI2)</f>
        <v>0.32847201157170752</v>
      </c>
      <c r="AJ1" s="10">
        <f>AI4</f>
        <v>0.96221808462350888</v>
      </c>
      <c r="AK1" t="s">
        <v>1</v>
      </c>
      <c r="AL1" t="s">
        <v>2</v>
      </c>
      <c r="AM1" s="9">
        <f>LN(AM2)</f>
        <v>0.32683971716381915</v>
      </c>
      <c r="AN1" s="10">
        <f>AM4</f>
        <v>0.96250099965994307</v>
      </c>
      <c r="AO1" t="s">
        <v>1</v>
      </c>
      <c r="AP1" t="s">
        <v>2</v>
      </c>
      <c r="AQ1" s="9">
        <f>LN(AQ2)</f>
        <v>0.32727440474040798</v>
      </c>
      <c r="AR1" s="10">
        <f>AQ4</f>
        <v>0.96256590043577273</v>
      </c>
      <c r="AS1" t="s">
        <v>1</v>
      </c>
      <c r="AT1" t="s">
        <v>2</v>
      </c>
      <c r="AU1" s="9">
        <f>LN(AU2)</f>
        <v>0.32719104141456623</v>
      </c>
      <c r="AV1" s="10">
        <f>AU4</f>
        <v>0.96374102239670567</v>
      </c>
      <c r="AW1" t="s">
        <v>1</v>
      </c>
      <c r="AX1" t="s">
        <v>2</v>
      </c>
      <c r="AY1" s="9">
        <f>LN(AY2)</f>
        <v>0.32781077738458658</v>
      </c>
      <c r="AZ1" s="10">
        <f>AY4</f>
        <v>0.96458327169853564</v>
      </c>
      <c r="BA1" t="s">
        <v>1</v>
      </c>
      <c r="BB1" t="s">
        <v>2</v>
      </c>
      <c r="BC1" s="9">
        <f>LN(BC2)</f>
        <v>0.32834588656423658</v>
      </c>
      <c r="BD1" s="10">
        <f>BC4</f>
        <v>0.96499485188477419</v>
      </c>
      <c r="BE1" t="s">
        <v>1</v>
      </c>
      <c r="BF1" t="s">
        <v>2</v>
      </c>
      <c r="BG1" s="9">
        <f>LN(BG2)</f>
        <v>0.32930703218716528</v>
      </c>
      <c r="BH1" s="10">
        <f>BG4</f>
        <v>0.96672875773556333</v>
      </c>
      <c r="BI1" t="s">
        <v>1</v>
      </c>
      <c r="BJ1" t="s">
        <v>2</v>
      </c>
      <c r="BK1" s="9">
        <f>LN(BK2)</f>
        <v>0.32898748990268156</v>
      </c>
      <c r="BL1" s="10">
        <f>BK4</f>
        <v>0.96460805371847913</v>
      </c>
      <c r="BM1" t="s">
        <v>1</v>
      </c>
      <c r="BN1" t="s">
        <v>2</v>
      </c>
      <c r="BO1" s="9">
        <f>LN(BO2)</f>
        <v>0.32908237090625597</v>
      </c>
      <c r="BP1" s="10">
        <f>BO4</f>
        <v>0.96421278447525982</v>
      </c>
      <c r="BQ1" t="s">
        <v>1</v>
      </c>
      <c r="BR1" t="s">
        <v>2</v>
      </c>
      <c r="BS1" s="9">
        <f>LN(BS2)</f>
        <v>0.32892384468467278</v>
      </c>
      <c r="BT1" s="10">
        <f>BS4</f>
        <v>0.96342750713901404</v>
      </c>
      <c r="BU1" t="s">
        <v>1</v>
      </c>
      <c r="BV1" t="s">
        <v>2</v>
      </c>
      <c r="BW1" s="9">
        <f>LN(BW2)</f>
        <v>0.32850095600559631</v>
      </c>
      <c r="BX1" s="10">
        <f>BW4</f>
        <v>0.96252919307088602</v>
      </c>
      <c r="BY1" t="s">
        <v>1</v>
      </c>
      <c r="BZ1" t="s">
        <v>2</v>
      </c>
      <c r="CA1" s="9">
        <f>LN(CA2)</f>
        <v>0.32883106129038109</v>
      </c>
      <c r="CB1" s="10">
        <f>CA4</f>
        <v>0.96260668886571188</v>
      </c>
      <c r="CC1" t="s">
        <v>1</v>
      </c>
      <c r="CD1" t="s">
        <v>2</v>
      </c>
      <c r="CE1" s="9">
        <f>LN(CE2)</f>
        <v>0.32638811845587345</v>
      </c>
      <c r="CF1" s="10">
        <f>CE4</f>
        <v>0.96144965260621584</v>
      </c>
      <c r="CG1" t="s">
        <v>1</v>
      </c>
      <c r="CH1" t="s">
        <v>2</v>
      </c>
      <c r="CI1" s="9">
        <f>LN(CI2)</f>
        <v>0.32606009292151045</v>
      </c>
      <c r="CJ1" s="10">
        <f>CI4</f>
        <v>0.96128778108479196</v>
      </c>
      <c r="CK1" t="s">
        <v>1</v>
      </c>
      <c r="CL1" t="s">
        <v>2</v>
      </c>
      <c r="CM1" s="9">
        <f>LN(CM2)</f>
        <v>0.32534014182586563</v>
      </c>
      <c r="CN1" s="10">
        <f>CM4</f>
        <v>0.96130098966046218</v>
      </c>
      <c r="CO1" t="s">
        <v>1</v>
      </c>
      <c r="CP1" t="s">
        <v>2</v>
      </c>
      <c r="CQ1" s="9">
        <f>LN(CQ2)</f>
        <v>0.32266158795563088</v>
      </c>
      <c r="CR1" s="10">
        <f>CQ4</f>
        <v>0.96346124430948965</v>
      </c>
      <c r="CS1" t="s">
        <v>1</v>
      </c>
      <c r="CT1" t="s">
        <v>2</v>
      </c>
      <c r="CU1" s="9">
        <f>LN(CU2)</f>
        <v>0.32260216693289451</v>
      </c>
      <c r="CV1" s="10">
        <f>CU4</f>
        <v>0.9627712906346183</v>
      </c>
      <c r="CW1" t="s">
        <v>1</v>
      </c>
      <c r="CX1" t="s">
        <v>2</v>
      </c>
      <c r="CY1" s="9">
        <f>LN(CY2)</f>
        <v>0.32086898533719838</v>
      </c>
      <c r="CZ1" s="10">
        <f>CY4</f>
        <v>0.96435142253080874</v>
      </c>
    </row>
    <row r="2" spans="2:104" ht="14.65" thickTop="1" x14ac:dyDescent="0.45">
      <c r="B2">
        <v>0.31768410372944278</v>
      </c>
      <c r="C2" s="11">
        <v>0.95478698396854011</v>
      </c>
      <c r="D2">
        <v>443.4680192400333</v>
      </c>
      <c r="E2">
        <v>1956</v>
      </c>
      <c r="F2" s="6">
        <v>1.1999999999999999E-3</v>
      </c>
      <c r="G2">
        <f t="array" ref="G2:H6">LOGEST(F2:F25,E2:E25,TRUE, TRUE)</f>
        <v>1.3873193239490631</v>
      </c>
      <c r="H2">
        <v>2.9606684511185204E-281</v>
      </c>
      <c r="I2">
        <v>1963</v>
      </c>
      <c r="J2" s="6">
        <v>6.0999999999999999E-2</v>
      </c>
      <c r="K2">
        <f t="array" ref="K2:L6">LOGEST(J2:J24,I2:I24,TRUE, TRUE)</f>
        <v>1.3739421694598921</v>
      </c>
      <c r="L2">
        <v>7.1678516225232847E-273</v>
      </c>
      <c r="M2">
        <v>1956</v>
      </c>
      <c r="N2" s="6">
        <v>1.1999999999999999E-3</v>
      </c>
      <c r="O2">
        <f t="array" ref="O2:P6">LOGEST(N2:N24,M2:M24,TRUE, TRUE)</f>
        <v>1.3915459169840174</v>
      </c>
      <c r="P2">
        <v>6.8653159091102071E-284</v>
      </c>
      <c r="Q2">
        <v>1956</v>
      </c>
      <c r="R2" s="6">
        <v>1.1999999999999999E-3</v>
      </c>
      <c r="S2">
        <f t="array" ref="S2:T6">LOGEST(R2:R24,Q2:Q24,TRUE, TRUE)</f>
        <v>1.3933398520488631</v>
      </c>
      <c r="T2">
        <v>5.2397634398697888E-285</v>
      </c>
      <c r="U2">
        <v>1956</v>
      </c>
      <c r="V2" s="6">
        <v>1.1999999999999999E-3</v>
      </c>
      <c r="W2">
        <f t="array" ref="W2:X6">LOGEST(V2:V24,U2:U24,TRUE, TRUE)</f>
        <v>1.3946871082000085</v>
      </c>
      <c r="X2">
        <v>7.6008152725447435E-286</v>
      </c>
      <c r="Y2">
        <v>1956</v>
      </c>
      <c r="Z2" s="6">
        <v>1.1999999999999999E-3</v>
      </c>
      <c r="AA2">
        <f t="array" ref="AA2:AB6">LOGEST(Z2:Z24,Y2:Y24,TRUE, TRUE)</f>
        <v>1.3933594344643203</v>
      </c>
      <c r="AB2">
        <v>5.0326023558261328E-285</v>
      </c>
      <c r="AC2">
        <v>1956</v>
      </c>
      <c r="AD2" s="6">
        <v>1.1999999999999999E-3</v>
      </c>
      <c r="AE2">
        <f t="array" ref="AE2:AF6">LOGEST(AD2:AD24,AC2:AC24,TRUE, TRUE)</f>
        <v>1.3880770650092551</v>
      </c>
      <c r="AF2">
        <v>9.9231649630141463E-282</v>
      </c>
      <c r="AG2">
        <v>1956</v>
      </c>
      <c r="AH2" s="6">
        <v>1.1999999999999999E-3</v>
      </c>
      <c r="AI2">
        <f t="array" ref="AI2:AJ6">LOGEST(AH2:AH24,AG2:AG24,TRUE, TRUE)</f>
        <v>1.3888443682131115</v>
      </c>
      <c r="AJ2">
        <v>3.277162019493143E-282</v>
      </c>
      <c r="AK2">
        <v>1956</v>
      </c>
      <c r="AL2" s="6">
        <v>1.1999999999999999E-3</v>
      </c>
      <c r="AM2">
        <f t="array" ref="AM2:AN6">LOGEST(AL2:AL24,AK2:AK24,TRUE, TRUE)</f>
        <v>1.3865792145192406</v>
      </c>
      <c r="AN2">
        <v>8.6893260322711545E-281</v>
      </c>
      <c r="AO2">
        <v>1956</v>
      </c>
      <c r="AP2" s="6">
        <v>1.1999999999999999E-3</v>
      </c>
      <c r="AQ2">
        <f t="array" ref="AQ2:AR6">LOGEST(AP2:AP24,AO2:AO24,TRUE, TRUE)</f>
        <v>1.3871820742960834</v>
      </c>
      <c r="AR2">
        <v>3.6259765675253777E-281</v>
      </c>
      <c r="AS2">
        <v>1956</v>
      </c>
      <c r="AT2" s="6">
        <v>1.1999999999999999E-3</v>
      </c>
      <c r="AU2">
        <f t="array" ref="AU2:AV6">LOGEST(AT2:AT24,AS2:AS24,TRUE, TRUE)</f>
        <v>1.3870664390047602</v>
      </c>
      <c r="AV2">
        <v>4.3969805674675892E-281</v>
      </c>
      <c r="AW2">
        <v>1956</v>
      </c>
      <c r="AX2" s="6">
        <v>1.1999999999999999E-3</v>
      </c>
      <c r="AY2">
        <f t="array" ref="AY2:AZ6">LOGEST(AX2:AX24,AW2:AW24,TRUE, TRUE)</f>
        <v>1.3879263203920109</v>
      </c>
      <c r="AZ2">
        <v>1.2960744956215846E-281</v>
      </c>
      <c r="BA2">
        <v>1956</v>
      </c>
      <c r="BB2" s="6">
        <v>1.1999999999999999E-3</v>
      </c>
      <c r="BC2">
        <f t="array" ref="BC2:BD6">LOGEST(BB2:BB24,BA2:BA24,TRUE, TRUE)</f>
        <v>1.3886692112528634</v>
      </c>
      <c r="BD2">
        <v>4.4971446759674832E-282</v>
      </c>
      <c r="BE2">
        <v>1956</v>
      </c>
      <c r="BF2" s="6">
        <v>1.1999999999999999E-3</v>
      </c>
      <c r="BG2">
        <f t="array" ref="BG2:BH6">LOGEST(BF2:BF24,BE2:BE24,TRUE, TRUE)</f>
        <v>1.3900045662194453</v>
      </c>
      <c r="BH2">
        <v>6.7681017209984596E-283</v>
      </c>
      <c r="BI2">
        <v>1956</v>
      </c>
      <c r="BJ2" s="6">
        <v>1.1999999999999999E-3</v>
      </c>
      <c r="BK2">
        <f t="array" ref="BK2:BL6">LOGEST(BJ2:BJ24,BI2:BI24,TRUE, TRUE)</f>
        <v>1.3895604719421415</v>
      </c>
      <c r="BL2">
        <v>1.2542892562315366E-282</v>
      </c>
      <c r="BM2">
        <v>1956</v>
      </c>
      <c r="BN2" s="6">
        <v>1.1999999999999999E-3</v>
      </c>
      <c r="BO2">
        <f t="array" ref="BO2:BP6">LOGEST(BN2:BN24,BM2:BM24,TRUE, TRUE)</f>
        <v>1.3896923210891374</v>
      </c>
      <c r="BP2">
        <v>1.0354531049278809E-282</v>
      </c>
      <c r="BQ2">
        <v>1956</v>
      </c>
      <c r="BR2" s="6">
        <v>1.1999999999999999E-3</v>
      </c>
      <c r="BS2">
        <f t="array" ref="BS2:BT6">LOGEST(BR2:BR24,BQ2:BQ24,TRUE, TRUE)</f>
        <v>1.3894720358772645</v>
      </c>
      <c r="BT2">
        <v>1.4073593151002129E-282</v>
      </c>
      <c r="BU2">
        <v>1956</v>
      </c>
      <c r="BV2" s="6">
        <v>1.1999999999999999E-3</v>
      </c>
      <c r="BW2">
        <f t="array" ref="BW2:BX6">LOGEST(BV2:BV24,BU2:BU24,TRUE, TRUE)</f>
        <v>1.3888845681088879</v>
      </c>
      <c r="BX2">
        <v>3.2224813338854717E-282</v>
      </c>
      <c r="BY2">
        <v>1956</v>
      </c>
      <c r="BZ2" s="6">
        <v>1.1999999999999999E-3</v>
      </c>
      <c r="CA2">
        <f t="array" ref="CA2:CB6">LOGEST(BZ2:BZ24,BY2:BY24,TRUE, TRUE)</f>
        <v>1.3893431219261319</v>
      </c>
      <c r="CB2">
        <v>1.6792231194775383E-282</v>
      </c>
      <c r="CC2">
        <v>1956</v>
      </c>
      <c r="CD2" s="6">
        <v>1.1999999999999999E-3</v>
      </c>
      <c r="CE2">
        <f t="array" ref="CE2:CF6">LOGEST(CD2:CD24,CC2:CC24,TRUE, TRUE)</f>
        <v>1.3859531785066661</v>
      </c>
      <c r="CF2">
        <v>2.0622077126353111E-280</v>
      </c>
      <c r="CG2">
        <v>1956</v>
      </c>
      <c r="CH2" s="6">
        <v>1.1999999999999999E-3</v>
      </c>
      <c r="CI2">
        <f t="array" ref="CI2:CJ6">LOGEST(CH2:CH24,CG2:CG24,TRUE, TRUE)</f>
        <v>1.3854986250313335</v>
      </c>
      <c r="CJ2">
        <v>3.941757024738504E-280</v>
      </c>
      <c r="CK2">
        <v>1956</v>
      </c>
      <c r="CL2" s="6">
        <v>1.1999999999999999E-3</v>
      </c>
      <c r="CM2">
        <f t="array" ref="CM2:CN6">LOGEST(CL2:CL24,CK2:CK24,TRUE, TRUE)</f>
        <v>1.384501492764532</v>
      </c>
      <c r="CN2">
        <v>1.6330086733323647E-279</v>
      </c>
      <c r="CO2">
        <v>1956</v>
      </c>
      <c r="CP2" s="6">
        <v>1.1999999999999999E-3</v>
      </c>
      <c r="CQ2">
        <f t="array" ref="CQ2:CR6">LOGEST(CP2:CP24,CO2:CO24,TRUE, TRUE)</f>
        <v>1.3807979931586194</v>
      </c>
      <c r="CR2">
        <v>3.2304151711063638E-277</v>
      </c>
      <c r="CS2">
        <v>1956</v>
      </c>
      <c r="CT2" s="6">
        <v>1.1999999999999999E-3</v>
      </c>
      <c r="CU2">
        <f t="array" ref="CU2:CV6">LOGEST(CT2:CT24,CS2:CS24,TRUE, TRUE)</f>
        <v>1.380715947167326</v>
      </c>
      <c r="CV2">
        <v>3.6461948195526867E-277</v>
      </c>
      <c r="CW2">
        <v>1956</v>
      </c>
      <c r="CX2" s="6">
        <v>1.1999999999999999E-3</v>
      </c>
      <c r="CY2">
        <f t="array" ref="CY2:CZ6">LOGEST(CX2:CX24,CW2:CW24,TRUE, TRUE)</f>
        <v>1.3783249882803015</v>
      </c>
      <c r="CZ2">
        <v>1.1213362569621792E-275</v>
      </c>
    </row>
    <row r="3" spans="2:104" x14ac:dyDescent="0.45">
      <c r="B3">
        <v>0.33041529963127186</v>
      </c>
      <c r="C3" s="11">
        <v>0.95909418588381246</v>
      </c>
      <c r="D3">
        <v>492.37445430990073</v>
      </c>
      <c r="E3">
        <v>1963</v>
      </c>
      <c r="F3" s="6">
        <v>6.0999999999999999E-2</v>
      </c>
      <c r="G3">
        <v>1.3753206813575712E-2</v>
      </c>
      <c r="H3">
        <v>27.315103531992026</v>
      </c>
      <c r="I3">
        <v>1965</v>
      </c>
      <c r="J3" s="6">
        <v>0.159</v>
      </c>
      <c r="K3">
        <v>1.5085660546397216E-2</v>
      </c>
      <c r="L3">
        <v>29.981056214212568</v>
      </c>
      <c r="M3">
        <v>1965</v>
      </c>
      <c r="N3" s="6">
        <v>0.159</v>
      </c>
      <c r="O3">
        <v>1.4890606687010649E-2</v>
      </c>
      <c r="P3">
        <v>29.588939905588635</v>
      </c>
      <c r="Q3">
        <v>1963</v>
      </c>
      <c r="R3" s="6">
        <v>6.0999999999999999E-2</v>
      </c>
      <c r="S3">
        <v>1.4542575679616815E-2</v>
      </c>
      <c r="T3">
        <v>28.896121900343523</v>
      </c>
      <c r="U3">
        <v>1963</v>
      </c>
      <c r="V3" s="6">
        <v>6.0999999999999999E-2</v>
      </c>
      <c r="W3">
        <v>1.4264097512031575E-2</v>
      </c>
      <c r="X3">
        <v>28.342171847545746</v>
      </c>
      <c r="Y3">
        <v>1963</v>
      </c>
      <c r="Z3" s="6">
        <v>6.0999999999999999E-2</v>
      </c>
      <c r="AA3">
        <v>1.3968794162763353E-2</v>
      </c>
      <c r="AB3">
        <v>27.753010025150957</v>
      </c>
      <c r="AC3">
        <v>1963</v>
      </c>
      <c r="AD3" s="6">
        <v>6.0999999999999999E-2</v>
      </c>
      <c r="AE3">
        <v>1.4299890968323813E-2</v>
      </c>
      <c r="AF3">
        <v>28.408360113676856</v>
      </c>
      <c r="AG3">
        <v>1963</v>
      </c>
      <c r="AH3" s="6">
        <v>6.0999999999999999E-2</v>
      </c>
      <c r="AI3">
        <v>1.4203453398674407E-2</v>
      </c>
      <c r="AJ3">
        <v>28.216162128620031</v>
      </c>
      <c r="AK3">
        <v>1963</v>
      </c>
      <c r="AL3" s="6">
        <v>6.0999999999999999E-2</v>
      </c>
      <c r="AM3">
        <v>1.4077788271700621E-2</v>
      </c>
      <c r="AN3">
        <v>27.96347290793485</v>
      </c>
      <c r="AO3">
        <v>1963</v>
      </c>
      <c r="AP3" s="6">
        <v>6.0999999999999999E-2</v>
      </c>
      <c r="AQ3">
        <v>1.4083832573394286E-2</v>
      </c>
      <c r="AR3">
        <v>27.973646439119975</v>
      </c>
      <c r="AS3">
        <v>1963</v>
      </c>
      <c r="AT3" s="6">
        <v>6.0999999999999999E-2</v>
      </c>
      <c r="AU3">
        <v>1.384903015825099E-2</v>
      </c>
      <c r="AV3">
        <v>27.506073302713393</v>
      </c>
      <c r="AW3">
        <v>1963</v>
      </c>
      <c r="AX3" s="6">
        <v>6.0999999999999999E-2</v>
      </c>
      <c r="AY3">
        <v>1.3707174363156405E-2</v>
      </c>
      <c r="AZ3">
        <v>27.222539960317654</v>
      </c>
      <c r="BA3">
        <v>1963</v>
      </c>
      <c r="BB3" s="6">
        <v>6.0999999999999999E-2</v>
      </c>
      <c r="BC3">
        <v>1.3646629290291557E-2</v>
      </c>
      <c r="BD3">
        <v>27.101108562660446</v>
      </c>
      <c r="BE3">
        <v>1963</v>
      </c>
      <c r="BF3" s="6">
        <v>6.0999999999999999E-2</v>
      </c>
      <c r="BG3">
        <v>1.3331332086421099E-2</v>
      </c>
      <c r="BH3">
        <v>26.473791428728966</v>
      </c>
      <c r="BI3">
        <v>1963</v>
      </c>
      <c r="BJ3" s="6">
        <v>6.0999999999999999E-2</v>
      </c>
      <c r="BK3">
        <v>1.3751387418275531E-2</v>
      </c>
      <c r="BL3">
        <v>27.307351023517963</v>
      </c>
      <c r="BM3">
        <v>1963</v>
      </c>
      <c r="BN3" s="6">
        <v>6.0999999999999999E-2</v>
      </c>
      <c r="BO3">
        <v>1.3834787150112849E-2</v>
      </c>
      <c r="BP3">
        <v>27.472361421428364</v>
      </c>
      <c r="BQ3">
        <v>1963</v>
      </c>
      <c r="BR3" s="6">
        <v>6.0999999999999999E-2</v>
      </c>
      <c r="BS3">
        <v>1.3984710215604927E-2</v>
      </c>
      <c r="BT3">
        <v>27.769459702605651</v>
      </c>
      <c r="BU3">
        <v>1963</v>
      </c>
      <c r="BV3" s="6">
        <v>6.0999999999999999E-2</v>
      </c>
      <c r="BW3">
        <v>1.4143814704227868E-2</v>
      </c>
      <c r="BX3">
        <v>28.084775730590884</v>
      </c>
      <c r="BY3">
        <v>1963</v>
      </c>
      <c r="BZ3" s="6">
        <v>6.0999999999999999E-2</v>
      </c>
      <c r="CA3">
        <v>1.4142810125025593E-2</v>
      </c>
      <c r="CB3">
        <v>28.082162710943326</v>
      </c>
      <c r="CC3">
        <v>1963</v>
      </c>
      <c r="CD3" s="6">
        <v>6.0999999999999999E-2</v>
      </c>
      <c r="CE3">
        <v>1.4261840263262923E-2</v>
      </c>
      <c r="CF3">
        <v>28.317886828958081</v>
      </c>
      <c r="CG3">
        <v>1963</v>
      </c>
      <c r="CH3" s="6">
        <v>6.0999999999999999E-2</v>
      </c>
      <c r="CI3">
        <v>1.427858996046587E-2</v>
      </c>
      <c r="CJ3">
        <v>28.35051967296749</v>
      </c>
      <c r="CK3">
        <v>1963</v>
      </c>
      <c r="CL3" s="6">
        <v>6.0999999999999999E-2</v>
      </c>
      <c r="CM3">
        <v>1.4244533764715005E-2</v>
      </c>
      <c r="CN3">
        <v>28.282276498570923</v>
      </c>
      <c r="CO3">
        <v>1963</v>
      </c>
      <c r="CP3" s="6">
        <v>6.0999999999999999E-2</v>
      </c>
      <c r="CQ3">
        <v>1.3711891605388181E-2</v>
      </c>
      <c r="CR3">
        <v>27.224123978381392</v>
      </c>
      <c r="CS3">
        <v>1963</v>
      </c>
      <c r="CT3" s="6">
        <v>6.0999999999999999E-2</v>
      </c>
      <c r="CU3">
        <v>1.3843154227768302E-2</v>
      </c>
      <c r="CV3">
        <v>27.484131152680298</v>
      </c>
      <c r="CW3">
        <v>1963</v>
      </c>
      <c r="CX3" s="6">
        <v>6.0999999999999999E-2</v>
      </c>
      <c r="CY3">
        <v>1.3462370324525885E-2</v>
      </c>
      <c r="CZ3">
        <v>26.727534271356181</v>
      </c>
    </row>
    <row r="4" spans="2:104" ht="14.65" thickBot="1" x14ac:dyDescent="0.5">
      <c r="B4">
        <v>0.33170363636157985</v>
      </c>
      <c r="C4" s="11">
        <v>0.96120141421460625</v>
      </c>
      <c r="D4">
        <v>520.25684158069816</v>
      </c>
      <c r="E4">
        <v>1965</v>
      </c>
      <c r="F4" s="6">
        <v>0.159</v>
      </c>
      <c r="G4">
        <v>0.96262334794513038</v>
      </c>
      <c r="H4">
        <v>0.9314646364052277</v>
      </c>
      <c r="I4">
        <v>1966</v>
      </c>
      <c r="J4" s="6">
        <v>0.28100000000000003</v>
      </c>
      <c r="K4">
        <v>0.95478698396854011</v>
      </c>
      <c r="L4">
        <v>0.91080634608344535</v>
      </c>
      <c r="M4">
        <v>1966</v>
      </c>
      <c r="N4" s="6">
        <v>0.28100000000000003</v>
      </c>
      <c r="O4">
        <v>0.95909418588381246</v>
      </c>
      <c r="P4">
        <v>0.94563635987342343</v>
      </c>
      <c r="Q4">
        <v>1966</v>
      </c>
      <c r="R4" s="6">
        <v>0.28100000000000003</v>
      </c>
      <c r="S4">
        <v>0.96120141421460625</v>
      </c>
      <c r="T4">
        <v>0.93400891213556603</v>
      </c>
      <c r="U4">
        <v>1965</v>
      </c>
      <c r="V4" s="6">
        <v>0.159</v>
      </c>
      <c r="W4">
        <v>0.96282691614929505</v>
      </c>
      <c r="X4">
        <v>0.92087162975102177</v>
      </c>
      <c r="Y4">
        <v>1965</v>
      </c>
      <c r="Z4" s="6">
        <v>0.159</v>
      </c>
      <c r="AA4">
        <v>0.96409780844161974</v>
      </c>
      <c r="AB4">
        <v>0.91795649802109891</v>
      </c>
      <c r="AC4">
        <v>1965</v>
      </c>
      <c r="AD4" s="6">
        <v>0.159</v>
      </c>
      <c r="AE4">
        <v>0.96159882654292861</v>
      </c>
      <c r="AF4">
        <v>0.95238263391122979</v>
      </c>
      <c r="AG4">
        <v>1965</v>
      </c>
      <c r="AH4" s="6">
        <v>0.159</v>
      </c>
      <c r="AI4">
        <v>0.96221808462350888</v>
      </c>
      <c r="AJ4">
        <v>0.94852477413722103</v>
      </c>
      <c r="AK4">
        <v>1965</v>
      </c>
      <c r="AL4" s="6">
        <v>0.159</v>
      </c>
      <c r="AM4">
        <v>0.96250099965994307</v>
      </c>
      <c r="AN4">
        <v>0.94948076531771308</v>
      </c>
      <c r="AO4">
        <v>1965</v>
      </c>
      <c r="AP4" s="6">
        <v>0.159</v>
      </c>
      <c r="AQ4">
        <v>0.96256590043577273</v>
      </c>
      <c r="AR4">
        <v>0.9528526552872878</v>
      </c>
      <c r="AS4">
        <v>1965</v>
      </c>
      <c r="AT4" s="6">
        <v>0.159</v>
      </c>
      <c r="AU4">
        <v>0.96374102239670567</v>
      </c>
      <c r="AV4">
        <v>0.93783870277339909</v>
      </c>
      <c r="AW4">
        <v>1965</v>
      </c>
      <c r="AX4" s="6">
        <v>0.159</v>
      </c>
      <c r="AY4">
        <v>0.96458327169853564</v>
      </c>
      <c r="AZ4">
        <v>0.92794194420978071</v>
      </c>
      <c r="BA4">
        <v>1965</v>
      </c>
      <c r="BB4" s="6">
        <v>0.159</v>
      </c>
      <c r="BC4">
        <v>0.96499485188477419</v>
      </c>
      <c r="BD4">
        <v>0.92259780050633466</v>
      </c>
      <c r="BE4">
        <v>1965</v>
      </c>
      <c r="BF4" s="6">
        <v>0.159</v>
      </c>
      <c r="BG4">
        <v>0.96672875773556333</v>
      </c>
      <c r="BH4">
        <v>0.89923891978490977</v>
      </c>
      <c r="BI4">
        <v>1965</v>
      </c>
      <c r="BJ4" s="6">
        <v>0.159</v>
      </c>
      <c r="BK4">
        <v>0.96460805371847913</v>
      </c>
      <c r="BL4">
        <v>0.92619803118105359</v>
      </c>
      <c r="BM4">
        <v>1965</v>
      </c>
      <c r="BN4" s="6">
        <v>0.159</v>
      </c>
      <c r="BO4">
        <v>0.96421278447525982</v>
      </c>
      <c r="BP4">
        <v>0.93021528279955479</v>
      </c>
      <c r="BQ4">
        <v>1965</v>
      </c>
      <c r="BR4" s="6">
        <v>0.159</v>
      </c>
      <c r="BS4">
        <v>0.96342750713901404</v>
      </c>
      <c r="BT4">
        <v>0.93845818830817684</v>
      </c>
      <c r="BU4">
        <v>1965</v>
      </c>
      <c r="BV4" s="6">
        <v>0.159</v>
      </c>
      <c r="BW4">
        <v>0.96252919307088602</v>
      </c>
      <c r="BX4">
        <v>0.94705258155391159</v>
      </c>
      <c r="BY4">
        <v>1965</v>
      </c>
      <c r="BZ4" s="6">
        <v>0.159</v>
      </c>
      <c r="CA4">
        <v>0.96260668886571188</v>
      </c>
      <c r="CB4">
        <v>0.94467748741051016</v>
      </c>
      <c r="CC4">
        <v>1965</v>
      </c>
      <c r="CD4" s="6">
        <v>0.159</v>
      </c>
      <c r="CE4">
        <v>0.96144965260621584</v>
      </c>
      <c r="CF4">
        <v>0.95007185428113905</v>
      </c>
      <c r="CG4">
        <v>1965</v>
      </c>
      <c r="CH4" s="6">
        <v>0.159</v>
      </c>
      <c r="CI4">
        <v>0.96128778108479196</v>
      </c>
      <c r="CJ4">
        <v>0.94839713702423423</v>
      </c>
      <c r="CK4">
        <v>1965</v>
      </c>
      <c r="CL4" s="6">
        <v>0.159</v>
      </c>
      <c r="CM4">
        <v>0.96130098966046218</v>
      </c>
      <c r="CN4">
        <v>0.94311854049908928</v>
      </c>
      <c r="CO4">
        <v>1965</v>
      </c>
      <c r="CP4" s="6">
        <v>0.159</v>
      </c>
      <c r="CQ4">
        <v>0.96346124430948965</v>
      </c>
      <c r="CR4">
        <v>0.90472285489927606</v>
      </c>
      <c r="CS4">
        <v>1965</v>
      </c>
      <c r="CT4" s="6">
        <v>0.159</v>
      </c>
      <c r="CU4">
        <v>0.9627712906346183</v>
      </c>
      <c r="CV4">
        <v>0.90999313305975693</v>
      </c>
      <c r="CW4">
        <v>1965</v>
      </c>
      <c r="CX4" s="6">
        <v>0.159</v>
      </c>
      <c r="CY4">
        <v>0.96435142253080874</v>
      </c>
      <c r="CZ4">
        <v>0.88143779340993078</v>
      </c>
    </row>
    <row r="5" spans="2:104" ht="16.5" thickTop="1" thickBot="1" x14ac:dyDescent="0.55000000000000004">
      <c r="B5">
        <v>0.33267009491827276</v>
      </c>
      <c r="C5" s="11">
        <v>0.96282691614929505</v>
      </c>
      <c r="D5">
        <v>543.92488178652343</v>
      </c>
      <c r="E5">
        <v>1966</v>
      </c>
      <c r="F5" s="6">
        <v>0.28100000000000003</v>
      </c>
      <c r="G5">
        <v>566.60274504264373</v>
      </c>
      <c r="H5">
        <v>22</v>
      </c>
      <c r="I5">
        <v>1970</v>
      </c>
      <c r="J5" s="6">
        <v>1.111</v>
      </c>
      <c r="K5" s="8">
        <v>443.4680192400333</v>
      </c>
      <c r="L5">
        <v>21</v>
      </c>
      <c r="M5">
        <v>1970</v>
      </c>
      <c r="N5" s="6">
        <v>1.111</v>
      </c>
      <c r="O5" s="8">
        <v>492.37445430990073</v>
      </c>
      <c r="P5">
        <v>21</v>
      </c>
      <c r="Q5">
        <v>1970</v>
      </c>
      <c r="R5" s="6">
        <v>1.111</v>
      </c>
      <c r="S5" s="8">
        <v>520.25684158069816</v>
      </c>
      <c r="T5">
        <v>21</v>
      </c>
      <c r="U5">
        <v>1970</v>
      </c>
      <c r="V5" s="6">
        <v>1.111</v>
      </c>
      <c r="W5" s="8">
        <v>543.92488178652343</v>
      </c>
      <c r="X5">
        <v>21</v>
      </c>
      <c r="Y5">
        <v>1966</v>
      </c>
      <c r="Z5" s="6">
        <v>0.28100000000000003</v>
      </c>
      <c r="AA5" s="8">
        <v>563.92250997692076</v>
      </c>
      <c r="AB5">
        <v>21</v>
      </c>
      <c r="AC5">
        <v>1966</v>
      </c>
      <c r="AD5" s="6">
        <v>0.28100000000000003</v>
      </c>
      <c r="AE5" s="8">
        <v>525.85828867901364</v>
      </c>
      <c r="AF5">
        <v>21</v>
      </c>
      <c r="AG5">
        <v>1966</v>
      </c>
      <c r="AH5" s="6">
        <v>0.28100000000000003</v>
      </c>
      <c r="AI5" s="8">
        <v>534.82147677633975</v>
      </c>
      <c r="AJ5">
        <v>21</v>
      </c>
      <c r="AK5">
        <v>1966</v>
      </c>
      <c r="AL5" s="6">
        <v>0.28100000000000003</v>
      </c>
      <c r="AM5" s="8">
        <v>539.01492865311252</v>
      </c>
      <c r="AN5">
        <v>21</v>
      </c>
      <c r="AO5">
        <v>1966</v>
      </c>
      <c r="AP5" s="6">
        <v>0.28100000000000003</v>
      </c>
      <c r="AQ5" s="8">
        <v>539.98584564507507</v>
      </c>
      <c r="AR5">
        <v>21</v>
      </c>
      <c r="AS5">
        <v>1966</v>
      </c>
      <c r="AT5" s="6">
        <v>0.28100000000000003</v>
      </c>
      <c r="AU5" s="8">
        <v>558.16690949642395</v>
      </c>
      <c r="AV5">
        <v>21</v>
      </c>
      <c r="AW5">
        <v>1966</v>
      </c>
      <c r="AX5" s="6">
        <v>0.28100000000000003</v>
      </c>
      <c r="AY5" s="8">
        <v>571.94014459070536</v>
      </c>
      <c r="AZ5">
        <v>21</v>
      </c>
      <c r="BA5">
        <v>1966</v>
      </c>
      <c r="BB5" s="6">
        <v>0.28100000000000003</v>
      </c>
      <c r="BC5" s="8">
        <v>578.91175957532494</v>
      </c>
      <c r="BD5">
        <v>21</v>
      </c>
      <c r="BE5">
        <v>1966</v>
      </c>
      <c r="BF5" s="6">
        <v>0.28100000000000003</v>
      </c>
      <c r="BG5" s="8">
        <v>610.17571123717005</v>
      </c>
      <c r="BH5">
        <v>21</v>
      </c>
      <c r="BI5">
        <v>1966</v>
      </c>
      <c r="BJ5" s="6">
        <v>0.28100000000000003</v>
      </c>
      <c r="BK5" s="8">
        <v>572.35533098287669</v>
      </c>
      <c r="BL5">
        <v>21</v>
      </c>
      <c r="BM5">
        <v>1966</v>
      </c>
      <c r="BN5" s="6">
        <v>0.28100000000000003</v>
      </c>
      <c r="BO5" s="8">
        <v>565.80173050854933</v>
      </c>
      <c r="BP5">
        <v>21</v>
      </c>
      <c r="BQ5">
        <v>1966</v>
      </c>
      <c r="BR5" s="6">
        <v>0.28100000000000003</v>
      </c>
      <c r="BS5" s="8">
        <v>553.20203976311291</v>
      </c>
      <c r="BT5">
        <v>21</v>
      </c>
      <c r="BU5">
        <v>1966</v>
      </c>
      <c r="BV5" s="6">
        <v>0.28100000000000003</v>
      </c>
      <c r="BW5" s="8">
        <v>539.43628950204015</v>
      </c>
      <c r="BX5">
        <v>21</v>
      </c>
      <c r="BY5">
        <v>1966</v>
      </c>
      <c r="BZ5" s="6">
        <v>0.28100000000000003</v>
      </c>
      <c r="CA5" s="8">
        <v>540.59776609736764</v>
      </c>
      <c r="CB5">
        <v>21</v>
      </c>
      <c r="CC5">
        <v>1966</v>
      </c>
      <c r="CD5" s="6">
        <v>0.28100000000000003</v>
      </c>
      <c r="CE5" s="8">
        <v>523.74217276148374</v>
      </c>
      <c r="CF5">
        <v>21</v>
      </c>
      <c r="CG5">
        <v>1966</v>
      </c>
      <c r="CH5" s="6">
        <v>0.28100000000000003</v>
      </c>
      <c r="CI5" s="8">
        <v>521.46438433293201</v>
      </c>
      <c r="CJ5">
        <v>21</v>
      </c>
      <c r="CK5">
        <v>1966</v>
      </c>
      <c r="CL5" s="6">
        <v>0.28100000000000003</v>
      </c>
      <c r="CM5" s="8">
        <v>521.64953588605852</v>
      </c>
      <c r="CN5">
        <v>21</v>
      </c>
      <c r="CO5">
        <v>1966</v>
      </c>
      <c r="CP5" s="6">
        <v>0.28100000000000003</v>
      </c>
      <c r="CQ5" s="8">
        <v>553.73221523670998</v>
      </c>
      <c r="CR5">
        <v>21</v>
      </c>
      <c r="CS5">
        <v>1966</v>
      </c>
      <c r="CT5" s="6">
        <v>0.28100000000000003</v>
      </c>
      <c r="CU5" s="8">
        <v>543.08079565410662</v>
      </c>
      <c r="CV5">
        <v>21</v>
      </c>
      <c r="CW5">
        <v>1966</v>
      </c>
      <c r="CX5" s="6">
        <v>0.28100000000000003</v>
      </c>
      <c r="CY5" s="8">
        <v>568.08381458275335</v>
      </c>
      <c r="CZ5">
        <v>21</v>
      </c>
    </row>
    <row r="6" spans="2:104" ht="14.65" thickTop="1" x14ac:dyDescent="0.45">
      <c r="B6">
        <v>0.33171769056222666</v>
      </c>
      <c r="C6" s="11">
        <v>0.96409780844161974</v>
      </c>
      <c r="D6">
        <v>563.92250997692076</v>
      </c>
      <c r="E6">
        <v>1970</v>
      </c>
      <c r="F6" s="6">
        <v>1.111</v>
      </c>
      <c r="G6">
        <v>491.5994822751195</v>
      </c>
      <c r="H6">
        <v>19.087780115217505</v>
      </c>
      <c r="I6">
        <v>1974</v>
      </c>
      <c r="J6" s="6">
        <v>1.627</v>
      </c>
      <c r="K6">
        <v>367.88696650773403</v>
      </c>
      <c r="L6">
        <v>17.420932201383412</v>
      </c>
      <c r="M6">
        <v>1974</v>
      </c>
      <c r="N6" s="6">
        <v>1.627</v>
      </c>
      <c r="O6">
        <v>440.29508513189575</v>
      </c>
      <c r="P6">
        <v>18.778790627407833</v>
      </c>
      <c r="Q6">
        <v>1974</v>
      </c>
      <c r="R6" s="6">
        <v>1.627</v>
      </c>
      <c r="S6">
        <v>453.85783850316204</v>
      </c>
      <c r="T6">
        <v>18.319825606921935</v>
      </c>
      <c r="U6">
        <v>1974</v>
      </c>
      <c r="V6" s="6">
        <v>1.627</v>
      </c>
      <c r="W6">
        <v>461.25077922583176</v>
      </c>
      <c r="X6">
        <v>17.808095728086361</v>
      </c>
      <c r="Y6">
        <v>1974</v>
      </c>
      <c r="Z6" s="6">
        <v>1.627</v>
      </c>
      <c r="AA6">
        <v>475.18599408090978</v>
      </c>
      <c r="AB6">
        <v>17.695526777442357</v>
      </c>
      <c r="AC6">
        <v>1970</v>
      </c>
      <c r="AD6" s="6">
        <v>1.111</v>
      </c>
      <c r="AE6">
        <v>476.9706536041582</v>
      </c>
      <c r="AF6">
        <v>19.047686308889524</v>
      </c>
      <c r="AG6">
        <v>1970</v>
      </c>
      <c r="AH6" s="6">
        <v>1.111</v>
      </c>
      <c r="AI6">
        <v>481.17848001642903</v>
      </c>
      <c r="AJ6">
        <v>18.893684190193387</v>
      </c>
      <c r="AK6">
        <v>1970</v>
      </c>
      <c r="AL6" s="6">
        <v>1.111</v>
      </c>
      <c r="AM6">
        <v>485.92935546443653</v>
      </c>
      <c r="AN6">
        <v>18.931788197874511</v>
      </c>
      <c r="AO6">
        <v>1970</v>
      </c>
      <c r="AP6" s="6">
        <v>1.111</v>
      </c>
      <c r="AQ6">
        <v>490.26836751379477</v>
      </c>
      <c r="AR6">
        <v>19.066491836448733</v>
      </c>
      <c r="AS6">
        <v>1970</v>
      </c>
      <c r="AT6" s="6">
        <v>1.111</v>
      </c>
      <c r="AU6">
        <v>490.93092310775734</v>
      </c>
      <c r="AV6">
        <v>18.470370080813531</v>
      </c>
      <c r="AW6">
        <v>1970</v>
      </c>
      <c r="AX6" s="6">
        <v>1.111</v>
      </c>
      <c r="AY6">
        <v>492.4840759717427</v>
      </c>
      <c r="AZ6">
        <v>18.082601288300385</v>
      </c>
      <c r="BA6">
        <v>1970</v>
      </c>
      <c r="BB6" s="6">
        <v>1.111</v>
      </c>
      <c r="BC6">
        <v>492.76199109197614</v>
      </c>
      <c r="BD6">
        <v>17.874920731481655</v>
      </c>
      <c r="BE6">
        <v>1970</v>
      </c>
      <c r="BF6" s="6">
        <v>1.111</v>
      </c>
      <c r="BG6">
        <v>493.40677275138228</v>
      </c>
      <c r="BH6">
        <v>16.981243331974561</v>
      </c>
      <c r="BI6">
        <v>1970</v>
      </c>
      <c r="BJ6" s="6">
        <v>1.111</v>
      </c>
      <c r="BK6">
        <v>490.99089569799094</v>
      </c>
      <c r="BL6">
        <v>18.014698652236859</v>
      </c>
      <c r="BM6">
        <v>1970</v>
      </c>
      <c r="BN6" s="6">
        <v>1.111</v>
      </c>
      <c r="BO6">
        <v>489.58850466767672</v>
      </c>
      <c r="BP6">
        <v>18.171309919430968</v>
      </c>
      <c r="BQ6">
        <v>1970</v>
      </c>
      <c r="BR6" s="6">
        <v>1.111</v>
      </c>
      <c r="BS6">
        <v>487.20712265638042</v>
      </c>
      <c r="BT6">
        <v>18.494779195255976</v>
      </c>
      <c r="BU6">
        <v>1970</v>
      </c>
      <c r="BV6" s="6">
        <v>1.111</v>
      </c>
      <c r="BW6">
        <v>483.82504301393197</v>
      </c>
      <c r="BX6">
        <v>18.835080436786495</v>
      </c>
      <c r="BY6">
        <v>1970</v>
      </c>
      <c r="BZ6" s="6">
        <v>1.111</v>
      </c>
      <c r="CA6">
        <v>482.43785558260083</v>
      </c>
      <c r="CB6">
        <v>18.740726659624926</v>
      </c>
      <c r="CC6">
        <v>1970</v>
      </c>
      <c r="CD6" s="6">
        <v>1.111</v>
      </c>
      <c r="CE6">
        <v>472.74881654425906</v>
      </c>
      <c r="CF6">
        <v>18.95536709424124</v>
      </c>
      <c r="CG6">
        <v>1970</v>
      </c>
      <c r="CH6" s="6">
        <v>1.111</v>
      </c>
      <c r="CI6">
        <v>469.03485827680424</v>
      </c>
      <c r="CJ6">
        <v>18.888599719831046</v>
      </c>
      <c r="CK6">
        <v>1970</v>
      </c>
      <c r="CL6" s="6">
        <v>1.111</v>
      </c>
      <c r="CM6">
        <v>463.99295928796784</v>
      </c>
      <c r="CN6">
        <v>18.678924210095779</v>
      </c>
      <c r="CO6">
        <v>1970</v>
      </c>
      <c r="CP6" s="6">
        <v>1.111</v>
      </c>
      <c r="CQ6">
        <v>453.24279996736522</v>
      </c>
      <c r="CR6">
        <v>17.188992327719028</v>
      </c>
      <c r="CS6">
        <v>1970</v>
      </c>
      <c r="CT6" s="6">
        <v>1.111</v>
      </c>
      <c r="CU6">
        <v>449.71841957463954</v>
      </c>
      <c r="CV6">
        <v>17.38983754653416</v>
      </c>
      <c r="CW6">
        <v>1970</v>
      </c>
      <c r="CX6" s="6">
        <v>1.111</v>
      </c>
      <c r="CY6">
        <v>441.36282579430321</v>
      </c>
      <c r="CZ6">
        <v>16.315584256678726</v>
      </c>
    </row>
    <row r="7" spans="2:104" x14ac:dyDescent="0.45">
      <c r="B7">
        <v>0.32791938288426653</v>
      </c>
      <c r="C7" s="11">
        <v>0.96159882654292861</v>
      </c>
      <c r="D7">
        <v>525.85828867901364</v>
      </c>
      <c r="E7">
        <v>1974</v>
      </c>
      <c r="F7" s="6">
        <v>1.627</v>
      </c>
      <c r="G7" t="s">
        <v>18</v>
      </c>
      <c r="H7">
        <f>TINV(0.0455,H5)</f>
        <v>2.1202432646447096</v>
      </c>
      <c r="I7">
        <v>1975</v>
      </c>
      <c r="J7" s="6">
        <v>2.8479999999999999</v>
      </c>
      <c r="K7" t="s">
        <v>18</v>
      </c>
      <c r="L7">
        <f>TINV(0.0455,L5)</f>
        <v>2.1263133800355782</v>
      </c>
      <c r="M7">
        <v>1975</v>
      </c>
      <c r="N7" s="6">
        <v>2.8479999999999999</v>
      </c>
      <c r="O7" t="s">
        <v>18</v>
      </c>
      <c r="P7">
        <f>TINV(0.0455,P5)</f>
        <v>2.1263133800355782</v>
      </c>
      <c r="Q7">
        <v>1975</v>
      </c>
      <c r="R7" s="6">
        <v>2.8479999999999999</v>
      </c>
      <c r="S7" t="s">
        <v>18</v>
      </c>
      <c r="T7">
        <f>TINV(0.0455,T5)</f>
        <v>2.1263133800355782</v>
      </c>
      <c r="U7">
        <v>1975</v>
      </c>
      <c r="V7" s="6">
        <v>2.8479999999999999</v>
      </c>
      <c r="W7" t="s">
        <v>18</v>
      </c>
      <c r="X7">
        <f>TINV(0.0455,X5)</f>
        <v>2.1263133800355782</v>
      </c>
      <c r="Y7">
        <v>1975</v>
      </c>
      <c r="Z7" s="6">
        <v>2.8479999999999999</v>
      </c>
      <c r="AA7" t="s">
        <v>18</v>
      </c>
      <c r="AB7">
        <f>TINV(0.0455,AB5)</f>
        <v>2.1263133800355782</v>
      </c>
      <c r="AC7">
        <v>1975</v>
      </c>
      <c r="AD7" s="6">
        <v>2.8479999999999999</v>
      </c>
      <c r="AE7" t="s">
        <v>18</v>
      </c>
      <c r="AF7">
        <f>TINV(0.0455,AF5)</f>
        <v>2.1263133800355782</v>
      </c>
      <c r="AG7">
        <v>1974</v>
      </c>
      <c r="AH7" s="6">
        <v>1.627</v>
      </c>
      <c r="AI7" t="s">
        <v>18</v>
      </c>
      <c r="AJ7">
        <f>TINV(0.0455,AJ5)</f>
        <v>2.1263133800355782</v>
      </c>
      <c r="AK7">
        <v>1974</v>
      </c>
      <c r="AL7" s="6">
        <v>1.627</v>
      </c>
      <c r="AM7" t="s">
        <v>18</v>
      </c>
      <c r="AN7">
        <f>TINV(0.0455,AN5)</f>
        <v>2.1263133800355782</v>
      </c>
      <c r="AO7">
        <v>1974</v>
      </c>
      <c r="AP7" s="6">
        <v>1.627</v>
      </c>
      <c r="AQ7" t="s">
        <v>18</v>
      </c>
      <c r="AR7">
        <f>TINV(0.0455,AR5)</f>
        <v>2.1263133800355782</v>
      </c>
      <c r="AS7">
        <v>1974</v>
      </c>
      <c r="AT7" s="6">
        <v>1.627</v>
      </c>
      <c r="AU7" t="s">
        <v>18</v>
      </c>
      <c r="AV7">
        <f>TINV(0.0455,AV5)</f>
        <v>2.1263133800355782</v>
      </c>
      <c r="AW7">
        <v>1974</v>
      </c>
      <c r="AX7" s="6">
        <v>1.627</v>
      </c>
      <c r="AY7" t="s">
        <v>18</v>
      </c>
      <c r="AZ7">
        <f>TINV(0.0455,AZ5)</f>
        <v>2.1263133800355782</v>
      </c>
      <c r="BA7">
        <v>1974</v>
      </c>
      <c r="BB7" s="6">
        <v>1.627</v>
      </c>
      <c r="BC7" t="s">
        <v>18</v>
      </c>
      <c r="BD7">
        <f>TINV(0.0455,BD5)</f>
        <v>2.1263133800355782</v>
      </c>
      <c r="BE7">
        <v>1974</v>
      </c>
      <c r="BF7" s="6">
        <v>1.627</v>
      </c>
      <c r="BG7" t="s">
        <v>18</v>
      </c>
      <c r="BH7">
        <f>TINV(0.0455,BH5)</f>
        <v>2.1263133800355782</v>
      </c>
      <c r="BI7">
        <v>1974</v>
      </c>
      <c r="BJ7" s="6">
        <v>1.627</v>
      </c>
      <c r="BK7" t="s">
        <v>18</v>
      </c>
      <c r="BL7">
        <f>TINV(0.0455,BL5)</f>
        <v>2.1263133800355782</v>
      </c>
      <c r="BM7">
        <v>1974</v>
      </c>
      <c r="BN7" s="6">
        <v>1.627</v>
      </c>
      <c r="BO7" t="s">
        <v>18</v>
      </c>
      <c r="BP7">
        <f>TINV(0.0455,BP5)</f>
        <v>2.1263133800355782</v>
      </c>
      <c r="BQ7">
        <v>1974</v>
      </c>
      <c r="BR7" s="6">
        <v>1.627</v>
      </c>
      <c r="BS7" t="s">
        <v>18</v>
      </c>
      <c r="BT7">
        <f>TINV(0.0455,BT5)</f>
        <v>2.1263133800355782</v>
      </c>
      <c r="BU7">
        <v>1974</v>
      </c>
      <c r="BV7" s="6">
        <v>1.627</v>
      </c>
      <c r="BW7" t="s">
        <v>18</v>
      </c>
      <c r="BX7">
        <f>TINV(0.0455,BX5)</f>
        <v>2.1263133800355782</v>
      </c>
      <c r="BY7">
        <v>1974</v>
      </c>
      <c r="BZ7" s="6">
        <v>1.627</v>
      </c>
      <c r="CA7" t="s">
        <v>18</v>
      </c>
      <c r="CB7">
        <f>TINV(0.0455,CB5)</f>
        <v>2.1263133800355782</v>
      </c>
      <c r="CC7">
        <v>1974</v>
      </c>
      <c r="CD7" s="6">
        <v>1.627</v>
      </c>
      <c r="CE7" t="s">
        <v>18</v>
      </c>
      <c r="CF7">
        <f>TINV(0.0455,CF5)</f>
        <v>2.1263133800355782</v>
      </c>
      <c r="CG7">
        <v>1974</v>
      </c>
      <c r="CH7" s="6">
        <v>1.627</v>
      </c>
      <c r="CI7" t="s">
        <v>18</v>
      </c>
      <c r="CJ7">
        <f>TINV(0.0455,CJ5)</f>
        <v>2.1263133800355782</v>
      </c>
      <c r="CK7">
        <v>1974</v>
      </c>
      <c r="CL7" s="6">
        <v>1.627</v>
      </c>
      <c r="CM7" t="s">
        <v>18</v>
      </c>
      <c r="CN7">
        <f>TINV(0.0455,CN5)</f>
        <v>2.1263133800355782</v>
      </c>
      <c r="CO7">
        <v>1974</v>
      </c>
      <c r="CP7" s="6">
        <v>1.627</v>
      </c>
      <c r="CQ7" t="s">
        <v>18</v>
      </c>
      <c r="CR7">
        <f>TINV(0.0455,CR5)</f>
        <v>2.1263133800355782</v>
      </c>
      <c r="CS7">
        <v>1974</v>
      </c>
      <c r="CT7" s="6">
        <v>1.627</v>
      </c>
      <c r="CU7" t="s">
        <v>18</v>
      </c>
      <c r="CV7">
        <f>TINV(0.0455,CV5)</f>
        <v>2.1263133800355782</v>
      </c>
      <c r="CW7">
        <v>1974</v>
      </c>
      <c r="CX7" s="6">
        <v>1.627</v>
      </c>
    </row>
    <row r="8" spans="2:104" x14ac:dyDescent="0.45">
      <c r="B8">
        <v>0.32847201157170752</v>
      </c>
      <c r="C8" s="11">
        <v>0.96221808462350888</v>
      </c>
      <c r="D8">
        <v>534.82147677633975</v>
      </c>
      <c r="E8">
        <v>1975</v>
      </c>
      <c r="F8" s="6">
        <v>2.8479999999999999</v>
      </c>
      <c r="G8" t="s">
        <v>19</v>
      </c>
      <c r="H8">
        <f>H7*G3</f>
        <v>2.9160144113749634E-2</v>
      </c>
      <c r="I8">
        <v>1980</v>
      </c>
      <c r="J8" s="6">
        <v>6.5090000000000003</v>
      </c>
      <c r="K8" t="s">
        <v>19</v>
      </c>
      <c r="L8">
        <f>L7*K3</f>
        <v>3.207684186647923E-2</v>
      </c>
      <c r="M8">
        <v>1980</v>
      </c>
      <c r="N8" s="6">
        <v>6.5090000000000003</v>
      </c>
      <c r="O8" t="s">
        <v>19</v>
      </c>
      <c r="P8">
        <f>P7*O3</f>
        <v>3.1662096235437996E-2</v>
      </c>
      <c r="Q8">
        <v>1980</v>
      </c>
      <c r="R8" s="6">
        <v>6.5090000000000003</v>
      </c>
      <c r="S8" t="s">
        <v>19</v>
      </c>
      <c r="T8">
        <f>T7*S3</f>
        <v>3.0922073247749225E-2</v>
      </c>
      <c r="U8">
        <v>1980</v>
      </c>
      <c r="V8" s="6">
        <v>6.5090000000000003</v>
      </c>
      <c r="W8" t="s">
        <v>19</v>
      </c>
      <c r="X8">
        <f>X7*W3</f>
        <v>3.032994139396494E-2</v>
      </c>
      <c r="Y8">
        <v>1980</v>
      </c>
      <c r="Z8" s="6">
        <v>6.5090000000000003</v>
      </c>
      <c r="AA8" t="s">
        <v>19</v>
      </c>
      <c r="AB8">
        <f>AB7*AA3</f>
        <v>2.97020339312466E-2</v>
      </c>
      <c r="AC8">
        <v>1980</v>
      </c>
      <c r="AD8" s="6">
        <v>6.5090000000000003</v>
      </c>
      <c r="AE8" t="s">
        <v>19</v>
      </c>
      <c r="AF8">
        <f>AF7*AE3</f>
        <v>3.0406049498996845E-2</v>
      </c>
      <c r="AG8">
        <v>1980</v>
      </c>
      <c r="AH8" s="6">
        <v>6.5090000000000003</v>
      </c>
      <c r="AI8" t="s">
        <v>19</v>
      </c>
      <c r="AJ8">
        <f>AJ7*AI3</f>
        <v>3.0200993004313201E-2</v>
      </c>
      <c r="AK8">
        <v>1975</v>
      </c>
      <c r="AL8" s="6">
        <v>2.8479999999999999</v>
      </c>
      <c r="AM8" t="s">
        <v>19</v>
      </c>
      <c r="AN8">
        <f>AN7*AM3</f>
        <v>2.9933789563424969E-2</v>
      </c>
      <c r="AO8">
        <v>1975</v>
      </c>
      <c r="AP8" s="6">
        <v>2.8479999999999999</v>
      </c>
      <c r="AQ8" t="s">
        <v>19</v>
      </c>
      <c r="AR8">
        <f>AR7*AQ3</f>
        <v>2.9946641642989182E-2</v>
      </c>
      <c r="AS8">
        <v>1975</v>
      </c>
      <c r="AT8" s="6">
        <v>2.8479999999999999</v>
      </c>
      <c r="AU8" t="s">
        <v>19</v>
      </c>
      <c r="AV8">
        <f>AV7*AU3</f>
        <v>2.9447378126005324E-2</v>
      </c>
      <c r="AW8">
        <v>1975</v>
      </c>
      <c r="AX8" s="6">
        <v>2.8479999999999999</v>
      </c>
      <c r="AY8" t="s">
        <v>19</v>
      </c>
      <c r="AZ8">
        <f>AZ7*AY3</f>
        <v>2.914574825086012E-2</v>
      </c>
      <c r="BA8">
        <v>1975</v>
      </c>
      <c r="BB8" s="6">
        <v>2.8479999999999999</v>
      </c>
      <c r="BC8" t="s">
        <v>19</v>
      </c>
      <c r="BD8">
        <f>BD7*BC3</f>
        <v>2.9017010452332365E-2</v>
      </c>
      <c r="BE8">
        <v>1975</v>
      </c>
      <c r="BF8" s="6">
        <v>2.8479999999999999</v>
      </c>
      <c r="BG8" t="s">
        <v>19</v>
      </c>
      <c r="BH8">
        <f>BH7*BG3</f>
        <v>2.8346589789054806E-2</v>
      </c>
      <c r="BI8">
        <v>1975</v>
      </c>
      <c r="BJ8" s="6">
        <v>2.8479999999999999</v>
      </c>
      <c r="BK8" t="s">
        <v>19</v>
      </c>
      <c r="BL8">
        <f>BL7*BK3</f>
        <v>2.9239759061532169E-2</v>
      </c>
      <c r="BM8">
        <v>1975</v>
      </c>
      <c r="BN8" s="6">
        <v>2.8479999999999999</v>
      </c>
      <c r="BO8" t="s">
        <v>19</v>
      </c>
      <c r="BP8">
        <f>BP7*BO3</f>
        <v>2.9417093027229235E-2</v>
      </c>
      <c r="BQ8">
        <v>1975</v>
      </c>
      <c r="BR8" s="6">
        <v>2.8479999999999999</v>
      </c>
      <c r="BS8" t="s">
        <v>19</v>
      </c>
      <c r="BT8">
        <f>BT7*BS3</f>
        <v>2.9735876447360993E-2</v>
      </c>
      <c r="BU8">
        <v>1975</v>
      </c>
      <c r="BV8" s="6">
        <v>2.8479999999999999</v>
      </c>
      <c r="BW8" t="s">
        <v>19</v>
      </c>
      <c r="BX8">
        <f>BX7*BW3</f>
        <v>3.007418245034367E-2</v>
      </c>
      <c r="BY8">
        <v>1975</v>
      </c>
      <c r="BZ8" s="6">
        <v>2.8479999999999999</v>
      </c>
      <c r="CA8" t="s">
        <v>19</v>
      </c>
      <c r="CB8">
        <f>CB7*CA3</f>
        <v>3.0072046400144568E-2</v>
      </c>
      <c r="CC8">
        <v>1975</v>
      </c>
      <c r="CD8" s="6">
        <v>2.8479999999999999</v>
      </c>
      <c r="CE8" t="s">
        <v>19</v>
      </c>
      <c r="CF8">
        <f>CF7*CE3</f>
        <v>3.0325141775706086E-2</v>
      </c>
      <c r="CG8">
        <v>1975</v>
      </c>
      <c r="CH8" s="6">
        <v>2.8479999999999999</v>
      </c>
      <c r="CI8" t="s">
        <v>19</v>
      </c>
      <c r="CJ8">
        <f>CJ7*CI3</f>
        <v>3.0360756880980257E-2</v>
      </c>
      <c r="CK8">
        <v>1975</v>
      </c>
      <c r="CL8" s="6">
        <v>2.8479999999999999</v>
      </c>
      <c r="CM8" t="s">
        <v>19</v>
      </c>
      <c r="CN8">
        <f>CN7*CM3</f>
        <v>3.0288342736282083E-2</v>
      </c>
      <c r="CO8">
        <v>1975</v>
      </c>
      <c r="CP8" s="6">
        <v>2.8479999999999999</v>
      </c>
      <c r="CQ8" t="s">
        <v>19</v>
      </c>
      <c r="CR8">
        <f>CR7*CQ3</f>
        <v>2.9155778586134416E-2</v>
      </c>
      <c r="CS8">
        <v>1975</v>
      </c>
      <c r="CT8" s="6">
        <v>2.8479999999999999</v>
      </c>
      <c r="CU8" t="s">
        <v>19</v>
      </c>
      <c r="CV8">
        <f>CV7*CU3</f>
        <v>2.9434884056399824E-2</v>
      </c>
      <c r="CW8">
        <v>1975</v>
      </c>
      <c r="CX8" s="6">
        <v>2.8479999999999999</v>
      </c>
    </row>
    <row r="9" spans="2:104" x14ac:dyDescent="0.45">
      <c r="B9">
        <v>0.32683971716381915</v>
      </c>
      <c r="C9" s="11">
        <v>0.96250099965994307</v>
      </c>
      <c r="D9">
        <v>539.01492865311252</v>
      </c>
      <c r="E9">
        <v>1980</v>
      </c>
      <c r="F9" s="6">
        <v>6.5090000000000003</v>
      </c>
      <c r="G9" t="s">
        <v>20</v>
      </c>
      <c r="H9">
        <f>G2+H8</f>
        <v>1.4164794680628128</v>
      </c>
      <c r="I9">
        <v>1983</v>
      </c>
      <c r="J9" s="6">
        <v>22.146000000000001</v>
      </c>
      <c r="K9" t="s">
        <v>20</v>
      </c>
      <c r="L9">
        <f>K2+L8</f>
        <v>1.4060190113263713</v>
      </c>
      <c r="M9">
        <v>1983</v>
      </c>
      <c r="N9" s="6">
        <v>22.146000000000001</v>
      </c>
      <c r="O9" t="s">
        <v>20</v>
      </c>
      <c r="P9">
        <f>O2+P8</f>
        <v>1.4232080132194553</v>
      </c>
      <c r="Q9">
        <v>1983</v>
      </c>
      <c r="R9" s="6">
        <v>22.146000000000001</v>
      </c>
      <c r="S9" t="s">
        <v>20</v>
      </c>
      <c r="T9">
        <f>S2+T8</f>
        <v>1.4242619252966124</v>
      </c>
      <c r="U9">
        <v>1983</v>
      </c>
      <c r="V9" s="6">
        <v>22.146000000000001</v>
      </c>
      <c r="W9" t="s">
        <v>20</v>
      </c>
      <c r="X9">
        <f>W2+X8</f>
        <v>1.4250170495939734</v>
      </c>
      <c r="Y9">
        <v>1983</v>
      </c>
      <c r="Z9" s="6">
        <v>22.146000000000001</v>
      </c>
      <c r="AA9" t="s">
        <v>20</v>
      </c>
      <c r="AB9">
        <f>AA2+AB8</f>
        <v>1.4230614683955669</v>
      </c>
      <c r="AC9">
        <v>1983</v>
      </c>
      <c r="AD9" s="6">
        <v>22.146000000000001</v>
      </c>
      <c r="AE9" t="s">
        <v>20</v>
      </c>
      <c r="AF9">
        <f>AE2+AF8</f>
        <v>1.4184831145082519</v>
      </c>
      <c r="AG9">
        <v>1983</v>
      </c>
      <c r="AH9" s="6">
        <v>22.146000000000001</v>
      </c>
      <c r="AI9" t="s">
        <v>20</v>
      </c>
      <c r="AJ9">
        <f>AI2+AJ8</f>
        <v>1.4190453612174247</v>
      </c>
      <c r="AK9">
        <v>1983</v>
      </c>
      <c r="AL9" s="6">
        <v>22.146000000000001</v>
      </c>
      <c r="AM9" t="s">
        <v>20</v>
      </c>
      <c r="AN9">
        <f>AM2+AN8</f>
        <v>1.4165130040826657</v>
      </c>
      <c r="AO9">
        <v>1980</v>
      </c>
      <c r="AP9" s="6">
        <v>6.5090000000000003</v>
      </c>
      <c r="AQ9" t="s">
        <v>20</v>
      </c>
      <c r="AR9">
        <f>AQ2+AR8</f>
        <v>1.4171287159390726</v>
      </c>
      <c r="AS9">
        <v>1980</v>
      </c>
      <c r="AT9" s="6">
        <v>6.5090000000000003</v>
      </c>
      <c r="AU9" t="s">
        <v>20</v>
      </c>
      <c r="AV9">
        <f>AU2+AV8</f>
        <v>1.4165138171307656</v>
      </c>
      <c r="AW9">
        <v>1980</v>
      </c>
      <c r="AX9" s="6">
        <v>6.5090000000000003</v>
      </c>
      <c r="AY9" t="s">
        <v>20</v>
      </c>
      <c r="AZ9">
        <f>AY2+AZ8</f>
        <v>1.4170720686428711</v>
      </c>
      <c r="BA9">
        <v>1980</v>
      </c>
      <c r="BB9" s="6">
        <v>6.5090000000000003</v>
      </c>
      <c r="BC9" t="s">
        <v>20</v>
      </c>
      <c r="BD9">
        <f>BC2+BD8</f>
        <v>1.4176862217051958</v>
      </c>
      <c r="BE9">
        <v>1980</v>
      </c>
      <c r="BF9" s="6">
        <v>6.5090000000000003</v>
      </c>
      <c r="BG9" t="s">
        <v>20</v>
      </c>
      <c r="BH9">
        <f>BG2+BH8</f>
        <v>1.4183511560085003</v>
      </c>
      <c r="BI9">
        <v>1980</v>
      </c>
      <c r="BJ9" s="6">
        <v>6.5090000000000003</v>
      </c>
      <c r="BK9" t="s">
        <v>20</v>
      </c>
      <c r="BL9">
        <f>BK2+BL8</f>
        <v>1.4188002310036736</v>
      </c>
      <c r="BM9">
        <v>1980</v>
      </c>
      <c r="BN9" s="6">
        <v>6.5090000000000003</v>
      </c>
      <c r="BO9" t="s">
        <v>20</v>
      </c>
      <c r="BP9">
        <f>BO2+BP8</f>
        <v>1.4191094141163667</v>
      </c>
      <c r="BQ9">
        <v>1980</v>
      </c>
      <c r="BR9" s="6">
        <v>6.5090000000000003</v>
      </c>
      <c r="BS9" t="s">
        <v>20</v>
      </c>
      <c r="BT9">
        <f>BS2+BT8</f>
        <v>1.4192079123246255</v>
      </c>
      <c r="BU9">
        <v>1980</v>
      </c>
      <c r="BV9" s="6">
        <v>6.5090000000000003</v>
      </c>
      <c r="BW9" t="s">
        <v>20</v>
      </c>
      <c r="BX9">
        <f>BW2+BX8</f>
        <v>1.4189587505592316</v>
      </c>
      <c r="BY9">
        <v>1980</v>
      </c>
      <c r="BZ9" s="6">
        <v>6.5090000000000003</v>
      </c>
      <c r="CA9" t="s">
        <v>20</v>
      </c>
      <c r="CB9">
        <f>CA2+CB8</f>
        <v>1.4194151683262763</v>
      </c>
      <c r="CC9">
        <v>1980</v>
      </c>
      <c r="CD9" s="6">
        <v>6.5090000000000003</v>
      </c>
      <c r="CE9" t="s">
        <v>20</v>
      </c>
      <c r="CF9">
        <f>CE2+CF8</f>
        <v>1.4162783202823721</v>
      </c>
      <c r="CG9">
        <v>1980</v>
      </c>
      <c r="CH9" s="6">
        <v>6.5090000000000003</v>
      </c>
      <c r="CI9" t="s">
        <v>20</v>
      </c>
      <c r="CJ9">
        <f>CI2+CJ8</f>
        <v>1.4158593819123138</v>
      </c>
      <c r="CK9">
        <v>1980</v>
      </c>
      <c r="CL9" s="6">
        <v>6.5090000000000003</v>
      </c>
      <c r="CM9" t="s">
        <v>20</v>
      </c>
      <c r="CN9">
        <f>CM2+CN8</f>
        <v>1.4147898355008142</v>
      </c>
      <c r="CO9">
        <v>1980</v>
      </c>
      <c r="CP9" s="6">
        <v>6.5090000000000003</v>
      </c>
      <c r="CQ9" t="s">
        <v>20</v>
      </c>
      <c r="CR9">
        <f>CQ2+CR8</f>
        <v>1.4099537717447539</v>
      </c>
      <c r="CS9">
        <v>1980</v>
      </c>
      <c r="CT9" s="6">
        <v>6.5090000000000003</v>
      </c>
      <c r="CU9" t="s">
        <v>20</v>
      </c>
      <c r="CV9">
        <f>CU2+CV8</f>
        <v>1.4101508312237259</v>
      </c>
      <c r="CW9">
        <v>1980</v>
      </c>
      <c r="CX9" s="6">
        <v>6.5090000000000003</v>
      </c>
    </row>
    <row r="10" spans="2:104" x14ac:dyDescent="0.45">
      <c r="B10">
        <v>0.32727440474040798</v>
      </c>
      <c r="C10" s="11">
        <v>0.96256590043577273</v>
      </c>
      <c r="D10">
        <v>539.98584564507507</v>
      </c>
      <c r="E10">
        <v>1983</v>
      </c>
      <c r="F10" s="6">
        <v>22.146000000000001</v>
      </c>
      <c r="G10" t="s">
        <v>21</v>
      </c>
      <c r="H10">
        <f>G2-H8</f>
        <v>1.3581591798353134</v>
      </c>
      <c r="I10">
        <v>1985</v>
      </c>
      <c r="J10" s="6">
        <v>22.782</v>
      </c>
      <c r="K10" t="s">
        <v>21</v>
      </c>
      <c r="L10">
        <f>K2-L8</f>
        <v>1.3418653275934129</v>
      </c>
      <c r="M10">
        <v>1985</v>
      </c>
      <c r="N10" s="6">
        <v>22.782</v>
      </c>
      <c r="O10" t="s">
        <v>21</v>
      </c>
      <c r="P10">
        <f>O2-P8</f>
        <v>1.3598838207485795</v>
      </c>
      <c r="Q10">
        <v>1985</v>
      </c>
      <c r="R10" s="6">
        <v>22.782</v>
      </c>
      <c r="S10" t="s">
        <v>21</v>
      </c>
      <c r="T10">
        <f>S2-T8</f>
        <v>1.3624177788011138</v>
      </c>
      <c r="U10">
        <v>1985</v>
      </c>
      <c r="V10" s="6">
        <v>22.782</v>
      </c>
      <c r="W10" t="s">
        <v>21</v>
      </c>
      <c r="X10">
        <f>W2-X8</f>
        <v>1.3643571668060437</v>
      </c>
      <c r="Y10">
        <v>1985</v>
      </c>
      <c r="Z10" s="6">
        <v>22.782</v>
      </c>
      <c r="AA10" t="s">
        <v>21</v>
      </c>
      <c r="AB10">
        <f>AA2-AB8</f>
        <v>1.3636574005330737</v>
      </c>
      <c r="AC10">
        <v>1985</v>
      </c>
      <c r="AD10" s="6">
        <v>22.782</v>
      </c>
      <c r="AE10" t="s">
        <v>21</v>
      </c>
      <c r="AF10">
        <f>AE2-AF8</f>
        <v>1.3576710155102583</v>
      </c>
      <c r="AG10">
        <v>1985</v>
      </c>
      <c r="AH10" s="6">
        <v>22.782</v>
      </c>
      <c r="AI10" t="s">
        <v>21</v>
      </c>
      <c r="AJ10">
        <f>AI2-AJ8</f>
        <v>1.3586433752087983</v>
      </c>
      <c r="AK10">
        <v>1985</v>
      </c>
      <c r="AL10" s="6">
        <v>22.782</v>
      </c>
      <c r="AM10" t="s">
        <v>21</v>
      </c>
      <c r="AN10">
        <f>AM2-AN8</f>
        <v>1.3566454249558155</v>
      </c>
      <c r="AO10">
        <v>1985</v>
      </c>
      <c r="AP10" s="6">
        <v>22.782</v>
      </c>
      <c r="AQ10" t="s">
        <v>21</v>
      </c>
      <c r="AR10">
        <f>AQ2-AR8</f>
        <v>1.3572354326530942</v>
      </c>
      <c r="AS10">
        <v>1983</v>
      </c>
      <c r="AT10" s="6">
        <v>22.146000000000001</v>
      </c>
      <c r="AU10" t="s">
        <v>21</v>
      </c>
      <c r="AV10">
        <f>AU2-AV8</f>
        <v>1.3576190608787548</v>
      </c>
      <c r="AW10">
        <v>1983</v>
      </c>
      <c r="AX10" s="6">
        <v>22.146000000000001</v>
      </c>
      <c r="AY10" t="s">
        <v>21</v>
      </c>
      <c r="AZ10">
        <f>AY2-AZ8</f>
        <v>1.3587805721411508</v>
      </c>
      <c r="BA10">
        <v>1983</v>
      </c>
      <c r="BB10" s="6">
        <v>22.146000000000001</v>
      </c>
      <c r="BC10" t="s">
        <v>21</v>
      </c>
      <c r="BD10">
        <f>BC2-BD8</f>
        <v>1.359652200800531</v>
      </c>
      <c r="BE10">
        <v>1983</v>
      </c>
      <c r="BF10" s="6">
        <v>22.146000000000001</v>
      </c>
      <c r="BG10" t="s">
        <v>21</v>
      </c>
      <c r="BH10">
        <f>BG2-BH8</f>
        <v>1.3616579764303904</v>
      </c>
      <c r="BI10">
        <v>1983</v>
      </c>
      <c r="BJ10" s="6">
        <v>22.146000000000001</v>
      </c>
      <c r="BK10" t="s">
        <v>21</v>
      </c>
      <c r="BL10">
        <f>BK2-BL8</f>
        <v>1.3603207128806094</v>
      </c>
      <c r="BM10">
        <v>1983</v>
      </c>
      <c r="BN10" s="6">
        <v>22.146000000000001</v>
      </c>
      <c r="BO10" t="s">
        <v>21</v>
      </c>
      <c r="BP10">
        <f>BO2-BP8</f>
        <v>1.3602752280619081</v>
      </c>
      <c r="BQ10">
        <v>1983</v>
      </c>
      <c r="BR10" s="6">
        <v>22.146000000000001</v>
      </c>
      <c r="BS10" t="s">
        <v>21</v>
      </c>
      <c r="BT10">
        <f>BS2-BT8</f>
        <v>1.3597361594299036</v>
      </c>
      <c r="BU10">
        <v>1983</v>
      </c>
      <c r="BV10" s="6">
        <v>22.146000000000001</v>
      </c>
      <c r="BW10" t="s">
        <v>21</v>
      </c>
      <c r="BX10">
        <f>BW2-BX8</f>
        <v>1.3588103856585443</v>
      </c>
      <c r="BY10">
        <v>1983</v>
      </c>
      <c r="BZ10" s="6">
        <v>22.146000000000001</v>
      </c>
      <c r="CA10" t="s">
        <v>21</v>
      </c>
      <c r="CB10">
        <f>CA2-CB8</f>
        <v>1.3592710755259874</v>
      </c>
      <c r="CC10">
        <v>1983</v>
      </c>
      <c r="CD10" s="6">
        <v>22.146000000000001</v>
      </c>
      <c r="CE10" t="s">
        <v>21</v>
      </c>
      <c r="CF10">
        <f>CE2-CF8</f>
        <v>1.3556280367309601</v>
      </c>
      <c r="CG10">
        <v>1983</v>
      </c>
      <c r="CH10" s="6">
        <v>22.146000000000001</v>
      </c>
      <c r="CI10" t="s">
        <v>21</v>
      </c>
      <c r="CJ10">
        <f>CI2-CJ8</f>
        <v>1.3551378681503532</v>
      </c>
      <c r="CK10">
        <v>1983</v>
      </c>
      <c r="CL10" s="6">
        <v>22.146000000000001</v>
      </c>
      <c r="CM10" t="s">
        <v>21</v>
      </c>
      <c r="CN10">
        <f>CM2-CN8</f>
        <v>1.3542131500282499</v>
      </c>
      <c r="CO10">
        <v>1983</v>
      </c>
      <c r="CP10" s="6">
        <v>22.146000000000001</v>
      </c>
      <c r="CQ10" t="s">
        <v>21</v>
      </c>
      <c r="CR10">
        <f>CQ2-CR8</f>
        <v>1.3516422145724849</v>
      </c>
      <c r="CS10">
        <v>1983</v>
      </c>
      <c r="CT10" s="6">
        <v>22.146000000000001</v>
      </c>
      <c r="CU10" t="s">
        <v>21</v>
      </c>
      <c r="CV10">
        <f>CU2-CV8</f>
        <v>1.3512810631109262</v>
      </c>
      <c r="CW10">
        <v>1983</v>
      </c>
      <c r="CX10" s="6">
        <v>22.146000000000001</v>
      </c>
    </row>
    <row r="11" spans="2:104" x14ac:dyDescent="0.45">
      <c r="B11">
        <v>0.32719104141456623</v>
      </c>
      <c r="C11" s="11">
        <v>0.96374102239670567</v>
      </c>
      <c r="D11">
        <v>558.16690949642395</v>
      </c>
      <c r="E11">
        <v>1985</v>
      </c>
      <c r="F11" s="6">
        <v>22.782</v>
      </c>
      <c r="G11" t="s">
        <v>22</v>
      </c>
      <c r="H11" s="12">
        <f>LN(G2)</f>
        <v>0.32737334118583811</v>
      </c>
      <c r="I11">
        <v>1988</v>
      </c>
      <c r="J11" s="6">
        <v>49.213000000000001</v>
      </c>
      <c r="K11" t="s">
        <v>22</v>
      </c>
      <c r="L11" s="12">
        <f>LN(K2)</f>
        <v>0.31768410372944278</v>
      </c>
      <c r="M11">
        <v>1988</v>
      </c>
      <c r="N11" s="6">
        <v>49.213000000000001</v>
      </c>
      <c r="O11" t="s">
        <v>22</v>
      </c>
      <c r="P11" s="12">
        <f>LN(O2)</f>
        <v>0.33041529963127186</v>
      </c>
      <c r="Q11">
        <v>1988</v>
      </c>
      <c r="R11" s="6">
        <v>49.213000000000001</v>
      </c>
      <c r="S11" t="s">
        <v>22</v>
      </c>
      <c r="T11" s="12">
        <f>LN(S2)</f>
        <v>0.33170363636157985</v>
      </c>
      <c r="U11">
        <v>1988</v>
      </c>
      <c r="V11" s="6">
        <v>49.213000000000001</v>
      </c>
      <c r="W11" t="s">
        <v>22</v>
      </c>
      <c r="X11" s="12">
        <f>LN(W2)</f>
        <v>0.33267009491827276</v>
      </c>
      <c r="Y11">
        <v>1988</v>
      </c>
      <c r="Z11" s="6">
        <v>49.213000000000001</v>
      </c>
      <c r="AA11" t="s">
        <v>22</v>
      </c>
      <c r="AB11" s="12">
        <f>LN(AA2)</f>
        <v>0.33171769056222666</v>
      </c>
      <c r="AC11">
        <v>1988</v>
      </c>
      <c r="AD11" s="6">
        <v>49.213000000000001</v>
      </c>
      <c r="AE11" t="s">
        <v>22</v>
      </c>
      <c r="AF11" s="12">
        <f>LN(AE2)</f>
        <v>0.32791938288426653</v>
      </c>
      <c r="AG11">
        <v>1988</v>
      </c>
      <c r="AH11" s="6">
        <v>49.213000000000001</v>
      </c>
      <c r="AI11" t="s">
        <v>22</v>
      </c>
      <c r="AJ11" s="12">
        <f>LN(AI2)</f>
        <v>0.32847201157170752</v>
      </c>
      <c r="AK11">
        <v>1988</v>
      </c>
      <c r="AL11" s="6">
        <v>49.213000000000001</v>
      </c>
      <c r="AM11" t="s">
        <v>22</v>
      </c>
      <c r="AN11" s="12">
        <f>LN(AM2)</f>
        <v>0.32683971716381915</v>
      </c>
      <c r="AO11">
        <v>1988</v>
      </c>
      <c r="AP11" s="6">
        <v>49.213000000000001</v>
      </c>
      <c r="AQ11" t="s">
        <v>22</v>
      </c>
      <c r="AR11" s="12">
        <f>LN(AQ2)</f>
        <v>0.32727440474040798</v>
      </c>
      <c r="AS11">
        <v>1988</v>
      </c>
      <c r="AT11" s="6">
        <v>49.213000000000001</v>
      </c>
      <c r="AU11" t="s">
        <v>22</v>
      </c>
      <c r="AV11" s="12">
        <f>LN(AU2)</f>
        <v>0.32719104141456623</v>
      </c>
      <c r="AW11">
        <v>1985</v>
      </c>
      <c r="AX11" s="6">
        <v>22.782</v>
      </c>
      <c r="AY11" t="s">
        <v>22</v>
      </c>
      <c r="AZ11" s="12">
        <f>LN(AY2)</f>
        <v>0.32781077738458658</v>
      </c>
      <c r="BA11">
        <v>1985</v>
      </c>
      <c r="BB11" s="6">
        <v>22.782</v>
      </c>
      <c r="BC11" t="s">
        <v>22</v>
      </c>
      <c r="BD11" s="12">
        <f>LN(BC2)</f>
        <v>0.32834588656423658</v>
      </c>
      <c r="BE11">
        <v>1985</v>
      </c>
      <c r="BF11" s="6">
        <v>22.782</v>
      </c>
      <c r="BG11" t="s">
        <v>22</v>
      </c>
      <c r="BH11" s="12">
        <f>LN(BG2)</f>
        <v>0.32930703218716528</v>
      </c>
      <c r="BI11">
        <v>1985</v>
      </c>
      <c r="BJ11" s="6">
        <v>22.782</v>
      </c>
      <c r="BK11" t="s">
        <v>22</v>
      </c>
      <c r="BL11" s="12">
        <f>LN(BK2)</f>
        <v>0.32898748990268156</v>
      </c>
      <c r="BM11">
        <v>1985</v>
      </c>
      <c r="BN11" s="6">
        <v>22.782</v>
      </c>
      <c r="BO11" t="s">
        <v>22</v>
      </c>
      <c r="BP11" s="12">
        <f>LN(BO2)</f>
        <v>0.32908237090625597</v>
      </c>
      <c r="BQ11">
        <v>1985</v>
      </c>
      <c r="BR11" s="6">
        <v>22.782</v>
      </c>
      <c r="BS11" t="s">
        <v>22</v>
      </c>
      <c r="BT11" s="12">
        <f>LN(BS2)</f>
        <v>0.32892384468467278</v>
      </c>
      <c r="BU11">
        <v>1985</v>
      </c>
      <c r="BV11" s="6">
        <v>22.782</v>
      </c>
      <c r="BW11" t="s">
        <v>22</v>
      </c>
      <c r="BX11" s="12">
        <f>LN(BW2)</f>
        <v>0.32850095600559631</v>
      </c>
      <c r="BY11">
        <v>1985</v>
      </c>
      <c r="BZ11" s="6">
        <v>22.782</v>
      </c>
      <c r="CA11" t="s">
        <v>22</v>
      </c>
      <c r="CB11" s="12">
        <f>LN(CA2)</f>
        <v>0.32883106129038109</v>
      </c>
      <c r="CC11">
        <v>1985</v>
      </c>
      <c r="CD11" s="6">
        <v>22.782</v>
      </c>
      <c r="CE11" t="s">
        <v>22</v>
      </c>
      <c r="CF11" s="12">
        <f>LN(CE2)</f>
        <v>0.32638811845587345</v>
      </c>
      <c r="CG11">
        <v>1985</v>
      </c>
      <c r="CH11" s="6">
        <v>22.782</v>
      </c>
      <c r="CI11" t="s">
        <v>22</v>
      </c>
      <c r="CJ11" s="12">
        <f>LN(CI2)</f>
        <v>0.32606009292151045</v>
      </c>
      <c r="CK11">
        <v>1985</v>
      </c>
      <c r="CL11" s="6">
        <v>22.782</v>
      </c>
      <c r="CM11" t="s">
        <v>22</v>
      </c>
      <c r="CN11" s="12">
        <f>LN(CM2)</f>
        <v>0.32534014182586563</v>
      </c>
      <c r="CO11">
        <v>1985</v>
      </c>
      <c r="CP11" s="6">
        <v>22.782</v>
      </c>
      <c r="CQ11" t="s">
        <v>22</v>
      </c>
      <c r="CR11" s="12">
        <f>LN(CQ2)</f>
        <v>0.32266158795563088</v>
      </c>
      <c r="CS11">
        <v>1985</v>
      </c>
      <c r="CT11" s="6">
        <v>22.782</v>
      </c>
      <c r="CU11" t="s">
        <v>22</v>
      </c>
      <c r="CV11" s="12">
        <f>LN(CU2)</f>
        <v>0.32260216693289451</v>
      </c>
      <c r="CW11">
        <v>1985</v>
      </c>
      <c r="CX11" s="6">
        <v>22.782</v>
      </c>
    </row>
    <row r="12" spans="2:104" x14ac:dyDescent="0.45">
      <c r="B12">
        <v>0.32781077738458658</v>
      </c>
      <c r="C12" s="11">
        <v>0.96458327169853564</v>
      </c>
      <c r="D12">
        <v>571.94014459070536</v>
      </c>
      <c r="E12">
        <v>1988</v>
      </c>
      <c r="F12" s="6">
        <v>49.213000000000001</v>
      </c>
      <c r="G12" t="s">
        <v>23</v>
      </c>
      <c r="H12" s="12">
        <f>LN(H9)</f>
        <v>0.34817454534597586</v>
      </c>
      <c r="I12">
        <v>1990</v>
      </c>
      <c r="J12" s="6">
        <v>86.122</v>
      </c>
      <c r="K12" t="s">
        <v>23</v>
      </c>
      <c r="L12" s="12">
        <f>LN(L9)</f>
        <v>0.3407623148663117</v>
      </c>
      <c r="M12">
        <v>1990</v>
      </c>
      <c r="N12" s="6">
        <v>86.122</v>
      </c>
      <c r="O12" t="s">
        <v>23</v>
      </c>
      <c r="P12" s="12">
        <f>LN(P9)</f>
        <v>0.35291348777765058</v>
      </c>
      <c r="Q12">
        <v>1990</v>
      </c>
      <c r="R12" s="6">
        <v>86.122</v>
      </c>
      <c r="S12" t="s">
        <v>23</v>
      </c>
      <c r="T12" s="12">
        <f>LN(T9)</f>
        <v>0.35365373237937703</v>
      </c>
      <c r="U12">
        <v>1990</v>
      </c>
      <c r="V12" s="6">
        <v>86.122</v>
      </c>
      <c r="W12" t="s">
        <v>23</v>
      </c>
      <c r="X12" s="12">
        <f>LN(X9)</f>
        <v>0.35418377827638797</v>
      </c>
      <c r="Y12">
        <v>1990</v>
      </c>
      <c r="Z12" s="6">
        <v>86.122</v>
      </c>
      <c r="AA12" t="s">
        <v>23</v>
      </c>
      <c r="AB12" s="12">
        <f>LN(AB9)</f>
        <v>0.3528105145174133</v>
      </c>
      <c r="AC12">
        <v>1990</v>
      </c>
      <c r="AD12" s="6">
        <v>86.122</v>
      </c>
      <c r="AE12" t="s">
        <v>23</v>
      </c>
      <c r="AF12" s="12">
        <f>LN(AF9)</f>
        <v>0.34958807143014625</v>
      </c>
      <c r="AG12">
        <v>1990</v>
      </c>
      <c r="AH12" s="6">
        <v>86.122</v>
      </c>
      <c r="AI12" t="s">
        <v>23</v>
      </c>
      <c r="AJ12" s="12">
        <f>LN(AJ9)</f>
        <v>0.34998436469827804</v>
      </c>
      <c r="AK12">
        <v>1990</v>
      </c>
      <c r="AL12" s="6">
        <v>86.122</v>
      </c>
      <c r="AM12" t="s">
        <v>23</v>
      </c>
      <c r="AN12" s="12">
        <f>LN(AN9)</f>
        <v>0.34819822067881506</v>
      </c>
      <c r="AO12">
        <v>1990</v>
      </c>
      <c r="AP12" s="6">
        <v>86.122</v>
      </c>
      <c r="AQ12" t="s">
        <v>23</v>
      </c>
      <c r="AR12" s="12">
        <f>LN(AR9)</f>
        <v>0.34863279351965548</v>
      </c>
      <c r="AS12">
        <v>1990</v>
      </c>
      <c r="AT12" s="6">
        <v>86.122</v>
      </c>
      <c r="AU12" t="s">
        <v>23</v>
      </c>
      <c r="AV12" s="12">
        <f>LN(AV9)</f>
        <v>0.34819879465721432</v>
      </c>
      <c r="AW12">
        <v>1990</v>
      </c>
      <c r="AX12" s="6">
        <v>86.122</v>
      </c>
      <c r="AY12" t="s">
        <v>23</v>
      </c>
      <c r="AZ12" s="12">
        <f>LN(AZ9)</f>
        <v>0.34859281943135711</v>
      </c>
      <c r="BA12">
        <v>1988</v>
      </c>
      <c r="BB12" s="6">
        <v>49.213000000000001</v>
      </c>
      <c r="BC12" t="s">
        <v>23</v>
      </c>
      <c r="BD12" s="12">
        <f>LN(BD9)</f>
        <v>0.34902612132804772</v>
      </c>
      <c r="BE12">
        <v>1988</v>
      </c>
      <c r="BF12" s="6">
        <v>49.213000000000001</v>
      </c>
      <c r="BG12" t="s">
        <v>23</v>
      </c>
      <c r="BH12" s="12">
        <f>LN(BH9)</f>
        <v>0.34949503920671449</v>
      </c>
      <c r="BI12">
        <v>1988</v>
      </c>
      <c r="BJ12" s="6">
        <v>49.213000000000001</v>
      </c>
      <c r="BK12" t="s">
        <v>23</v>
      </c>
      <c r="BL12" s="12">
        <f>LN(BL9)</f>
        <v>0.34981160673355099</v>
      </c>
      <c r="BM12">
        <v>1988</v>
      </c>
      <c r="BN12" s="6">
        <v>49.213000000000001</v>
      </c>
      <c r="BO12" t="s">
        <v>23</v>
      </c>
      <c r="BP12" s="12">
        <f>LN(BP9)</f>
        <v>0.35002950170032565</v>
      </c>
      <c r="BQ12">
        <v>1988</v>
      </c>
      <c r="BR12" s="6">
        <v>49.213000000000001</v>
      </c>
      <c r="BS12" t="s">
        <v>23</v>
      </c>
      <c r="BT12" s="12">
        <f>LN(BT9)</f>
        <v>0.35009890775819008</v>
      </c>
      <c r="BU12">
        <v>1988</v>
      </c>
      <c r="BV12" s="6">
        <v>49.213000000000001</v>
      </c>
      <c r="BW12" t="s">
        <v>23</v>
      </c>
      <c r="BX12" s="12">
        <f>LN(BX9)</f>
        <v>0.34992332838204393</v>
      </c>
      <c r="BY12">
        <v>1988</v>
      </c>
      <c r="BZ12" s="6">
        <v>49.213000000000001</v>
      </c>
      <c r="CA12" t="s">
        <v>23</v>
      </c>
      <c r="CB12" s="12">
        <f>LN(CB9)</f>
        <v>0.35024493348695407</v>
      </c>
      <c r="CC12">
        <v>1988</v>
      </c>
      <c r="CD12" s="6">
        <v>49.213000000000001</v>
      </c>
      <c r="CE12" t="s">
        <v>23</v>
      </c>
      <c r="CF12" s="12">
        <f>LN(CF9)</f>
        <v>0.34803252982907829</v>
      </c>
      <c r="CG12">
        <v>1988</v>
      </c>
      <c r="CH12" s="6">
        <v>49.213000000000001</v>
      </c>
      <c r="CI12" t="s">
        <v>23</v>
      </c>
      <c r="CJ12" s="12">
        <f>LN(CJ9)</f>
        <v>0.34773668378120476</v>
      </c>
      <c r="CK12">
        <v>1988</v>
      </c>
      <c r="CL12" s="6">
        <v>49.213000000000001</v>
      </c>
      <c r="CM12" t="s">
        <v>23</v>
      </c>
      <c r="CN12" s="12">
        <f>LN(CN9)</f>
        <v>0.34698099391626586</v>
      </c>
      <c r="CO12">
        <v>1988</v>
      </c>
      <c r="CP12" s="6">
        <v>49.213000000000001</v>
      </c>
      <c r="CQ12" t="s">
        <v>23</v>
      </c>
      <c r="CR12" s="12">
        <f>LN(CR9)</f>
        <v>0.34355691785597592</v>
      </c>
      <c r="CS12">
        <v>1988</v>
      </c>
      <c r="CT12" s="6">
        <v>49.213000000000001</v>
      </c>
      <c r="CU12" t="s">
        <v>23</v>
      </c>
      <c r="CV12" s="12">
        <f>LN(CV9)</f>
        <v>0.34369667116802349</v>
      </c>
      <c r="CW12">
        <v>1988</v>
      </c>
      <c r="CX12" s="6">
        <v>49.213000000000001</v>
      </c>
    </row>
    <row r="13" spans="2:104" x14ac:dyDescent="0.45">
      <c r="B13">
        <v>0.32834588656423658</v>
      </c>
      <c r="C13" s="11">
        <v>0.96499485188477419</v>
      </c>
      <c r="D13">
        <v>578.91175957532494</v>
      </c>
      <c r="E13">
        <v>1990</v>
      </c>
      <c r="F13" s="6">
        <v>86.122</v>
      </c>
      <c r="G13" t="s">
        <v>24</v>
      </c>
      <c r="H13" s="12">
        <f>LN(H10)</f>
        <v>0.30613023864077599</v>
      </c>
      <c r="I13">
        <v>1992</v>
      </c>
      <c r="J13" s="6">
        <v>118.11</v>
      </c>
      <c r="K13" t="s">
        <v>24</v>
      </c>
      <c r="L13" s="12">
        <f>LN(L10)</f>
        <v>0.29406068149705861</v>
      </c>
      <c r="M13">
        <v>1992</v>
      </c>
      <c r="N13" s="6">
        <v>118.11</v>
      </c>
      <c r="O13" t="s">
        <v>24</v>
      </c>
      <c r="P13" s="12">
        <f>LN(P10)</f>
        <v>0.30739927017879676</v>
      </c>
      <c r="Q13">
        <v>1992</v>
      </c>
      <c r="R13" s="6">
        <v>118.11</v>
      </c>
      <c r="S13" t="s">
        <v>24</v>
      </c>
      <c r="T13" s="12">
        <f>LN(T10)</f>
        <v>0.30926089990033406</v>
      </c>
      <c r="U13">
        <v>1992</v>
      </c>
      <c r="V13" s="6">
        <v>118.11</v>
      </c>
      <c r="W13" t="s">
        <v>24</v>
      </c>
      <c r="X13" s="12">
        <f>LN(X10)</f>
        <v>0.31068337764098836</v>
      </c>
      <c r="Y13">
        <v>1992</v>
      </c>
      <c r="Z13" s="6">
        <v>118.11</v>
      </c>
      <c r="AA13" t="s">
        <v>24</v>
      </c>
      <c r="AB13" s="12">
        <f>LN(AB10)</f>
        <v>0.31017035524243108</v>
      </c>
      <c r="AC13">
        <v>1992</v>
      </c>
      <c r="AD13" s="6">
        <v>118.11</v>
      </c>
      <c r="AE13" t="s">
        <v>24</v>
      </c>
      <c r="AF13" s="12">
        <f>LN(AF10)</f>
        <v>0.30577074316779013</v>
      </c>
      <c r="AG13">
        <v>1992</v>
      </c>
      <c r="AH13" s="6">
        <v>118.11</v>
      </c>
      <c r="AI13" t="s">
        <v>24</v>
      </c>
      <c r="AJ13" s="12">
        <f>LN(AJ10)</f>
        <v>0.30648668366672199</v>
      </c>
      <c r="AK13">
        <v>1992</v>
      </c>
      <c r="AL13" s="6">
        <v>118.11</v>
      </c>
      <c r="AM13" t="s">
        <v>24</v>
      </c>
      <c r="AN13" s="12">
        <f>LN(AN10)</f>
        <v>0.30501505338309176</v>
      </c>
      <c r="AO13">
        <v>1992</v>
      </c>
      <c r="AP13" s="6">
        <v>118.11</v>
      </c>
      <c r="AQ13" t="s">
        <v>24</v>
      </c>
      <c r="AR13" s="12">
        <f>LN(AR10)</f>
        <v>0.30544986075860342</v>
      </c>
      <c r="AS13">
        <v>1992</v>
      </c>
      <c r="AT13" s="6">
        <v>118.11</v>
      </c>
      <c r="AU13" t="s">
        <v>24</v>
      </c>
      <c r="AV13" s="12">
        <f>LN(AV10)</f>
        <v>0.30573247496804118</v>
      </c>
      <c r="AW13">
        <v>1992</v>
      </c>
      <c r="AX13" s="6">
        <v>118.11</v>
      </c>
      <c r="AY13" t="s">
        <v>24</v>
      </c>
      <c r="AZ13" s="12">
        <f>LN(AZ10)</f>
        <v>0.30658765939603566</v>
      </c>
      <c r="BA13">
        <v>1992</v>
      </c>
      <c r="BB13" s="6">
        <v>118.11</v>
      </c>
      <c r="BC13" t="s">
        <v>24</v>
      </c>
      <c r="BD13" s="12">
        <f>LN(BD10)</f>
        <v>0.30722893233677279</v>
      </c>
      <c r="BE13">
        <v>1990</v>
      </c>
      <c r="BF13" s="6">
        <v>86.122</v>
      </c>
      <c r="BG13" t="s">
        <v>24</v>
      </c>
      <c r="BH13" s="12">
        <f>LN(BH10)</f>
        <v>0.30870305756502631</v>
      </c>
      <c r="BI13">
        <v>1990</v>
      </c>
      <c r="BJ13" s="6">
        <v>86.122</v>
      </c>
      <c r="BK13" t="s">
        <v>24</v>
      </c>
      <c r="BL13" s="12">
        <f>LN(BL10)</f>
        <v>0.3077204902417629</v>
      </c>
      <c r="BM13">
        <v>1990</v>
      </c>
      <c r="BN13" s="6">
        <v>86.122</v>
      </c>
      <c r="BO13" t="s">
        <v>24</v>
      </c>
      <c r="BP13" s="12">
        <f>LN(BP10)</f>
        <v>0.30768705284812353</v>
      </c>
      <c r="BQ13">
        <v>1990</v>
      </c>
      <c r="BR13" s="6">
        <v>86.122</v>
      </c>
      <c r="BS13" t="s">
        <v>24</v>
      </c>
      <c r="BT13" s="12">
        <f>LN(BT10)</f>
        <v>0.30729068050825659</v>
      </c>
      <c r="BU13">
        <v>1990</v>
      </c>
      <c r="BV13" s="6">
        <v>86.122</v>
      </c>
      <c r="BW13" t="s">
        <v>24</v>
      </c>
      <c r="BX13" s="12">
        <f>LN(BX10)</f>
        <v>0.30660960053276864</v>
      </c>
      <c r="BY13">
        <v>1990</v>
      </c>
      <c r="BZ13" s="6">
        <v>86.122</v>
      </c>
      <c r="CA13" t="s">
        <v>24</v>
      </c>
      <c r="CB13" s="12">
        <f>LN(CB10)</f>
        <v>0.30694858218466792</v>
      </c>
      <c r="CC13">
        <v>1990</v>
      </c>
      <c r="CD13" s="6">
        <v>86.122</v>
      </c>
      <c r="CE13" t="s">
        <v>24</v>
      </c>
      <c r="CF13" s="12">
        <f>LN(CF10)</f>
        <v>0.30426484269309773</v>
      </c>
      <c r="CG13">
        <v>1990</v>
      </c>
      <c r="CH13" s="6">
        <v>86.122</v>
      </c>
      <c r="CI13" t="s">
        <v>24</v>
      </c>
      <c r="CJ13" s="12">
        <f>LN(CJ10)</f>
        <v>0.30390319686815459</v>
      </c>
      <c r="CK13">
        <v>1990</v>
      </c>
      <c r="CL13" s="6">
        <v>86.122</v>
      </c>
      <c r="CM13" t="s">
        <v>24</v>
      </c>
      <c r="CN13" s="12">
        <f>LN(CN10)</f>
        <v>0.30322058457332418</v>
      </c>
      <c r="CO13">
        <v>1990</v>
      </c>
      <c r="CP13" s="6">
        <v>86.122</v>
      </c>
      <c r="CQ13" t="s">
        <v>24</v>
      </c>
      <c r="CR13" s="12">
        <f>LN(CR10)</f>
        <v>0.30132030840701673</v>
      </c>
      <c r="CS13">
        <v>1990</v>
      </c>
      <c r="CT13" s="6">
        <v>86.122</v>
      </c>
      <c r="CU13" t="s">
        <v>24</v>
      </c>
      <c r="CV13" s="12">
        <f>LN(CV10)</f>
        <v>0.30105307813326854</v>
      </c>
      <c r="CW13">
        <v>1990</v>
      </c>
      <c r="CX13" s="6">
        <v>86.122</v>
      </c>
    </row>
    <row r="14" spans="2:104" x14ac:dyDescent="0.45">
      <c r="B14">
        <v>0.32930703218716528</v>
      </c>
      <c r="C14" s="11">
        <v>0.96672875773556333</v>
      </c>
      <c r="D14">
        <v>610.17571123717005</v>
      </c>
      <c r="E14">
        <v>1992</v>
      </c>
      <c r="F14" s="6">
        <v>118.11</v>
      </c>
      <c r="G14" t="s">
        <v>25</v>
      </c>
      <c r="H14" s="12">
        <f>H12-H11</f>
        <v>2.0801204160137754E-2</v>
      </c>
      <c r="I14">
        <v>1993</v>
      </c>
      <c r="J14" s="6">
        <v>246.06299999999999</v>
      </c>
      <c r="K14" t="s">
        <v>25</v>
      </c>
      <c r="L14" s="12">
        <f>L12-L11</f>
        <v>2.307821113686892E-2</v>
      </c>
      <c r="M14">
        <v>1993</v>
      </c>
      <c r="N14" s="6">
        <v>246.06299999999999</v>
      </c>
      <c r="O14" t="s">
        <v>25</v>
      </c>
      <c r="P14" s="12">
        <f>P12-P11</f>
        <v>2.2498188146378717E-2</v>
      </c>
      <c r="Q14">
        <v>1993</v>
      </c>
      <c r="R14" s="6">
        <v>246.06299999999999</v>
      </c>
      <c r="S14" t="s">
        <v>25</v>
      </c>
      <c r="T14" s="12">
        <f>T12-T11</f>
        <v>2.1950096017797183E-2</v>
      </c>
      <c r="U14">
        <v>1993</v>
      </c>
      <c r="V14" s="6">
        <v>246.06299999999999</v>
      </c>
      <c r="W14" t="s">
        <v>25</v>
      </c>
      <c r="X14" s="12">
        <f>X12-X11</f>
        <v>2.151368335811521E-2</v>
      </c>
      <c r="Y14">
        <v>1993</v>
      </c>
      <c r="Z14" s="6">
        <v>246.06299999999999</v>
      </c>
      <c r="AA14" t="s">
        <v>25</v>
      </c>
      <c r="AB14" s="12">
        <f>AB12-AB11</f>
        <v>2.1092823955186635E-2</v>
      </c>
      <c r="AC14">
        <v>1993</v>
      </c>
      <c r="AD14" s="6">
        <v>246.06299999999999</v>
      </c>
      <c r="AE14" t="s">
        <v>25</v>
      </c>
      <c r="AF14" s="12">
        <f>AF12-AF11</f>
        <v>2.1668688545879722E-2</v>
      </c>
      <c r="AG14">
        <v>1993</v>
      </c>
      <c r="AH14" s="6">
        <v>246.06299999999999</v>
      </c>
      <c r="AI14" t="s">
        <v>25</v>
      </c>
      <c r="AJ14" s="12">
        <f>AJ12-AJ11</f>
        <v>2.1512353126570516E-2</v>
      </c>
      <c r="AK14">
        <v>1993</v>
      </c>
      <c r="AL14" s="6">
        <v>246.06299999999999</v>
      </c>
      <c r="AM14" t="s">
        <v>25</v>
      </c>
      <c r="AN14" s="12">
        <f>AN12-AN11</f>
        <v>2.1358503514995908E-2</v>
      </c>
      <c r="AO14">
        <v>1993</v>
      </c>
      <c r="AP14" s="6">
        <v>246.06299999999999</v>
      </c>
      <c r="AQ14" t="s">
        <v>25</v>
      </c>
      <c r="AR14" s="12">
        <f>AR12-AR11</f>
        <v>2.1358388779247506E-2</v>
      </c>
      <c r="AS14">
        <v>1993</v>
      </c>
      <c r="AT14" s="6">
        <v>246.06299999999999</v>
      </c>
      <c r="AU14" t="s">
        <v>25</v>
      </c>
      <c r="AV14" s="12">
        <f>AV12-AV11</f>
        <v>2.1007753242648086E-2</v>
      </c>
      <c r="AW14">
        <v>1993</v>
      </c>
      <c r="AX14" s="6">
        <v>246.06299999999999</v>
      </c>
      <c r="AY14" t="s">
        <v>25</v>
      </c>
      <c r="AZ14" s="12">
        <f>AZ12-AZ11</f>
        <v>2.0782042046770532E-2</v>
      </c>
      <c r="BA14">
        <v>1993</v>
      </c>
      <c r="BB14" s="6">
        <v>246.06299999999999</v>
      </c>
      <c r="BC14" t="s">
        <v>25</v>
      </c>
      <c r="BD14" s="12">
        <f>BD12-BD11</f>
        <v>2.0680234763811145E-2</v>
      </c>
      <c r="BE14">
        <v>1993</v>
      </c>
      <c r="BF14" s="6">
        <v>246.06299999999999</v>
      </c>
      <c r="BG14" t="s">
        <v>25</v>
      </c>
      <c r="BH14" s="12">
        <f>BH12-BH11</f>
        <v>2.0188007019549203E-2</v>
      </c>
      <c r="BI14">
        <v>1992</v>
      </c>
      <c r="BJ14" s="6">
        <v>118.11</v>
      </c>
      <c r="BK14" t="s">
        <v>25</v>
      </c>
      <c r="BL14" s="12">
        <f>BL12-BL11</f>
        <v>2.0824116830869432E-2</v>
      </c>
      <c r="BM14">
        <v>1992</v>
      </c>
      <c r="BN14" s="6">
        <v>118.11</v>
      </c>
      <c r="BO14" t="s">
        <v>25</v>
      </c>
      <c r="BP14" s="12">
        <f>BP12-BP11</f>
        <v>2.0947130794069679E-2</v>
      </c>
      <c r="BQ14">
        <v>1992</v>
      </c>
      <c r="BR14" s="6">
        <v>118.11</v>
      </c>
      <c r="BS14" t="s">
        <v>25</v>
      </c>
      <c r="BT14" s="12">
        <f>BT12-BT11</f>
        <v>2.1175063073517297E-2</v>
      </c>
      <c r="BU14">
        <v>1992</v>
      </c>
      <c r="BV14" s="6">
        <v>118.11</v>
      </c>
      <c r="BW14" t="s">
        <v>25</v>
      </c>
      <c r="BX14" s="12">
        <f>BX12-BX11</f>
        <v>2.1422372376447618E-2</v>
      </c>
      <c r="BY14">
        <v>1992</v>
      </c>
      <c r="BZ14" s="6">
        <v>118.11</v>
      </c>
      <c r="CA14" t="s">
        <v>25</v>
      </c>
      <c r="CB14" s="12">
        <f>CB12-CB11</f>
        <v>2.1413872196572981E-2</v>
      </c>
      <c r="CC14">
        <v>1992</v>
      </c>
      <c r="CD14" s="6">
        <v>118.11</v>
      </c>
      <c r="CE14" t="s">
        <v>25</v>
      </c>
      <c r="CF14" s="12">
        <f>CF12-CF11</f>
        <v>2.164441137320483E-2</v>
      </c>
      <c r="CG14">
        <v>1992</v>
      </c>
      <c r="CH14" s="6">
        <v>118.11</v>
      </c>
      <c r="CI14" t="s">
        <v>25</v>
      </c>
      <c r="CJ14" s="12">
        <f>CJ12-CJ11</f>
        <v>2.1676590859694311E-2</v>
      </c>
      <c r="CK14">
        <v>1992</v>
      </c>
      <c r="CL14" s="6">
        <v>118.11</v>
      </c>
      <c r="CM14" t="s">
        <v>25</v>
      </c>
      <c r="CN14" s="12">
        <f>CN12-CN11</f>
        <v>2.1640852090400231E-2</v>
      </c>
      <c r="CO14">
        <v>1992</v>
      </c>
      <c r="CP14" s="6">
        <v>118.11</v>
      </c>
      <c r="CQ14" t="s">
        <v>25</v>
      </c>
      <c r="CR14" s="12">
        <f>CR12-CR11</f>
        <v>2.0895329900345039E-2</v>
      </c>
      <c r="CS14">
        <v>1992</v>
      </c>
      <c r="CT14" s="6">
        <v>118.11</v>
      </c>
      <c r="CU14" t="s">
        <v>25</v>
      </c>
      <c r="CV14" s="12">
        <f>CV12-CV11</f>
        <v>2.1094504235128986E-2</v>
      </c>
      <c r="CW14">
        <v>1992</v>
      </c>
      <c r="CX14" s="6">
        <v>118.11</v>
      </c>
    </row>
    <row r="15" spans="2:104" x14ac:dyDescent="0.45">
      <c r="B15">
        <v>0.32898748990268156</v>
      </c>
      <c r="C15" s="11">
        <v>0.96460805371847913</v>
      </c>
      <c r="D15">
        <v>572.35533098287669</v>
      </c>
      <c r="E15">
        <v>1993</v>
      </c>
      <c r="F15" s="6">
        <v>246.06299999999999</v>
      </c>
      <c r="G15" t="s">
        <v>26</v>
      </c>
      <c r="H15" s="12">
        <f>H11-H13</f>
        <v>2.124310254506212E-2</v>
      </c>
      <c r="I15">
        <v>1994</v>
      </c>
      <c r="J15" s="6">
        <v>369.09500000000003</v>
      </c>
      <c r="K15" t="s">
        <v>26</v>
      </c>
      <c r="L15" s="12">
        <f>L11-L13</f>
        <v>2.3623422232384172E-2</v>
      </c>
      <c r="M15">
        <v>1994</v>
      </c>
      <c r="N15" s="6">
        <v>369.09500000000003</v>
      </c>
      <c r="O15" t="s">
        <v>26</v>
      </c>
      <c r="P15" s="12">
        <f>P11-P13</f>
        <v>2.3016029452475106E-2</v>
      </c>
      <c r="Q15">
        <v>1994</v>
      </c>
      <c r="R15" s="6">
        <v>369.09500000000003</v>
      </c>
      <c r="S15" t="s">
        <v>26</v>
      </c>
      <c r="T15" s="12">
        <f>T11-T13</f>
        <v>2.2442736461245782E-2</v>
      </c>
      <c r="U15">
        <v>1994</v>
      </c>
      <c r="V15" s="6">
        <v>369.09500000000003</v>
      </c>
      <c r="W15" t="s">
        <v>26</v>
      </c>
      <c r="X15" s="12">
        <f>X11-X13</f>
        <v>2.1986717277284407E-2</v>
      </c>
      <c r="Y15">
        <v>1994</v>
      </c>
      <c r="Z15" s="6">
        <v>369.09500000000003</v>
      </c>
      <c r="AA15" t="s">
        <v>26</v>
      </c>
      <c r="AB15" s="12">
        <f>AB11-AB13</f>
        <v>2.154733531979558E-2</v>
      </c>
      <c r="AC15">
        <v>1994</v>
      </c>
      <c r="AD15" s="6">
        <v>369.09500000000003</v>
      </c>
      <c r="AE15" t="s">
        <v>26</v>
      </c>
      <c r="AF15" s="12">
        <f>AF11-AF13</f>
        <v>2.2148639716476404E-2</v>
      </c>
      <c r="AG15">
        <v>1994</v>
      </c>
      <c r="AH15" s="6">
        <v>369.09500000000003</v>
      </c>
      <c r="AI15" t="s">
        <v>26</v>
      </c>
      <c r="AJ15" s="12">
        <f>AJ11-AJ13</f>
        <v>2.198532790498553E-2</v>
      </c>
      <c r="AK15">
        <v>1994</v>
      </c>
      <c r="AL15" s="6">
        <v>369.09500000000003</v>
      </c>
      <c r="AM15" t="s">
        <v>26</v>
      </c>
      <c r="AN15" s="12">
        <f>AN11-AN13</f>
        <v>2.1824663780727394E-2</v>
      </c>
      <c r="AO15">
        <v>1994</v>
      </c>
      <c r="AP15" s="6">
        <v>369.09500000000003</v>
      </c>
      <c r="AQ15" t="s">
        <v>26</v>
      </c>
      <c r="AR15" s="12">
        <f>AR11-AR13</f>
        <v>2.1824543981804556E-2</v>
      </c>
      <c r="AS15">
        <v>1994</v>
      </c>
      <c r="AT15" s="6">
        <v>369.09500000000003</v>
      </c>
      <c r="AU15" t="s">
        <v>26</v>
      </c>
      <c r="AV15" s="12">
        <f>AV11-AV13</f>
        <v>2.1458566446525051E-2</v>
      </c>
      <c r="AW15">
        <v>1994</v>
      </c>
      <c r="AX15" s="6">
        <v>369.09500000000003</v>
      </c>
      <c r="AY15" t="s">
        <v>26</v>
      </c>
      <c r="AZ15" s="12">
        <f>AZ11-AZ13</f>
        <v>2.1223117988550921E-2</v>
      </c>
      <c r="BA15">
        <v>1994</v>
      </c>
      <c r="BB15" s="6">
        <v>369.09500000000003</v>
      </c>
      <c r="BC15" t="s">
        <v>26</v>
      </c>
      <c r="BD15" s="12">
        <f>BD11-BD13</f>
        <v>2.1116954227463791E-2</v>
      </c>
      <c r="BE15">
        <v>1994</v>
      </c>
      <c r="BF15" s="6">
        <v>369.09500000000003</v>
      </c>
      <c r="BG15" t="s">
        <v>26</v>
      </c>
      <c r="BH15" s="12">
        <f>BH11-BH13</f>
        <v>2.0603974622138976E-2</v>
      </c>
      <c r="BI15">
        <v>1994</v>
      </c>
      <c r="BJ15" s="6">
        <v>369.09500000000003</v>
      </c>
      <c r="BK15" t="s">
        <v>26</v>
      </c>
      <c r="BL15" s="12">
        <f>BL11-BL13</f>
        <v>2.1266999660918662E-2</v>
      </c>
      <c r="BM15">
        <v>1993</v>
      </c>
      <c r="BN15" s="6">
        <v>246.06299999999999</v>
      </c>
      <c r="BO15" t="s">
        <v>26</v>
      </c>
      <c r="BP15" s="12">
        <f>BP11-BP13</f>
        <v>2.139531805813244E-2</v>
      </c>
      <c r="BQ15">
        <v>1993</v>
      </c>
      <c r="BR15" s="6">
        <v>246.06299999999999</v>
      </c>
      <c r="BS15" t="s">
        <v>26</v>
      </c>
      <c r="BT15" s="12">
        <f>BT11-BT13</f>
        <v>2.1633164176416197E-2</v>
      </c>
      <c r="BU15">
        <v>1993</v>
      </c>
      <c r="BV15" s="6">
        <v>246.06299999999999</v>
      </c>
      <c r="BW15" t="s">
        <v>26</v>
      </c>
      <c r="BX15" s="12">
        <f>BX11-BX13</f>
        <v>2.1891355472827667E-2</v>
      </c>
      <c r="BY15">
        <v>1993</v>
      </c>
      <c r="BZ15" s="6">
        <v>246.06299999999999</v>
      </c>
      <c r="CA15" t="s">
        <v>26</v>
      </c>
      <c r="CB15" s="12">
        <f>CB11-CB13</f>
        <v>2.1882479105713171E-2</v>
      </c>
      <c r="CC15">
        <v>1993</v>
      </c>
      <c r="CD15" s="6">
        <v>246.06299999999999</v>
      </c>
      <c r="CE15" t="s">
        <v>26</v>
      </c>
      <c r="CF15" s="12">
        <f>CF11-CF13</f>
        <v>2.2123275762775729E-2</v>
      </c>
      <c r="CG15">
        <v>1993</v>
      </c>
      <c r="CH15" s="6">
        <v>246.06299999999999</v>
      </c>
      <c r="CI15" t="s">
        <v>26</v>
      </c>
      <c r="CJ15" s="12">
        <f>CJ11-CJ13</f>
        <v>2.2156896053355857E-2</v>
      </c>
      <c r="CK15">
        <v>1993</v>
      </c>
      <c r="CL15" s="6">
        <v>246.06299999999999</v>
      </c>
      <c r="CM15" t="s">
        <v>26</v>
      </c>
      <c r="CN15" s="12">
        <f>CN11-CN13</f>
        <v>2.2119557252541444E-2</v>
      </c>
      <c r="CO15">
        <v>1993</v>
      </c>
      <c r="CP15" s="6">
        <v>246.06299999999999</v>
      </c>
      <c r="CQ15" t="s">
        <v>26</v>
      </c>
      <c r="CR15" s="12">
        <f>CR11-CR13</f>
        <v>2.1341279548614145E-2</v>
      </c>
      <c r="CS15">
        <v>1993</v>
      </c>
      <c r="CT15" s="6">
        <v>246.06299999999999</v>
      </c>
      <c r="CU15" t="s">
        <v>26</v>
      </c>
      <c r="CV15" s="12">
        <f>CV11-CV13</f>
        <v>2.1549088799625971E-2</v>
      </c>
      <c r="CW15">
        <v>1993</v>
      </c>
      <c r="CX15" s="6">
        <v>246.06299999999999</v>
      </c>
    </row>
    <row r="16" spans="2:104" x14ac:dyDescent="0.45">
      <c r="B16">
        <v>0.32908237090625597</v>
      </c>
      <c r="C16" s="11">
        <v>0.96421278447525982</v>
      </c>
      <c r="D16">
        <v>565.80173050854933</v>
      </c>
      <c r="E16">
        <v>1994</v>
      </c>
      <c r="F16" s="6">
        <v>369.09500000000003</v>
      </c>
      <c r="G16" t="s">
        <v>27</v>
      </c>
      <c r="H16" s="13">
        <f>AVERAGE(H14:H15)</f>
        <v>2.1022153352599937E-2</v>
      </c>
      <c r="I16">
        <v>1995</v>
      </c>
      <c r="J16" s="6">
        <v>615.15899999999999</v>
      </c>
      <c r="K16" t="s">
        <v>27</v>
      </c>
      <c r="L16" s="13">
        <f>AVERAGE(L14:L15)</f>
        <v>2.3350816684626546E-2</v>
      </c>
      <c r="M16">
        <v>1995</v>
      </c>
      <c r="N16" s="6">
        <v>615.15899999999999</v>
      </c>
      <c r="O16" t="s">
        <v>27</v>
      </c>
      <c r="P16" s="13">
        <f>AVERAGE(P14:P15)</f>
        <v>2.2757108799426912E-2</v>
      </c>
      <c r="Q16">
        <v>1995</v>
      </c>
      <c r="R16" s="6">
        <v>615.15899999999999</v>
      </c>
      <c r="S16" t="s">
        <v>27</v>
      </c>
      <c r="T16" s="13">
        <f>AVERAGE(T14:T15)</f>
        <v>2.2196416239521483E-2</v>
      </c>
      <c r="U16">
        <v>1995</v>
      </c>
      <c r="V16" s="6">
        <v>615.15899999999999</v>
      </c>
      <c r="W16" t="s">
        <v>27</v>
      </c>
      <c r="X16" s="13">
        <f>AVERAGE(X14:X15)</f>
        <v>2.1750200317699808E-2</v>
      </c>
      <c r="Y16">
        <v>1995</v>
      </c>
      <c r="Z16" s="6">
        <v>615.15899999999999</v>
      </c>
      <c r="AA16" t="s">
        <v>27</v>
      </c>
      <c r="AB16" s="13">
        <f>AVERAGE(AB14:AB15)</f>
        <v>2.1320079637491107E-2</v>
      </c>
      <c r="AC16">
        <v>1995</v>
      </c>
      <c r="AD16" s="6">
        <v>615.15899999999999</v>
      </c>
      <c r="AE16" t="s">
        <v>27</v>
      </c>
      <c r="AF16" s="13">
        <f>AVERAGE(AF14:AF15)</f>
        <v>2.1908664131178063E-2</v>
      </c>
      <c r="AG16">
        <v>1995</v>
      </c>
      <c r="AH16" s="6">
        <v>615.15899999999999</v>
      </c>
      <c r="AI16" t="s">
        <v>27</v>
      </c>
      <c r="AJ16" s="13">
        <f>AVERAGE(AJ14:AJ15)</f>
        <v>2.1748840515778023E-2</v>
      </c>
      <c r="AK16">
        <v>1995</v>
      </c>
      <c r="AL16" s="6">
        <v>615.15899999999999</v>
      </c>
      <c r="AM16" t="s">
        <v>27</v>
      </c>
      <c r="AN16" s="13">
        <f>AVERAGE(AN14:AN15)</f>
        <v>2.1591583647861651E-2</v>
      </c>
      <c r="AO16">
        <v>1995</v>
      </c>
      <c r="AP16" s="6">
        <v>615.15899999999999</v>
      </c>
      <c r="AQ16" t="s">
        <v>27</v>
      </c>
      <c r="AR16" s="13">
        <f>AVERAGE(AR14:AR15)</f>
        <v>2.1591466380526031E-2</v>
      </c>
      <c r="AS16">
        <v>1995</v>
      </c>
      <c r="AT16" s="6">
        <v>615.15899999999999</v>
      </c>
      <c r="AU16" t="s">
        <v>27</v>
      </c>
      <c r="AV16" s="13">
        <f>AVERAGE(AV14:AV15)</f>
        <v>2.1233159844586569E-2</v>
      </c>
      <c r="AW16">
        <v>1995</v>
      </c>
      <c r="AX16" s="6">
        <v>615.15899999999999</v>
      </c>
      <c r="AY16" t="s">
        <v>27</v>
      </c>
      <c r="AZ16" s="13">
        <f>AVERAGE(AZ14:AZ15)</f>
        <v>2.1002580017660727E-2</v>
      </c>
      <c r="BA16">
        <v>1995</v>
      </c>
      <c r="BB16" s="6">
        <v>615.15899999999999</v>
      </c>
      <c r="BC16" t="s">
        <v>27</v>
      </c>
      <c r="BD16" s="13">
        <f>AVERAGE(BD14:BD15)</f>
        <v>2.0898594495637468E-2</v>
      </c>
      <c r="BE16">
        <v>1995</v>
      </c>
      <c r="BF16" s="6">
        <v>615.15899999999999</v>
      </c>
      <c r="BG16" t="s">
        <v>27</v>
      </c>
      <c r="BH16" s="13">
        <f>AVERAGE(BH14:BH15)</f>
        <v>2.039599082084409E-2</v>
      </c>
      <c r="BI16">
        <v>1995</v>
      </c>
      <c r="BJ16" s="6">
        <v>615.15899999999999</v>
      </c>
      <c r="BK16" t="s">
        <v>27</v>
      </c>
      <c r="BL16" s="13">
        <f>AVERAGE(BL14:BL15)</f>
        <v>2.1045558245894047E-2</v>
      </c>
      <c r="BM16">
        <v>1995</v>
      </c>
      <c r="BN16" s="6">
        <v>615.15899999999999</v>
      </c>
      <c r="BO16" t="s">
        <v>27</v>
      </c>
      <c r="BP16" s="13">
        <f>AVERAGE(BP14:BP15)</f>
        <v>2.117122442610106E-2</v>
      </c>
      <c r="BQ16">
        <v>1994</v>
      </c>
      <c r="BR16" s="6">
        <v>369.09500000000003</v>
      </c>
      <c r="BS16" t="s">
        <v>27</v>
      </c>
      <c r="BT16" s="13">
        <f>AVERAGE(BT14:BT15)</f>
        <v>2.1404113624966747E-2</v>
      </c>
      <c r="BU16">
        <v>1994</v>
      </c>
      <c r="BV16" s="6">
        <v>369.09500000000003</v>
      </c>
      <c r="BW16" t="s">
        <v>27</v>
      </c>
      <c r="BX16" s="13">
        <f>AVERAGE(BX14:BX15)</f>
        <v>2.1656863924637643E-2</v>
      </c>
      <c r="BY16">
        <v>1994</v>
      </c>
      <c r="BZ16" s="6">
        <v>369.09500000000003</v>
      </c>
      <c r="CA16" t="s">
        <v>27</v>
      </c>
      <c r="CB16" s="13">
        <f>AVERAGE(CB14:CB15)</f>
        <v>2.1648175651143076E-2</v>
      </c>
      <c r="CC16">
        <v>1994</v>
      </c>
      <c r="CD16" s="6">
        <v>369.09500000000003</v>
      </c>
      <c r="CE16" t="s">
        <v>27</v>
      </c>
      <c r="CF16" s="13">
        <f>AVERAGE(CF14:CF15)</f>
        <v>2.188384356799028E-2</v>
      </c>
      <c r="CG16">
        <v>1994</v>
      </c>
      <c r="CH16" s="6">
        <v>369.09500000000003</v>
      </c>
      <c r="CI16" t="s">
        <v>27</v>
      </c>
      <c r="CJ16" s="13">
        <f>AVERAGE(CJ14:CJ15)</f>
        <v>2.1916743456525084E-2</v>
      </c>
      <c r="CK16">
        <v>1994</v>
      </c>
      <c r="CL16" s="6">
        <v>369.09500000000003</v>
      </c>
      <c r="CM16" t="s">
        <v>27</v>
      </c>
      <c r="CN16" s="13">
        <f>AVERAGE(CN14:CN15)</f>
        <v>2.1880204671470838E-2</v>
      </c>
      <c r="CO16">
        <v>1994</v>
      </c>
      <c r="CP16" s="6">
        <v>369.09500000000003</v>
      </c>
      <c r="CQ16" t="s">
        <v>27</v>
      </c>
      <c r="CR16" s="13">
        <f>AVERAGE(CR14:CR15)</f>
        <v>2.1118304724479592E-2</v>
      </c>
      <c r="CS16">
        <v>1994</v>
      </c>
      <c r="CT16" s="6">
        <v>369.09500000000003</v>
      </c>
      <c r="CU16" t="s">
        <v>27</v>
      </c>
      <c r="CV16" s="13">
        <f>AVERAGE(CV14:CV15)</f>
        <v>2.1321796517377478E-2</v>
      </c>
      <c r="CW16">
        <v>1994</v>
      </c>
      <c r="CX16" s="6">
        <v>369.09500000000003</v>
      </c>
    </row>
    <row r="17" spans="1:102" x14ac:dyDescent="0.45">
      <c r="B17">
        <v>0.32892384468467278</v>
      </c>
      <c r="C17" s="11">
        <v>0.96342750713901404</v>
      </c>
      <c r="D17">
        <v>553.20203976311291</v>
      </c>
      <c r="E17">
        <v>1995</v>
      </c>
      <c r="F17" s="6">
        <v>615.15899999999999</v>
      </c>
      <c r="G17" t="s">
        <v>28</v>
      </c>
      <c r="H17">
        <f>TINV(0.3173,H5)</f>
        <v>1.0232723926679945</v>
      </c>
      <c r="I17">
        <v>1996</v>
      </c>
      <c r="J17" s="6">
        <v>1107.2860000000001</v>
      </c>
      <c r="K17" t="s">
        <v>28</v>
      </c>
      <c r="L17">
        <f>TINV(0.3173,L5)</f>
        <v>1.0244059353405668</v>
      </c>
      <c r="M17">
        <v>1996</v>
      </c>
      <c r="N17" s="6">
        <v>1107.2860000000001</v>
      </c>
      <c r="O17" t="s">
        <v>28</v>
      </c>
      <c r="P17">
        <f>TINV(0.3173,P5)</f>
        <v>1.0244059353405668</v>
      </c>
      <c r="Q17">
        <v>1996</v>
      </c>
      <c r="R17" s="6">
        <v>1107.2860000000001</v>
      </c>
      <c r="S17" t="s">
        <v>28</v>
      </c>
      <c r="T17">
        <f>TINV(0.3173,T5)</f>
        <v>1.0244059353405668</v>
      </c>
      <c r="U17">
        <v>1996</v>
      </c>
      <c r="V17" s="6">
        <v>1107.2860000000001</v>
      </c>
      <c r="W17" t="s">
        <v>28</v>
      </c>
      <c r="X17">
        <f>TINV(0.3173,X5)</f>
        <v>1.0244059353405668</v>
      </c>
      <c r="Y17">
        <v>1996</v>
      </c>
      <c r="Z17" s="6">
        <v>1107.2860000000001</v>
      </c>
      <c r="AA17" t="s">
        <v>28</v>
      </c>
      <c r="AB17">
        <f>TINV(0.3173,AB5)</f>
        <v>1.0244059353405668</v>
      </c>
      <c r="AC17">
        <v>1996</v>
      </c>
      <c r="AD17" s="6">
        <v>1107.2860000000001</v>
      </c>
      <c r="AE17" t="s">
        <v>28</v>
      </c>
      <c r="AF17">
        <f>TINV(0.3173,AF5)</f>
        <v>1.0244059353405668</v>
      </c>
      <c r="AG17">
        <v>1996</v>
      </c>
      <c r="AH17" s="6">
        <v>1107.2860000000001</v>
      </c>
      <c r="AI17" t="s">
        <v>28</v>
      </c>
      <c r="AJ17">
        <f>TINV(0.3173,AJ5)</f>
        <v>1.0244059353405668</v>
      </c>
      <c r="AK17">
        <v>1996</v>
      </c>
      <c r="AL17" s="6">
        <v>1107.2860000000001</v>
      </c>
      <c r="AM17" t="s">
        <v>28</v>
      </c>
      <c r="AN17">
        <f>TINV(0.3173,AN5)</f>
        <v>1.0244059353405668</v>
      </c>
      <c r="AO17">
        <v>1996</v>
      </c>
      <c r="AP17" s="6">
        <v>1107.2860000000001</v>
      </c>
      <c r="AQ17" t="s">
        <v>28</v>
      </c>
      <c r="AR17">
        <f>TINV(0.3173,AR5)</f>
        <v>1.0244059353405668</v>
      </c>
      <c r="AS17">
        <v>1996</v>
      </c>
      <c r="AT17" s="6">
        <v>1107.2860000000001</v>
      </c>
      <c r="AU17" t="s">
        <v>28</v>
      </c>
      <c r="AV17">
        <f>TINV(0.3173,AV5)</f>
        <v>1.0244059353405668</v>
      </c>
      <c r="AW17">
        <v>1996</v>
      </c>
      <c r="AX17" s="6">
        <v>1107.2860000000001</v>
      </c>
      <c r="AY17" t="s">
        <v>28</v>
      </c>
      <c r="AZ17">
        <f>TINV(0.3173,AZ5)</f>
        <v>1.0244059353405668</v>
      </c>
      <c r="BA17">
        <v>1996</v>
      </c>
      <c r="BB17" s="6">
        <v>1107.2860000000001</v>
      </c>
      <c r="BC17" t="s">
        <v>28</v>
      </c>
      <c r="BD17">
        <f>TINV(0.3173,BD5)</f>
        <v>1.0244059353405668</v>
      </c>
      <c r="BE17">
        <v>1996</v>
      </c>
      <c r="BF17" s="6">
        <v>1107.2860000000001</v>
      </c>
      <c r="BG17" t="s">
        <v>28</v>
      </c>
      <c r="BH17">
        <f>TINV(0.3173,BH5)</f>
        <v>1.0244059353405668</v>
      </c>
      <c r="BI17">
        <v>1996</v>
      </c>
      <c r="BJ17" s="6">
        <v>1107.2860000000001</v>
      </c>
      <c r="BK17" t="s">
        <v>28</v>
      </c>
      <c r="BL17">
        <f>TINV(0.3173,BL5)</f>
        <v>1.0244059353405668</v>
      </c>
      <c r="BM17">
        <v>1996</v>
      </c>
      <c r="BN17" s="6">
        <v>1107.2860000000001</v>
      </c>
      <c r="BO17" t="s">
        <v>28</v>
      </c>
      <c r="BP17">
        <f>TINV(0.3173,BP5)</f>
        <v>1.0244059353405668</v>
      </c>
      <c r="BQ17">
        <v>1996</v>
      </c>
      <c r="BR17" s="6">
        <v>1107.2860000000001</v>
      </c>
      <c r="BS17" t="s">
        <v>28</v>
      </c>
      <c r="BT17">
        <f>TINV(0.3173,BT5)</f>
        <v>1.0244059353405668</v>
      </c>
      <c r="BU17">
        <v>1995</v>
      </c>
      <c r="BV17" s="6">
        <v>615.15899999999999</v>
      </c>
      <c r="BW17" t="s">
        <v>28</v>
      </c>
      <c r="BX17">
        <f>TINV(0.3173,BX5)</f>
        <v>1.0244059353405668</v>
      </c>
      <c r="BY17">
        <v>1995</v>
      </c>
      <c r="BZ17" s="6">
        <v>615.15899999999999</v>
      </c>
      <c r="CA17" t="s">
        <v>28</v>
      </c>
      <c r="CB17">
        <f>TINV(0.3173,CB5)</f>
        <v>1.0244059353405668</v>
      </c>
      <c r="CC17">
        <v>1995</v>
      </c>
      <c r="CD17" s="6">
        <v>615.15899999999999</v>
      </c>
      <c r="CE17" t="s">
        <v>28</v>
      </c>
      <c r="CF17">
        <f>TINV(0.3173,CF5)</f>
        <v>1.0244059353405668</v>
      </c>
      <c r="CG17">
        <v>1995</v>
      </c>
      <c r="CH17" s="6">
        <v>615.15899999999999</v>
      </c>
      <c r="CI17" t="s">
        <v>28</v>
      </c>
      <c r="CJ17">
        <f>TINV(0.3173,CJ5)</f>
        <v>1.0244059353405668</v>
      </c>
      <c r="CK17">
        <v>1995</v>
      </c>
      <c r="CL17" s="6">
        <v>615.15899999999999</v>
      </c>
      <c r="CM17" t="s">
        <v>28</v>
      </c>
      <c r="CN17">
        <f>TINV(0.3173,CN5)</f>
        <v>1.0244059353405668</v>
      </c>
      <c r="CO17">
        <v>1995</v>
      </c>
      <c r="CP17" s="6">
        <v>615.15899999999999</v>
      </c>
      <c r="CQ17" t="s">
        <v>28</v>
      </c>
      <c r="CR17">
        <f>TINV(0.3173,CR5)</f>
        <v>1.0244059353405668</v>
      </c>
      <c r="CS17">
        <v>1995</v>
      </c>
      <c r="CT17" s="6">
        <v>615.15899999999999</v>
      </c>
      <c r="CU17" t="s">
        <v>28</v>
      </c>
      <c r="CV17">
        <f>TINV(0.3173,CV5)</f>
        <v>1.0244059353405668</v>
      </c>
      <c r="CW17">
        <v>1995</v>
      </c>
      <c r="CX17" s="6">
        <v>615.15899999999999</v>
      </c>
    </row>
    <row r="18" spans="1:102" x14ac:dyDescent="0.45">
      <c r="B18">
        <v>0.32850095600559631</v>
      </c>
      <c r="C18" s="11">
        <v>0.96252919307088602</v>
      </c>
      <c r="D18">
        <v>539.43628950204015</v>
      </c>
      <c r="E18">
        <v>1996</v>
      </c>
      <c r="F18" s="6">
        <v>1107.2860000000001</v>
      </c>
      <c r="G18" t="s">
        <v>29</v>
      </c>
      <c r="H18">
        <f>H17*G3</f>
        <v>1.4073276842985384E-2</v>
      </c>
      <c r="I18">
        <v>1997</v>
      </c>
      <c r="J18" s="6">
        <v>1414.865</v>
      </c>
      <c r="K18" t="s">
        <v>29</v>
      </c>
      <c r="L18">
        <f>L17*K3</f>
        <v>1.5453840202262327E-2</v>
      </c>
      <c r="M18">
        <v>1997</v>
      </c>
      <c r="N18" s="6">
        <v>1414.865</v>
      </c>
      <c r="O18" t="s">
        <v>29</v>
      </c>
      <c r="P18">
        <f>P17*O3</f>
        <v>1.5254025870995643E-2</v>
      </c>
      <c r="Q18">
        <v>1997</v>
      </c>
      <c r="R18" s="6">
        <v>1414.865</v>
      </c>
      <c r="S18" t="s">
        <v>29</v>
      </c>
      <c r="T18">
        <f>T17*S3</f>
        <v>1.4897500841338842E-2</v>
      </c>
      <c r="U18">
        <v>1997</v>
      </c>
      <c r="V18" s="6">
        <v>1414.865</v>
      </c>
      <c r="W18" t="s">
        <v>29</v>
      </c>
      <c r="X18">
        <f>X17*W3</f>
        <v>1.4612226153601757E-2</v>
      </c>
      <c r="Y18">
        <v>1997</v>
      </c>
      <c r="Z18" s="6">
        <v>1414.865</v>
      </c>
      <c r="AA18" t="s">
        <v>29</v>
      </c>
      <c r="AB18">
        <f>AB17*AA3</f>
        <v>1.4309715649885441E-2</v>
      </c>
      <c r="AC18">
        <v>1997</v>
      </c>
      <c r="AD18" s="6">
        <v>1414.865</v>
      </c>
      <c r="AE18" t="s">
        <v>29</v>
      </c>
      <c r="AF18">
        <f>AF17*AE3</f>
        <v>1.4648893182673879E-2</v>
      </c>
      <c r="AG18">
        <v>1997</v>
      </c>
      <c r="AH18" s="6">
        <v>1414.865</v>
      </c>
      <c r="AI18" t="s">
        <v>29</v>
      </c>
      <c r="AJ18">
        <f>AJ17*AI3</f>
        <v>1.4550101963935209E-2</v>
      </c>
      <c r="AK18">
        <v>1997</v>
      </c>
      <c r="AL18" s="6">
        <v>1414.865</v>
      </c>
      <c r="AM18" t="s">
        <v>29</v>
      </c>
      <c r="AN18">
        <f>AN17*AM3</f>
        <v>1.4421369861997936E-2</v>
      </c>
      <c r="AO18">
        <v>1997</v>
      </c>
      <c r="AP18" s="6">
        <v>1414.865</v>
      </c>
      <c r="AQ18" t="s">
        <v>29</v>
      </c>
      <c r="AR18">
        <f>AR17*AQ3</f>
        <v>1.4427561680527915E-2</v>
      </c>
      <c r="AS18">
        <v>1997</v>
      </c>
      <c r="AT18" s="6">
        <v>1414.865</v>
      </c>
      <c r="AU18" t="s">
        <v>29</v>
      </c>
      <c r="AV18">
        <f>AV17*AU3</f>
        <v>1.4187028692822824E-2</v>
      </c>
      <c r="AW18">
        <v>1997</v>
      </c>
      <c r="AX18" s="6">
        <v>1414.865</v>
      </c>
      <c r="AY18" t="s">
        <v>29</v>
      </c>
      <c r="AZ18">
        <f>AZ17*AY3</f>
        <v>1.4041710774365475E-2</v>
      </c>
      <c r="BA18">
        <v>1997</v>
      </c>
      <c r="BB18" s="6">
        <v>1414.865</v>
      </c>
      <c r="BC18" t="s">
        <v>29</v>
      </c>
      <c r="BD18">
        <f>BD17*BC3</f>
        <v>1.3979688042367098E-2</v>
      </c>
      <c r="BE18">
        <v>1997</v>
      </c>
      <c r="BF18" s="6">
        <v>1414.865</v>
      </c>
      <c r="BG18" t="s">
        <v>29</v>
      </c>
      <c r="BH18">
        <f>BH17*BG3</f>
        <v>1.3656695715325917E-2</v>
      </c>
      <c r="BI18">
        <v>1997</v>
      </c>
      <c r="BJ18" s="6">
        <v>1414.865</v>
      </c>
      <c r="BK18" t="s">
        <v>29</v>
      </c>
      <c r="BL18">
        <f>BL17*BK3</f>
        <v>1.4087002890449047E-2</v>
      </c>
      <c r="BM18">
        <v>1997</v>
      </c>
      <c r="BN18" s="6">
        <v>1414.865</v>
      </c>
      <c r="BO18" t="s">
        <v>29</v>
      </c>
      <c r="BP18">
        <f>BP17*BO3</f>
        <v>1.4172438070749006E-2</v>
      </c>
      <c r="BQ18">
        <v>1997</v>
      </c>
      <c r="BR18" s="6">
        <v>1414.865</v>
      </c>
      <c r="BS18" t="s">
        <v>29</v>
      </c>
      <c r="BT18">
        <f>BT17*BS3</f>
        <v>1.4326020148883544E-2</v>
      </c>
      <c r="BU18">
        <v>1997</v>
      </c>
      <c r="BV18" s="6">
        <v>1414.865</v>
      </c>
      <c r="BW18" t="s">
        <v>29</v>
      </c>
      <c r="BX18">
        <f>BX17*BW3</f>
        <v>1.4489007731368211E-2</v>
      </c>
      <c r="BY18">
        <v>1996</v>
      </c>
      <c r="BZ18" s="6">
        <v>1107.2860000000001</v>
      </c>
      <c r="CA18" t="s">
        <v>29</v>
      </c>
      <c r="CB18">
        <f>CB17*CA3</f>
        <v>1.4487978634470881E-2</v>
      </c>
      <c r="CC18">
        <v>1996</v>
      </c>
      <c r="CD18" s="6">
        <v>1107.2860000000001</v>
      </c>
      <c r="CE18" t="s">
        <v>29</v>
      </c>
      <c r="CF18">
        <f>CF17*CE3</f>
        <v>1.460991381456561E-2</v>
      </c>
      <c r="CG18">
        <v>1996</v>
      </c>
      <c r="CH18" s="6">
        <v>1107.2860000000001</v>
      </c>
      <c r="CI18" t="s">
        <v>29</v>
      </c>
      <c r="CJ18">
        <f>CJ17*CI3</f>
        <v>1.4627072303795466E-2</v>
      </c>
      <c r="CK18">
        <v>1996</v>
      </c>
      <c r="CL18" s="6">
        <v>1107.2860000000001</v>
      </c>
      <c r="CM18" t="s">
        <v>29</v>
      </c>
      <c r="CN18">
        <f>CN17*CM3</f>
        <v>1.459218493473316E-2</v>
      </c>
      <c r="CO18">
        <v>1996</v>
      </c>
      <c r="CP18" s="6">
        <v>1107.2860000000001</v>
      </c>
      <c r="CQ18" t="s">
        <v>29</v>
      </c>
      <c r="CR18">
        <f>CR17*CQ3</f>
        <v>1.4046543145306145E-2</v>
      </c>
      <c r="CS18">
        <v>1996</v>
      </c>
      <c r="CT18" s="6">
        <v>1107.2860000000001</v>
      </c>
      <c r="CU18" t="s">
        <v>29</v>
      </c>
      <c r="CV18">
        <f>CV17*CU3</f>
        <v>1.418100935476071E-2</v>
      </c>
      <c r="CW18">
        <v>1996</v>
      </c>
      <c r="CX18" s="6">
        <v>1107.2860000000001</v>
      </c>
    </row>
    <row r="19" spans="1:102" x14ac:dyDescent="0.45">
      <c r="B19">
        <v>0.32883106129038109</v>
      </c>
      <c r="C19" s="11">
        <v>0.96260668886571188</v>
      </c>
      <c r="D19">
        <v>540.59776609736764</v>
      </c>
      <c r="E19">
        <v>1997</v>
      </c>
      <c r="F19" s="6">
        <v>1414.865</v>
      </c>
      <c r="G19" t="s">
        <v>30</v>
      </c>
      <c r="H19">
        <f>G2+H18</f>
        <v>1.4013926007920485</v>
      </c>
      <c r="I19">
        <v>1998</v>
      </c>
      <c r="J19" s="6">
        <v>4921.2700000000004</v>
      </c>
      <c r="K19" t="s">
        <v>30</v>
      </c>
      <c r="L19">
        <f>K2+L18</f>
        <v>1.3893960096621545</v>
      </c>
      <c r="M19">
        <v>1998</v>
      </c>
      <c r="N19" s="6">
        <v>4921.2700000000004</v>
      </c>
      <c r="O19" t="s">
        <v>30</v>
      </c>
      <c r="P19">
        <f>O2+P18</f>
        <v>1.4067999428550131</v>
      </c>
      <c r="Q19">
        <v>1998</v>
      </c>
      <c r="R19" s="6">
        <v>4921.2700000000004</v>
      </c>
      <c r="S19" t="s">
        <v>30</v>
      </c>
      <c r="T19">
        <f>S2+T18</f>
        <v>1.4082373528902019</v>
      </c>
      <c r="U19">
        <v>1998</v>
      </c>
      <c r="V19" s="6">
        <v>4921.2700000000004</v>
      </c>
      <c r="W19" t="s">
        <v>30</v>
      </c>
      <c r="X19">
        <f>W2+X18</f>
        <v>1.4092993343536102</v>
      </c>
      <c r="Y19">
        <v>1998</v>
      </c>
      <c r="Z19" s="6">
        <v>4921.2700000000004</v>
      </c>
      <c r="AA19" t="s">
        <v>30</v>
      </c>
      <c r="AB19">
        <f>AA2+AB18</f>
        <v>1.4076691501142058</v>
      </c>
      <c r="AC19">
        <v>1998</v>
      </c>
      <c r="AD19" s="6">
        <v>4921.2700000000004</v>
      </c>
      <c r="AE19" t="s">
        <v>30</v>
      </c>
      <c r="AF19">
        <f>AE2+AF18</f>
        <v>1.4027259581919289</v>
      </c>
      <c r="AG19">
        <v>1998</v>
      </c>
      <c r="AH19" s="6">
        <v>4921.2700000000004</v>
      </c>
      <c r="AI19" t="s">
        <v>30</v>
      </c>
      <c r="AJ19">
        <f>AI2+AJ18</f>
        <v>1.4033944701770467</v>
      </c>
      <c r="AK19">
        <v>1998</v>
      </c>
      <c r="AL19" s="6">
        <v>4921.2700000000004</v>
      </c>
      <c r="AM19" t="s">
        <v>30</v>
      </c>
      <c r="AN19">
        <f>AM2+AN18</f>
        <v>1.4010005843812385</v>
      </c>
      <c r="AO19">
        <v>1998</v>
      </c>
      <c r="AP19" s="6">
        <v>4921.2700000000004</v>
      </c>
      <c r="AQ19" t="s">
        <v>30</v>
      </c>
      <c r="AR19">
        <f>AQ2+AR18</f>
        <v>1.4016096359766113</v>
      </c>
      <c r="AS19">
        <v>1998</v>
      </c>
      <c r="AT19" s="6">
        <v>4921.2700000000004</v>
      </c>
      <c r="AU19" t="s">
        <v>30</v>
      </c>
      <c r="AV19">
        <f>AU2+AV18</f>
        <v>1.401253467697583</v>
      </c>
      <c r="AW19">
        <v>1998</v>
      </c>
      <c r="AX19" s="6">
        <v>4921.2700000000004</v>
      </c>
      <c r="AY19" t="s">
        <v>30</v>
      </c>
      <c r="AZ19">
        <f>AY2+AZ18</f>
        <v>1.4019680311663765</v>
      </c>
      <c r="BA19">
        <v>1998</v>
      </c>
      <c r="BB19" s="6">
        <v>4921.2700000000004</v>
      </c>
      <c r="BC19" t="s">
        <v>30</v>
      </c>
      <c r="BD19">
        <f>BC2+BD18</f>
        <v>1.4026488992952304</v>
      </c>
      <c r="BE19">
        <v>1998</v>
      </c>
      <c r="BF19" s="6">
        <v>4921.2700000000004</v>
      </c>
      <c r="BG19" t="s">
        <v>30</v>
      </c>
      <c r="BH19">
        <f>BG2+BH18</f>
        <v>1.4036612619347713</v>
      </c>
      <c r="BI19">
        <v>1998</v>
      </c>
      <c r="BJ19" s="6">
        <v>4921.2700000000004</v>
      </c>
      <c r="BK19" t="s">
        <v>30</v>
      </c>
      <c r="BL19">
        <f>BK2+BL18</f>
        <v>1.4036474748325904</v>
      </c>
      <c r="BM19">
        <v>1998</v>
      </c>
      <c r="BN19" s="6">
        <v>4921.2700000000004</v>
      </c>
      <c r="BO19" t="s">
        <v>30</v>
      </c>
      <c r="BP19">
        <f>BO2+BP18</f>
        <v>1.4038647591598865</v>
      </c>
      <c r="BQ19">
        <v>1998</v>
      </c>
      <c r="BR19" s="6">
        <v>4921.2700000000004</v>
      </c>
      <c r="BS19" t="s">
        <v>30</v>
      </c>
      <c r="BT19">
        <f>BS2+BT18</f>
        <v>1.403798056026148</v>
      </c>
      <c r="BU19">
        <v>1998</v>
      </c>
      <c r="BV19" s="6">
        <v>4921.2700000000004</v>
      </c>
      <c r="BW19" t="s">
        <v>30</v>
      </c>
      <c r="BX19">
        <f>BW2+BX18</f>
        <v>1.4033735758402561</v>
      </c>
      <c r="BY19">
        <v>1998</v>
      </c>
      <c r="BZ19" s="6">
        <v>4921.2700000000004</v>
      </c>
      <c r="CA19" t="s">
        <v>30</v>
      </c>
      <c r="CB19">
        <f>CA2+CB18</f>
        <v>1.4038311005606028</v>
      </c>
      <c r="CC19">
        <v>1997</v>
      </c>
      <c r="CD19" s="6">
        <v>1414.865</v>
      </c>
      <c r="CE19" t="s">
        <v>30</v>
      </c>
      <c r="CF19">
        <f>CE2+CF18</f>
        <v>1.4005630923212318</v>
      </c>
      <c r="CG19">
        <v>1997</v>
      </c>
      <c r="CH19" s="6">
        <v>1414.865</v>
      </c>
      <c r="CI19" t="s">
        <v>30</v>
      </c>
      <c r="CJ19">
        <f>CI2+CJ18</f>
        <v>1.400125697335129</v>
      </c>
      <c r="CK19">
        <v>1997</v>
      </c>
      <c r="CL19" s="6">
        <v>1414.865</v>
      </c>
      <c r="CM19" t="s">
        <v>30</v>
      </c>
      <c r="CN19">
        <f>CM2+CN18</f>
        <v>1.3990936776992653</v>
      </c>
      <c r="CO19">
        <v>1997</v>
      </c>
      <c r="CP19" s="6">
        <v>1414.865</v>
      </c>
      <c r="CQ19" t="s">
        <v>30</v>
      </c>
      <c r="CR19">
        <f>CQ2+CR18</f>
        <v>1.3948445363039255</v>
      </c>
      <c r="CS19">
        <v>1997</v>
      </c>
      <c r="CT19" s="6">
        <v>1414.865</v>
      </c>
      <c r="CU19" t="s">
        <v>30</v>
      </c>
      <c r="CV19">
        <f>CU2+CV18</f>
        <v>1.3948969565220868</v>
      </c>
      <c r="CW19">
        <v>1997</v>
      </c>
      <c r="CX19" s="6">
        <v>1414.865</v>
      </c>
    </row>
    <row r="20" spans="1:102" x14ac:dyDescent="0.45">
      <c r="B20">
        <v>0.32638811845587345</v>
      </c>
      <c r="C20" s="11">
        <v>0.96144965260621584</v>
      </c>
      <c r="D20">
        <v>523.74217276148374</v>
      </c>
      <c r="E20">
        <v>1998</v>
      </c>
      <c r="F20" s="6">
        <v>4921.2700000000004</v>
      </c>
      <c r="G20" t="s">
        <v>31</v>
      </c>
      <c r="H20">
        <f>G2-H18</f>
        <v>1.3732460471060777</v>
      </c>
      <c r="I20">
        <v>1999</v>
      </c>
      <c r="J20" s="6">
        <v>7381.902</v>
      </c>
      <c r="K20" t="s">
        <v>31</v>
      </c>
      <c r="L20">
        <f>K2-L18</f>
        <v>1.3584883292576297</v>
      </c>
      <c r="M20">
        <v>1999</v>
      </c>
      <c r="N20" s="6">
        <v>7381.902</v>
      </c>
      <c r="O20" t="s">
        <v>31</v>
      </c>
      <c r="P20">
        <f>O2-P18</f>
        <v>1.3762918911130217</v>
      </c>
      <c r="Q20">
        <v>1999</v>
      </c>
      <c r="R20" s="6">
        <v>7381.902</v>
      </c>
      <c r="S20" t="s">
        <v>31</v>
      </c>
      <c r="T20">
        <f>S2-T18</f>
        <v>1.3784423512075243</v>
      </c>
      <c r="U20">
        <v>1999</v>
      </c>
      <c r="V20" s="6">
        <v>7381.902</v>
      </c>
      <c r="W20" t="s">
        <v>31</v>
      </c>
      <c r="X20">
        <f>W2-X18</f>
        <v>1.3800748820464068</v>
      </c>
      <c r="Y20">
        <v>1999</v>
      </c>
      <c r="Z20" s="6">
        <v>7381.902</v>
      </c>
      <c r="AA20" t="s">
        <v>31</v>
      </c>
      <c r="AB20">
        <f>AA2-AB18</f>
        <v>1.3790497188144348</v>
      </c>
      <c r="AC20">
        <v>1999</v>
      </c>
      <c r="AD20" s="6">
        <v>7381.902</v>
      </c>
      <c r="AE20" t="s">
        <v>31</v>
      </c>
      <c r="AF20">
        <f>AE2-AF18</f>
        <v>1.3734281718265813</v>
      </c>
      <c r="AG20">
        <v>1999</v>
      </c>
      <c r="AH20" s="6">
        <v>7381.902</v>
      </c>
      <c r="AI20" t="s">
        <v>31</v>
      </c>
      <c r="AJ20">
        <f>AI2-AJ18</f>
        <v>1.3742942662491764</v>
      </c>
      <c r="AK20">
        <v>1999</v>
      </c>
      <c r="AL20" s="6">
        <v>7381.902</v>
      </c>
      <c r="AM20" t="s">
        <v>31</v>
      </c>
      <c r="AN20">
        <f>AM2-AN18</f>
        <v>1.3721578446572427</v>
      </c>
      <c r="AO20">
        <v>1999</v>
      </c>
      <c r="AP20" s="6">
        <v>7381.902</v>
      </c>
      <c r="AQ20" t="s">
        <v>31</v>
      </c>
      <c r="AR20">
        <f>AQ2-AR18</f>
        <v>1.3727545126155556</v>
      </c>
      <c r="AS20">
        <v>1999</v>
      </c>
      <c r="AT20" s="6">
        <v>7381.902</v>
      </c>
      <c r="AU20" t="s">
        <v>31</v>
      </c>
      <c r="AV20">
        <f>AU2-AV18</f>
        <v>1.3728794103119375</v>
      </c>
      <c r="AW20">
        <v>1999</v>
      </c>
      <c r="AX20" s="6">
        <v>7381.902</v>
      </c>
      <c r="AY20" t="s">
        <v>31</v>
      </c>
      <c r="AZ20">
        <f>AY2-AZ18</f>
        <v>1.3738846096176454</v>
      </c>
      <c r="BA20">
        <v>1999</v>
      </c>
      <c r="BB20" s="6">
        <v>7381.902</v>
      </c>
      <c r="BC20" t="s">
        <v>31</v>
      </c>
      <c r="BD20">
        <f>BC2-BD18</f>
        <v>1.3746895232104963</v>
      </c>
      <c r="BE20">
        <v>1999</v>
      </c>
      <c r="BF20" s="6">
        <v>7381.902</v>
      </c>
      <c r="BG20" t="s">
        <v>31</v>
      </c>
      <c r="BH20">
        <f>BG2-BH18</f>
        <v>1.3763478705041194</v>
      </c>
      <c r="BI20">
        <v>1999</v>
      </c>
      <c r="BJ20" s="6">
        <v>7381.902</v>
      </c>
      <c r="BK20" t="s">
        <v>31</v>
      </c>
      <c r="BL20">
        <f>BK2-BL18</f>
        <v>1.3754734690516925</v>
      </c>
      <c r="BM20">
        <v>1999</v>
      </c>
      <c r="BN20" s="6">
        <v>7381.902</v>
      </c>
      <c r="BO20" t="s">
        <v>31</v>
      </c>
      <c r="BP20">
        <f>BO2-BP18</f>
        <v>1.3755198830183883</v>
      </c>
      <c r="BQ20">
        <v>1999</v>
      </c>
      <c r="BR20" s="6">
        <v>7381.902</v>
      </c>
      <c r="BS20" t="s">
        <v>31</v>
      </c>
      <c r="BT20">
        <f>BS2-BT18</f>
        <v>1.375146015728381</v>
      </c>
      <c r="BU20">
        <v>1999</v>
      </c>
      <c r="BV20" s="6">
        <v>7381.902</v>
      </c>
      <c r="BW20" t="s">
        <v>31</v>
      </c>
      <c r="BX20">
        <f>BW2-BX18</f>
        <v>1.3743955603775198</v>
      </c>
      <c r="BY20">
        <v>1999</v>
      </c>
      <c r="BZ20" s="6">
        <v>7381.902</v>
      </c>
      <c r="CA20" t="s">
        <v>31</v>
      </c>
      <c r="CB20">
        <f>CA2-CB18</f>
        <v>1.3748551432916609</v>
      </c>
      <c r="CC20">
        <v>1999</v>
      </c>
      <c r="CD20" s="6">
        <v>7381.902</v>
      </c>
      <c r="CE20" t="s">
        <v>31</v>
      </c>
      <c r="CF20">
        <f>CE2-CF18</f>
        <v>1.3713432646921004</v>
      </c>
      <c r="CG20">
        <v>1998</v>
      </c>
      <c r="CH20" s="6">
        <v>4921.2700000000004</v>
      </c>
      <c r="CI20" t="s">
        <v>31</v>
      </c>
      <c r="CJ20">
        <f>CI2-CJ18</f>
        <v>1.3708715527275379</v>
      </c>
      <c r="CK20">
        <v>1998</v>
      </c>
      <c r="CL20" s="6">
        <v>4921.2700000000004</v>
      </c>
      <c r="CM20" t="s">
        <v>31</v>
      </c>
      <c r="CN20">
        <f>CM2-CN18</f>
        <v>1.3699093078297988</v>
      </c>
      <c r="CO20">
        <v>1998</v>
      </c>
      <c r="CP20" s="6">
        <v>4921.2700000000004</v>
      </c>
      <c r="CQ20" t="s">
        <v>31</v>
      </c>
      <c r="CR20">
        <f>CQ2-CR18</f>
        <v>1.3667514500133133</v>
      </c>
      <c r="CS20">
        <v>1998</v>
      </c>
      <c r="CT20" s="6">
        <v>4921.2700000000004</v>
      </c>
      <c r="CU20" t="s">
        <v>31</v>
      </c>
      <c r="CV20">
        <f>CU2-CV18</f>
        <v>1.3665349378125653</v>
      </c>
      <c r="CW20">
        <v>1998</v>
      </c>
      <c r="CX20" s="6">
        <v>4921.2700000000004</v>
      </c>
    </row>
    <row r="21" spans="1:102" x14ac:dyDescent="0.45">
      <c r="B21">
        <v>0.32606009292151045</v>
      </c>
      <c r="C21" s="11">
        <v>0.96128778108479196</v>
      </c>
      <c r="D21">
        <v>521.46438433293201</v>
      </c>
      <c r="E21">
        <v>1999</v>
      </c>
      <c r="F21" s="6">
        <v>7381.902</v>
      </c>
      <c r="G21" t="s">
        <v>22</v>
      </c>
      <c r="H21" s="12">
        <f>LN(G2)</f>
        <v>0.32737334118583811</v>
      </c>
      <c r="I21">
        <v>2000</v>
      </c>
      <c r="J21" s="6">
        <v>12303.174000000001</v>
      </c>
      <c r="K21" t="s">
        <v>22</v>
      </c>
      <c r="L21" s="12">
        <f>LN(K2)</f>
        <v>0.31768410372944278</v>
      </c>
      <c r="M21">
        <v>2000</v>
      </c>
      <c r="N21" s="6">
        <v>12303.174000000001</v>
      </c>
      <c r="O21" t="s">
        <v>22</v>
      </c>
      <c r="P21" s="12">
        <f>LN(O2)</f>
        <v>0.33041529963127186</v>
      </c>
      <c r="Q21">
        <v>2000</v>
      </c>
      <c r="R21" s="6">
        <v>12303.174000000001</v>
      </c>
      <c r="S21" t="s">
        <v>22</v>
      </c>
      <c r="T21" s="12">
        <f>LN(S2)</f>
        <v>0.33170363636157985</v>
      </c>
      <c r="U21">
        <v>2000</v>
      </c>
      <c r="V21" s="6">
        <v>12303.174000000001</v>
      </c>
      <c r="W21" t="s">
        <v>22</v>
      </c>
      <c r="X21" s="12">
        <f>LN(W2)</f>
        <v>0.33267009491827276</v>
      </c>
      <c r="Y21">
        <v>2000</v>
      </c>
      <c r="Z21" s="6">
        <v>12303.174000000001</v>
      </c>
      <c r="AA21" t="s">
        <v>22</v>
      </c>
      <c r="AB21" s="12">
        <f>LN(AA2)</f>
        <v>0.33171769056222666</v>
      </c>
      <c r="AC21">
        <v>2000</v>
      </c>
      <c r="AD21" s="6">
        <v>12303.174000000001</v>
      </c>
      <c r="AE21" t="s">
        <v>22</v>
      </c>
      <c r="AF21" s="12">
        <f>LN(AE2)</f>
        <v>0.32791938288426653</v>
      </c>
      <c r="AG21">
        <v>2000</v>
      </c>
      <c r="AH21" s="6">
        <v>12303.174000000001</v>
      </c>
      <c r="AI21" t="s">
        <v>22</v>
      </c>
      <c r="AJ21" s="12">
        <f>LN(AI2)</f>
        <v>0.32847201157170752</v>
      </c>
      <c r="AK21">
        <v>2000</v>
      </c>
      <c r="AL21" s="6">
        <v>12303.174000000001</v>
      </c>
      <c r="AM21" t="s">
        <v>22</v>
      </c>
      <c r="AN21" s="12">
        <f>LN(AM2)</f>
        <v>0.32683971716381915</v>
      </c>
      <c r="AO21">
        <v>2000</v>
      </c>
      <c r="AP21" s="6">
        <v>12303.174000000001</v>
      </c>
      <c r="AQ21" t="s">
        <v>22</v>
      </c>
      <c r="AR21" s="12">
        <f>LN(AQ2)</f>
        <v>0.32727440474040798</v>
      </c>
      <c r="AS21">
        <v>2000</v>
      </c>
      <c r="AT21" s="6">
        <v>12303.174000000001</v>
      </c>
      <c r="AU21" t="s">
        <v>22</v>
      </c>
      <c r="AV21" s="12">
        <f>LN(AU2)</f>
        <v>0.32719104141456623</v>
      </c>
      <c r="AW21">
        <v>2000</v>
      </c>
      <c r="AX21" s="6">
        <v>12303.174000000001</v>
      </c>
      <c r="AY21" t="s">
        <v>22</v>
      </c>
      <c r="AZ21" s="12">
        <f>LN(AY2)</f>
        <v>0.32781077738458658</v>
      </c>
      <c r="BA21">
        <v>2000</v>
      </c>
      <c r="BB21" s="6">
        <v>12303.174000000001</v>
      </c>
      <c r="BC21" t="s">
        <v>22</v>
      </c>
      <c r="BD21" s="12">
        <f>LN(BC2)</f>
        <v>0.32834588656423658</v>
      </c>
      <c r="BE21">
        <v>2000</v>
      </c>
      <c r="BF21" s="6">
        <v>12303.174000000001</v>
      </c>
      <c r="BG21" t="s">
        <v>22</v>
      </c>
      <c r="BH21" s="12">
        <f>LN(BG2)</f>
        <v>0.32930703218716528</v>
      </c>
      <c r="BI21">
        <v>2000</v>
      </c>
      <c r="BJ21" s="6">
        <v>12303.174000000001</v>
      </c>
      <c r="BK21" t="s">
        <v>22</v>
      </c>
      <c r="BL21" s="12">
        <f>LN(BK2)</f>
        <v>0.32898748990268156</v>
      </c>
      <c r="BM21">
        <v>2000</v>
      </c>
      <c r="BN21" s="6">
        <v>12303.174000000001</v>
      </c>
      <c r="BO21" t="s">
        <v>22</v>
      </c>
      <c r="BP21" s="12">
        <f>LN(BO2)</f>
        <v>0.32908237090625597</v>
      </c>
      <c r="BQ21">
        <v>2000</v>
      </c>
      <c r="BR21" s="6">
        <v>12303.174000000001</v>
      </c>
      <c r="BS21" t="s">
        <v>22</v>
      </c>
      <c r="BT21" s="12">
        <f>LN(BS2)</f>
        <v>0.32892384468467278</v>
      </c>
      <c r="BU21">
        <v>2000</v>
      </c>
      <c r="BV21" s="6">
        <v>12303.174000000001</v>
      </c>
      <c r="BW21" t="s">
        <v>22</v>
      </c>
      <c r="BX21" s="12">
        <f>LN(BW2)</f>
        <v>0.32850095600559631</v>
      </c>
      <c r="BY21">
        <v>2000</v>
      </c>
      <c r="BZ21" s="6">
        <v>12303.174000000001</v>
      </c>
      <c r="CA21" t="s">
        <v>22</v>
      </c>
      <c r="CB21" s="12">
        <f>LN(CA2)</f>
        <v>0.32883106129038109</v>
      </c>
      <c r="CC21">
        <v>2000</v>
      </c>
      <c r="CD21" s="6">
        <v>12303.174000000001</v>
      </c>
      <c r="CE21" t="s">
        <v>22</v>
      </c>
      <c r="CF21" s="12">
        <f>LN(CE2)</f>
        <v>0.32638811845587345</v>
      </c>
      <c r="CG21">
        <v>2000</v>
      </c>
      <c r="CH21" s="6">
        <v>12303.174000000001</v>
      </c>
      <c r="CI21" t="s">
        <v>22</v>
      </c>
      <c r="CJ21" s="12">
        <f>LN(CI2)</f>
        <v>0.32606009292151045</v>
      </c>
      <c r="CK21">
        <v>1999</v>
      </c>
      <c r="CL21" s="6">
        <v>7381.902</v>
      </c>
      <c r="CM21" t="s">
        <v>22</v>
      </c>
      <c r="CN21" s="12">
        <f>LN(CM2)</f>
        <v>0.32534014182586563</v>
      </c>
      <c r="CO21">
        <v>1999</v>
      </c>
      <c r="CP21" s="6">
        <v>7381.902</v>
      </c>
      <c r="CQ21" t="s">
        <v>22</v>
      </c>
      <c r="CR21" s="12">
        <f>LN(CQ2)</f>
        <v>0.32266158795563088</v>
      </c>
      <c r="CS21">
        <v>1999</v>
      </c>
      <c r="CT21" s="6">
        <v>7381.902</v>
      </c>
      <c r="CU21" t="s">
        <v>22</v>
      </c>
      <c r="CV21" s="12">
        <f>LN(CU2)</f>
        <v>0.32260216693289451</v>
      </c>
      <c r="CW21">
        <v>1999</v>
      </c>
      <c r="CX21" s="6">
        <v>7381.902</v>
      </c>
    </row>
    <row r="22" spans="1:102" x14ac:dyDescent="0.45">
      <c r="B22">
        <v>0.32534014182586563</v>
      </c>
      <c r="C22" s="11">
        <v>0.96130098966046218</v>
      </c>
      <c r="D22">
        <v>521.64953588605852</v>
      </c>
      <c r="E22">
        <v>2000</v>
      </c>
      <c r="F22" s="6">
        <v>12303.174000000001</v>
      </c>
      <c r="G22" t="s">
        <v>32</v>
      </c>
      <c r="H22" s="12">
        <f>LN(H19)</f>
        <v>0.33746645707168982</v>
      </c>
      <c r="I22">
        <v>2001</v>
      </c>
      <c r="J22" s="6">
        <v>34448.885999999999</v>
      </c>
      <c r="K22" t="s">
        <v>32</v>
      </c>
      <c r="L22" s="12">
        <f>LN(L19)</f>
        <v>0.32886912728616152</v>
      </c>
      <c r="M22">
        <v>2001</v>
      </c>
      <c r="N22" s="6">
        <v>34448.885999999999</v>
      </c>
      <c r="O22" t="s">
        <v>32</v>
      </c>
      <c r="P22" s="12">
        <f>LN(P19)</f>
        <v>0.34131758099714155</v>
      </c>
      <c r="Q22">
        <v>2001</v>
      </c>
      <c r="R22" s="6">
        <v>34448.885999999999</v>
      </c>
      <c r="S22" t="s">
        <v>32</v>
      </c>
      <c r="T22" s="12">
        <f>LN(T19)</f>
        <v>0.34233881802464899</v>
      </c>
      <c r="U22">
        <v>2001</v>
      </c>
      <c r="V22" s="6">
        <v>34448.885999999999</v>
      </c>
      <c r="W22" t="s">
        <v>32</v>
      </c>
      <c r="X22" s="12">
        <f>LN(X19)</f>
        <v>0.34309265489109148</v>
      </c>
      <c r="Y22">
        <v>2001</v>
      </c>
      <c r="Z22" s="6">
        <v>34448.885999999999</v>
      </c>
      <c r="AA22" t="s">
        <v>32</v>
      </c>
      <c r="AB22" s="12">
        <f>LN(AB19)</f>
        <v>0.34193525151198129</v>
      </c>
      <c r="AC22">
        <v>2001</v>
      </c>
      <c r="AD22" s="6">
        <v>34448.885999999999</v>
      </c>
      <c r="AE22" t="s">
        <v>32</v>
      </c>
      <c r="AF22" s="12">
        <f>LN(AF19)</f>
        <v>0.3384174564480173</v>
      </c>
      <c r="AG22">
        <v>2001</v>
      </c>
      <c r="AH22" s="6">
        <v>34448.885999999999</v>
      </c>
      <c r="AI22" t="s">
        <v>32</v>
      </c>
      <c r="AJ22" s="12">
        <f>LN(AJ19)</f>
        <v>0.33889392352406045</v>
      </c>
      <c r="AK22">
        <v>2001</v>
      </c>
      <c r="AL22" s="6">
        <v>34448.885999999999</v>
      </c>
      <c r="AM22" t="s">
        <v>32</v>
      </c>
      <c r="AN22" s="12">
        <f>LN(AN19)</f>
        <v>0.33718668447201244</v>
      </c>
      <c r="AO22">
        <v>2001</v>
      </c>
      <c r="AP22" s="6">
        <v>34448.885999999999</v>
      </c>
      <c r="AQ22" t="s">
        <v>32</v>
      </c>
      <c r="AR22" s="12">
        <f>LN(AR19)</f>
        <v>0.33762131615967017</v>
      </c>
      <c r="AS22">
        <v>2001</v>
      </c>
      <c r="AT22" s="6">
        <v>34448.885999999999</v>
      </c>
      <c r="AU22" t="s">
        <v>32</v>
      </c>
      <c r="AV22" s="12">
        <f>LN(AV19)</f>
        <v>0.33736717011844647</v>
      </c>
      <c r="AW22">
        <v>2001</v>
      </c>
      <c r="AX22" s="6">
        <v>34448.885999999999</v>
      </c>
      <c r="AY22" t="s">
        <v>32</v>
      </c>
      <c r="AZ22" s="12">
        <f>LN(AZ19)</f>
        <v>0.33787698604598565</v>
      </c>
      <c r="BA22">
        <v>2001</v>
      </c>
      <c r="BB22" s="6">
        <v>34448.885999999999</v>
      </c>
      <c r="BC22" t="s">
        <v>32</v>
      </c>
      <c r="BD22" s="12">
        <f>LN(BD19)</f>
        <v>0.33836251983481408</v>
      </c>
      <c r="BE22">
        <v>2001</v>
      </c>
      <c r="BF22" s="6">
        <v>34448.885999999999</v>
      </c>
      <c r="BG22" t="s">
        <v>32</v>
      </c>
      <c r="BH22" s="12">
        <f>LN(BH19)</f>
        <v>0.33908401006596689</v>
      </c>
      <c r="BI22">
        <v>2001</v>
      </c>
      <c r="BJ22" s="6">
        <v>34448.885999999999</v>
      </c>
      <c r="BK22" t="s">
        <v>32</v>
      </c>
      <c r="BL22" s="12">
        <f>LN(BL19)</f>
        <v>0.33907418777460269</v>
      </c>
      <c r="BM22">
        <v>2001</v>
      </c>
      <c r="BN22" s="6">
        <v>34448.885999999999</v>
      </c>
      <c r="BO22" t="s">
        <v>32</v>
      </c>
      <c r="BP22" s="12">
        <f>LN(BP19)</f>
        <v>0.33922897557933535</v>
      </c>
      <c r="BQ22">
        <v>2001</v>
      </c>
      <c r="BR22" s="6">
        <v>34448.885999999999</v>
      </c>
      <c r="BS22" t="s">
        <v>32</v>
      </c>
      <c r="BT22" s="12">
        <f>LN(BT19)</f>
        <v>0.33918146051920045</v>
      </c>
      <c r="BU22">
        <v>2001</v>
      </c>
      <c r="BV22" s="6">
        <v>34448.885999999999</v>
      </c>
      <c r="BW22" t="s">
        <v>32</v>
      </c>
      <c r="BX22" s="12">
        <f>LN(BX19)</f>
        <v>0.33887903498574995</v>
      </c>
      <c r="BY22">
        <v>2001</v>
      </c>
      <c r="BZ22" s="6">
        <v>34448.885999999999</v>
      </c>
      <c r="CA22" t="s">
        <v>32</v>
      </c>
      <c r="CB22" s="12">
        <f>LN(CB19)</f>
        <v>0.33920499962113543</v>
      </c>
      <c r="CC22">
        <v>2001</v>
      </c>
      <c r="CD22" s="6">
        <v>34448.885999999999</v>
      </c>
      <c r="CE22" t="s">
        <v>32</v>
      </c>
      <c r="CF22" s="12">
        <f>LN(CF19)</f>
        <v>0.33687436455781516</v>
      </c>
      <c r="CG22">
        <v>2001</v>
      </c>
      <c r="CH22" s="6">
        <v>34448.885999999999</v>
      </c>
      <c r="CI22" t="s">
        <v>32</v>
      </c>
      <c r="CJ22" s="12">
        <f>LN(CJ19)</f>
        <v>0.33656201640169431</v>
      </c>
      <c r="CK22">
        <v>2001</v>
      </c>
      <c r="CL22" s="6">
        <v>34448.885999999999</v>
      </c>
      <c r="CM22" t="s">
        <v>32</v>
      </c>
      <c r="CN22" s="12">
        <f>LN(CN19)</f>
        <v>0.33582465391283223</v>
      </c>
      <c r="CO22">
        <v>2000</v>
      </c>
      <c r="CP22" s="6">
        <v>12303.174000000001</v>
      </c>
      <c r="CQ22" t="s">
        <v>32</v>
      </c>
      <c r="CR22" s="12">
        <f>LN(CR19)</f>
        <v>0.33278296555330877</v>
      </c>
      <c r="CS22">
        <v>2000</v>
      </c>
      <c r="CT22" s="6">
        <v>12303.174000000001</v>
      </c>
      <c r="CU22" t="s">
        <v>32</v>
      </c>
      <c r="CV22" s="12">
        <f>LN(CV19)</f>
        <v>0.3328205462526691</v>
      </c>
      <c r="CW22">
        <v>2000</v>
      </c>
      <c r="CX22" s="6">
        <v>12303.174000000001</v>
      </c>
    </row>
    <row r="23" spans="1:102" x14ac:dyDescent="0.45">
      <c r="B23">
        <v>0.32266158795563088</v>
      </c>
      <c r="C23" s="11">
        <v>0.96346124430948965</v>
      </c>
      <c r="D23">
        <v>553.73221523670998</v>
      </c>
      <c r="E23">
        <v>2001</v>
      </c>
      <c r="F23" s="6">
        <v>34448.885999999999</v>
      </c>
      <c r="G23" t="s">
        <v>33</v>
      </c>
      <c r="H23" s="12">
        <f>LN(H20)</f>
        <v>0.31717731474096666</v>
      </c>
      <c r="I23">
        <v>2002</v>
      </c>
      <c r="J23" s="6">
        <v>44291.43</v>
      </c>
      <c r="K23" t="s">
        <v>33</v>
      </c>
      <c r="L23" s="12">
        <f>LN(L20)</f>
        <v>0.30637255894388876</v>
      </c>
      <c r="M23">
        <v>2002</v>
      </c>
      <c r="N23" s="6">
        <v>44291.43</v>
      </c>
      <c r="O23" t="s">
        <v>33</v>
      </c>
      <c r="P23" s="12">
        <f>LN(P20)</f>
        <v>0.31939284718407612</v>
      </c>
      <c r="Q23">
        <v>2002</v>
      </c>
      <c r="R23" s="6">
        <v>44291.43</v>
      </c>
      <c r="S23" t="s">
        <v>33</v>
      </c>
      <c r="T23" s="12">
        <f>LN(T20)</f>
        <v>0.32095413066347434</v>
      </c>
      <c r="U23">
        <v>2002</v>
      </c>
      <c r="V23" s="6">
        <v>44291.43</v>
      </c>
      <c r="W23" t="s">
        <v>33</v>
      </c>
      <c r="X23" s="12">
        <f>LN(X20)</f>
        <v>0.32213776004943384</v>
      </c>
      <c r="Y23">
        <v>2002</v>
      </c>
      <c r="Z23" s="6">
        <v>44291.43</v>
      </c>
      <c r="AA23" t="s">
        <v>33</v>
      </c>
      <c r="AB23" s="12">
        <f>LN(AB20)</f>
        <v>0.32139465241389792</v>
      </c>
      <c r="AC23">
        <v>2002</v>
      </c>
      <c r="AD23" s="6">
        <v>44291.43</v>
      </c>
      <c r="AE23" t="s">
        <v>33</v>
      </c>
      <c r="AF23" s="12">
        <f>LN(AF20)</f>
        <v>0.31730992946426739</v>
      </c>
      <c r="AG23">
        <v>2002</v>
      </c>
      <c r="AH23" s="6">
        <v>44291.43</v>
      </c>
      <c r="AI23" t="s">
        <v>33</v>
      </c>
      <c r="AJ23" s="12">
        <f>LN(AJ20)</f>
        <v>0.31794033844537606</v>
      </c>
      <c r="AK23">
        <v>2002</v>
      </c>
      <c r="AL23" s="6">
        <v>44291.43</v>
      </c>
      <c r="AM23" t="s">
        <v>33</v>
      </c>
      <c r="AN23" s="12">
        <f>LN(AN20)</f>
        <v>0.31638456981255053</v>
      </c>
      <c r="AO23">
        <v>2002</v>
      </c>
      <c r="AP23" s="6">
        <v>44291.43</v>
      </c>
      <c r="AQ23" t="s">
        <v>33</v>
      </c>
      <c r="AR23" s="12">
        <f>LN(AR20)</f>
        <v>0.31681931445285189</v>
      </c>
      <c r="AS23">
        <v>2002</v>
      </c>
      <c r="AT23" s="6">
        <v>44291.43</v>
      </c>
      <c r="AU23" t="s">
        <v>33</v>
      </c>
      <c r="AV23" s="12">
        <f>LN(AV20)</f>
        <v>0.31691029358552142</v>
      </c>
      <c r="AW23">
        <v>2002</v>
      </c>
      <c r="AX23" s="6">
        <v>44291.43</v>
      </c>
      <c r="AY23" t="s">
        <v>33</v>
      </c>
      <c r="AZ23" s="12">
        <f>LN(AZ20)</f>
        <v>0.31764220891810063</v>
      </c>
      <c r="BA23">
        <v>2002</v>
      </c>
      <c r="BB23" s="6">
        <v>44291.43</v>
      </c>
      <c r="BC23" t="s">
        <v>33</v>
      </c>
      <c r="BD23" s="12">
        <f>LN(BD20)</f>
        <v>0.31822790432012527</v>
      </c>
      <c r="BE23">
        <v>2002</v>
      </c>
      <c r="BF23" s="6">
        <v>44291.43</v>
      </c>
      <c r="BG23" t="s">
        <v>33</v>
      </c>
      <c r="BH23" s="12">
        <f>LN(BH20)</f>
        <v>0.3194335204257302</v>
      </c>
      <c r="BI23">
        <v>2002</v>
      </c>
      <c r="BJ23" s="6">
        <v>44291.43</v>
      </c>
      <c r="BK23" t="s">
        <v>33</v>
      </c>
      <c r="BL23" s="12">
        <f>LN(BL20)</f>
        <v>0.31879801297523797</v>
      </c>
      <c r="BM23">
        <v>2002</v>
      </c>
      <c r="BN23" s="6">
        <v>44291.43</v>
      </c>
      <c r="BO23" t="s">
        <v>33</v>
      </c>
      <c r="BP23" s="12">
        <f>LN(BP20)</f>
        <v>0.31883175639862016</v>
      </c>
      <c r="BQ23">
        <v>2002</v>
      </c>
      <c r="BR23" s="6">
        <v>44291.43</v>
      </c>
      <c r="BS23" t="s">
        <v>33</v>
      </c>
      <c r="BT23" s="12">
        <f>LN(BT20)</f>
        <v>0.31855991873743422</v>
      </c>
      <c r="BU23">
        <v>2002</v>
      </c>
      <c r="BV23" s="6">
        <v>44291.43</v>
      </c>
      <c r="BW23" t="s">
        <v>33</v>
      </c>
      <c r="BX23" s="12">
        <f>LN(BX20)</f>
        <v>0.31801404201673428</v>
      </c>
      <c r="BY23">
        <v>2002</v>
      </c>
      <c r="BZ23" s="6">
        <v>44291.43</v>
      </c>
      <c r="CA23" t="s">
        <v>33</v>
      </c>
      <c r="CB23" s="12">
        <f>LN(CB20)</f>
        <v>0.31834837523546095</v>
      </c>
      <c r="CC23">
        <v>2002</v>
      </c>
      <c r="CD23" s="6">
        <v>44291.43</v>
      </c>
      <c r="CE23" t="s">
        <v>33</v>
      </c>
      <c r="CF23" s="12">
        <f>LN(CF20)</f>
        <v>0.3157907446551243</v>
      </c>
      <c r="CG23">
        <v>2002</v>
      </c>
      <c r="CH23" s="6">
        <v>44291.43</v>
      </c>
      <c r="CI23" t="s">
        <v>33</v>
      </c>
      <c r="CJ23" s="12">
        <f>LN(CJ20)</f>
        <v>0.31544670744387543</v>
      </c>
      <c r="CK23">
        <v>2002</v>
      </c>
      <c r="CL23" s="6">
        <v>44291.43</v>
      </c>
      <c r="CM23" t="s">
        <v>33</v>
      </c>
      <c r="CN23" s="12">
        <f>LN(CN20)</f>
        <v>0.31474453898442484</v>
      </c>
      <c r="CO23">
        <v>2002</v>
      </c>
      <c r="CP23" s="6">
        <v>44291.43</v>
      </c>
      <c r="CQ23" t="s">
        <v>33</v>
      </c>
      <c r="CR23" s="12">
        <f>LN(CR20)</f>
        <v>0.31243671971306974</v>
      </c>
      <c r="CS23">
        <v>2001</v>
      </c>
      <c r="CT23" s="6">
        <v>34448.885999999999</v>
      </c>
      <c r="CU23" t="s">
        <v>33</v>
      </c>
      <c r="CV23" s="12">
        <f>LN(CV20)</f>
        <v>0.31227829343021463</v>
      </c>
      <c r="CW23">
        <v>2001</v>
      </c>
      <c r="CX23" s="6">
        <v>34448.885999999999</v>
      </c>
    </row>
    <row r="24" spans="1:102" x14ac:dyDescent="0.45">
      <c r="B24">
        <v>0.32260216693289451</v>
      </c>
      <c r="C24" s="11">
        <v>0.9627712906346183</v>
      </c>
      <c r="D24">
        <v>543.08079565410662</v>
      </c>
      <c r="E24">
        <v>2002</v>
      </c>
      <c r="F24" s="6">
        <v>44291.43</v>
      </c>
      <c r="G24" t="s">
        <v>34</v>
      </c>
      <c r="H24" s="12">
        <f>H22-H21</f>
        <v>1.0093115885851711E-2</v>
      </c>
      <c r="I24">
        <v>2003</v>
      </c>
      <c r="J24" s="6">
        <v>86122.2</v>
      </c>
      <c r="K24" t="s">
        <v>34</v>
      </c>
      <c r="L24" s="12">
        <f>L22-L21</f>
        <v>1.1185023556718743E-2</v>
      </c>
      <c r="M24">
        <v>2003</v>
      </c>
      <c r="N24" s="6">
        <v>86122.2</v>
      </c>
      <c r="O24" t="s">
        <v>34</v>
      </c>
      <c r="P24" s="12">
        <f>P22-P21</f>
        <v>1.0902281365869682E-2</v>
      </c>
      <c r="Q24">
        <v>2003</v>
      </c>
      <c r="R24" s="6">
        <v>86122.2</v>
      </c>
      <c r="S24" t="s">
        <v>34</v>
      </c>
      <c r="T24" s="12">
        <f>T22-T21</f>
        <v>1.0635181663069149E-2</v>
      </c>
      <c r="U24">
        <v>2003</v>
      </c>
      <c r="V24" s="6">
        <v>86122.2</v>
      </c>
      <c r="W24" t="s">
        <v>34</v>
      </c>
      <c r="X24" s="12">
        <f>X22-X21</f>
        <v>1.0422559972818712E-2</v>
      </c>
      <c r="Y24">
        <v>2003</v>
      </c>
      <c r="Z24" s="6">
        <v>86122.2</v>
      </c>
      <c r="AA24" t="s">
        <v>34</v>
      </c>
      <c r="AB24" s="12">
        <f>AB22-AB21</f>
        <v>1.0217560949754623E-2</v>
      </c>
      <c r="AC24">
        <v>2003</v>
      </c>
      <c r="AD24" s="6">
        <v>86122.2</v>
      </c>
      <c r="AE24" t="s">
        <v>34</v>
      </c>
      <c r="AF24" s="12">
        <f>AF22-AF21</f>
        <v>1.0498073563750765E-2</v>
      </c>
      <c r="AG24">
        <v>2003</v>
      </c>
      <c r="AH24" s="6">
        <v>86122.2</v>
      </c>
      <c r="AI24" t="s">
        <v>34</v>
      </c>
      <c r="AJ24" s="12">
        <f>AJ22-AJ21</f>
        <v>1.0421911952352925E-2</v>
      </c>
      <c r="AK24">
        <v>2003</v>
      </c>
      <c r="AL24" s="6">
        <v>86122.2</v>
      </c>
      <c r="AM24" t="s">
        <v>34</v>
      </c>
      <c r="AN24" s="12">
        <f>AN22-AN21</f>
        <v>1.0346967308193289E-2</v>
      </c>
      <c r="AO24">
        <v>2003</v>
      </c>
      <c r="AP24" s="6">
        <v>86122.2</v>
      </c>
      <c r="AQ24" t="s">
        <v>34</v>
      </c>
      <c r="AR24" s="12">
        <f>AR22-AR21</f>
        <v>1.0346911419262195E-2</v>
      </c>
      <c r="AS24">
        <v>2003</v>
      </c>
      <c r="AT24" s="6">
        <v>86122.2</v>
      </c>
      <c r="AU24" t="s">
        <v>34</v>
      </c>
      <c r="AV24" s="12">
        <f>AV22-AV21</f>
        <v>1.0176128703880238E-2</v>
      </c>
      <c r="AW24">
        <v>2003</v>
      </c>
      <c r="AX24" s="6">
        <v>86122.2</v>
      </c>
      <c r="AY24" t="s">
        <v>34</v>
      </c>
      <c r="AZ24" s="12">
        <f>AZ22-AZ21</f>
        <v>1.0066208661399068E-2</v>
      </c>
      <c r="BA24">
        <v>2003</v>
      </c>
      <c r="BB24" s="6">
        <v>86122.2</v>
      </c>
      <c r="BC24" t="s">
        <v>34</v>
      </c>
      <c r="BD24" s="12">
        <f>BD22-BD21</f>
        <v>1.0016633270577502E-2</v>
      </c>
      <c r="BE24">
        <v>2003</v>
      </c>
      <c r="BF24" s="6">
        <v>86122.2</v>
      </c>
      <c r="BG24" t="s">
        <v>34</v>
      </c>
      <c r="BH24" s="12">
        <f>BH22-BH21</f>
        <v>9.7769778788016071E-3</v>
      </c>
      <c r="BI24">
        <v>2003</v>
      </c>
      <c r="BJ24" s="6">
        <v>86122.2</v>
      </c>
      <c r="BK24" t="s">
        <v>34</v>
      </c>
      <c r="BL24" s="12">
        <f>BL22-BL21</f>
        <v>1.0086697871921124E-2</v>
      </c>
      <c r="BM24">
        <v>2003</v>
      </c>
      <c r="BN24" s="6">
        <v>86122.2</v>
      </c>
      <c r="BO24" t="s">
        <v>34</v>
      </c>
      <c r="BP24" s="12">
        <f>BP22-BP21</f>
        <v>1.0146604673079374E-2</v>
      </c>
      <c r="BQ24">
        <v>2003</v>
      </c>
      <c r="BR24" s="6">
        <v>86122.2</v>
      </c>
      <c r="BS24" t="s">
        <v>34</v>
      </c>
      <c r="BT24" s="12">
        <f>BT22-BT21</f>
        <v>1.0257615834527667E-2</v>
      </c>
      <c r="BU24">
        <v>2003</v>
      </c>
      <c r="BV24" s="6">
        <v>86122.2</v>
      </c>
      <c r="BW24" t="s">
        <v>34</v>
      </c>
      <c r="BX24" s="12">
        <f>BX22-BX21</f>
        <v>1.0378078980153638E-2</v>
      </c>
      <c r="BY24">
        <v>2003</v>
      </c>
      <c r="BZ24" s="6">
        <v>86122.2</v>
      </c>
      <c r="CA24" t="s">
        <v>34</v>
      </c>
      <c r="CB24" s="12">
        <f>CB22-CB21</f>
        <v>1.037393833075434E-2</v>
      </c>
      <c r="CC24">
        <v>2003</v>
      </c>
      <c r="CD24" s="6">
        <v>86122.2</v>
      </c>
      <c r="CE24" t="s">
        <v>34</v>
      </c>
      <c r="CF24" s="12">
        <f>CF22-CF21</f>
        <v>1.048624610194171E-2</v>
      </c>
      <c r="CG24">
        <v>2003</v>
      </c>
      <c r="CH24" s="6">
        <v>86122.2</v>
      </c>
      <c r="CI24" t="s">
        <v>34</v>
      </c>
      <c r="CJ24" s="12">
        <f>CJ22-CJ21</f>
        <v>1.0501923480183861E-2</v>
      </c>
      <c r="CK24">
        <v>2003</v>
      </c>
      <c r="CL24" s="6">
        <v>86122.2</v>
      </c>
      <c r="CM24" t="s">
        <v>34</v>
      </c>
      <c r="CN24" s="12">
        <f>CN22-CN21</f>
        <v>1.0484512086966602E-2</v>
      </c>
      <c r="CO24">
        <v>2003</v>
      </c>
      <c r="CP24" s="6">
        <v>86122.2</v>
      </c>
      <c r="CQ24" t="s">
        <v>34</v>
      </c>
      <c r="CR24" s="12">
        <f>CR22-CR21</f>
        <v>1.0121377597677894E-2</v>
      </c>
      <c r="CS24">
        <v>2003</v>
      </c>
      <c r="CT24" s="6">
        <v>86122.2</v>
      </c>
      <c r="CU24" t="s">
        <v>34</v>
      </c>
      <c r="CV24" s="12">
        <f>CV22-CV21</f>
        <v>1.0218379319774595E-2</v>
      </c>
      <c r="CW24">
        <v>2002</v>
      </c>
      <c r="CX24" s="6">
        <v>44291.43</v>
      </c>
    </row>
    <row r="25" spans="1:102" x14ac:dyDescent="0.45">
      <c r="B25">
        <v>0.32086898533719838</v>
      </c>
      <c r="C25" s="11">
        <v>0.96435142253080874</v>
      </c>
      <c r="D25">
        <v>568.08381458275335</v>
      </c>
      <c r="E25">
        <v>2003</v>
      </c>
      <c r="F25" s="6">
        <v>86122.2</v>
      </c>
      <c r="G25" t="s">
        <v>35</v>
      </c>
      <c r="H25" s="12">
        <f>H21-H23</f>
        <v>1.0196026444871442E-2</v>
      </c>
      <c r="K25" t="s">
        <v>35</v>
      </c>
      <c r="L25" s="12">
        <f>L21-L23</f>
        <v>1.1311544785554017E-2</v>
      </c>
      <c r="O25" t="s">
        <v>35</v>
      </c>
      <c r="P25" s="12">
        <f>P21-P23</f>
        <v>1.1022452447195741E-2</v>
      </c>
      <c r="S25" t="s">
        <v>35</v>
      </c>
      <c r="T25" s="12">
        <f>T21-T23</f>
        <v>1.074950569810551E-2</v>
      </c>
      <c r="W25" t="s">
        <v>35</v>
      </c>
      <c r="X25" s="12">
        <f>X21-X23</f>
        <v>1.0532334868838922E-2</v>
      </c>
      <c r="AA25" t="s">
        <v>35</v>
      </c>
      <c r="AB25" s="12">
        <f>AB21-AB23</f>
        <v>1.0323038148328745E-2</v>
      </c>
      <c r="AE25" t="s">
        <v>35</v>
      </c>
      <c r="AF25" s="12">
        <f>AF21-AF23</f>
        <v>1.0609453419999137E-2</v>
      </c>
      <c r="AI25" t="s">
        <v>35</v>
      </c>
      <c r="AJ25" s="12">
        <f>AJ21-AJ23</f>
        <v>1.0531673126331464E-2</v>
      </c>
      <c r="AM25" t="s">
        <v>35</v>
      </c>
      <c r="AN25" s="12">
        <f>AN21-AN23</f>
        <v>1.0455147351268623E-2</v>
      </c>
      <c r="AQ25" t="s">
        <v>35</v>
      </c>
      <c r="AR25" s="12">
        <f>AR21-AR23</f>
        <v>1.045509028755609E-2</v>
      </c>
      <c r="AU25" t="s">
        <v>35</v>
      </c>
      <c r="AV25" s="12">
        <f>AV21-AV23</f>
        <v>1.0280747829044812E-2</v>
      </c>
      <c r="AY25" t="s">
        <v>35</v>
      </c>
      <c r="AZ25" s="12">
        <f>AZ21-AZ23</f>
        <v>1.016856846648595E-2</v>
      </c>
      <c r="BC25" t="s">
        <v>35</v>
      </c>
      <c r="BD25" s="12">
        <f>BD21-BD23</f>
        <v>1.0117982244111312E-2</v>
      </c>
      <c r="BG25" t="s">
        <v>35</v>
      </c>
      <c r="BH25" s="12">
        <f>BH21-BH23</f>
        <v>9.8735117614350831E-3</v>
      </c>
      <c r="BK25" t="s">
        <v>35</v>
      </c>
      <c r="BL25" s="12">
        <f>BL21-BL23</f>
        <v>1.0189476927443597E-2</v>
      </c>
      <c r="BO25" t="s">
        <v>35</v>
      </c>
      <c r="BP25" s="12">
        <f>BP21-BP23</f>
        <v>1.0250614507635813E-2</v>
      </c>
      <c r="BS25" t="s">
        <v>35</v>
      </c>
      <c r="BT25" s="12">
        <f>BT21-BT23</f>
        <v>1.0363925947238561E-2</v>
      </c>
      <c r="BW25" t="s">
        <v>35</v>
      </c>
      <c r="BX25" s="12">
        <f>BX21-BX23</f>
        <v>1.0486913988862034E-2</v>
      </c>
      <c r="CA25" t="s">
        <v>35</v>
      </c>
      <c r="CB25" s="12">
        <f>CB21-CB23</f>
        <v>1.0482686054920143E-2</v>
      </c>
      <c r="CE25" t="s">
        <v>35</v>
      </c>
      <c r="CF25" s="12">
        <f>CF21-CF23</f>
        <v>1.0597373800749155E-2</v>
      </c>
      <c r="CI25" t="s">
        <v>35</v>
      </c>
      <c r="CJ25" s="12">
        <f>CJ21-CJ23</f>
        <v>1.0613385477635018E-2</v>
      </c>
      <c r="CM25" t="s">
        <v>35</v>
      </c>
      <c r="CN25" s="12">
        <f>CN21-CN23</f>
        <v>1.0595602841440788E-2</v>
      </c>
      <c r="CQ25" t="s">
        <v>35</v>
      </c>
      <c r="CR25" s="12">
        <f>CR21-CR23</f>
        <v>1.0224868242561136E-2</v>
      </c>
      <c r="CU25" t="s">
        <v>35</v>
      </c>
      <c r="CV25" s="12">
        <f>CV21-CV23</f>
        <v>1.0323873502679881E-2</v>
      </c>
    </row>
    <row r="26" spans="1:102" x14ac:dyDescent="0.45">
      <c r="A26" t="s">
        <v>37</v>
      </c>
      <c r="B26" s="4">
        <f>AVERAGE(B2:B25)</f>
        <v>0.32731657897217126</v>
      </c>
      <c r="C26" s="4">
        <f>AVERAGE(C2:C25)</f>
        <v>0.96262273465547243</v>
      </c>
      <c r="D26" s="4">
        <f>AVERAGE(D2:D25)</f>
        <v>542.74866028563474</v>
      </c>
      <c r="E26" s="4">
        <f>AVERAGE(E2:E25)</f>
        <v>1986.0416666666667</v>
      </c>
      <c r="F26" s="4">
        <f>AVERAGE(F2:F25)</f>
        <v>8063.8458416666663</v>
      </c>
      <c r="G26" t="s">
        <v>36</v>
      </c>
      <c r="H26" s="13">
        <f>AVERAGE(H24:H25)</f>
        <v>1.0144571165361577E-2</v>
      </c>
      <c r="K26" t="s">
        <v>36</v>
      </c>
      <c r="L26" s="13">
        <f>AVERAGE(L24:L25)</f>
        <v>1.124828417113638E-2</v>
      </c>
      <c r="O26" t="s">
        <v>36</v>
      </c>
      <c r="P26" s="13">
        <f>AVERAGE(P24:P25)</f>
        <v>1.0962366906532711E-2</v>
      </c>
      <c r="S26" t="s">
        <v>36</v>
      </c>
      <c r="T26" s="13">
        <f>AVERAGE(T24:T25)</f>
        <v>1.069234368058733E-2</v>
      </c>
      <c r="W26" t="s">
        <v>36</v>
      </c>
      <c r="X26" s="13">
        <f>AVERAGE(X24:X25)</f>
        <v>1.0477447420828817E-2</v>
      </c>
      <c r="AA26" t="s">
        <v>36</v>
      </c>
      <c r="AB26" s="13">
        <f>AVERAGE(AB24:AB25)</f>
        <v>1.0270299549041684E-2</v>
      </c>
      <c r="AE26" t="s">
        <v>36</v>
      </c>
      <c r="AF26" s="13">
        <f>AVERAGE(AF24:AF25)</f>
        <v>1.0553763491874951E-2</v>
      </c>
      <c r="AI26" t="s">
        <v>36</v>
      </c>
      <c r="AJ26" s="13">
        <f>AVERAGE(AJ24:AJ25)</f>
        <v>1.0476792539342195E-2</v>
      </c>
      <c r="AM26" t="s">
        <v>36</v>
      </c>
      <c r="AN26" s="13">
        <f>AVERAGE(AN24:AN25)</f>
        <v>1.0401057329730956E-2</v>
      </c>
      <c r="AQ26" t="s">
        <v>36</v>
      </c>
      <c r="AR26" s="13">
        <f>AVERAGE(AR24:AR25)</f>
        <v>1.0401000853409142E-2</v>
      </c>
      <c r="AU26" t="s">
        <v>36</v>
      </c>
      <c r="AV26" s="13">
        <f>AVERAGE(AV24:AV25)</f>
        <v>1.0228438266462525E-2</v>
      </c>
      <c r="AY26" t="s">
        <v>36</v>
      </c>
      <c r="AZ26" s="13">
        <f>AVERAGE(AZ24:AZ25)</f>
        <v>1.0117388563942509E-2</v>
      </c>
      <c r="BC26" t="s">
        <v>36</v>
      </c>
      <c r="BD26" s="13">
        <f>AVERAGE(BD24:BD25)</f>
        <v>1.0067307757344407E-2</v>
      </c>
      <c r="BG26" t="s">
        <v>36</v>
      </c>
      <c r="BH26" s="13">
        <f>AVERAGE(BH24:BH25)</f>
        <v>9.8252448201183451E-3</v>
      </c>
      <c r="BK26" t="s">
        <v>36</v>
      </c>
      <c r="BL26" s="13">
        <f>AVERAGE(BL24:BL25)</f>
        <v>1.0138087399682361E-2</v>
      </c>
      <c r="BO26" t="s">
        <v>36</v>
      </c>
      <c r="BP26" s="13">
        <f>AVERAGE(BP24:BP25)</f>
        <v>1.0198609590357594E-2</v>
      </c>
      <c r="BS26" t="s">
        <v>36</v>
      </c>
      <c r="BT26" s="13">
        <f>AVERAGE(BT24:BT25)</f>
        <v>1.0310770890883114E-2</v>
      </c>
      <c r="BW26" t="s">
        <v>36</v>
      </c>
      <c r="BX26" s="13">
        <f>AVERAGE(BX24:BX25)</f>
        <v>1.0432496484507836E-2</v>
      </c>
      <c r="CA26" t="s">
        <v>36</v>
      </c>
      <c r="CB26" s="13">
        <f>AVERAGE(CB24:CB25)</f>
        <v>1.0428312192837241E-2</v>
      </c>
      <c r="CE26" t="s">
        <v>36</v>
      </c>
      <c r="CF26" s="13">
        <f>AVERAGE(CF24:CF25)</f>
        <v>1.0541809951345432E-2</v>
      </c>
      <c r="CI26" t="s">
        <v>36</v>
      </c>
      <c r="CJ26" s="13">
        <f>AVERAGE(CJ24:CJ25)</f>
        <v>1.055765447890944E-2</v>
      </c>
      <c r="CM26" t="s">
        <v>36</v>
      </c>
      <c r="CN26" s="13">
        <f>AVERAGE(CN24:CN25)</f>
        <v>1.0540057464203695E-2</v>
      </c>
      <c r="CQ26" t="s">
        <v>36</v>
      </c>
      <c r="CR26" s="13">
        <f>AVERAGE(CR24:CR25)</f>
        <v>1.0173122920119515E-2</v>
      </c>
      <c r="CU26" t="s">
        <v>36</v>
      </c>
      <c r="CV26" s="13">
        <f>AVERAGE(CV24:CV25)</f>
        <v>1.0271126411227238E-2</v>
      </c>
    </row>
    <row r="27" spans="1:102" x14ac:dyDescent="0.45">
      <c r="A27" t="s">
        <v>38</v>
      </c>
      <c r="B27" s="4">
        <f>STDEV(B2:B25)</f>
        <v>3.4945587492643459E-3</v>
      </c>
      <c r="C27" s="4">
        <f>STDEV(C2:C25)</f>
        <v>2.3091813473583057E-3</v>
      </c>
      <c r="D27" s="4">
        <f>STDEV(D2:D25)</f>
        <v>32.449608878381312</v>
      </c>
      <c r="E27" s="4">
        <f>STDEV(E2:E25)</f>
        <v>14.122073892119843</v>
      </c>
      <c r="F27" s="4">
        <f>STDEV(F2:F25)</f>
        <v>20042.110731880217</v>
      </c>
    </row>
    <row r="28" spans="1:102" x14ac:dyDescent="0.45">
      <c r="A28" t="s">
        <v>39</v>
      </c>
      <c r="B28" s="4">
        <f>MIN(B2:B25)</f>
        <v>0.31768410372944278</v>
      </c>
      <c r="C28" s="4">
        <f>MIN(C2:C25)</f>
        <v>0.95478698396854011</v>
      </c>
      <c r="D28" s="4">
        <f>MIN(D2:D25)</f>
        <v>443.4680192400333</v>
      </c>
      <c r="E28" s="4">
        <f>MIN(E2:E25)</f>
        <v>1956</v>
      </c>
      <c r="F28" s="4">
        <f>MIN(F2:F25)</f>
        <v>1.1999999999999999E-3</v>
      </c>
    </row>
    <row r="29" spans="1:102" x14ac:dyDescent="0.45">
      <c r="A29" t="s">
        <v>40</v>
      </c>
      <c r="B29" s="4">
        <f>MAX(B2:B25)</f>
        <v>0.33267009491827276</v>
      </c>
      <c r="C29" s="4">
        <f>MAX(C2:C25)</f>
        <v>0.96672875773556333</v>
      </c>
      <c r="D29" s="4">
        <f>MAX(D2:D25)</f>
        <v>610.17571123717005</v>
      </c>
      <c r="E29" s="4">
        <f>MAX(E2:E25)</f>
        <v>2003</v>
      </c>
      <c r="F29" s="4">
        <f>MAX(F2:F25)</f>
        <v>86122.2</v>
      </c>
    </row>
    <row r="30" spans="1:102" x14ac:dyDescent="0.45">
      <c r="A30" t="s">
        <v>41</v>
      </c>
      <c r="B30" s="4">
        <f>ABS(B29-B28)</f>
        <v>1.4985991188829983E-2</v>
      </c>
      <c r="C30" s="4">
        <f>ABS(C29-C28)</f>
        <v>1.1941773767023212E-2</v>
      </c>
      <c r="D30" s="4">
        <f>ABS(D29-D28)</f>
        <v>166.70769199713675</v>
      </c>
      <c r="E30" s="4">
        <f>ABS(E29-E28)</f>
        <v>47</v>
      </c>
      <c r="F30" s="4">
        <f>ABS(F29-F28)</f>
        <v>86122.198799999998</v>
      </c>
    </row>
    <row r="31" spans="1:102" x14ac:dyDescent="0.45">
      <c r="A31" t="s">
        <v>42</v>
      </c>
      <c r="B31" s="4">
        <f>COUNT(B2:B25)</f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zoomScale="170" zoomScaleNormal="170" workbookViewId="0">
      <selection activeCell="D1" sqref="D1:Q1048576"/>
    </sheetView>
  </sheetViews>
  <sheetFormatPr defaultColWidth="8.86328125" defaultRowHeight="14.25" x14ac:dyDescent="0.45"/>
  <sheetData>
    <row r="1" spans="1:3" x14ac:dyDescent="0.45">
      <c r="A1" t="s">
        <v>1</v>
      </c>
      <c r="B1" t="s">
        <v>2</v>
      </c>
      <c r="C1" t="s">
        <v>59</v>
      </c>
    </row>
    <row r="2" spans="1:3" x14ac:dyDescent="0.45">
      <c r="A2">
        <v>1956</v>
      </c>
      <c r="B2" s="6">
        <v>1.1999999999999999E-3</v>
      </c>
      <c r="C2">
        <f>LOG10(B2)</f>
        <v>-2.9208187539523753</v>
      </c>
    </row>
    <row r="3" spans="1:3" x14ac:dyDescent="0.45">
      <c r="A3">
        <v>1963</v>
      </c>
      <c r="B3" s="6">
        <v>6.0999999999999999E-2</v>
      </c>
      <c r="C3">
        <f t="shared" ref="C3:C25" si="0">LOG10(B3)</f>
        <v>-1.2146701649892331</v>
      </c>
    </row>
    <row r="4" spans="1:3" x14ac:dyDescent="0.45">
      <c r="A4">
        <v>1965</v>
      </c>
      <c r="B4" s="6">
        <v>0.159</v>
      </c>
      <c r="C4">
        <f t="shared" si="0"/>
        <v>-0.79860287567954846</v>
      </c>
    </row>
    <row r="5" spans="1:3" x14ac:dyDescent="0.45">
      <c r="A5">
        <v>1966</v>
      </c>
      <c r="B5" s="6">
        <v>0.28100000000000003</v>
      </c>
      <c r="C5">
        <f t="shared" si="0"/>
        <v>-0.55129368009492008</v>
      </c>
    </row>
    <row r="6" spans="1:3" x14ac:dyDescent="0.45">
      <c r="A6">
        <v>1970</v>
      </c>
      <c r="B6" s="6">
        <v>1.111</v>
      </c>
      <c r="C6">
        <f t="shared" si="0"/>
        <v>4.5714058940867608E-2</v>
      </c>
    </row>
    <row r="7" spans="1:3" x14ac:dyDescent="0.45">
      <c r="A7">
        <v>1974</v>
      </c>
      <c r="B7" s="6">
        <v>1.627</v>
      </c>
      <c r="C7">
        <f t="shared" si="0"/>
        <v>0.21138755293685879</v>
      </c>
    </row>
    <row r="8" spans="1:3" x14ac:dyDescent="0.45">
      <c r="A8">
        <v>1975</v>
      </c>
      <c r="B8" s="6">
        <v>2.8479999999999999</v>
      </c>
      <c r="C8">
        <f t="shared" si="0"/>
        <v>0.45453998496481873</v>
      </c>
    </row>
    <row r="9" spans="1:3" x14ac:dyDescent="0.45">
      <c r="A9">
        <v>1980</v>
      </c>
      <c r="B9" s="6">
        <v>6.5090000000000003</v>
      </c>
      <c r="C9">
        <f t="shared" si="0"/>
        <v>0.81351427154188316</v>
      </c>
    </row>
    <row r="10" spans="1:3" x14ac:dyDescent="0.45">
      <c r="A10">
        <v>1983</v>
      </c>
      <c r="B10" s="6">
        <v>22.146000000000001</v>
      </c>
      <c r="C10">
        <f t="shared" si="0"/>
        <v>1.3452952955793007</v>
      </c>
    </row>
    <row r="11" spans="1:3" x14ac:dyDescent="0.45">
      <c r="A11">
        <v>1985</v>
      </c>
      <c r="B11" s="6">
        <v>22.782</v>
      </c>
      <c r="C11">
        <f t="shared" si="0"/>
        <v>1.3575918475234408</v>
      </c>
    </row>
    <row r="12" spans="1:3" x14ac:dyDescent="0.45">
      <c r="A12">
        <v>1988</v>
      </c>
      <c r="B12" s="6">
        <v>49.213000000000001</v>
      </c>
      <c r="C12">
        <f t="shared" si="0"/>
        <v>1.6920798402166319</v>
      </c>
    </row>
    <row r="13" spans="1:3" x14ac:dyDescent="0.45">
      <c r="A13">
        <v>1990</v>
      </c>
      <c r="B13" s="6">
        <v>86.122</v>
      </c>
      <c r="C13">
        <f t="shared" si="0"/>
        <v>1.935114106832803</v>
      </c>
    </row>
    <row r="14" spans="1:3" x14ac:dyDescent="0.45">
      <c r="A14">
        <v>1992</v>
      </c>
      <c r="B14" s="6">
        <v>118.11</v>
      </c>
      <c r="C14">
        <f t="shared" si="0"/>
        <v>2.072286669509892</v>
      </c>
    </row>
    <row r="15" spans="1:3" x14ac:dyDescent="0.45">
      <c r="A15">
        <v>1993</v>
      </c>
      <c r="B15" s="6">
        <v>246.06299999999999</v>
      </c>
      <c r="C15">
        <f t="shared" si="0"/>
        <v>2.3910463146215601</v>
      </c>
    </row>
    <row r="16" spans="1:3" x14ac:dyDescent="0.45">
      <c r="A16">
        <v>1994</v>
      </c>
      <c r="B16" s="6">
        <v>369.09500000000003</v>
      </c>
      <c r="C16">
        <f t="shared" si="0"/>
        <v>2.5671381620010822</v>
      </c>
    </row>
    <row r="17" spans="1:3" x14ac:dyDescent="0.45">
      <c r="A17">
        <v>1995</v>
      </c>
      <c r="B17" s="6">
        <v>615.15899999999999</v>
      </c>
      <c r="C17">
        <f t="shared" si="0"/>
        <v>2.7889873822759377</v>
      </c>
    </row>
    <row r="18" spans="1:3" x14ac:dyDescent="0.45">
      <c r="A18">
        <v>1996</v>
      </c>
      <c r="B18" s="6">
        <v>1107.2860000000001</v>
      </c>
      <c r="C18">
        <f t="shared" si="0"/>
        <v>3.0442598089361961</v>
      </c>
    </row>
    <row r="19" spans="1:3" x14ac:dyDescent="0.45">
      <c r="A19">
        <v>1997</v>
      </c>
      <c r="B19" s="6">
        <v>1414.865</v>
      </c>
      <c r="C19">
        <f t="shared" si="0"/>
        <v>3.1507150034277576</v>
      </c>
    </row>
    <row r="20" spans="1:3" x14ac:dyDescent="0.45">
      <c r="A20">
        <v>1998</v>
      </c>
      <c r="B20" s="6">
        <v>4921.2700000000004</v>
      </c>
      <c r="C20">
        <f t="shared" si="0"/>
        <v>3.6920771927710039</v>
      </c>
    </row>
    <row r="21" spans="1:3" x14ac:dyDescent="0.45">
      <c r="A21">
        <v>1999</v>
      </c>
      <c r="B21" s="6">
        <v>7381.902</v>
      </c>
      <c r="C21">
        <f t="shared" si="0"/>
        <v>3.8681682753297362</v>
      </c>
    </row>
    <row r="22" spans="1:3" x14ac:dyDescent="0.45">
      <c r="A22">
        <v>2000</v>
      </c>
      <c r="B22" s="6">
        <v>12303.174000000001</v>
      </c>
      <c r="C22">
        <f t="shared" si="0"/>
        <v>4.0900171661436575</v>
      </c>
    </row>
    <row r="23" spans="1:3" x14ac:dyDescent="0.45">
      <c r="A23">
        <v>2001</v>
      </c>
      <c r="B23" s="6">
        <v>34448.885999999999</v>
      </c>
      <c r="C23">
        <f t="shared" si="0"/>
        <v>4.5371751823575686</v>
      </c>
    </row>
    <row r="24" spans="1:3" x14ac:dyDescent="0.45">
      <c r="A24">
        <v>2002</v>
      </c>
      <c r="B24" s="6">
        <v>44291.43</v>
      </c>
      <c r="C24">
        <f t="shared" si="0"/>
        <v>4.6463197022103291</v>
      </c>
    </row>
    <row r="25" spans="1:3" x14ac:dyDescent="0.45">
      <c r="A25">
        <v>2003</v>
      </c>
      <c r="B25" s="6">
        <v>86122.2</v>
      </c>
      <c r="C25">
        <f t="shared" si="0"/>
        <v>4.9351151153880561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H12" sqref="H12"/>
    </sheetView>
  </sheetViews>
  <sheetFormatPr defaultColWidth="8.86328125" defaultRowHeight="14.25" x14ac:dyDescent="0.45"/>
  <cols>
    <col min="2" max="2" width="8.86328125" style="1"/>
  </cols>
  <sheetData>
    <row r="1" spans="1:12" ht="20.100000000000001" customHeight="1" x14ac:dyDescent="0.45">
      <c r="A1" t="s">
        <v>3</v>
      </c>
    </row>
    <row r="2" spans="1:12" ht="20.100000000000001" customHeight="1" x14ac:dyDescent="0.45"/>
    <row r="3" spans="1:12" ht="30.75" customHeight="1" x14ac:dyDescent="0.45"/>
    <row r="4" spans="1:12" ht="20.100000000000001" customHeight="1" x14ac:dyDescent="0.45"/>
    <row r="5" spans="1:12" ht="20.100000000000001" customHeight="1" x14ac:dyDescent="0.45"/>
    <row r="6" spans="1:12" ht="20.100000000000001" customHeight="1" x14ac:dyDescent="0.45"/>
    <row r="7" spans="1:12" ht="20.100000000000001" customHeight="1" x14ac:dyDescent="0.45">
      <c r="A7" t="s">
        <v>1</v>
      </c>
      <c r="B7" s="1" t="s">
        <v>2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</row>
    <row r="8" spans="1:12" x14ac:dyDescent="0.45">
      <c r="A8" s="2">
        <v>1952</v>
      </c>
      <c r="B8" s="3"/>
      <c r="G8">
        <v>1</v>
      </c>
      <c r="H8" s="5" t="s">
        <v>10</v>
      </c>
      <c r="I8" t="s">
        <v>11</v>
      </c>
      <c r="J8" t="s">
        <v>13</v>
      </c>
      <c r="K8" t="s">
        <v>12</v>
      </c>
      <c r="L8" t="s">
        <v>14</v>
      </c>
    </row>
    <row r="9" spans="1:12" x14ac:dyDescent="0.45">
      <c r="A9" s="2">
        <v>1955</v>
      </c>
      <c r="B9" s="3"/>
    </row>
    <row r="10" spans="1:12" x14ac:dyDescent="0.45">
      <c r="A10" s="2">
        <v>1956</v>
      </c>
      <c r="B10" s="3">
        <v>1.1999999999999999E-3</v>
      </c>
    </row>
    <row r="11" spans="1:12" x14ac:dyDescent="0.45">
      <c r="A11" s="2">
        <v>1958</v>
      </c>
      <c r="B11" s="3"/>
    </row>
    <row r="12" spans="1:12" x14ac:dyDescent="0.45">
      <c r="A12" s="2">
        <v>1960</v>
      </c>
      <c r="B12" s="3"/>
    </row>
    <row r="13" spans="1:12" x14ac:dyDescent="0.45">
      <c r="A13" s="2">
        <v>1961</v>
      </c>
      <c r="B13" s="3"/>
    </row>
    <row r="14" spans="1:12" x14ac:dyDescent="0.45">
      <c r="A14" s="2">
        <v>1962</v>
      </c>
      <c r="B14" s="3"/>
    </row>
    <row r="15" spans="1:12" x14ac:dyDescent="0.45">
      <c r="A15" s="2">
        <v>1963</v>
      </c>
      <c r="B15" s="3">
        <v>6.0999999999999999E-2</v>
      </c>
    </row>
    <row r="16" spans="1:12" x14ac:dyDescent="0.45">
      <c r="A16" s="2">
        <v>1964</v>
      </c>
      <c r="B16" s="3"/>
    </row>
    <row r="17" spans="1:2" x14ac:dyDescent="0.45">
      <c r="A17" s="2">
        <v>1965</v>
      </c>
      <c r="B17" s="3">
        <v>0.159</v>
      </c>
    </row>
    <row r="18" spans="1:2" x14ac:dyDescent="0.45">
      <c r="A18" s="2">
        <v>1966</v>
      </c>
      <c r="B18" s="3">
        <v>0.28100000000000003</v>
      </c>
    </row>
    <row r="19" spans="1:2" x14ac:dyDescent="0.45">
      <c r="A19" s="2">
        <v>1968</v>
      </c>
      <c r="B19" s="3"/>
    </row>
    <row r="20" spans="1:2" x14ac:dyDescent="0.45">
      <c r="A20" s="2">
        <v>1970</v>
      </c>
      <c r="B20" s="3">
        <v>1.111</v>
      </c>
    </row>
    <row r="21" spans="1:2" x14ac:dyDescent="0.45">
      <c r="A21" s="2">
        <v>1971</v>
      </c>
      <c r="B21" s="3"/>
    </row>
    <row r="22" spans="1:2" x14ac:dyDescent="0.45">
      <c r="A22" s="2">
        <v>1973</v>
      </c>
      <c r="B22" s="3"/>
    </row>
    <row r="23" spans="1:2" x14ac:dyDescent="0.45">
      <c r="A23" s="2">
        <v>1974</v>
      </c>
      <c r="B23" s="3">
        <v>1.627</v>
      </c>
    </row>
    <row r="24" spans="1:2" x14ac:dyDescent="0.45">
      <c r="A24" s="2">
        <v>1975</v>
      </c>
      <c r="B24" s="3">
        <v>2.8479999999999999</v>
      </c>
    </row>
    <row r="25" spans="1:2" x14ac:dyDescent="0.45">
      <c r="A25" s="2">
        <v>1979</v>
      </c>
      <c r="B25" s="3"/>
    </row>
    <row r="26" spans="1:2" x14ac:dyDescent="0.45">
      <c r="A26" s="2">
        <v>1980</v>
      </c>
      <c r="B26" s="3">
        <v>6.5090000000000003</v>
      </c>
    </row>
    <row r="27" spans="1:2" x14ac:dyDescent="0.45">
      <c r="A27" s="2">
        <v>1981</v>
      </c>
      <c r="B27" s="3"/>
    </row>
    <row r="28" spans="1:2" x14ac:dyDescent="0.45">
      <c r="A28" s="2">
        <v>1983</v>
      </c>
      <c r="B28" s="3">
        <v>22.146000000000001</v>
      </c>
    </row>
    <row r="29" spans="1:2" x14ac:dyDescent="0.45">
      <c r="A29" s="2">
        <v>1984</v>
      </c>
      <c r="B29" s="3"/>
    </row>
    <row r="30" spans="1:2" x14ac:dyDescent="0.45">
      <c r="A30" s="2">
        <v>1985</v>
      </c>
      <c r="B30" s="3">
        <v>22.782</v>
      </c>
    </row>
    <row r="31" spans="1:2" x14ac:dyDescent="0.45">
      <c r="A31" s="2">
        <v>1986</v>
      </c>
      <c r="B31" s="3"/>
    </row>
    <row r="32" spans="1:2" x14ac:dyDescent="0.45">
      <c r="A32" s="2">
        <v>1987</v>
      </c>
      <c r="B32" s="3"/>
    </row>
    <row r="33" spans="1:2" x14ac:dyDescent="0.45">
      <c r="A33" s="2">
        <v>1988</v>
      </c>
      <c r="B33" s="3">
        <v>49.213000000000001</v>
      </c>
    </row>
    <row r="34" spans="1:2" x14ac:dyDescent="0.45">
      <c r="A34" s="2">
        <v>1990</v>
      </c>
      <c r="B34" s="3">
        <v>86.122</v>
      </c>
    </row>
    <row r="35" spans="1:2" x14ac:dyDescent="0.45">
      <c r="A35" s="2">
        <v>1991</v>
      </c>
      <c r="B35" s="3"/>
    </row>
    <row r="36" spans="1:2" x14ac:dyDescent="0.45">
      <c r="A36" s="2">
        <v>1992</v>
      </c>
      <c r="B36" s="3">
        <v>118.11</v>
      </c>
    </row>
    <row r="37" spans="1:2" x14ac:dyDescent="0.45">
      <c r="A37" s="2">
        <v>1993</v>
      </c>
      <c r="B37" s="3">
        <v>246.06299999999999</v>
      </c>
    </row>
    <row r="38" spans="1:2" x14ac:dyDescent="0.45">
      <c r="A38" s="2">
        <v>1994</v>
      </c>
      <c r="B38" s="3">
        <v>369.09500000000003</v>
      </c>
    </row>
    <row r="39" spans="1:2" x14ac:dyDescent="0.45">
      <c r="A39" s="2">
        <v>1995</v>
      </c>
      <c r="B39" s="3">
        <v>615.15899999999999</v>
      </c>
    </row>
    <row r="40" spans="1:2" x14ac:dyDescent="0.45">
      <c r="A40" s="2">
        <v>1996</v>
      </c>
      <c r="B40" s="3">
        <v>1107.2860000000001</v>
      </c>
    </row>
    <row r="41" spans="1:2" x14ac:dyDescent="0.45">
      <c r="A41" s="2">
        <v>1997</v>
      </c>
      <c r="B41" s="3">
        <v>1414.865</v>
      </c>
    </row>
    <row r="42" spans="1:2" x14ac:dyDescent="0.45">
      <c r="A42" s="2">
        <v>1998</v>
      </c>
      <c r="B42" s="3">
        <v>4921.2700000000004</v>
      </c>
    </row>
    <row r="43" spans="1:2" x14ac:dyDescent="0.45">
      <c r="A43" s="2">
        <v>1999</v>
      </c>
      <c r="B43" s="3">
        <v>7381.902</v>
      </c>
    </row>
    <row r="44" spans="1:2" x14ac:dyDescent="0.45">
      <c r="A44" s="2">
        <v>2000</v>
      </c>
      <c r="B44" s="3">
        <v>12303.174000000001</v>
      </c>
    </row>
    <row r="45" spans="1:2" x14ac:dyDescent="0.45">
      <c r="A45" s="2">
        <v>2001</v>
      </c>
      <c r="B45" s="3">
        <v>34448.885999999999</v>
      </c>
    </row>
    <row r="46" spans="1:2" x14ac:dyDescent="0.45">
      <c r="A46" s="2">
        <v>2002</v>
      </c>
      <c r="B46" s="3">
        <v>44291.43</v>
      </c>
    </row>
    <row r="47" spans="1:2" x14ac:dyDescent="0.45">
      <c r="A47" s="2">
        <v>2003</v>
      </c>
      <c r="B47" s="3">
        <v>86122.2</v>
      </c>
    </row>
    <row r="48" spans="1:2" x14ac:dyDescent="0.45">
      <c r="A48" s="2">
        <v>2004</v>
      </c>
      <c r="B48" s="3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jeff</cp:lastModifiedBy>
  <dcterms:created xsi:type="dcterms:W3CDTF">2013-10-28T13:24:06Z</dcterms:created>
  <dcterms:modified xsi:type="dcterms:W3CDTF">2016-08-28T09:35:31Z</dcterms:modified>
</cp:coreProperties>
</file>