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450" windowWidth="19815" windowHeight="7335"/>
  </bookViews>
  <sheets>
    <sheet name="rawdata" sheetId="8" r:id="rId1"/>
    <sheet name="sourcedata" sheetId="6" r:id="rId2"/>
    <sheet name="MIPs_$_original" sheetId="2" r:id="rId3"/>
  </sheets>
  <calcPr calcId="145621"/>
</workbook>
</file>

<file path=xl/calcChain.xml><?xml version="1.0" encoding="utf-8"?>
<calcChain xmlns="http://schemas.openxmlformats.org/spreadsheetml/2006/main">
  <c r="I9" i="2" l="1"/>
  <c r="I14" i="2"/>
  <c r="I16" i="2"/>
  <c r="I17" i="2"/>
  <c r="I19" i="2"/>
  <c r="I21" i="2"/>
  <c r="I23" i="2"/>
  <c r="I28" i="2"/>
  <c r="I31" i="2"/>
  <c r="I35" i="2"/>
  <c r="I38" i="2"/>
  <c r="I43" i="2"/>
  <c r="I49" i="2"/>
  <c r="I50" i="2"/>
  <c r="I55" i="2"/>
  <c r="I60" i="2"/>
  <c r="I70" i="2"/>
  <c r="I74" i="2"/>
  <c r="I76" i="2"/>
  <c r="I79" i="2"/>
  <c r="I91" i="2"/>
  <c r="I97" i="2"/>
  <c r="I98" i="2"/>
  <c r="I101" i="2"/>
  <c r="I104" i="2"/>
  <c r="I107" i="2"/>
  <c r="I109" i="2"/>
  <c r="I110" i="2"/>
  <c r="I113" i="2"/>
  <c r="I114" i="2"/>
  <c r="I8" i="2"/>
  <c r="H28" i="2"/>
  <c r="H32" i="2"/>
  <c r="H33" i="2"/>
  <c r="H38" i="2"/>
  <c r="H41" i="2"/>
  <c r="H44" i="2"/>
  <c r="H49" i="2"/>
  <c r="H54" i="2"/>
  <c r="H66" i="2"/>
  <c r="H84" i="2"/>
  <c r="H94" i="2"/>
  <c r="H98" i="2"/>
  <c r="H100" i="2"/>
  <c r="H105" i="2"/>
  <c r="H106" i="2"/>
  <c r="H108" i="2"/>
  <c r="H111" i="2"/>
  <c r="H113" i="2"/>
  <c r="H116" i="2"/>
  <c r="H118" i="2"/>
  <c r="H120" i="2"/>
  <c r="H23" i="2"/>
  <c r="H21" i="2"/>
  <c r="H20" i="2"/>
  <c r="H19" i="2"/>
  <c r="H12" i="2"/>
  <c r="H11" i="2"/>
  <c r="H10" i="2"/>
  <c r="H9" i="2"/>
  <c r="H8" i="2"/>
  <c r="G9" i="2"/>
  <c r="G10" i="2"/>
  <c r="J10" i="2" s="1"/>
  <c r="G11" i="2"/>
  <c r="J11" i="2" s="1"/>
  <c r="G12" i="2"/>
  <c r="J12" i="2" s="1"/>
  <c r="G13" i="2"/>
  <c r="G14" i="2"/>
  <c r="G15" i="2"/>
  <c r="J15" i="2" s="1"/>
  <c r="G16" i="2"/>
  <c r="J16" i="2" s="1"/>
  <c r="G17" i="2"/>
  <c r="G18" i="2"/>
  <c r="G19" i="2"/>
  <c r="G20" i="2"/>
  <c r="J20" i="2" s="1"/>
  <c r="G21" i="2"/>
  <c r="J21" i="2" s="1"/>
  <c r="G22" i="2"/>
  <c r="J22" i="2" s="1"/>
  <c r="G23" i="2"/>
  <c r="J23" i="2" s="1"/>
  <c r="G24" i="2"/>
  <c r="J24" i="2" s="1"/>
  <c r="G25" i="2"/>
  <c r="G26" i="2"/>
  <c r="J26" i="2" s="1"/>
  <c r="G27" i="2"/>
  <c r="J27" i="2" s="1"/>
  <c r="G28" i="2"/>
  <c r="J28" i="2" s="1"/>
  <c r="G29" i="2"/>
  <c r="G30" i="2"/>
  <c r="G31" i="2"/>
  <c r="J31" i="2" s="1"/>
  <c r="G32" i="2"/>
  <c r="J32" i="2" s="1"/>
  <c r="G33" i="2"/>
  <c r="G34" i="2"/>
  <c r="G35" i="2"/>
  <c r="G36" i="2"/>
  <c r="J36" i="2" s="1"/>
  <c r="G37" i="2"/>
  <c r="G38" i="2"/>
  <c r="J38" i="2" s="1"/>
  <c r="G39" i="2"/>
  <c r="J39" i="2" s="1"/>
  <c r="G40" i="2"/>
  <c r="J40" i="2" s="1"/>
  <c r="G41" i="2"/>
  <c r="G42" i="2"/>
  <c r="J42" i="2" s="1"/>
  <c r="G43" i="2"/>
  <c r="J43" i="2" s="1"/>
  <c r="G44" i="2"/>
  <c r="J44" i="2" s="1"/>
  <c r="G45" i="2"/>
  <c r="G46" i="2"/>
  <c r="G47" i="2"/>
  <c r="J47" i="2" s="1"/>
  <c r="G48" i="2"/>
  <c r="J48" i="2" s="1"/>
  <c r="G49" i="2"/>
  <c r="J49" i="2" s="1"/>
  <c r="G50" i="2"/>
  <c r="G51" i="2"/>
  <c r="G52" i="2"/>
  <c r="J52" i="2" s="1"/>
  <c r="G53" i="2"/>
  <c r="G54" i="2"/>
  <c r="J54" i="2" s="1"/>
  <c r="G55" i="2"/>
  <c r="J55" i="2" s="1"/>
  <c r="G56" i="2"/>
  <c r="J56" i="2" s="1"/>
  <c r="G57" i="2"/>
  <c r="G58" i="2"/>
  <c r="J58" i="2" s="1"/>
  <c r="G59" i="2"/>
  <c r="J59" i="2" s="1"/>
  <c r="G60" i="2"/>
  <c r="J60" i="2" s="1"/>
  <c r="G61" i="2"/>
  <c r="G62" i="2"/>
  <c r="G63" i="2"/>
  <c r="J63" i="2" s="1"/>
  <c r="G64" i="2"/>
  <c r="J64" i="2" s="1"/>
  <c r="G65" i="2"/>
  <c r="J65" i="2" s="1"/>
  <c r="G66" i="2"/>
  <c r="G67" i="2"/>
  <c r="G68" i="2"/>
  <c r="J68" i="2" s="1"/>
  <c r="G69" i="2"/>
  <c r="G70" i="2"/>
  <c r="J70" i="2" s="1"/>
  <c r="G71" i="2"/>
  <c r="J71" i="2" s="1"/>
  <c r="G72" i="2"/>
  <c r="J72" i="2" s="1"/>
  <c r="G73" i="2"/>
  <c r="G74" i="2"/>
  <c r="J74" i="2" s="1"/>
  <c r="G75" i="2"/>
  <c r="J75" i="2" s="1"/>
  <c r="G76" i="2"/>
  <c r="J76" i="2" s="1"/>
  <c r="G77" i="2"/>
  <c r="G78" i="2"/>
  <c r="G79" i="2"/>
  <c r="J79" i="2" s="1"/>
  <c r="G80" i="2"/>
  <c r="J80" i="2" s="1"/>
  <c r="G81" i="2"/>
  <c r="G82" i="2"/>
  <c r="G83" i="2"/>
  <c r="G84" i="2"/>
  <c r="J84" i="2" s="1"/>
  <c r="G85" i="2"/>
  <c r="J85" i="2" s="1"/>
  <c r="G86" i="2"/>
  <c r="J86" i="2" s="1"/>
  <c r="G87" i="2"/>
  <c r="J87" i="2" s="1"/>
  <c r="G88" i="2"/>
  <c r="J88" i="2" s="1"/>
  <c r="G89" i="2"/>
  <c r="G90" i="2"/>
  <c r="J90" i="2" s="1"/>
  <c r="G91" i="2"/>
  <c r="J91" i="2" s="1"/>
  <c r="G92" i="2"/>
  <c r="J92" i="2" s="1"/>
  <c r="G93" i="2"/>
  <c r="G94" i="2"/>
  <c r="G95" i="2"/>
  <c r="J95" i="2" s="1"/>
  <c r="G96" i="2"/>
  <c r="J96" i="2" s="1"/>
  <c r="G97" i="2"/>
  <c r="J97" i="2" s="1"/>
  <c r="G98" i="2"/>
  <c r="G99" i="2"/>
  <c r="G100" i="2"/>
  <c r="J100" i="2" s="1"/>
  <c r="G101" i="2"/>
  <c r="G102" i="2"/>
  <c r="J102" i="2" s="1"/>
  <c r="G103" i="2"/>
  <c r="J103" i="2" s="1"/>
  <c r="G104" i="2"/>
  <c r="J104" i="2" s="1"/>
  <c r="G105" i="2"/>
  <c r="G106" i="2"/>
  <c r="J106" i="2" s="1"/>
  <c r="G107" i="2"/>
  <c r="J107" i="2" s="1"/>
  <c r="G108" i="2"/>
  <c r="J108" i="2" s="1"/>
  <c r="G109" i="2"/>
  <c r="G110" i="2"/>
  <c r="G111" i="2"/>
  <c r="J111" i="2" s="1"/>
  <c r="G112" i="2"/>
  <c r="J112" i="2" s="1"/>
  <c r="G113" i="2"/>
  <c r="J113" i="2" s="1"/>
  <c r="G114" i="2"/>
  <c r="G115" i="2"/>
  <c r="G116" i="2"/>
  <c r="J116" i="2" s="1"/>
  <c r="G117" i="2"/>
  <c r="G118" i="2"/>
  <c r="J118" i="2" s="1"/>
  <c r="G119" i="2"/>
  <c r="J119" i="2" s="1"/>
  <c r="G120" i="2"/>
  <c r="J120" i="2" s="1"/>
  <c r="G121" i="2"/>
  <c r="G8" i="2"/>
  <c r="J8" i="2" s="1"/>
  <c r="M5" i="2"/>
  <c r="K5" i="2"/>
  <c r="L12" i="2" l="1"/>
  <c r="L121" i="2"/>
  <c r="L117" i="2"/>
  <c r="L109" i="2"/>
  <c r="L105" i="2"/>
  <c r="L101" i="2"/>
  <c r="L93" i="2"/>
  <c r="L89" i="2"/>
  <c r="L81" i="2"/>
  <c r="L77" i="2"/>
  <c r="L73" i="2"/>
  <c r="L69" i="2"/>
  <c r="L61" i="2"/>
  <c r="L57" i="2"/>
  <c r="L53" i="2"/>
  <c r="L45" i="2"/>
  <c r="L41" i="2"/>
  <c r="L37" i="2"/>
  <c r="L33" i="2"/>
  <c r="L29" i="2"/>
  <c r="L25" i="2"/>
  <c r="L17" i="2"/>
  <c r="L13" i="2"/>
  <c r="L9" i="2"/>
  <c r="L111" i="2"/>
  <c r="L79" i="2"/>
  <c r="L47" i="2"/>
  <c r="L15" i="2"/>
  <c r="L106" i="2"/>
  <c r="L74" i="2"/>
  <c r="L42" i="2"/>
  <c r="L10" i="2"/>
  <c r="L115" i="2"/>
  <c r="L99" i="2"/>
  <c r="L83" i="2"/>
  <c r="L67" i="2"/>
  <c r="L51" i="2"/>
  <c r="L35" i="2"/>
  <c r="L19" i="2"/>
  <c r="M2" i="2"/>
  <c r="M23" i="2" s="1"/>
  <c r="L95" i="2"/>
  <c r="L63" i="2"/>
  <c r="L31" i="2"/>
  <c r="L114" i="2"/>
  <c r="L110" i="2"/>
  <c r="L98" i="2"/>
  <c r="L94" i="2"/>
  <c r="L82" i="2"/>
  <c r="L78" i="2"/>
  <c r="L66" i="2"/>
  <c r="L62" i="2"/>
  <c r="L50" i="2"/>
  <c r="L46" i="2"/>
  <c r="L34" i="2"/>
  <c r="L30" i="2"/>
  <c r="L18" i="2"/>
  <c r="L14" i="2"/>
  <c r="L8" i="2"/>
  <c r="L90" i="2"/>
  <c r="L58" i="2"/>
  <c r="L26" i="2"/>
  <c r="L85" i="2"/>
  <c r="L21" i="2"/>
  <c r="J117" i="2"/>
  <c r="J109" i="2"/>
  <c r="J101" i="2"/>
  <c r="J93" i="2"/>
  <c r="J89" i="2"/>
  <c r="J81" i="2"/>
  <c r="J77" i="2"/>
  <c r="J73" i="2"/>
  <c r="J69" i="2"/>
  <c r="J61" i="2"/>
  <c r="J57" i="2"/>
  <c r="J53" i="2"/>
  <c r="J45" i="2"/>
  <c r="J41" i="2"/>
  <c r="J37" i="2"/>
  <c r="J33" i="2"/>
  <c r="J29" i="2"/>
  <c r="J25" i="2"/>
  <c r="J17" i="2"/>
  <c r="J13" i="2"/>
  <c r="J9" i="2"/>
  <c r="L118" i="2"/>
  <c r="L113" i="2"/>
  <c r="L107" i="2"/>
  <c r="L102" i="2"/>
  <c r="L97" i="2"/>
  <c r="L91" i="2"/>
  <c r="L86" i="2"/>
  <c r="L75" i="2"/>
  <c r="L70" i="2"/>
  <c r="L65" i="2"/>
  <c r="L59" i="2"/>
  <c r="L54" i="2"/>
  <c r="L49" i="2"/>
  <c r="L43" i="2"/>
  <c r="L38" i="2"/>
  <c r="L27" i="2"/>
  <c r="L22" i="2"/>
  <c r="L11" i="2"/>
  <c r="M19" i="2"/>
  <c r="K2" i="2"/>
  <c r="J121" i="2"/>
  <c r="J105" i="2"/>
  <c r="J78" i="2"/>
  <c r="J62" i="2"/>
  <c r="J46" i="2"/>
  <c r="J114" i="2"/>
  <c r="J110" i="2"/>
  <c r="J98" i="2"/>
  <c r="J94" i="2"/>
  <c r="J82" i="2"/>
  <c r="J66" i="2"/>
  <c r="J50" i="2"/>
  <c r="J34" i="2"/>
  <c r="J30" i="2"/>
  <c r="J18" i="2"/>
  <c r="J14" i="2"/>
  <c r="L119" i="2"/>
  <c r="L103" i="2"/>
  <c r="L87" i="2"/>
  <c r="L71" i="2"/>
  <c r="L55" i="2"/>
  <c r="L39" i="2"/>
  <c r="L23" i="2"/>
  <c r="J115" i="2"/>
  <c r="J99" i="2"/>
  <c r="J83" i="2"/>
  <c r="J67" i="2"/>
  <c r="J51" i="2"/>
  <c r="J35" i="2"/>
  <c r="J19" i="2"/>
  <c r="L120" i="2"/>
  <c r="L116" i="2"/>
  <c r="L112" i="2"/>
  <c r="L108" i="2"/>
  <c r="L104" i="2"/>
  <c r="L100" i="2"/>
  <c r="L96" i="2"/>
  <c r="L92" i="2"/>
  <c r="L88" i="2"/>
  <c r="L84" i="2"/>
  <c r="L80" i="2"/>
  <c r="L76" i="2"/>
  <c r="L72" i="2"/>
  <c r="L68" i="2"/>
  <c r="L64" i="2"/>
  <c r="L60" i="2"/>
  <c r="L56" i="2"/>
  <c r="L52" i="2"/>
  <c r="L48" i="2"/>
  <c r="L44" i="2"/>
  <c r="L40" i="2"/>
  <c r="L36" i="2"/>
  <c r="L32" i="2"/>
  <c r="L28" i="2"/>
  <c r="L24" i="2"/>
  <c r="L20" i="2"/>
  <c r="L16" i="2"/>
  <c r="M98" i="2" l="1"/>
  <c r="M9" i="2"/>
  <c r="M17" i="2"/>
  <c r="M91" i="2"/>
  <c r="M101" i="2"/>
  <c r="M74" i="2"/>
  <c r="M104" i="2"/>
  <c r="M55" i="2"/>
  <c r="M8" i="2"/>
  <c r="M60" i="2"/>
  <c r="M21" i="2"/>
  <c r="M107" i="2"/>
  <c r="M49" i="2"/>
  <c r="M16" i="2"/>
  <c r="M76" i="2"/>
  <c r="M79" i="2"/>
  <c r="M50" i="2"/>
  <c r="M114" i="2"/>
  <c r="M70" i="2"/>
  <c r="M31" i="2"/>
  <c r="M38" i="2"/>
  <c r="M109" i="2"/>
  <c r="M43" i="2"/>
  <c r="M110" i="2"/>
  <c r="M14" i="2"/>
  <c r="M97" i="2"/>
  <c r="M28" i="2"/>
  <c r="M113" i="2"/>
  <c r="K12" i="2"/>
  <c r="K23" i="2"/>
  <c r="K28" i="2"/>
  <c r="K111" i="2"/>
  <c r="K38" i="2"/>
  <c r="K20" i="2"/>
  <c r="K106" i="2"/>
  <c r="K32" i="2"/>
  <c r="K113" i="2"/>
  <c r="K100" i="2"/>
  <c r="K9" i="2"/>
  <c r="K118" i="2"/>
  <c r="K94" i="2"/>
  <c r="K11" i="2"/>
  <c r="K105" i="2"/>
  <c r="K10" i="2"/>
  <c r="K66" i="2"/>
  <c r="K19" i="2"/>
  <c r="K98" i="2"/>
  <c r="K49" i="2"/>
  <c r="K21" i="2"/>
  <c r="K84" i="2"/>
  <c r="K108" i="2"/>
  <c r="K41" i="2"/>
  <c r="K120" i="2"/>
  <c r="K54" i="2"/>
  <c r="K33" i="2"/>
  <c r="K116" i="2"/>
  <c r="K44" i="2"/>
  <c r="K8" i="2"/>
</calcChain>
</file>

<file path=xl/sharedStrings.xml><?xml version="1.0" encoding="utf-8"?>
<sst xmlns="http://schemas.openxmlformats.org/spreadsheetml/2006/main" count="460" uniqueCount="163">
  <si>
    <t>Date</t>
  </si>
  <si>
    <t>MIPS</t>
  </si>
  <si>
    <t>MIPS/Cost</t>
  </si>
  <si>
    <t>Ref year</t>
  </si>
  <si>
    <t>separation unit (yrs)</t>
  </si>
  <si>
    <t>non-dominated points</t>
  </si>
  <si>
    <t>Graph serial # (n)</t>
  </si>
  <si>
    <t>years offset</t>
  </si>
  <si>
    <t>combined</t>
  </si>
  <si>
    <t>Year</t>
  </si>
  <si>
    <t>MIPs</t>
  </si>
  <si>
    <t>MIPS/$</t>
  </si>
  <si>
    <t>Ref value MIPS/$</t>
  </si>
  <si>
    <t>Ref val, MIPS</t>
  </si>
  <si>
    <t>Steiger_Millionaire</t>
  </si>
  <si>
    <t>Hollerith</t>
  </si>
  <si>
    <t>Analytical_Engine (Babbage)</t>
  </si>
  <si>
    <t>Monroe_Calculator</t>
  </si>
  <si>
    <t>IBM_Tabulator</t>
  </si>
  <si>
    <t>Torres_Arithmometer</t>
  </si>
  <si>
    <t>National-Ellis_3000</t>
  </si>
  <si>
    <t>Burroughs_Class_16</t>
  </si>
  <si>
    <t>Zuse-1</t>
  </si>
  <si>
    <t>Zuse-2</t>
  </si>
  <si>
    <t>BTL_Model_1</t>
  </si>
  <si>
    <t>Zuse-3</t>
  </si>
  <si>
    <t>BTL_Model_2</t>
  </si>
  <si>
    <t>Colossus</t>
  </si>
  <si>
    <t>BTL_Model_3</t>
  </si>
  <si>
    <t>ASCC_(Mark_1)</t>
  </si>
  <si>
    <t>BTL_Model_5</t>
  </si>
  <si>
    <t>ENIAC</t>
  </si>
  <si>
    <t>Harvard_Mark_2</t>
  </si>
  <si>
    <t>IBM_SSEC</t>
  </si>
  <si>
    <t>EDSAC</t>
  </si>
  <si>
    <t>SEAC</t>
  </si>
  <si>
    <t>UNIVAC_I</t>
  </si>
  <si>
    <t>Zuse-5</t>
  </si>
  <si>
    <t>IBM_CPC</t>
  </si>
  <si>
    <t>IBM_650</t>
  </si>
  <si>
    <t>EDVAC</t>
  </si>
  <si>
    <t>Whirlwind</t>
  </si>
  <si>
    <t>IBM_704</t>
  </si>
  <si>
    <t>Librascope_LGP-30</t>
  </si>
  <si>
    <t>IBM_7090</t>
  </si>
  <si>
    <t>IBM_1620</t>
  </si>
  <si>
    <t>DEC_PDP-1</t>
  </si>
  <si>
    <t>Atlas</t>
  </si>
  <si>
    <t>Burroughs_5000</t>
  </si>
  <si>
    <t>IBM_7030</t>
  </si>
  <si>
    <t>Honeywell_1800</t>
  </si>
  <si>
    <t>DEC_PDP-6</t>
  </si>
  <si>
    <t>CDC_6600</t>
  </si>
  <si>
    <t>IBM_1130</t>
  </si>
  <si>
    <t>IBM_360/75</t>
  </si>
  <si>
    <t>IBM_360/65</t>
  </si>
  <si>
    <t>DEC_PDP-10</t>
  </si>
  <si>
    <t>CDC_7600</t>
  </si>
  <si>
    <t>DG_Nova</t>
  </si>
  <si>
    <t>GE-635</t>
  </si>
  <si>
    <t>SDS_920</t>
  </si>
  <si>
    <t>IBM_360/195</t>
  </si>
  <si>
    <t>Honeywell_700</t>
  </si>
  <si>
    <t>Prime_Computer_100</t>
  </si>
  <si>
    <t>IBM-370/168</t>
  </si>
  <si>
    <t>MITS_Altair</t>
  </si>
  <si>
    <t>DG_Eclipse</t>
  </si>
  <si>
    <t>DEC-KL-10</t>
  </si>
  <si>
    <t>DEC_PDP-11/70</t>
  </si>
  <si>
    <t>Cray-1</t>
  </si>
  <si>
    <t>Apple_II</t>
  </si>
  <si>
    <t>DEC_VAX_11/780</t>
  </si>
  <si>
    <t>TRS-80</t>
  </si>
  <si>
    <t>Commodore_PET</t>
  </si>
  <si>
    <t>CDC_IPL</t>
  </si>
  <si>
    <t>Nanodata_VMX200</t>
  </si>
  <si>
    <t>TRS-80_M3</t>
  </si>
  <si>
    <t>Sun-1</t>
  </si>
  <si>
    <t>CDC_Cyber-205</t>
  </si>
  <si>
    <t>Vic_20</t>
  </si>
  <si>
    <t>IBM_PC</t>
  </si>
  <si>
    <t>Sun-2</t>
  </si>
  <si>
    <t>Commodore_63</t>
  </si>
  <si>
    <t>Vax_11/750</t>
  </si>
  <si>
    <t>Macintosh-128K</t>
  </si>
  <si>
    <t>Vax_11/785</t>
  </si>
  <si>
    <t>VP-200/1</t>
  </si>
  <si>
    <t>Cray-2</t>
  </si>
  <si>
    <t>L.Edge_XT-7.16</t>
  </si>
  <si>
    <t>Atari_800XL</t>
  </si>
  <si>
    <t>SX-2/1</t>
  </si>
  <si>
    <t>Sun-3</t>
  </si>
  <si>
    <t>DEC_VAX_8650</t>
  </si>
  <si>
    <t>MIT_XT-8</t>
  </si>
  <si>
    <t>Mac_II</t>
  </si>
  <si>
    <t>CM-200/16k/512</t>
  </si>
  <si>
    <t>Solbourne_5/500</t>
  </si>
  <si>
    <t>iPSC/860/128</t>
  </si>
  <si>
    <t>Amiga_3000</t>
  </si>
  <si>
    <t>SX-3/44/4</t>
  </si>
  <si>
    <t>CM-5/256/256</t>
  </si>
  <si>
    <t>IBM_333/DX/Si</t>
  </si>
  <si>
    <t>Power_Tower_180e</t>
  </si>
  <si>
    <t>Hitachi CP-PACS/2048/2048</t>
  </si>
  <si>
    <t>Mac_G3/3333</t>
  </si>
  <si>
    <t>Pentium</t>
  </si>
  <si>
    <t>electromech</t>
  </si>
  <si>
    <t>Machine</t>
  </si>
  <si>
    <t>Type</t>
  </si>
  <si>
    <t>Ohdner</t>
  </si>
  <si>
    <t>mech; http://en.wikipedia.org/wiki/Konrad_Zuse</t>
  </si>
  <si>
    <t>electromechanical;http://en.wikipedia.org/wiki/Konrad_Zuse</t>
  </si>
  <si>
    <t>eletronic</t>
  </si>
  <si>
    <t>electronic; decimal computer</t>
  </si>
  <si>
    <t>electromechanical; IBM Selective Sequence Electronic Calculator (SSEC) was an electromechanical computer built by IBM</t>
  </si>
  <si>
    <t>electronic, gen purpose computer; http://www.tnmoc.org/special-projects/edsac/edsac-history</t>
  </si>
  <si>
    <t>electronic; SEAC (Standards Eastern Automatic Computer)[1] was a first-generation electronic computer, built in 1950 by the U.S. National Bureau of Standards (NBS)</t>
  </si>
  <si>
    <t>electronic; UNIVAC I used 5,200 vacuum tubes</t>
  </si>
  <si>
    <t>electronic calculator</t>
  </si>
  <si>
    <t>electronic; used vacuum tubes; http://www-03.ibm.com/ibm/history/exhibits/650/650_intro.html</t>
  </si>
  <si>
    <t>electronic; binary type; http://en.wikipedia.org/wiki/EDVAC</t>
  </si>
  <si>
    <t>electronic; developed by MIT servomechanism lab</t>
  </si>
  <si>
    <t>electronic</t>
  </si>
  <si>
    <t>electronic; used vacuum tubes and solid state diodes</t>
  </si>
  <si>
    <t>electronic; used transistors</t>
  </si>
  <si>
    <t>electronic; used 2700 transistors</t>
  </si>
  <si>
    <t>electronic; among first supercomputers</t>
  </si>
  <si>
    <t>electronic; IBM's first transistorized supercomputer</t>
  </si>
  <si>
    <t>electronic, used as a prototype for DEC_PDP-10</t>
  </si>
  <si>
    <t>electronic; mainframe computer made by CDC</t>
  </si>
  <si>
    <t>electronic, mainframe</t>
  </si>
  <si>
    <t>electronic, used for tracking Apollo spacecraft</t>
  </si>
  <si>
    <t>Intel XD/S140</t>
  </si>
  <si>
    <t>Cray/SGI T3DS-MP 150</t>
  </si>
  <si>
    <t>Intel XP/S-MP 150/3072</t>
  </si>
  <si>
    <t>Intel ASCI Red/9152</t>
  </si>
  <si>
    <t>Cray/SGI T3E1200/1084</t>
  </si>
  <si>
    <t>Pentium_II/355</t>
  </si>
  <si>
    <t>Pentium_III/500</t>
  </si>
  <si>
    <t>ASCI White,SP Power3
375 MHz/8192</t>
  </si>
  <si>
    <t>Mac_G3/500_dual</t>
  </si>
  <si>
    <t>Alpha Server SC ES45/1 GHz/3024</t>
  </si>
  <si>
    <t>iMac G3/700</t>
  </si>
  <si>
    <t>Earth-Simulator/5120</t>
  </si>
  <si>
    <t>1100 Dual 2.0 GHz Apple G5/Mellanox Infiniband 4X/Cisco GigE/2200</t>
  </si>
  <si>
    <t>Pentium IV 530</t>
  </si>
  <si>
    <t>IBM BlueGene/L</t>
  </si>
  <si>
    <t>Athlon63 3800</t>
  </si>
  <si>
    <t>Manual</t>
  </si>
  <si>
    <t>mechanical</t>
  </si>
  <si>
    <t>Mechanical</t>
  </si>
  <si>
    <t>version</t>
  </si>
  <si>
    <t>date</t>
  </si>
  <si>
    <t>who</t>
  </si>
  <si>
    <t>what changes</t>
  </si>
  <si>
    <t>source</t>
  </si>
  <si>
    <t>Note</t>
  </si>
  <si>
    <t>Basnet</t>
  </si>
  <si>
    <t xml:space="preserve">recently copied from non-dom study; </t>
  </si>
  <si>
    <t>x</t>
  </si>
  <si>
    <t>11/13/013</t>
  </si>
  <si>
    <t>Koh&amp;Magee</t>
  </si>
  <si>
    <t>type classification done by Subarna Basne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</si>
</sst>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7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E0E0E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1" fontId="3" fillId="0" borderId="1" xfId="0" applyNumberFormat="1" applyFont="1" applyBorder="1" applyAlignment="1">
      <alignment horizontal="center" vertical="center" wrapText="1"/>
    </xf>
    <xf numFmtId="11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3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11" fontId="0" fillId="0" borderId="1" xfId="0" applyNumberFormat="1" applyBorder="1"/>
    <xf numFmtId="0" fontId="2" fillId="0" borderId="0" xfId="0" applyFont="1"/>
    <xf numFmtId="0" fontId="7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 wrapText="1"/>
    </xf>
    <xf numFmtId="11" fontId="8" fillId="0" borderId="0" xfId="0" applyNumberFormat="1" applyFont="1" applyAlignment="1">
      <alignment horizontal="center" wrapText="1"/>
    </xf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>
      <alignment horizontal="left" vertical="top"/>
    </xf>
    <xf numFmtId="11" fontId="9" fillId="0" borderId="0" xfId="0" applyNumberFormat="1" applyFont="1" applyAlignment="1">
      <alignment horizontal="center" wrapText="1"/>
    </xf>
    <xf numFmtId="11" fontId="8" fillId="0" borderId="0" xfId="0" applyNumberFormat="1" applyFont="1"/>
    <xf numFmtId="0" fontId="8" fillId="0" borderId="0" xfId="0" applyFont="1" applyBorder="1" applyAlignment="1">
      <alignment horizontal="center" wrapText="1"/>
    </xf>
    <xf numFmtId="11" fontId="8" fillId="0" borderId="0" xfId="0" applyNumberFormat="1" applyFont="1" applyBorder="1" applyAlignment="1">
      <alignment horizontal="center" wrapText="1"/>
    </xf>
    <xf numFmtId="14" fontId="0" fillId="0" borderId="0" xfId="0" applyNumberFormat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exp"/>
            <c:dispRSqr val="0"/>
            <c:dispEq val="1"/>
            <c:trendlineLbl>
              <c:layout>
                <c:manualLayout>
                  <c:x val="-0.1073847331583552"/>
                  <c:y val="-0.16402449693788276"/>
                </c:manualLayout>
              </c:layout>
              <c:numFmt formatCode="General" sourceLinked="0"/>
            </c:trendlineLbl>
          </c:trendline>
          <c:xVal>
            <c:numRef>
              <c:f>rawdata!$A$2:$A$93</c:f>
              <c:numCache>
                <c:formatCode>General</c:formatCode>
                <c:ptCount val="92"/>
                <c:pt idx="0">
                  <c:v>1943</c:v>
                </c:pt>
                <c:pt idx="1">
                  <c:v>1946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1955</c:v>
                </c:pt>
                <c:pt idx="10">
                  <c:v>1956</c:v>
                </c:pt>
                <c:pt idx="11">
                  <c:v>1959</c:v>
                </c:pt>
                <c:pt idx="12">
                  <c:v>1960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1963</c:v>
                </c:pt>
                <c:pt idx="18">
                  <c:v>1964</c:v>
                </c:pt>
                <c:pt idx="19">
                  <c:v>1964</c:v>
                </c:pt>
                <c:pt idx="20">
                  <c:v>1965</c:v>
                </c:pt>
                <c:pt idx="21">
                  <c:v>1966</c:v>
                </c:pt>
                <c:pt idx="22">
                  <c:v>1967</c:v>
                </c:pt>
                <c:pt idx="23">
                  <c:v>1968</c:v>
                </c:pt>
                <c:pt idx="24">
                  <c:v>1969</c:v>
                </c:pt>
                <c:pt idx="25">
                  <c:v>1969</c:v>
                </c:pt>
                <c:pt idx="26">
                  <c:v>1970</c:v>
                </c:pt>
                <c:pt idx="27">
                  <c:v>1971</c:v>
                </c:pt>
                <c:pt idx="28">
                  <c:v>1972</c:v>
                </c:pt>
                <c:pt idx="29">
                  <c:v>1972</c:v>
                </c:pt>
                <c:pt idx="30">
                  <c:v>1973</c:v>
                </c:pt>
                <c:pt idx="31">
                  <c:v>1974</c:v>
                </c:pt>
                <c:pt idx="32">
                  <c:v>1974</c:v>
                </c:pt>
                <c:pt idx="33">
                  <c:v>1975</c:v>
                </c:pt>
                <c:pt idx="34">
                  <c:v>1975</c:v>
                </c:pt>
                <c:pt idx="35">
                  <c:v>1976</c:v>
                </c:pt>
                <c:pt idx="36">
                  <c:v>1976</c:v>
                </c:pt>
                <c:pt idx="37">
                  <c:v>1977</c:v>
                </c:pt>
                <c:pt idx="38">
                  <c:v>1977</c:v>
                </c:pt>
                <c:pt idx="39">
                  <c:v>1977</c:v>
                </c:pt>
                <c:pt idx="40">
                  <c:v>1977</c:v>
                </c:pt>
                <c:pt idx="41">
                  <c:v>1978</c:v>
                </c:pt>
                <c:pt idx="42">
                  <c:v>1979</c:v>
                </c:pt>
                <c:pt idx="43">
                  <c:v>1980</c:v>
                </c:pt>
                <c:pt idx="44">
                  <c:v>1980</c:v>
                </c:pt>
                <c:pt idx="45">
                  <c:v>1981</c:v>
                </c:pt>
                <c:pt idx="46">
                  <c:v>1981</c:v>
                </c:pt>
                <c:pt idx="47">
                  <c:v>1982</c:v>
                </c:pt>
                <c:pt idx="48">
                  <c:v>1982</c:v>
                </c:pt>
                <c:pt idx="49">
                  <c:v>1982</c:v>
                </c:pt>
                <c:pt idx="50">
                  <c:v>1983</c:v>
                </c:pt>
                <c:pt idx="51">
                  <c:v>1983</c:v>
                </c:pt>
                <c:pt idx="52">
                  <c:v>1984</c:v>
                </c:pt>
                <c:pt idx="53">
                  <c:v>1984</c:v>
                </c:pt>
                <c:pt idx="54">
                  <c:v>1984</c:v>
                </c:pt>
                <c:pt idx="55">
                  <c:v>1985</c:v>
                </c:pt>
                <c:pt idx="56">
                  <c:v>1985</c:v>
                </c:pt>
                <c:pt idx="57">
                  <c:v>1985</c:v>
                </c:pt>
                <c:pt idx="58">
                  <c:v>1985</c:v>
                </c:pt>
                <c:pt idx="59">
                  <c:v>1986</c:v>
                </c:pt>
                <c:pt idx="60">
                  <c:v>1986</c:v>
                </c:pt>
                <c:pt idx="61">
                  <c:v>1986</c:v>
                </c:pt>
                <c:pt idx="62">
                  <c:v>1987</c:v>
                </c:pt>
                <c:pt idx="63">
                  <c:v>1987</c:v>
                </c:pt>
                <c:pt idx="64">
                  <c:v>1987</c:v>
                </c:pt>
                <c:pt idx="65">
                  <c:v>1989</c:v>
                </c:pt>
                <c:pt idx="66">
                  <c:v>1989</c:v>
                </c:pt>
                <c:pt idx="67">
                  <c:v>1990</c:v>
                </c:pt>
                <c:pt idx="68">
                  <c:v>1991</c:v>
                </c:pt>
                <c:pt idx="69">
                  <c:v>1992</c:v>
                </c:pt>
                <c:pt idx="70">
                  <c:v>1993</c:v>
                </c:pt>
                <c:pt idx="71">
                  <c:v>1994</c:v>
                </c:pt>
                <c:pt idx="72">
                  <c:v>1994</c:v>
                </c:pt>
                <c:pt idx="73">
                  <c:v>1995</c:v>
                </c:pt>
                <c:pt idx="74">
                  <c:v>1996</c:v>
                </c:pt>
                <c:pt idx="75">
                  <c:v>1996</c:v>
                </c:pt>
                <c:pt idx="76">
                  <c:v>1997</c:v>
                </c:pt>
                <c:pt idx="77">
                  <c:v>1998</c:v>
                </c:pt>
                <c:pt idx="78">
                  <c:v>1998</c:v>
                </c:pt>
                <c:pt idx="79">
                  <c:v>1999</c:v>
                </c:pt>
                <c:pt idx="80">
                  <c:v>1999</c:v>
                </c:pt>
                <c:pt idx="81">
                  <c:v>1999</c:v>
                </c:pt>
                <c:pt idx="82">
                  <c:v>2000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2002</c:v>
                </c:pt>
                <c:pt idx="87">
                  <c:v>2003</c:v>
                </c:pt>
                <c:pt idx="88">
                  <c:v>2003</c:v>
                </c:pt>
                <c:pt idx="89">
                  <c:v>2004</c:v>
                </c:pt>
                <c:pt idx="90">
                  <c:v>2004</c:v>
                </c:pt>
                <c:pt idx="91">
                  <c:v>2004</c:v>
                </c:pt>
              </c:numCache>
            </c:numRef>
          </c:xVal>
          <c:yVal>
            <c:numRef>
              <c:f>rawdata!$B$2:$B$55</c:f>
              <c:numCache>
                <c:formatCode>0.00E+00</c:formatCode>
                <c:ptCount val="54"/>
                <c:pt idx="0">
                  <c:v>2.4399999999999998E-10</c:v>
                </c:pt>
                <c:pt idx="1">
                  <c:v>6.1800000000000004E-10</c:v>
                </c:pt>
                <c:pt idx="2">
                  <c:v>3.8199999999999996E-9</c:v>
                </c:pt>
                <c:pt idx="3">
                  <c:v>7.8799999999999997E-10</c:v>
                </c:pt>
                <c:pt idx="4">
                  <c:v>1.0000000000000001E-9</c:v>
                </c:pt>
                <c:pt idx="5">
                  <c:v>2.9100000000000001E-9</c:v>
                </c:pt>
                <c:pt idx="6">
                  <c:v>8.08E-10</c:v>
                </c:pt>
                <c:pt idx="7">
                  <c:v>5.7399999999999998E-10</c:v>
                </c:pt>
                <c:pt idx="8">
                  <c:v>5.9599999999999998E-8</c:v>
                </c:pt>
                <c:pt idx="9">
                  <c:v>4.6099999999999996E-9</c:v>
                </c:pt>
                <c:pt idx="10">
                  <c:v>2.4899999999999999E-9</c:v>
                </c:pt>
                <c:pt idx="11">
                  <c:v>2.07E-8</c:v>
                </c:pt>
                <c:pt idx="12">
                  <c:v>9.9299999999999998E-10</c:v>
                </c:pt>
                <c:pt idx="13">
                  <c:v>1.5900000000000001E-7</c:v>
                </c:pt>
                <c:pt idx="14">
                  <c:v>5.4599999999999999E-8</c:v>
                </c:pt>
                <c:pt idx="15">
                  <c:v>1.96E-8</c:v>
                </c:pt>
                <c:pt idx="16">
                  <c:v>2.25E-8</c:v>
                </c:pt>
                <c:pt idx="17">
                  <c:v>2.14E-8</c:v>
                </c:pt>
                <c:pt idx="18">
                  <c:v>1.14E-7</c:v>
                </c:pt>
                <c:pt idx="19">
                  <c:v>3.5499999999999999E-7</c:v>
                </c:pt>
                <c:pt idx="20">
                  <c:v>6.1999999999999999E-7</c:v>
                </c:pt>
                <c:pt idx="21">
                  <c:v>1.08E-7</c:v>
                </c:pt>
                <c:pt idx="22">
                  <c:v>9.0499999999999996E-8</c:v>
                </c:pt>
                <c:pt idx="23">
                  <c:v>2.9900000000000002E-7</c:v>
                </c:pt>
                <c:pt idx="24">
                  <c:v>6.1600000000000001E-7</c:v>
                </c:pt>
                <c:pt idx="25">
                  <c:v>3.7100000000000001E-6</c:v>
                </c:pt>
                <c:pt idx="26">
                  <c:v>8.1899999999999999E-8</c:v>
                </c:pt>
                <c:pt idx="27">
                  <c:v>2.7799999999999997E-7</c:v>
                </c:pt>
                <c:pt idx="28">
                  <c:v>5.9800000000000003E-7</c:v>
                </c:pt>
                <c:pt idx="29">
                  <c:v>1.73E-6</c:v>
                </c:pt>
                <c:pt idx="30">
                  <c:v>1.24E-5</c:v>
                </c:pt>
                <c:pt idx="31">
                  <c:v>1.4100000000000001E-6</c:v>
                </c:pt>
                <c:pt idx="32">
                  <c:v>6.37E-6</c:v>
                </c:pt>
                <c:pt idx="33">
                  <c:v>3.27E-6</c:v>
                </c:pt>
                <c:pt idx="34">
                  <c:v>1.5999999999999999E-6</c:v>
                </c:pt>
                <c:pt idx="35">
                  <c:v>9.8299999999999995E-7</c:v>
                </c:pt>
                <c:pt idx="36">
                  <c:v>5.5300000000000004E-6</c:v>
                </c:pt>
                <c:pt idx="37">
                  <c:v>6.0299999999999999E-6</c:v>
                </c:pt>
                <c:pt idx="38">
                  <c:v>1.9599999999999999E-6</c:v>
                </c:pt>
                <c:pt idx="39">
                  <c:v>7.8399999999999995E-6</c:v>
                </c:pt>
                <c:pt idx="40">
                  <c:v>1.5699999999999999E-5</c:v>
                </c:pt>
                <c:pt idx="41">
                  <c:v>6.2899999999999999E-6</c:v>
                </c:pt>
                <c:pt idx="42">
                  <c:v>3.18E-6</c:v>
                </c:pt>
                <c:pt idx="43">
                  <c:v>7.9899999999999997E-6</c:v>
                </c:pt>
                <c:pt idx="44">
                  <c:v>1.6500000000000001E-5</c:v>
                </c:pt>
                <c:pt idx="45">
                  <c:v>4.4100000000000001E-6</c:v>
                </c:pt>
                <c:pt idx="46">
                  <c:v>7.7700000000000005E-5</c:v>
                </c:pt>
                <c:pt idx="47">
                  <c:v>3.9100000000000002E-5</c:v>
                </c:pt>
                <c:pt idx="48">
                  <c:v>2.1299999999999999E-5</c:v>
                </c:pt>
                <c:pt idx="49">
                  <c:v>2.3000000000000001E-4</c:v>
                </c:pt>
                <c:pt idx="50">
                  <c:v>1.2E-4</c:v>
                </c:pt>
                <c:pt idx="51">
                  <c:v>9.55E-6</c:v>
                </c:pt>
                <c:pt idx="52">
                  <c:v>1.2899999999999999E-4</c:v>
                </c:pt>
                <c:pt idx="53">
                  <c:v>7.0099999999999998E-6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19264"/>
        <c:axId val="213025152"/>
      </c:scatterChart>
      <c:valAx>
        <c:axId val="21301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025152"/>
        <c:crosses val="autoZero"/>
        <c:crossBetween val="midCat"/>
      </c:valAx>
      <c:valAx>
        <c:axId val="213025152"/>
        <c:scaling>
          <c:logBase val="10"/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3019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exp"/>
            <c:dispRSqr val="0"/>
            <c:dispEq val="1"/>
            <c:trendlineLbl>
              <c:layout>
                <c:manualLayout>
                  <c:x val="-0.1073847331583552"/>
                  <c:y val="-0.16402449693788276"/>
                </c:manualLayout>
              </c:layout>
              <c:numFmt formatCode="General" sourceLinked="0"/>
            </c:trendlineLbl>
          </c:trendline>
          <c:xVal>
            <c:numRef>
              <c:f>sourcedata!$A$8:$A$99</c:f>
              <c:numCache>
                <c:formatCode>General</c:formatCode>
                <c:ptCount val="92"/>
                <c:pt idx="0">
                  <c:v>1943</c:v>
                </c:pt>
                <c:pt idx="1">
                  <c:v>1946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1955</c:v>
                </c:pt>
                <c:pt idx="10">
                  <c:v>1956</c:v>
                </c:pt>
                <c:pt idx="11">
                  <c:v>1959</c:v>
                </c:pt>
                <c:pt idx="12">
                  <c:v>1960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1963</c:v>
                </c:pt>
                <c:pt idx="18">
                  <c:v>1964</c:v>
                </c:pt>
                <c:pt idx="19">
                  <c:v>1964</c:v>
                </c:pt>
                <c:pt idx="20">
                  <c:v>1965</c:v>
                </c:pt>
                <c:pt idx="21">
                  <c:v>1966</c:v>
                </c:pt>
                <c:pt idx="22">
                  <c:v>1967</c:v>
                </c:pt>
                <c:pt idx="23">
                  <c:v>1968</c:v>
                </c:pt>
                <c:pt idx="24">
                  <c:v>1969</c:v>
                </c:pt>
                <c:pt idx="25">
                  <c:v>1969</c:v>
                </c:pt>
                <c:pt idx="26">
                  <c:v>1970</c:v>
                </c:pt>
                <c:pt idx="27">
                  <c:v>1971</c:v>
                </c:pt>
                <c:pt idx="28">
                  <c:v>1972</c:v>
                </c:pt>
                <c:pt idx="29">
                  <c:v>1972</c:v>
                </c:pt>
                <c:pt idx="30">
                  <c:v>1973</c:v>
                </c:pt>
                <c:pt idx="31">
                  <c:v>1974</c:v>
                </c:pt>
                <c:pt idx="32">
                  <c:v>1974</c:v>
                </c:pt>
                <c:pt idx="33">
                  <c:v>1975</c:v>
                </c:pt>
                <c:pt idx="34">
                  <c:v>1975</c:v>
                </c:pt>
                <c:pt idx="35">
                  <c:v>1976</c:v>
                </c:pt>
                <c:pt idx="36">
                  <c:v>1976</c:v>
                </c:pt>
                <c:pt idx="37">
                  <c:v>1977</c:v>
                </c:pt>
                <c:pt idx="38">
                  <c:v>1977</c:v>
                </c:pt>
                <c:pt idx="39">
                  <c:v>1977</c:v>
                </c:pt>
                <c:pt idx="40">
                  <c:v>1977</c:v>
                </c:pt>
                <c:pt idx="41">
                  <c:v>1978</c:v>
                </c:pt>
                <c:pt idx="42">
                  <c:v>1979</c:v>
                </c:pt>
                <c:pt idx="43">
                  <c:v>1980</c:v>
                </c:pt>
                <c:pt idx="44">
                  <c:v>1980</c:v>
                </c:pt>
                <c:pt idx="45">
                  <c:v>1981</c:v>
                </c:pt>
                <c:pt idx="46">
                  <c:v>1981</c:v>
                </c:pt>
                <c:pt idx="47">
                  <c:v>1982</c:v>
                </c:pt>
                <c:pt idx="48">
                  <c:v>1982</c:v>
                </c:pt>
                <c:pt idx="49">
                  <c:v>1982</c:v>
                </c:pt>
                <c:pt idx="50">
                  <c:v>1983</c:v>
                </c:pt>
                <c:pt idx="51">
                  <c:v>1983</c:v>
                </c:pt>
                <c:pt idx="52">
                  <c:v>1984</c:v>
                </c:pt>
                <c:pt idx="53">
                  <c:v>1984</c:v>
                </c:pt>
                <c:pt idx="54">
                  <c:v>1984</c:v>
                </c:pt>
                <c:pt idx="55">
                  <c:v>1985</c:v>
                </c:pt>
                <c:pt idx="56">
                  <c:v>1985</c:v>
                </c:pt>
                <c:pt idx="57">
                  <c:v>1985</c:v>
                </c:pt>
                <c:pt idx="58">
                  <c:v>1985</c:v>
                </c:pt>
                <c:pt idx="59">
                  <c:v>1986</c:v>
                </c:pt>
                <c:pt idx="60">
                  <c:v>1986</c:v>
                </c:pt>
                <c:pt idx="61">
                  <c:v>1986</c:v>
                </c:pt>
                <c:pt idx="62">
                  <c:v>1987</c:v>
                </c:pt>
                <c:pt idx="63">
                  <c:v>1987</c:v>
                </c:pt>
                <c:pt idx="64">
                  <c:v>1987</c:v>
                </c:pt>
                <c:pt idx="65">
                  <c:v>1989</c:v>
                </c:pt>
                <c:pt idx="66">
                  <c:v>1989</c:v>
                </c:pt>
                <c:pt idx="67">
                  <c:v>1990</c:v>
                </c:pt>
                <c:pt idx="68">
                  <c:v>1991</c:v>
                </c:pt>
                <c:pt idx="69">
                  <c:v>1992</c:v>
                </c:pt>
                <c:pt idx="70">
                  <c:v>1993</c:v>
                </c:pt>
                <c:pt idx="71">
                  <c:v>1994</c:v>
                </c:pt>
                <c:pt idx="72">
                  <c:v>1994</c:v>
                </c:pt>
                <c:pt idx="73">
                  <c:v>1995</c:v>
                </c:pt>
                <c:pt idx="74">
                  <c:v>1996</c:v>
                </c:pt>
                <c:pt idx="75">
                  <c:v>1996</c:v>
                </c:pt>
                <c:pt idx="76">
                  <c:v>1997</c:v>
                </c:pt>
                <c:pt idx="77">
                  <c:v>1998</c:v>
                </c:pt>
                <c:pt idx="78">
                  <c:v>1998</c:v>
                </c:pt>
                <c:pt idx="79">
                  <c:v>1999</c:v>
                </c:pt>
                <c:pt idx="80">
                  <c:v>1999</c:v>
                </c:pt>
                <c:pt idx="81">
                  <c:v>1999</c:v>
                </c:pt>
                <c:pt idx="82">
                  <c:v>2000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2002</c:v>
                </c:pt>
                <c:pt idx="87">
                  <c:v>2003</c:v>
                </c:pt>
                <c:pt idx="88">
                  <c:v>2003</c:v>
                </c:pt>
                <c:pt idx="89">
                  <c:v>2004</c:v>
                </c:pt>
                <c:pt idx="90">
                  <c:v>2004</c:v>
                </c:pt>
                <c:pt idx="91">
                  <c:v>2004</c:v>
                </c:pt>
              </c:numCache>
            </c:numRef>
          </c:xVal>
          <c:yVal>
            <c:numRef>
              <c:f>sourcedata!$B$8:$B$61</c:f>
              <c:numCache>
                <c:formatCode>0.00E+00</c:formatCode>
                <c:ptCount val="54"/>
                <c:pt idx="0">
                  <c:v>2.4399999999999998E-10</c:v>
                </c:pt>
                <c:pt idx="1">
                  <c:v>6.1800000000000004E-10</c:v>
                </c:pt>
                <c:pt idx="2">
                  <c:v>3.8199999999999996E-9</c:v>
                </c:pt>
                <c:pt idx="3">
                  <c:v>7.8799999999999997E-10</c:v>
                </c:pt>
                <c:pt idx="4">
                  <c:v>1.0000000000000001E-9</c:v>
                </c:pt>
                <c:pt idx="5">
                  <c:v>2.9100000000000001E-9</c:v>
                </c:pt>
                <c:pt idx="6">
                  <c:v>8.08E-10</c:v>
                </c:pt>
                <c:pt idx="7">
                  <c:v>5.7399999999999998E-10</c:v>
                </c:pt>
                <c:pt idx="8">
                  <c:v>5.9599999999999998E-8</c:v>
                </c:pt>
                <c:pt idx="9">
                  <c:v>4.6099999999999996E-9</c:v>
                </c:pt>
                <c:pt idx="10">
                  <c:v>2.4899999999999999E-9</c:v>
                </c:pt>
                <c:pt idx="11">
                  <c:v>2.07E-8</c:v>
                </c:pt>
                <c:pt idx="12">
                  <c:v>9.9299999999999998E-10</c:v>
                </c:pt>
                <c:pt idx="13">
                  <c:v>1.5900000000000001E-7</c:v>
                </c:pt>
                <c:pt idx="14">
                  <c:v>5.4599999999999999E-8</c:v>
                </c:pt>
                <c:pt idx="15">
                  <c:v>1.96E-8</c:v>
                </c:pt>
                <c:pt idx="16">
                  <c:v>2.25E-8</c:v>
                </c:pt>
                <c:pt idx="17">
                  <c:v>2.14E-8</c:v>
                </c:pt>
                <c:pt idx="18">
                  <c:v>1.14E-7</c:v>
                </c:pt>
                <c:pt idx="19">
                  <c:v>3.5499999999999999E-7</c:v>
                </c:pt>
                <c:pt idx="20">
                  <c:v>6.1999999999999999E-7</c:v>
                </c:pt>
                <c:pt idx="21">
                  <c:v>1.08E-7</c:v>
                </c:pt>
                <c:pt idx="22">
                  <c:v>9.0499999999999996E-8</c:v>
                </c:pt>
                <c:pt idx="23">
                  <c:v>2.9900000000000002E-7</c:v>
                </c:pt>
                <c:pt idx="24">
                  <c:v>6.1600000000000001E-7</c:v>
                </c:pt>
                <c:pt idx="25">
                  <c:v>3.7100000000000001E-6</c:v>
                </c:pt>
                <c:pt idx="26">
                  <c:v>8.1899999999999999E-8</c:v>
                </c:pt>
                <c:pt idx="27">
                  <c:v>2.7799999999999997E-7</c:v>
                </c:pt>
                <c:pt idx="28">
                  <c:v>5.9800000000000003E-7</c:v>
                </c:pt>
                <c:pt idx="29">
                  <c:v>1.73E-6</c:v>
                </c:pt>
                <c:pt idx="30">
                  <c:v>1.24E-5</c:v>
                </c:pt>
                <c:pt idx="31">
                  <c:v>1.4100000000000001E-6</c:v>
                </c:pt>
                <c:pt idx="32">
                  <c:v>6.37E-6</c:v>
                </c:pt>
                <c:pt idx="33">
                  <c:v>3.27E-6</c:v>
                </c:pt>
                <c:pt idx="34">
                  <c:v>1.5999999999999999E-6</c:v>
                </c:pt>
                <c:pt idx="35">
                  <c:v>9.8299999999999995E-7</c:v>
                </c:pt>
                <c:pt idx="36">
                  <c:v>5.5300000000000004E-6</c:v>
                </c:pt>
                <c:pt idx="37">
                  <c:v>6.0299999999999999E-6</c:v>
                </c:pt>
                <c:pt idx="38">
                  <c:v>1.9599999999999999E-6</c:v>
                </c:pt>
                <c:pt idx="39">
                  <c:v>7.8399999999999995E-6</c:v>
                </c:pt>
                <c:pt idx="40">
                  <c:v>1.5699999999999999E-5</c:v>
                </c:pt>
                <c:pt idx="41">
                  <c:v>6.2899999999999999E-6</c:v>
                </c:pt>
                <c:pt idx="42">
                  <c:v>3.18E-6</c:v>
                </c:pt>
                <c:pt idx="43">
                  <c:v>7.9899999999999997E-6</c:v>
                </c:pt>
                <c:pt idx="44">
                  <c:v>1.6500000000000001E-5</c:v>
                </c:pt>
                <c:pt idx="45">
                  <c:v>4.4100000000000001E-6</c:v>
                </c:pt>
                <c:pt idx="46">
                  <c:v>7.7700000000000005E-5</c:v>
                </c:pt>
                <c:pt idx="47">
                  <c:v>3.9100000000000002E-5</c:v>
                </c:pt>
                <c:pt idx="48">
                  <c:v>2.1299999999999999E-5</c:v>
                </c:pt>
                <c:pt idx="49">
                  <c:v>2.3000000000000001E-4</c:v>
                </c:pt>
                <c:pt idx="50">
                  <c:v>1.2E-4</c:v>
                </c:pt>
                <c:pt idx="51">
                  <c:v>9.55E-6</c:v>
                </c:pt>
                <c:pt idx="52">
                  <c:v>1.2899999999999999E-4</c:v>
                </c:pt>
                <c:pt idx="53">
                  <c:v>7.0099999999999998E-6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29408"/>
        <c:axId val="213330944"/>
      </c:scatterChart>
      <c:valAx>
        <c:axId val="213329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330944"/>
        <c:crosses val="autoZero"/>
        <c:crossBetween val="midCat"/>
      </c:valAx>
      <c:valAx>
        <c:axId val="213330944"/>
        <c:scaling>
          <c:logBase val="10"/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3329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84820647419088"/>
          <c:y val="4.2141294838145292E-2"/>
          <c:w val="0.63488101487314152"/>
          <c:h val="0.8971988918051913"/>
        </c:manualLayout>
      </c:layout>
      <c:scatterChart>
        <c:scatterStyle val="lineMarker"/>
        <c:varyColors val="0"/>
        <c:ser>
          <c:idx val="0"/>
          <c:order val="0"/>
          <c:tx>
            <c:v>MIPS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C00000"/>
              </a:solidFill>
              <a:ln w="12700">
                <a:solidFill>
                  <a:srgbClr val="C00000"/>
                </a:solidFill>
              </a:ln>
            </c:spPr>
          </c:marker>
          <c:xVal>
            <c:numRef>
              <c:f>'MIPs_$_original'!$J$8:$J$121</c:f>
              <c:numCache>
                <c:formatCode>General</c:formatCode>
                <c:ptCount val="114"/>
                <c:pt idx="0">
                  <c:v>2091</c:v>
                </c:pt>
                <c:pt idx="1">
                  <c:v>2092</c:v>
                </c:pt>
                <c:pt idx="2">
                  <c:v>2100</c:v>
                </c:pt>
                <c:pt idx="3">
                  <c:v>2108</c:v>
                </c:pt>
                <c:pt idx="4">
                  <c:v>2110</c:v>
                </c:pt>
                <c:pt idx="5">
                  <c:v>2111</c:v>
                </c:pt>
                <c:pt idx="6">
                  <c:v>2119</c:v>
                </c:pt>
                <c:pt idx="7">
                  <c:v>2120</c:v>
                </c:pt>
                <c:pt idx="8">
                  <c:v>2128</c:v>
                </c:pt>
                <c:pt idx="9">
                  <c:v>2129</c:v>
                </c:pt>
                <c:pt idx="10">
                  <c:v>2138</c:v>
                </c:pt>
                <c:pt idx="11">
                  <c:v>2139</c:v>
                </c:pt>
                <c:pt idx="12">
                  <c:v>2139</c:v>
                </c:pt>
                <c:pt idx="13">
                  <c:v>2141</c:v>
                </c:pt>
                <c:pt idx="14">
                  <c:v>2143</c:v>
                </c:pt>
                <c:pt idx="15">
                  <c:v>2143</c:v>
                </c:pt>
                <c:pt idx="16">
                  <c:v>2143</c:v>
                </c:pt>
                <c:pt idx="17">
                  <c:v>2144</c:v>
                </c:pt>
                <c:pt idx="18">
                  <c:v>2145</c:v>
                </c:pt>
                <c:pt idx="19">
                  <c:v>2146</c:v>
                </c:pt>
                <c:pt idx="20">
                  <c:v>2146</c:v>
                </c:pt>
                <c:pt idx="21">
                  <c:v>2147</c:v>
                </c:pt>
                <c:pt idx="22">
                  <c:v>2148</c:v>
                </c:pt>
                <c:pt idx="23">
                  <c:v>2149</c:v>
                </c:pt>
                <c:pt idx="24">
                  <c:v>2150</c:v>
                </c:pt>
                <c:pt idx="25">
                  <c:v>2151</c:v>
                </c:pt>
                <c:pt idx="26">
                  <c:v>2152</c:v>
                </c:pt>
                <c:pt idx="27">
                  <c:v>2152</c:v>
                </c:pt>
                <c:pt idx="28">
                  <c:v>2153</c:v>
                </c:pt>
                <c:pt idx="29">
                  <c:v>2154</c:v>
                </c:pt>
                <c:pt idx="30">
                  <c:v>2155</c:v>
                </c:pt>
                <c:pt idx="31">
                  <c:v>2155</c:v>
                </c:pt>
                <c:pt idx="32">
                  <c:v>2156</c:v>
                </c:pt>
                <c:pt idx="33">
                  <c:v>2159</c:v>
                </c:pt>
                <c:pt idx="34">
                  <c:v>2160</c:v>
                </c:pt>
                <c:pt idx="35">
                  <c:v>2160</c:v>
                </c:pt>
                <c:pt idx="36">
                  <c:v>2161</c:v>
                </c:pt>
                <c:pt idx="37">
                  <c:v>2162</c:v>
                </c:pt>
                <c:pt idx="38">
                  <c:v>2163</c:v>
                </c:pt>
                <c:pt idx="39">
                  <c:v>2163</c:v>
                </c:pt>
                <c:pt idx="40">
                  <c:v>2164</c:v>
                </c:pt>
                <c:pt idx="41">
                  <c:v>2164</c:v>
                </c:pt>
                <c:pt idx="42">
                  <c:v>2165</c:v>
                </c:pt>
                <c:pt idx="43">
                  <c:v>2166</c:v>
                </c:pt>
                <c:pt idx="44">
                  <c:v>2167</c:v>
                </c:pt>
                <c:pt idx="45">
                  <c:v>2168</c:v>
                </c:pt>
                <c:pt idx="46">
                  <c:v>2169</c:v>
                </c:pt>
                <c:pt idx="47">
                  <c:v>2169</c:v>
                </c:pt>
                <c:pt idx="48">
                  <c:v>2170</c:v>
                </c:pt>
                <c:pt idx="49">
                  <c:v>2171</c:v>
                </c:pt>
                <c:pt idx="50">
                  <c:v>2172</c:v>
                </c:pt>
                <c:pt idx="51">
                  <c:v>2172</c:v>
                </c:pt>
                <c:pt idx="52">
                  <c:v>2173</c:v>
                </c:pt>
                <c:pt idx="53">
                  <c:v>2174</c:v>
                </c:pt>
                <c:pt idx="54">
                  <c:v>2174</c:v>
                </c:pt>
                <c:pt idx="55">
                  <c:v>2175</c:v>
                </c:pt>
                <c:pt idx="56">
                  <c:v>2175</c:v>
                </c:pt>
                <c:pt idx="57">
                  <c:v>2176</c:v>
                </c:pt>
                <c:pt idx="58">
                  <c:v>2176</c:v>
                </c:pt>
                <c:pt idx="59">
                  <c:v>2177</c:v>
                </c:pt>
                <c:pt idx="60">
                  <c:v>2177</c:v>
                </c:pt>
                <c:pt idx="61">
                  <c:v>2177</c:v>
                </c:pt>
                <c:pt idx="62">
                  <c:v>2177</c:v>
                </c:pt>
                <c:pt idx="63">
                  <c:v>2178</c:v>
                </c:pt>
                <c:pt idx="64">
                  <c:v>2179</c:v>
                </c:pt>
                <c:pt idx="65">
                  <c:v>2180</c:v>
                </c:pt>
                <c:pt idx="66">
                  <c:v>2180</c:v>
                </c:pt>
                <c:pt idx="67">
                  <c:v>2181</c:v>
                </c:pt>
                <c:pt idx="68">
                  <c:v>2181</c:v>
                </c:pt>
                <c:pt idx="69">
                  <c:v>2182</c:v>
                </c:pt>
                <c:pt idx="70">
                  <c:v>2182</c:v>
                </c:pt>
                <c:pt idx="71">
                  <c:v>2182</c:v>
                </c:pt>
                <c:pt idx="72">
                  <c:v>2183</c:v>
                </c:pt>
                <c:pt idx="73">
                  <c:v>2183</c:v>
                </c:pt>
                <c:pt idx="74">
                  <c:v>2184</c:v>
                </c:pt>
                <c:pt idx="75">
                  <c:v>2184</c:v>
                </c:pt>
                <c:pt idx="76">
                  <c:v>2184</c:v>
                </c:pt>
                <c:pt idx="77">
                  <c:v>2185</c:v>
                </c:pt>
                <c:pt idx="78">
                  <c:v>2185</c:v>
                </c:pt>
                <c:pt idx="79">
                  <c:v>2185</c:v>
                </c:pt>
                <c:pt idx="80">
                  <c:v>2185</c:v>
                </c:pt>
                <c:pt idx="81">
                  <c:v>2186</c:v>
                </c:pt>
                <c:pt idx="82">
                  <c:v>2186</c:v>
                </c:pt>
                <c:pt idx="83">
                  <c:v>2186</c:v>
                </c:pt>
                <c:pt idx="84">
                  <c:v>2187</c:v>
                </c:pt>
                <c:pt idx="85">
                  <c:v>2187</c:v>
                </c:pt>
                <c:pt idx="86">
                  <c:v>2187</c:v>
                </c:pt>
                <c:pt idx="87">
                  <c:v>2189</c:v>
                </c:pt>
                <c:pt idx="88">
                  <c:v>2189</c:v>
                </c:pt>
                <c:pt idx="89">
                  <c:v>2190</c:v>
                </c:pt>
                <c:pt idx="90">
                  <c:v>2191</c:v>
                </c:pt>
                <c:pt idx="91">
                  <c:v>2192</c:v>
                </c:pt>
                <c:pt idx="92">
                  <c:v>2193</c:v>
                </c:pt>
                <c:pt idx="93">
                  <c:v>2194</c:v>
                </c:pt>
                <c:pt idx="94">
                  <c:v>2194</c:v>
                </c:pt>
                <c:pt idx="95">
                  <c:v>2195</c:v>
                </c:pt>
                <c:pt idx="96">
                  <c:v>2196</c:v>
                </c:pt>
                <c:pt idx="97">
                  <c:v>2196</c:v>
                </c:pt>
                <c:pt idx="98">
                  <c:v>2197</c:v>
                </c:pt>
                <c:pt idx="99">
                  <c:v>2198</c:v>
                </c:pt>
                <c:pt idx="100">
                  <c:v>2198</c:v>
                </c:pt>
                <c:pt idx="101">
                  <c:v>2199</c:v>
                </c:pt>
                <c:pt idx="102">
                  <c:v>2199</c:v>
                </c:pt>
                <c:pt idx="103">
                  <c:v>2199</c:v>
                </c:pt>
                <c:pt idx="104">
                  <c:v>2200</c:v>
                </c:pt>
                <c:pt idx="105">
                  <c:v>2200</c:v>
                </c:pt>
                <c:pt idx="106">
                  <c:v>2201</c:v>
                </c:pt>
                <c:pt idx="107">
                  <c:v>2202</c:v>
                </c:pt>
                <c:pt idx="108">
                  <c:v>2202</c:v>
                </c:pt>
                <c:pt idx="109">
                  <c:v>2203</c:v>
                </c:pt>
                <c:pt idx="110">
                  <c:v>2203</c:v>
                </c:pt>
                <c:pt idx="111">
                  <c:v>2204</c:v>
                </c:pt>
                <c:pt idx="112">
                  <c:v>2204</c:v>
                </c:pt>
                <c:pt idx="113">
                  <c:v>2204</c:v>
                </c:pt>
              </c:numCache>
            </c:numRef>
          </c:xVal>
          <c:yVal>
            <c:numRef>
              <c:f>'MIPs_$_original'!$K$8:$K$121</c:f>
              <c:numCache>
                <c:formatCode>0.00E+00</c:formatCode>
                <c:ptCount val="114"/>
                <c:pt idx="0">
                  <c:v>3.8586326767091536E-9</c:v>
                </c:pt>
                <c:pt idx="1">
                  <c:v>1.3789107763615296E-8</c:v>
                </c:pt>
                <c:pt idx="2">
                  <c:v>1.5411355735805331E-8</c:v>
                </c:pt>
                <c:pt idx="3">
                  <c:v>2.1436848203939745E-8</c:v>
                </c:pt>
                <c:pt idx="4">
                  <c:v>4.3684820393974509E-7</c:v>
                </c:pt>
                <c:pt idx="11">
                  <c:v>4.9130938586326762E-7</c:v>
                </c:pt>
                <c:pt idx="12">
                  <c:v>2.3174971031286211E-6</c:v>
                </c:pt>
                <c:pt idx="13">
                  <c:v>2.3638470451911936E-6</c:v>
                </c:pt>
                <c:pt idx="15">
                  <c:v>2.5955967555040557E-4</c:v>
                </c:pt>
                <c:pt idx="20">
                  <c:v>3.3487833140208576E-3</c:v>
                </c:pt>
                <c:pt idx="24">
                  <c:v>4.8203939745075312E-3</c:v>
                </c:pt>
                <c:pt idx="25">
                  <c:v>6.6628041714947859E-3</c:v>
                </c:pt>
                <c:pt idx="30">
                  <c:v>8.0417149478563155E-2</c:v>
                </c:pt>
                <c:pt idx="33">
                  <c:v>0.37775202780996525</c:v>
                </c:pt>
                <c:pt idx="36">
                  <c:v>1.6222479721900347</c:v>
                </c:pt>
                <c:pt idx="41">
                  <c:v>10.15063731170336</c:v>
                </c:pt>
                <c:pt idx="46">
                  <c:v>29.779837775202779</c:v>
                </c:pt>
                <c:pt idx="58">
                  <c:v>173.81228273464657</c:v>
                </c:pt>
                <c:pt idx="76">
                  <c:v>1376.0139049826189</c:v>
                </c:pt>
                <c:pt idx="86">
                  <c:v>10718.424101969873</c:v>
                </c:pt>
                <c:pt idx="90">
                  <c:v>28968.713789107765</c:v>
                </c:pt>
                <c:pt idx="92">
                  <c:v>473638.47045191197</c:v>
                </c:pt>
                <c:pt idx="97">
                  <c:v>1066628.0417149479</c:v>
                </c:pt>
                <c:pt idx="98">
                  <c:v>3876013.904982619</c:v>
                </c:pt>
                <c:pt idx="100">
                  <c:v>2582560.8342989571</c:v>
                </c:pt>
                <c:pt idx="103">
                  <c:v>6893395.1332560834</c:v>
                </c:pt>
                <c:pt idx="105">
                  <c:v>14304750.869061414</c:v>
                </c:pt>
                <c:pt idx="108">
                  <c:v>103881807.64774044</c:v>
                </c:pt>
                <c:pt idx="110">
                  <c:v>29779837.775202781</c:v>
                </c:pt>
                <c:pt idx="112">
                  <c:v>204866743.9165701</c:v>
                </c:pt>
              </c:numCache>
            </c:numRef>
          </c:yVal>
          <c:smooth val="0"/>
        </c:ser>
        <c:ser>
          <c:idx val="1"/>
          <c:order val="1"/>
          <c:tx>
            <c:v>MIP/$</c:v>
          </c:tx>
          <c:spPr>
            <a:ln w="28575">
              <a:noFill/>
            </a:ln>
          </c:spPr>
          <c:marker>
            <c:symbol val="x"/>
            <c:size val="4"/>
            <c:spPr>
              <a:noFill/>
              <a:ln w="12700">
                <a:solidFill>
                  <a:srgbClr val="C00000"/>
                </a:solidFill>
              </a:ln>
            </c:spPr>
          </c:marker>
          <c:xVal>
            <c:numRef>
              <c:f>'MIPs_$_original'!$L$8:$L$121</c:f>
              <c:numCache>
                <c:formatCode>General</c:formatCode>
                <c:ptCount val="114"/>
                <c:pt idx="0">
                  <c:v>2141</c:v>
                </c:pt>
                <c:pt idx="1">
                  <c:v>2142</c:v>
                </c:pt>
                <c:pt idx="2">
                  <c:v>2150</c:v>
                </c:pt>
                <c:pt idx="3">
                  <c:v>2158</c:v>
                </c:pt>
                <c:pt idx="4">
                  <c:v>2160</c:v>
                </c:pt>
                <c:pt idx="5">
                  <c:v>2161</c:v>
                </c:pt>
                <c:pt idx="6">
                  <c:v>2169</c:v>
                </c:pt>
                <c:pt idx="7">
                  <c:v>2170</c:v>
                </c:pt>
                <c:pt idx="8">
                  <c:v>2178</c:v>
                </c:pt>
                <c:pt idx="9">
                  <c:v>2179</c:v>
                </c:pt>
                <c:pt idx="10">
                  <c:v>2188</c:v>
                </c:pt>
                <c:pt idx="11">
                  <c:v>2189</c:v>
                </c:pt>
                <c:pt idx="12">
                  <c:v>2189</c:v>
                </c:pt>
                <c:pt idx="13">
                  <c:v>2191</c:v>
                </c:pt>
                <c:pt idx="14">
                  <c:v>2193</c:v>
                </c:pt>
                <c:pt idx="15">
                  <c:v>2193</c:v>
                </c:pt>
                <c:pt idx="16">
                  <c:v>2193</c:v>
                </c:pt>
                <c:pt idx="17">
                  <c:v>2194</c:v>
                </c:pt>
                <c:pt idx="18">
                  <c:v>2195</c:v>
                </c:pt>
                <c:pt idx="19">
                  <c:v>2196</c:v>
                </c:pt>
                <c:pt idx="20">
                  <c:v>2196</c:v>
                </c:pt>
                <c:pt idx="21">
                  <c:v>2197</c:v>
                </c:pt>
                <c:pt idx="22">
                  <c:v>2198</c:v>
                </c:pt>
                <c:pt idx="23">
                  <c:v>2199</c:v>
                </c:pt>
                <c:pt idx="24">
                  <c:v>2200</c:v>
                </c:pt>
                <c:pt idx="25">
                  <c:v>2201</c:v>
                </c:pt>
                <c:pt idx="26">
                  <c:v>2202</c:v>
                </c:pt>
                <c:pt idx="27">
                  <c:v>2202</c:v>
                </c:pt>
                <c:pt idx="28">
                  <c:v>2203</c:v>
                </c:pt>
                <c:pt idx="29">
                  <c:v>2204</c:v>
                </c:pt>
                <c:pt idx="30">
                  <c:v>2205</c:v>
                </c:pt>
                <c:pt idx="31">
                  <c:v>2205</c:v>
                </c:pt>
                <c:pt idx="32">
                  <c:v>2206</c:v>
                </c:pt>
                <c:pt idx="33">
                  <c:v>2209</c:v>
                </c:pt>
                <c:pt idx="34">
                  <c:v>2210</c:v>
                </c:pt>
                <c:pt idx="35">
                  <c:v>2210</c:v>
                </c:pt>
                <c:pt idx="36">
                  <c:v>2211</c:v>
                </c:pt>
                <c:pt idx="37">
                  <c:v>2212</c:v>
                </c:pt>
                <c:pt idx="38">
                  <c:v>2213</c:v>
                </c:pt>
                <c:pt idx="39">
                  <c:v>2213</c:v>
                </c:pt>
                <c:pt idx="40">
                  <c:v>2214</c:v>
                </c:pt>
                <c:pt idx="41">
                  <c:v>2214</c:v>
                </c:pt>
                <c:pt idx="42">
                  <c:v>2215</c:v>
                </c:pt>
                <c:pt idx="43">
                  <c:v>2216</c:v>
                </c:pt>
                <c:pt idx="44">
                  <c:v>2217</c:v>
                </c:pt>
                <c:pt idx="45">
                  <c:v>2218</c:v>
                </c:pt>
                <c:pt idx="46">
                  <c:v>2219</c:v>
                </c:pt>
                <c:pt idx="47">
                  <c:v>2219</c:v>
                </c:pt>
                <c:pt idx="48">
                  <c:v>2220</c:v>
                </c:pt>
                <c:pt idx="49">
                  <c:v>2221</c:v>
                </c:pt>
                <c:pt idx="50">
                  <c:v>2222</c:v>
                </c:pt>
                <c:pt idx="51">
                  <c:v>2222</c:v>
                </c:pt>
                <c:pt idx="52">
                  <c:v>2223</c:v>
                </c:pt>
                <c:pt idx="53">
                  <c:v>2224</c:v>
                </c:pt>
                <c:pt idx="54">
                  <c:v>2224</c:v>
                </c:pt>
                <c:pt idx="55">
                  <c:v>2225</c:v>
                </c:pt>
                <c:pt idx="56">
                  <c:v>2225</c:v>
                </c:pt>
                <c:pt idx="57">
                  <c:v>2226</c:v>
                </c:pt>
                <c:pt idx="58">
                  <c:v>2226</c:v>
                </c:pt>
                <c:pt idx="59">
                  <c:v>2227</c:v>
                </c:pt>
                <c:pt idx="60">
                  <c:v>2227</c:v>
                </c:pt>
                <c:pt idx="61">
                  <c:v>2227</c:v>
                </c:pt>
                <c:pt idx="62">
                  <c:v>2227</c:v>
                </c:pt>
                <c:pt idx="63">
                  <c:v>2228</c:v>
                </c:pt>
                <c:pt idx="64">
                  <c:v>2229</c:v>
                </c:pt>
                <c:pt idx="65">
                  <c:v>2230</c:v>
                </c:pt>
                <c:pt idx="66">
                  <c:v>2230</c:v>
                </c:pt>
                <c:pt idx="67">
                  <c:v>2231</c:v>
                </c:pt>
                <c:pt idx="68">
                  <c:v>2231</c:v>
                </c:pt>
                <c:pt idx="69">
                  <c:v>2232</c:v>
                </c:pt>
                <c:pt idx="70">
                  <c:v>2232</c:v>
                </c:pt>
                <c:pt idx="71">
                  <c:v>2232</c:v>
                </c:pt>
                <c:pt idx="72">
                  <c:v>2233</c:v>
                </c:pt>
                <c:pt idx="73">
                  <c:v>2233</c:v>
                </c:pt>
                <c:pt idx="74">
                  <c:v>2234</c:v>
                </c:pt>
                <c:pt idx="75">
                  <c:v>2234</c:v>
                </c:pt>
                <c:pt idx="76">
                  <c:v>2234</c:v>
                </c:pt>
                <c:pt idx="77">
                  <c:v>2235</c:v>
                </c:pt>
                <c:pt idx="78">
                  <c:v>2235</c:v>
                </c:pt>
                <c:pt idx="79">
                  <c:v>2235</c:v>
                </c:pt>
                <c:pt idx="80">
                  <c:v>2235</c:v>
                </c:pt>
                <c:pt idx="81">
                  <c:v>2236</c:v>
                </c:pt>
                <c:pt idx="82">
                  <c:v>2236</c:v>
                </c:pt>
                <c:pt idx="83">
                  <c:v>2236</c:v>
                </c:pt>
                <c:pt idx="84">
                  <c:v>2237</c:v>
                </c:pt>
                <c:pt idx="85">
                  <c:v>2237</c:v>
                </c:pt>
                <c:pt idx="86">
                  <c:v>2237</c:v>
                </c:pt>
                <c:pt idx="87">
                  <c:v>2239</c:v>
                </c:pt>
                <c:pt idx="88">
                  <c:v>2239</c:v>
                </c:pt>
                <c:pt idx="89">
                  <c:v>2240</c:v>
                </c:pt>
                <c:pt idx="90">
                  <c:v>2241</c:v>
                </c:pt>
                <c:pt idx="91">
                  <c:v>2242</c:v>
                </c:pt>
                <c:pt idx="92">
                  <c:v>2243</c:v>
                </c:pt>
                <c:pt idx="93">
                  <c:v>2244</c:v>
                </c:pt>
                <c:pt idx="94">
                  <c:v>2244</c:v>
                </c:pt>
                <c:pt idx="95">
                  <c:v>2245</c:v>
                </c:pt>
                <c:pt idx="96">
                  <c:v>2246</c:v>
                </c:pt>
                <c:pt idx="97">
                  <c:v>2246</c:v>
                </c:pt>
                <c:pt idx="98">
                  <c:v>2247</c:v>
                </c:pt>
                <c:pt idx="99">
                  <c:v>2248</c:v>
                </c:pt>
                <c:pt idx="100">
                  <c:v>2248</c:v>
                </c:pt>
                <c:pt idx="101">
                  <c:v>2249</c:v>
                </c:pt>
                <c:pt idx="102">
                  <c:v>2249</c:v>
                </c:pt>
                <c:pt idx="103">
                  <c:v>2249</c:v>
                </c:pt>
                <c:pt idx="104">
                  <c:v>2250</c:v>
                </c:pt>
                <c:pt idx="105">
                  <c:v>2250</c:v>
                </c:pt>
                <c:pt idx="106">
                  <c:v>2251</c:v>
                </c:pt>
                <c:pt idx="107">
                  <c:v>2252</c:v>
                </c:pt>
                <c:pt idx="108">
                  <c:v>2252</c:v>
                </c:pt>
                <c:pt idx="109">
                  <c:v>2253</c:v>
                </c:pt>
                <c:pt idx="110">
                  <c:v>2253</c:v>
                </c:pt>
                <c:pt idx="111">
                  <c:v>2254</c:v>
                </c:pt>
                <c:pt idx="112">
                  <c:v>2254</c:v>
                </c:pt>
                <c:pt idx="113">
                  <c:v>2254</c:v>
                </c:pt>
              </c:numCache>
            </c:numRef>
          </c:xVal>
          <c:yVal>
            <c:numRef>
              <c:f>'MIPs_$_original'!$M$8:$M$121</c:f>
              <c:numCache>
                <c:formatCode>0.00E+00</c:formatCode>
                <c:ptCount val="114"/>
                <c:pt idx="0">
                  <c:v>9.433962264150943E-8</c:v>
                </c:pt>
                <c:pt idx="1">
                  <c:v>4.389937106918239E-7</c:v>
                </c:pt>
                <c:pt idx="6">
                  <c:v>1.5157232704402514E-6</c:v>
                </c:pt>
                <c:pt idx="8">
                  <c:v>3.3836477987421386E-6</c:v>
                </c:pt>
                <c:pt idx="9">
                  <c:v>3.3962264150943395E-6</c:v>
                </c:pt>
                <c:pt idx="11">
                  <c:v>2.3710691823899371E-5</c:v>
                </c:pt>
                <c:pt idx="13">
                  <c:v>2.4591194968553457E-5</c:v>
                </c:pt>
                <c:pt idx="15">
                  <c:v>1.5345911949685533E-3</c:v>
                </c:pt>
                <c:pt idx="20">
                  <c:v>3.8867924528301887E-3</c:v>
                </c:pt>
                <c:pt idx="23">
                  <c:v>2.4025157232704399E-2</c:v>
                </c:pt>
                <c:pt idx="30">
                  <c:v>0.37484276729559746</c:v>
                </c:pt>
                <c:pt idx="35">
                  <c:v>1</c:v>
                </c:pt>
                <c:pt idx="41">
                  <c:v>2.232704402515723</c:v>
                </c:pt>
                <c:pt idx="42">
                  <c:v>3.8993710691823895</c:v>
                </c:pt>
                <c:pt idx="47">
                  <c:v>23.333333333333332</c:v>
                </c:pt>
                <c:pt idx="52">
                  <c:v>77.987421383647799</c:v>
                </c:pt>
                <c:pt idx="62">
                  <c:v>98.742138364779862</c:v>
                </c:pt>
                <c:pt idx="66">
                  <c:v>103.77358490566039</c:v>
                </c:pt>
                <c:pt idx="68">
                  <c:v>488.67924528301887</c:v>
                </c:pt>
                <c:pt idx="71">
                  <c:v>1446.5408805031445</c:v>
                </c:pt>
                <c:pt idx="83">
                  <c:v>4383.6477987421385</c:v>
                </c:pt>
                <c:pt idx="89">
                  <c:v>17798.742138364778</c:v>
                </c:pt>
                <c:pt idx="90">
                  <c:v>20251.572327044025</c:v>
                </c:pt>
                <c:pt idx="93">
                  <c:v>75471.698113207545</c:v>
                </c:pt>
                <c:pt idx="96">
                  <c:v>492452.83018867916</c:v>
                </c:pt>
                <c:pt idx="99">
                  <c:v>1572327.0440251571</c:v>
                </c:pt>
                <c:pt idx="101">
                  <c:v>1849056.6037735848</c:v>
                </c:pt>
                <c:pt idx="102">
                  <c:v>2113207.5471698116</c:v>
                </c:pt>
                <c:pt idx="105">
                  <c:v>2471698.113207547</c:v>
                </c:pt>
                <c:pt idx="106">
                  <c:v>1031446540.8805031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59008"/>
        <c:axId val="213260928"/>
      </c:scatterChart>
      <c:valAx>
        <c:axId val="213259008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213260928"/>
        <c:crosses val="autoZero"/>
        <c:crossBetween val="midCat"/>
        <c:majorUnit val="40"/>
        <c:minorUnit val="20"/>
      </c:valAx>
      <c:valAx>
        <c:axId val="213260928"/>
        <c:scaling>
          <c:logBase val="10"/>
          <c:orientation val="minMax"/>
          <c:max val="10000000000"/>
          <c:min val="1.0000000000000025E-1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3259008"/>
        <c:crosses val="autoZero"/>
        <c:crossBetween val="midCat"/>
        <c:majorUnit val="10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34</xdr:row>
      <xdr:rowOff>147637</xdr:rowOff>
    </xdr:from>
    <xdr:to>
      <xdr:col>11</xdr:col>
      <xdr:colOff>133350</xdr:colOff>
      <xdr:row>49</xdr:row>
      <xdr:rowOff>33337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40</xdr:row>
      <xdr:rowOff>147637</xdr:rowOff>
    </xdr:from>
    <xdr:to>
      <xdr:col>13</xdr:col>
      <xdr:colOff>133350</xdr:colOff>
      <xdr:row>55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152400</xdr:colOff>
      <xdr:row>2</xdr:row>
      <xdr:rowOff>47625</xdr:rowOff>
    </xdr:from>
    <xdr:to>
      <xdr:col>21</xdr:col>
      <xdr:colOff>457200</xdr:colOff>
      <xdr:row>14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3"/>
  <sheetViews>
    <sheetView tabSelected="1" workbookViewId="0">
      <selection activeCell="E11" sqref="E11"/>
    </sheetView>
  </sheetViews>
  <sheetFormatPr defaultRowHeight="15" x14ac:dyDescent="0.25"/>
  <cols>
    <col min="2" max="2" width="12.42578125" customWidth="1"/>
  </cols>
  <sheetData>
    <row r="1" spans="1:2" x14ac:dyDescent="0.25">
      <c r="A1" s="34" t="s">
        <v>0</v>
      </c>
      <c r="B1" s="34" t="s">
        <v>2</v>
      </c>
    </row>
    <row r="2" spans="1:2" x14ac:dyDescent="0.25">
      <c r="A2" s="21">
        <v>1943</v>
      </c>
      <c r="B2" s="22">
        <v>2.4399999999999998E-10</v>
      </c>
    </row>
    <row r="3" spans="1:2" x14ac:dyDescent="0.25">
      <c r="A3" s="21">
        <v>1946</v>
      </c>
      <c r="B3" s="22">
        <v>6.1800000000000004E-10</v>
      </c>
    </row>
    <row r="4" spans="1:2" x14ac:dyDescent="0.25">
      <c r="A4" s="21">
        <v>1949</v>
      </c>
      <c r="B4" s="22">
        <v>3.8199999999999996E-9</v>
      </c>
    </row>
    <row r="5" spans="1:2" x14ac:dyDescent="0.25">
      <c r="A5" s="21">
        <v>1950</v>
      </c>
      <c r="B5" s="22">
        <v>7.8799999999999997E-10</v>
      </c>
    </row>
    <row r="6" spans="1:2" x14ac:dyDescent="0.25">
      <c r="A6" s="21">
        <v>1951</v>
      </c>
      <c r="B6" s="22">
        <v>1.0000000000000001E-9</v>
      </c>
    </row>
    <row r="7" spans="1:2" x14ac:dyDescent="0.25">
      <c r="A7" s="21">
        <v>1952</v>
      </c>
      <c r="B7" s="22">
        <v>2.9100000000000001E-9</v>
      </c>
    </row>
    <row r="8" spans="1:2" x14ac:dyDescent="0.25">
      <c r="A8" s="21">
        <v>1953</v>
      </c>
      <c r="B8" s="22">
        <v>8.08E-10</v>
      </c>
    </row>
    <row r="9" spans="1:2" x14ac:dyDescent="0.25">
      <c r="A9" s="21">
        <v>1954</v>
      </c>
      <c r="B9" s="22">
        <v>5.7399999999999998E-10</v>
      </c>
    </row>
    <row r="10" spans="1:2" x14ac:dyDescent="0.25">
      <c r="A10" s="21">
        <v>1955</v>
      </c>
      <c r="B10" s="22">
        <v>5.9599999999999998E-8</v>
      </c>
    </row>
    <row r="11" spans="1:2" x14ac:dyDescent="0.25">
      <c r="A11" s="21">
        <v>1955</v>
      </c>
      <c r="B11" s="22">
        <v>4.6099999999999996E-9</v>
      </c>
    </row>
    <row r="12" spans="1:2" x14ac:dyDescent="0.25">
      <c r="A12" s="21">
        <v>1956</v>
      </c>
      <c r="B12" s="22">
        <v>2.4899999999999999E-9</v>
      </c>
    </row>
    <row r="13" spans="1:2" x14ac:dyDescent="0.25">
      <c r="A13" s="21">
        <v>1959</v>
      </c>
      <c r="B13" s="22">
        <v>2.07E-8</v>
      </c>
    </row>
    <row r="14" spans="1:2" x14ac:dyDescent="0.25">
      <c r="A14" s="21">
        <v>1960</v>
      </c>
      <c r="B14" s="22">
        <v>9.9299999999999998E-10</v>
      </c>
    </row>
    <row r="15" spans="1:2" x14ac:dyDescent="0.25">
      <c r="A15" s="21">
        <v>1960</v>
      </c>
      <c r="B15" s="22">
        <v>1.5900000000000001E-7</v>
      </c>
    </row>
    <row r="16" spans="1:2" x14ac:dyDescent="0.25">
      <c r="A16" s="21">
        <v>1961</v>
      </c>
      <c r="B16" s="22">
        <v>5.4599999999999999E-8</v>
      </c>
    </row>
    <row r="17" spans="1:2" x14ac:dyDescent="0.25">
      <c r="A17" s="21">
        <v>1962</v>
      </c>
      <c r="B17" s="22">
        <v>1.96E-8</v>
      </c>
    </row>
    <row r="18" spans="1:2" x14ac:dyDescent="0.25">
      <c r="A18" s="21">
        <v>1963</v>
      </c>
      <c r="B18" s="22">
        <v>2.25E-8</v>
      </c>
    </row>
    <row r="19" spans="1:2" x14ac:dyDescent="0.25">
      <c r="A19" s="21">
        <v>1963</v>
      </c>
      <c r="B19" s="22">
        <v>2.14E-8</v>
      </c>
    </row>
    <row r="20" spans="1:2" x14ac:dyDescent="0.25">
      <c r="A20" s="21">
        <v>1964</v>
      </c>
      <c r="B20" s="22">
        <v>1.14E-7</v>
      </c>
    </row>
    <row r="21" spans="1:2" x14ac:dyDescent="0.25">
      <c r="A21" s="21">
        <v>1964</v>
      </c>
      <c r="B21" s="22">
        <v>3.5499999999999999E-7</v>
      </c>
    </row>
    <row r="22" spans="1:2" x14ac:dyDescent="0.25">
      <c r="A22" s="21">
        <v>1965</v>
      </c>
      <c r="B22" s="22">
        <v>6.1999999999999999E-7</v>
      </c>
    </row>
    <row r="23" spans="1:2" x14ac:dyDescent="0.25">
      <c r="A23" s="21">
        <v>1966</v>
      </c>
      <c r="B23" s="22">
        <v>1.08E-7</v>
      </c>
    </row>
    <row r="24" spans="1:2" x14ac:dyDescent="0.25">
      <c r="A24" s="21">
        <v>1967</v>
      </c>
      <c r="B24" s="22">
        <v>9.0499999999999996E-8</v>
      </c>
    </row>
    <row r="25" spans="1:2" x14ac:dyDescent="0.25">
      <c r="A25" s="21">
        <v>1968</v>
      </c>
      <c r="B25" s="22">
        <v>2.9900000000000002E-7</v>
      </c>
    </row>
    <row r="26" spans="1:2" x14ac:dyDescent="0.25">
      <c r="A26" s="21">
        <v>1969</v>
      </c>
      <c r="B26" s="22">
        <v>6.1600000000000001E-7</v>
      </c>
    </row>
    <row r="27" spans="1:2" x14ac:dyDescent="0.25">
      <c r="A27" s="21">
        <v>1969</v>
      </c>
      <c r="B27" s="22">
        <v>3.7100000000000001E-6</v>
      </c>
    </row>
    <row r="28" spans="1:2" x14ac:dyDescent="0.25">
      <c r="A28" s="21">
        <v>1970</v>
      </c>
      <c r="B28" s="22">
        <v>8.1899999999999999E-8</v>
      </c>
    </row>
    <row r="29" spans="1:2" x14ac:dyDescent="0.25">
      <c r="A29" s="21">
        <v>1971</v>
      </c>
      <c r="B29" s="22">
        <v>2.7799999999999997E-7</v>
      </c>
    </row>
    <row r="30" spans="1:2" x14ac:dyDescent="0.25">
      <c r="A30" s="21">
        <v>1972</v>
      </c>
      <c r="B30" s="22">
        <v>5.9800000000000003E-7</v>
      </c>
    </row>
    <row r="31" spans="1:2" x14ac:dyDescent="0.25">
      <c r="A31" s="21">
        <v>1972</v>
      </c>
      <c r="B31" s="22">
        <v>1.73E-6</v>
      </c>
    </row>
    <row r="32" spans="1:2" x14ac:dyDescent="0.25">
      <c r="A32" s="21">
        <v>1973</v>
      </c>
      <c r="B32" s="22">
        <v>1.24E-5</v>
      </c>
    </row>
    <row r="33" spans="1:2" x14ac:dyDescent="0.25">
      <c r="A33" s="21">
        <v>1974</v>
      </c>
      <c r="B33" s="22">
        <v>1.4100000000000001E-6</v>
      </c>
    </row>
    <row r="34" spans="1:2" x14ac:dyDescent="0.25">
      <c r="A34" s="21">
        <v>1974</v>
      </c>
      <c r="B34" s="22">
        <v>6.37E-6</v>
      </c>
    </row>
    <row r="35" spans="1:2" x14ac:dyDescent="0.25">
      <c r="A35" s="21">
        <v>1975</v>
      </c>
      <c r="B35" s="22">
        <v>3.27E-6</v>
      </c>
    </row>
    <row r="36" spans="1:2" x14ac:dyDescent="0.25">
      <c r="A36" s="21">
        <v>1975</v>
      </c>
      <c r="B36" s="22">
        <v>1.5999999999999999E-6</v>
      </c>
    </row>
    <row r="37" spans="1:2" x14ac:dyDescent="0.25">
      <c r="A37" s="21">
        <v>1976</v>
      </c>
      <c r="B37" s="22">
        <v>9.8299999999999995E-7</v>
      </c>
    </row>
    <row r="38" spans="1:2" x14ac:dyDescent="0.25">
      <c r="A38" s="21">
        <v>1976</v>
      </c>
      <c r="B38" s="22">
        <v>5.5300000000000004E-6</v>
      </c>
    </row>
    <row r="39" spans="1:2" x14ac:dyDescent="0.25">
      <c r="A39" s="21">
        <v>1977</v>
      </c>
      <c r="B39" s="22">
        <v>6.0299999999999999E-6</v>
      </c>
    </row>
    <row r="40" spans="1:2" x14ac:dyDescent="0.25">
      <c r="A40" s="21">
        <v>1977</v>
      </c>
      <c r="B40" s="22">
        <v>1.9599999999999999E-6</v>
      </c>
    </row>
    <row r="41" spans="1:2" x14ac:dyDescent="0.25">
      <c r="A41" s="21">
        <v>1977</v>
      </c>
      <c r="B41" s="22">
        <v>7.8399999999999995E-6</v>
      </c>
    </row>
    <row r="42" spans="1:2" x14ac:dyDescent="0.25">
      <c r="A42" s="21">
        <v>1977</v>
      </c>
      <c r="B42" s="22">
        <v>1.5699999999999999E-5</v>
      </c>
    </row>
    <row r="43" spans="1:2" x14ac:dyDescent="0.25">
      <c r="A43" s="21">
        <v>1978</v>
      </c>
      <c r="B43" s="22">
        <v>6.2899999999999999E-6</v>
      </c>
    </row>
    <row r="44" spans="1:2" x14ac:dyDescent="0.25">
      <c r="A44" s="21">
        <v>1979</v>
      </c>
      <c r="B44" s="22">
        <v>3.18E-6</v>
      </c>
    </row>
    <row r="45" spans="1:2" x14ac:dyDescent="0.25">
      <c r="A45" s="21">
        <v>1980</v>
      </c>
      <c r="B45" s="22">
        <v>7.9899999999999997E-6</v>
      </c>
    </row>
    <row r="46" spans="1:2" x14ac:dyDescent="0.25">
      <c r="A46" s="21">
        <v>1980</v>
      </c>
      <c r="B46" s="22">
        <v>1.6500000000000001E-5</v>
      </c>
    </row>
    <row r="47" spans="1:2" x14ac:dyDescent="0.25">
      <c r="A47" s="21">
        <v>1981</v>
      </c>
      <c r="B47" s="22">
        <v>4.4100000000000001E-6</v>
      </c>
    </row>
    <row r="48" spans="1:2" x14ac:dyDescent="0.25">
      <c r="A48" s="21">
        <v>1981</v>
      </c>
      <c r="B48" s="22">
        <v>7.7700000000000005E-5</v>
      </c>
    </row>
    <row r="49" spans="1:2" x14ac:dyDescent="0.25">
      <c r="A49" s="21">
        <v>1982</v>
      </c>
      <c r="B49" s="22">
        <v>3.9100000000000002E-5</v>
      </c>
    </row>
    <row r="50" spans="1:2" x14ac:dyDescent="0.25">
      <c r="A50" s="21">
        <v>1982</v>
      </c>
      <c r="B50" s="22">
        <v>2.1299999999999999E-5</v>
      </c>
    </row>
    <row r="51" spans="1:2" x14ac:dyDescent="0.25">
      <c r="A51" s="21">
        <v>1982</v>
      </c>
      <c r="B51" s="22">
        <v>2.3000000000000001E-4</v>
      </c>
    </row>
    <row r="52" spans="1:2" x14ac:dyDescent="0.25">
      <c r="A52" s="21">
        <v>1983</v>
      </c>
      <c r="B52" s="22">
        <v>1.2E-4</v>
      </c>
    </row>
    <row r="53" spans="1:2" x14ac:dyDescent="0.25">
      <c r="A53" s="21">
        <v>1983</v>
      </c>
      <c r="B53" s="22">
        <v>9.55E-6</v>
      </c>
    </row>
    <row r="54" spans="1:2" x14ac:dyDescent="0.25">
      <c r="A54" s="21">
        <v>1984</v>
      </c>
      <c r="B54" s="22">
        <v>1.2899999999999999E-4</v>
      </c>
    </row>
    <row r="55" spans="1:2" x14ac:dyDescent="0.25">
      <c r="A55" s="21">
        <v>1984</v>
      </c>
      <c r="B55" s="22">
        <v>7.0099999999999998E-6</v>
      </c>
    </row>
    <row r="56" spans="1:2" x14ac:dyDescent="0.25">
      <c r="A56" s="21">
        <v>1984</v>
      </c>
      <c r="B56" s="21"/>
    </row>
    <row r="57" spans="1:2" x14ac:dyDescent="0.25">
      <c r="A57" s="21">
        <v>1985</v>
      </c>
      <c r="B57" s="22">
        <v>5.2599999999999998E-5</v>
      </c>
    </row>
    <row r="58" spans="1:2" x14ac:dyDescent="0.25">
      <c r="A58" s="21">
        <v>1985</v>
      </c>
      <c r="B58" s="22">
        <v>8.3300000000000005E-5</v>
      </c>
    </row>
    <row r="59" spans="1:2" x14ac:dyDescent="0.25">
      <c r="A59" s="21">
        <v>1985</v>
      </c>
      <c r="B59" s="22">
        <v>1.2400000000000001E-4</v>
      </c>
    </row>
    <row r="60" spans="1:2" x14ac:dyDescent="0.25">
      <c r="A60" s="21">
        <v>1985</v>
      </c>
      <c r="B60" s="21"/>
    </row>
    <row r="61" spans="1:2" x14ac:dyDescent="0.25">
      <c r="A61" s="21">
        <v>1986</v>
      </c>
      <c r="B61" s="22">
        <v>1.34E-4</v>
      </c>
    </row>
    <row r="62" spans="1:2" x14ac:dyDescent="0.25">
      <c r="A62" s="21">
        <v>1986</v>
      </c>
      <c r="B62" s="22">
        <v>4.0299999999999997E-5</v>
      </c>
    </row>
    <row r="63" spans="1:2" x14ac:dyDescent="0.25">
      <c r="A63" s="21">
        <v>1986</v>
      </c>
      <c r="B63" s="22">
        <v>6.9700000000000003E-4</v>
      </c>
    </row>
    <row r="64" spans="1:2" x14ac:dyDescent="0.25">
      <c r="A64" s="21">
        <v>1987</v>
      </c>
      <c r="B64" s="22">
        <v>5.5900000000000004E-4</v>
      </c>
    </row>
    <row r="65" spans="1:2" x14ac:dyDescent="0.25">
      <c r="A65" s="21">
        <v>1987</v>
      </c>
      <c r="B65" s="22">
        <v>1.25E-4</v>
      </c>
    </row>
    <row r="66" spans="1:2" x14ac:dyDescent="0.25">
      <c r="A66" s="21">
        <v>1987</v>
      </c>
      <c r="B66" s="21"/>
    </row>
    <row r="67" spans="1:2" x14ac:dyDescent="0.25">
      <c r="A67" s="21">
        <v>1989</v>
      </c>
      <c r="B67" s="22">
        <v>3.6699999999999998E-4</v>
      </c>
    </row>
    <row r="68" spans="1:2" x14ac:dyDescent="0.25">
      <c r="A68" s="21">
        <v>1989</v>
      </c>
      <c r="B68" s="21"/>
    </row>
    <row r="69" spans="1:2" x14ac:dyDescent="0.25">
      <c r="A69" s="21">
        <v>1990</v>
      </c>
      <c r="B69" s="22">
        <v>2.8300000000000001E-3</v>
      </c>
    </row>
    <row r="70" spans="1:2" x14ac:dyDescent="0.25">
      <c r="A70" s="21">
        <v>1991</v>
      </c>
      <c r="B70" s="22">
        <v>3.2200000000000002E-3</v>
      </c>
    </row>
    <row r="71" spans="1:2" x14ac:dyDescent="0.25">
      <c r="A71" s="21">
        <v>1992</v>
      </c>
      <c r="B71" s="21"/>
    </row>
    <row r="72" spans="1:2" x14ac:dyDescent="0.25">
      <c r="A72" s="21">
        <v>1993</v>
      </c>
      <c r="B72" s="21"/>
    </row>
    <row r="73" spans="1:2" x14ac:dyDescent="0.25">
      <c r="A73" s="21">
        <v>1994</v>
      </c>
      <c r="B73" s="22">
        <v>1.2E-2</v>
      </c>
    </row>
    <row r="74" spans="1:2" x14ac:dyDescent="0.25">
      <c r="A74" s="21">
        <v>1994</v>
      </c>
      <c r="B74" s="21"/>
    </row>
    <row r="75" spans="1:2" x14ac:dyDescent="0.25">
      <c r="A75" s="21">
        <v>1995</v>
      </c>
      <c r="B75" s="21"/>
    </row>
    <row r="76" spans="1:2" x14ac:dyDescent="0.25">
      <c r="A76" s="21">
        <v>1996</v>
      </c>
      <c r="B76" s="22">
        <v>7.8299999999999995E-2</v>
      </c>
    </row>
    <row r="77" spans="1:2" x14ac:dyDescent="0.25">
      <c r="A77" s="21">
        <v>1996</v>
      </c>
      <c r="B77" s="21"/>
    </row>
    <row r="78" spans="1:2" x14ac:dyDescent="0.25">
      <c r="A78" s="21">
        <v>1997</v>
      </c>
      <c r="B78" s="21"/>
    </row>
    <row r="79" spans="1:2" x14ac:dyDescent="0.25">
      <c r="A79" s="21">
        <v>1998</v>
      </c>
      <c r="B79" s="22">
        <v>0.25</v>
      </c>
    </row>
    <row r="80" spans="1:2" x14ac:dyDescent="0.25">
      <c r="A80" s="21">
        <v>1998</v>
      </c>
      <c r="B80" s="22">
        <v>5.04E-2</v>
      </c>
    </row>
    <row r="81" spans="1:2" x14ac:dyDescent="0.25">
      <c r="A81" s="21">
        <v>1999</v>
      </c>
      <c r="B81" s="22">
        <v>0.29399999999999998</v>
      </c>
    </row>
    <row r="82" spans="1:2" x14ac:dyDescent="0.25">
      <c r="A82" s="21">
        <v>1999</v>
      </c>
      <c r="B82" s="22">
        <v>0.33600000000000002</v>
      </c>
    </row>
    <row r="83" spans="1:2" x14ac:dyDescent="0.25">
      <c r="A83" s="21">
        <v>1999</v>
      </c>
      <c r="B83" s="21"/>
    </row>
    <row r="84" spans="1:2" x14ac:dyDescent="0.25">
      <c r="A84" s="21">
        <v>2000</v>
      </c>
      <c r="B84" s="22">
        <v>0.10299999999999999</v>
      </c>
    </row>
    <row r="85" spans="1:2" x14ac:dyDescent="0.25">
      <c r="A85" s="21">
        <v>2000</v>
      </c>
      <c r="B85" s="22">
        <v>0.39300000000000002</v>
      </c>
    </row>
    <row r="86" spans="1:2" x14ac:dyDescent="0.25">
      <c r="A86" s="21">
        <v>2001</v>
      </c>
      <c r="B86" s="22">
        <v>164</v>
      </c>
    </row>
    <row r="87" spans="1:2" x14ac:dyDescent="0.25">
      <c r="A87" s="21">
        <v>2002</v>
      </c>
      <c r="B87" s="22">
        <v>0.59699999999999998</v>
      </c>
    </row>
    <row r="88" spans="1:2" x14ac:dyDescent="0.25">
      <c r="A88" s="21">
        <v>2002</v>
      </c>
      <c r="B88" s="22">
        <v>0.252</v>
      </c>
    </row>
    <row r="89" spans="1:2" x14ac:dyDescent="0.25">
      <c r="A89" s="21">
        <v>2003</v>
      </c>
      <c r="B89" s="22">
        <v>10.1</v>
      </c>
    </row>
    <row r="90" spans="1:2" x14ac:dyDescent="0.25">
      <c r="A90" s="21">
        <v>2003</v>
      </c>
      <c r="B90" s="21"/>
    </row>
    <row r="91" spans="1:2" x14ac:dyDescent="0.25">
      <c r="A91" s="21">
        <v>2004</v>
      </c>
      <c r="B91" s="22">
        <v>10.8</v>
      </c>
    </row>
    <row r="92" spans="1:2" x14ac:dyDescent="0.25">
      <c r="A92" s="21">
        <v>2004</v>
      </c>
      <c r="B92" s="22">
        <v>13.5</v>
      </c>
    </row>
    <row r="93" spans="1:2" x14ac:dyDescent="0.25">
      <c r="A93" s="28">
        <v>2004</v>
      </c>
      <c r="B93" s="29">
        <v>118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workbookViewId="0">
      <selection activeCell="I14" sqref="I14"/>
    </sheetView>
  </sheetViews>
  <sheetFormatPr defaultRowHeight="15" x14ac:dyDescent="0.25"/>
  <cols>
    <col min="2" max="2" width="12.42578125" customWidth="1"/>
    <col min="3" max="3" width="20" customWidth="1"/>
    <col min="4" max="4" width="16.140625" customWidth="1"/>
  </cols>
  <sheetData>
    <row r="1" spans="1:11" ht="20.100000000000001" customHeight="1" x14ac:dyDescent="0.25"/>
    <row r="7" spans="1:11" x14ac:dyDescent="0.25">
      <c r="A7" s="19" t="s">
        <v>0</v>
      </c>
      <c r="B7" s="19" t="s">
        <v>2</v>
      </c>
      <c r="C7" s="20" t="s">
        <v>107</v>
      </c>
      <c r="D7" s="20" t="s">
        <v>108</v>
      </c>
      <c r="F7" s="18" t="s">
        <v>151</v>
      </c>
      <c r="G7" s="18" t="s">
        <v>152</v>
      </c>
      <c r="H7" s="18" t="s">
        <v>153</v>
      </c>
      <c r="I7" s="18" t="s">
        <v>154</v>
      </c>
      <c r="J7" s="18" t="s">
        <v>155</v>
      </c>
      <c r="K7" s="18" t="s">
        <v>156</v>
      </c>
    </row>
    <row r="8" spans="1:11" x14ac:dyDescent="0.25">
      <c r="A8" s="21">
        <v>1943</v>
      </c>
      <c r="B8" s="22">
        <v>2.4399999999999998E-10</v>
      </c>
      <c r="C8" s="24" t="s">
        <v>27</v>
      </c>
      <c r="D8" s="24" t="s">
        <v>112</v>
      </c>
      <c r="F8">
        <v>1</v>
      </c>
      <c r="G8" s="30" t="s">
        <v>160</v>
      </c>
      <c r="H8" t="s">
        <v>157</v>
      </c>
      <c r="I8" t="s">
        <v>158</v>
      </c>
      <c r="J8" t="s">
        <v>161</v>
      </c>
      <c r="K8" t="s">
        <v>162</v>
      </c>
    </row>
    <row r="9" spans="1:11" x14ac:dyDescent="0.25">
      <c r="A9" s="21">
        <v>1946</v>
      </c>
      <c r="B9" s="22">
        <v>6.1800000000000004E-10</v>
      </c>
      <c r="C9" s="24" t="s">
        <v>31</v>
      </c>
      <c r="D9" s="24" t="s">
        <v>113</v>
      </c>
      <c r="E9" t="s">
        <v>159</v>
      </c>
    </row>
    <row r="10" spans="1:11" x14ac:dyDescent="0.25">
      <c r="A10" s="21">
        <v>1949</v>
      </c>
      <c r="B10" s="22">
        <v>3.8199999999999996E-9</v>
      </c>
      <c r="C10" s="24" t="s">
        <v>34</v>
      </c>
      <c r="D10" s="24" t="s">
        <v>115</v>
      </c>
      <c r="E10" t="s">
        <v>159</v>
      </c>
    </row>
    <row r="11" spans="1:11" x14ac:dyDescent="0.25">
      <c r="A11" s="21">
        <v>1950</v>
      </c>
      <c r="B11" s="22">
        <v>7.8799999999999997E-10</v>
      </c>
      <c r="C11" s="24" t="s">
        <v>35</v>
      </c>
      <c r="D11" s="24" t="s">
        <v>116</v>
      </c>
      <c r="E11" t="s">
        <v>159</v>
      </c>
    </row>
    <row r="12" spans="1:11" x14ac:dyDescent="0.25">
      <c r="A12" s="21">
        <v>1951</v>
      </c>
      <c r="B12" s="22">
        <v>1.0000000000000001E-9</v>
      </c>
      <c r="C12" s="24" t="s">
        <v>36</v>
      </c>
      <c r="D12" s="24" t="s">
        <v>117</v>
      </c>
      <c r="E12" t="s">
        <v>159</v>
      </c>
    </row>
    <row r="13" spans="1:11" x14ac:dyDescent="0.25">
      <c r="A13" s="21">
        <v>1952</v>
      </c>
      <c r="B13" s="22">
        <v>2.9100000000000001E-9</v>
      </c>
      <c r="C13" s="24" t="s">
        <v>38</v>
      </c>
      <c r="D13" s="24" t="s">
        <v>118</v>
      </c>
      <c r="E13" t="s">
        <v>159</v>
      </c>
    </row>
    <row r="14" spans="1:11" x14ac:dyDescent="0.25">
      <c r="A14" s="21">
        <v>1953</v>
      </c>
      <c r="B14" s="22">
        <v>8.08E-10</v>
      </c>
      <c r="C14" s="24" t="s">
        <v>39</v>
      </c>
      <c r="D14" s="24" t="s">
        <v>119</v>
      </c>
      <c r="E14" t="s">
        <v>159</v>
      </c>
    </row>
    <row r="15" spans="1:11" x14ac:dyDescent="0.25">
      <c r="A15" s="21">
        <v>1954</v>
      </c>
      <c r="B15" s="22">
        <v>5.7399999999999998E-10</v>
      </c>
      <c r="C15" s="24" t="s">
        <v>40</v>
      </c>
      <c r="D15" s="24" t="s">
        <v>120</v>
      </c>
    </row>
    <row r="16" spans="1:11" x14ac:dyDescent="0.25">
      <c r="A16" s="21">
        <v>1955</v>
      </c>
      <c r="B16" s="22">
        <v>5.9599999999999998E-8</v>
      </c>
      <c r="C16" s="24" t="s">
        <v>41</v>
      </c>
      <c r="D16" s="24" t="s">
        <v>121</v>
      </c>
    </row>
    <row r="17" spans="1:4" x14ac:dyDescent="0.25">
      <c r="A17" s="21">
        <v>1955</v>
      </c>
      <c r="B17" s="22">
        <v>4.6099999999999996E-9</v>
      </c>
      <c r="C17" s="24" t="s">
        <v>42</v>
      </c>
      <c r="D17" s="24" t="s">
        <v>122</v>
      </c>
    </row>
    <row r="18" spans="1:4" x14ac:dyDescent="0.25">
      <c r="A18" s="21">
        <v>1956</v>
      </c>
      <c r="B18" s="22">
        <v>2.4899999999999999E-9</v>
      </c>
      <c r="C18" s="24" t="s">
        <v>43</v>
      </c>
      <c r="D18" s="24" t="s">
        <v>123</v>
      </c>
    </row>
    <row r="19" spans="1:4" x14ac:dyDescent="0.25">
      <c r="A19" s="21">
        <v>1959</v>
      </c>
      <c r="B19" s="22">
        <v>2.07E-8</v>
      </c>
      <c r="C19" s="24" t="s">
        <v>44</v>
      </c>
      <c r="D19" s="24" t="s">
        <v>124</v>
      </c>
    </row>
    <row r="20" spans="1:4" x14ac:dyDescent="0.25">
      <c r="A20" s="21">
        <v>1960</v>
      </c>
      <c r="B20" s="22">
        <v>9.9299999999999998E-10</v>
      </c>
      <c r="C20" s="24" t="s">
        <v>45</v>
      </c>
      <c r="D20" s="24" t="s">
        <v>124</v>
      </c>
    </row>
    <row r="21" spans="1:4" x14ac:dyDescent="0.25">
      <c r="A21" s="21">
        <v>1960</v>
      </c>
      <c r="B21" s="22">
        <v>1.5900000000000001E-7</v>
      </c>
      <c r="C21" s="24" t="s">
        <v>46</v>
      </c>
      <c r="D21" s="24" t="s">
        <v>125</v>
      </c>
    </row>
    <row r="22" spans="1:4" x14ac:dyDescent="0.25">
      <c r="A22" s="21">
        <v>1961</v>
      </c>
      <c r="B22" s="22">
        <v>5.4599999999999999E-8</v>
      </c>
      <c r="C22" s="24" t="s">
        <v>47</v>
      </c>
      <c r="D22" s="24" t="s">
        <v>126</v>
      </c>
    </row>
    <row r="23" spans="1:4" x14ac:dyDescent="0.25">
      <c r="A23" s="21">
        <v>1962</v>
      </c>
      <c r="B23" s="22">
        <v>1.96E-8</v>
      </c>
      <c r="C23" s="24" t="s">
        <v>48</v>
      </c>
      <c r="D23" s="24" t="s">
        <v>122</v>
      </c>
    </row>
    <row r="24" spans="1:4" x14ac:dyDescent="0.25">
      <c r="A24" s="21">
        <v>1963</v>
      </c>
      <c r="B24" s="22">
        <v>2.25E-8</v>
      </c>
      <c r="C24" s="24" t="s">
        <v>49</v>
      </c>
      <c r="D24" s="24" t="s">
        <v>127</v>
      </c>
    </row>
    <row r="25" spans="1:4" x14ac:dyDescent="0.25">
      <c r="A25" s="21">
        <v>1963</v>
      </c>
      <c r="B25" s="22">
        <v>2.14E-8</v>
      </c>
      <c r="C25" s="24" t="s">
        <v>50</v>
      </c>
      <c r="D25" s="24" t="s">
        <v>122</v>
      </c>
    </row>
    <row r="26" spans="1:4" x14ac:dyDescent="0.25">
      <c r="A26" s="21">
        <v>1964</v>
      </c>
      <c r="B26" s="22">
        <v>1.14E-7</v>
      </c>
      <c r="C26" s="24" t="s">
        <v>51</v>
      </c>
      <c r="D26" s="24" t="s">
        <v>128</v>
      </c>
    </row>
    <row r="27" spans="1:4" x14ac:dyDescent="0.25">
      <c r="A27" s="21">
        <v>1964</v>
      </c>
      <c r="B27" s="22">
        <v>3.5499999999999999E-7</v>
      </c>
      <c r="C27" s="24" t="s">
        <v>52</v>
      </c>
      <c r="D27" s="24" t="s">
        <v>129</v>
      </c>
    </row>
    <row r="28" spans="1:4" x14ac:dyDescent="0.25">
      <c r="A28" s="21">
        <v>1965</v>
      </c>
      <c r="B28" s="22">
        <v>6.1999999999999999E-7</v>
      </c>
      <c r="C28" s="24" t="s">
        <v>53</v>
      </c>
      <c r="D28" s="24" t="s">
        <v>122</v>
      </c>
    </row>
    <row r="29" spans="1:4" x14ac:dyDescent="0.25">
      <c r="A29" s="21">
        <v>1966</v>
      </c>
      <c r="B29" s="22">
        <v>1.08E-7</v>
      </c>
      <c r="C29" s="24" t="s">
        <v>54</v>
      </c>
      <c r="D29" s="24" t="s">
        <v>130</v>
      </c>
    </row>
    <row r="30" spans="1:4" x14ac:dyDescent="0.25">
      <c r="A30" s="21">
        <v>1967</v>
      </c>
      <c r="B30" s="22">
        <v>9.0499999999999996E-8</v>
      </c>
      <c r="C30" s="24" t="s">
        <v>55</v>
      </c>
      <c r="D30" s="24" t="s">
        <v>131</v>
      </c>
    </row>
    <row r="31" spans="1:4" x14ac:dyDescent="0.25">
      <c r="A31" s="21">
        <v>1968</v>
      </c>
      <c r="B31" s="22">
        <v>2.9900000000000002E-7</v>
      </c>
      <c r="C31" s="24" t="s">
        <v>56</v>
      </c>
      <c r="D31" s="24" t="s">
        <v>122</v>
      </c>
    </row>
    <row r="32" spans="1:4" x14ac:dyDescent="0.25">
      <c r="A32" s="21">
        <v>1969</v>
      </c>
      <c r="B32" s="22">
        <v>6.1600000000000001E-7</v>
      </c>
      <c r="C32" s="24" t="s">
        <v>57</v>
      </c>
      <c r="D32" s="24" t="s">
        <v>122</v>
      </c>
    </row>
    <row r="33" spans="1:4" x14ac:dyDescent="0.25">
      <c r="A33" s="21">
        <v>1969</v>
      </c>
      <c r="B33" s="22">
        <v>3.7100000000000001E-6</v>
      </c>
      <c r="C33" s="24" t="s">
        <v>58</v>
      </c>
      <c r="D33" s="24" t="s">
        <v>122</v>
      </c>
    </row>
    <row r="34" spans="1:4" x14ac:dyDescent="0.25">
      <c r="A34" s="21">
        <v>1970</v>
      </c>
      <c r="B34" s="22">
        <v>8.1899999999999999E-8</v>
      </c>
      <c r="C34" s="24" t="s">
        <v>59</v>
      </c>
      <c r="D34" s="24" t="s">
        <v>122</v>
      </c>
    </row>
    <row r="35" spans="1:4" x14ac:dyDescent="0.25">
      <c r="A35" s="21">
        <v>1971</v>
      </c>
      <c r="B35" s="22">
        <v>2.7799999999999997E-7</v>
      </c>
      <c r="C35" s="24" t="s">
        <v>60</v>
      </c>
      <c r="D35" s="24" t="s">
        <v>122</v>
      </c>
    </row>
    <row r="36" spans="1:4" x14ac:dyDescent="0.25">
      <c r="A36" s="21">
        <v>1972</v>
      </c>
      <c r="B36" s="22">
        <v>5.9800000000000003E-7</v>
      </c>
      <c r="C36" s="24" t="s">
        <v>61</v>
      </c>
      <c r="D36" s="24" t="s">
        <v>122</v>
      </c>
    </row>
    <row r="37" spans="1:4" x14ac:dyDescent="0.25">
      <c r="A37" s="21">
        <v>1972</v>
      </c>
      <c r="B37" s="22">
        <v>1.73E-6</v>
      </c>
      <c r="C37" s="24" t="s">
        <v>62</v>
      </c>
      <c r="D37" s="24" t="s">
        <v>122</v>
      </c>
    </row>
    <row r="38" spans="1:4" x14ac:dyDescent="0.25">
      <c r="A38" s="21">
        <v>1973</v>
      </c>
      <c r="B38" s="22">
        <v>1.24E-5</v>
      </c>
      <c r="C38" s="24" t="s">
        <v>63</v>
      </c>
      <c r="D38" s="24" t="s">
        <v>122</v>
      </c>
    </row>
    <row r="39" spans="1:4" x14ac:dyDescent="0.25">
      <c r="A39" s="21">
        <v>1974</v>
      </c>
      <c r="B39" s="22">
        <v>1.4100000000000001E-6</v>
      </c>
      <c r="C39" s="24" t="s">
        <v>64</v>
      </c>
      <c r="D39" s="24" t="s">
        <v>122</v>
      </c>
    </row>
    <row r="40" spans="1:4" x14ac:dyDescent="0.25">
      <c r="A40" s="21">
        <v>1974</v>
      </c>
      <c r="B40" s="22">
        <v>6.37E-6</v>
      </c>
      <c r="C40" s="24" t="s">
        <v>65</v>
      </c>
      <c r="D40" s="24" t="s">
        <v>122</v>
      </c>
    </row>
    <row r="41" spans="1:4" x14ac:dyDescent="0.25">
      <c r="A41" s="21">
        <v>1975</v>
      </c>
      <c r="B41" s="22">
        <v>3.27E-6</v>
      </c>
      <c r="C41" s="24" t="s">
        <v>66</v>
      </c>
      <c r="D41" s="24" t="s">
        <v>122</v>
      </c>
    </row>
    <row r="42" spans="1:4" x14ac:dyDescent="0.25">
      <c r="A42" s="21">
        <v>1975</v>
      </c>
      <c r="B42" s="22">
        <v>1.5999999999999999E-6</v>
      </c>
      <c r="C42" s="24" t="s">
        <v>67</v>
      </c>
      <c r="D42" s="24" t="s">
        <v>122</v>
      </c>
    </row>
    <row r="43" spans="1:4" x14ac:dyDescent="0.25">
      <c r="A43" s="21">
        <v>1976</v>
      </c>
      <c r="B43" s="22">
        <v>9.8299999999999995E-7</v>
      </c>
      <c r="C43" s="24" t="s">
        <v>68</v>
      </c>
      <c r="D43" s="24" t="s">
        <v>122</v>
      </c>
    </row>
    <row r="44" spans="1:4" x14ac:dyDescent="0.25">
      <c r="A44" s="21">
        <v>1976</v>
      </c>
      <c r="B44" s="22">
        <v>5.5300000000000004E-6</v>
      </c>
      <c r="C44" s="24" t="s">
        <v>69</v>
      </c>
      <c r="D44" s="24" t="s">
        <v>122</v>
      </c>
    </row>
    <row r="45" spans="1:4" x14ac:dyDescent="0.25">
      <c r="A45" s="21">
        <v>1977</v>
      </c>
      <c r="B45" s="22">
        <v>6.0299999999999999E-6</v>
      </c>
      <c r="C45" s="24" t="s">
        <v>70</v>
      </c>
      <c r="D45" s="24" t="s">
        <v>122</v>
      </c>
    </row>
    <row r="46" spans="1:4" x14ac:dyDescent="0.25">
      <c r="A46" s="21">
        <v>1977</v>
      </c>
      <c r="B46" s="22">
        <v>1.9599999999999999E-6</v>
      </c>
      <c r="C46" s="24" t="s">
        <v>71</v>
      </c>
      <c r="D46" s="24" t="s">
        <v>122</v>
      </c>
    </row>
    <row r="47" spans="1:4" x14ac:dyDescent="0.25">
      <c r="A47" s="21">
        <v>1977</v>
      </c>
      <c r="B47" s="22">
        <v>7.8399999999999995E-6</v>
      </c>
      <c r="C47" s="24" t="s">
        <v>72</v>
      </c>
      <c r="D47" s="24" t="s">
        <v>122</v>
      </c>
    </row>
    <row r="48" spans="1:4" x14ac:dyDescent="0.25">
      <c r="A48" s="21">
        <v>1977</v>
      </c>
      <c r="B48" s="22">
        <v>1.5699999999999999E-5</v>
      </c>
      <c r="C48" s="24" t="s">
        <v>73</v>
      </c>
      <c r="D48" s="24" t="s">
        <v>122</v>
      </c>
    </row>
    <row r="49" spans="1:4" x14ac:dyDescent="0.25">
      <c r="A49" s="21">
        <v>1978</v>
      </c>
      <c r="B49" s="22">
        <v>6.2899999999999999E-6</v>
      </c>
      <c r="C49" s="24" t="s">
        <v>74</v>
      </c>
      <c r="D49" s="24" t="s">
        <v>122</v>
      </c>
    </row>
    <row r="50" spans="1:4" x14ac:dyDescent="0.25">
      <c r="A50" s="21">
        <v>1979</v>
      </c>
      <c r="B50" s="22">
        <v>3.18E-6</v>
      </c>
      <c r="C50" s="24" t="s">
        <v>75</v>
      </c>
      <c r="D50" s="24" t="s">
        <v>122</v>
      </c>
    </row>
    <row r="51" spans="1:4" x14ac:dyDescent="0.25">
      <c r="A51" s="21">
        <v>1980</v>
      </c>
      <c r="B51" s="22">
        <v>7.9899999999999997E-6</v>
      </c>
      <c r="C51" s="24" t="s">
        <v>76</v>
      </c>
      <c r="D51" s="24" t="s">
        <v>122</v>
      </c>
    </row>
    <row r="52" spans="1:4" x14ac:dyDescent="0.25">
      <c r="A52" s="21">
        <v>1980</v>
      </c>
      <c r="B52" s="22">
        <v>1.6500000000000001E-5</v>
      </c>
      <c r="C52" s="24" t="s">
        <v>77</v>
      </c>
      <c r="D52" s="24" t="s">
        <v>122</v>
      </c>
    </row>
    <row r="53" spans="1:4" x14ac:dyDescent="0.25">
      <c r="A53" s="21">
        <v>1981</v>
      </c>
      <c r="B53" s="22">
        <v>4.4100000000000001E-6</v>
      </c>
      <c r="C53" s="24" t="s">
        <v>78</v>
      </c>
      <c r="D53" s="24" t="s">
        <v>122</v>
      </c>
    </row>
    <row r="54" spans="1:4" x14ac:dyDescent="0.25">
      <c r="A54" s="21">
        <v>1981</v>
      </c>
      <c r="B54" s="22">
        <v>7.7700000000000005E-5</v>
      </c>
      <c r="C54" s="24" t="s">
        <v>79</v>
      </c>
      <c r="D54" s="24" t="s">
        <v>122</v>
      </c>
    </row>
    <row r="55" spans="1:4" x14ac:dyDescent="0.25">
      <c r="A55" s="21">
        <v>1982</v>
      </c>
      <c r="B55" s="22">
        <v>3.9100000000000002E-5</v>
      </c>
      <c r="C55" s="24" t="s">
        <v>80</v>
      </c>
      <c r="D55" s="24" t="s">
        <v>122</v>
      </c>
    </row>
    <row r="56" spans="1:4" x14ac:dyDescent="0.25">
      <c r="A56" s="21">
        <v>1982</v>
      </c>
      <c r="B56" s="22">
        <v>2.1299999999999999E-5</v>
      </c>
      <c r="C56" s="24" t="s">
        <v>81</v>
      </c>
      <c r="D56" s="24" t="s">
        <v>122</v>
      </c>
    </row>
    <row r="57" spans="1:4" x14ac:dyDescent="0.25">
      <c r="A57" s="21">
        <v>1982</v>
      </c>
      <c r="B57" s="22">
        <v>2.3000000000000001E-4</v>
      </c>
      <c r="C57" s="24" t="s">
        <v>82</v>
      </c>
      <c r="D57" s="24" t="s">
        <v>122</v>
      </c>
    </row>
    <row r="58" spans="1:4" x14ac:dyDescent="0.25">
      <c r="A58" s="21">
        <v>1983</v>
      </c>
      <c r="B58" s="22">
        <v>1.2E-4</v>
      </c>
      <c r="C58" s="24" t="s">
        <v>76</v>
      </c>
      <c r="D58" s="24" t="s">
        <v>122</v>
      </c>
    </row>
    <row r="59" spans="1:4" x14ac:dyDescent="0.25">
      <c r="A59" s="21">
        <v>1983</v>
      </c>
      <c r="B59" s="22">
        <v>9.55E-6</v>
      </c>
      <c r="C59" s="24" t="s">
        <v>83</v>
      </c>
      <c r="D59" s="24" t="s">
        <v>122</v>
      </c>
    </row>
    <row r="60" spans="1:4" x14ac:dyDescent="0.25">
      <c r="A60" s="21">
        <v>1984</v>
      </c>
      <c r="B60" s="22">
        <v>1.2899999999999999E-4</v>
      </c>
      <c r="C60" s="24" t="s">
        <v>84</v>
      </c>
      <c r="D60" s="24" t="s">
        <v>122</v>
      </c>
    </row>
    <row r="61" spans="1:4" x14ac:dyDescent="0.25">
      <c r="A61" s="21">
        <v>1984</v>
      </c>
      <c r="B61" s="22">
        <v>7.0099999999999998E-6</v>
      </c>
      <c r="C61" s="24" t="s">
        <v>85</v>
      </c>
      <c r="D61" s="24" t="s">
        <v>122</v>
      </c>
    </row>
    <row r="62" spans="1:4" x14ac:dyDescent="0.25">
      <c r="A62" s="21">
        <v>1984</v>
      </c>
      <c r="B62" s="21"/>
      <c r="C62" s="24" t="s">
        <v>86</v>
      </c>
      <c r="D62" s="24" t="s">
        <v>122</v>
      </c>
    </row>
    <row r="63" spans="1:4" x14ac:dyDescent="0.25">
      <c r="A63" s="21">
        <v>1985</v>
      </c>
      <c r="B63" s="22">
        <v>5.2599999999999998E-5</v>
      </c>
      <c r="C63" s="24" t="s">
        <v>87</v>
      </c>
      <c r="D63" s="24" t="s">
        <v>122</v>
      </c>
    </row>
    <row r="64" spans="1:4" x14ac:dyDescent="0.25">
      <c r="A64" s="21">
        <v>1985</v>
      </c>
      <c r="B64" s="22">
        <v>8.3300000000000005E-5</v>
      </c>
      <c r="C64" s="24" t="s">
        <v>88</v>
      </c>
      <c r="D64" s="24" t="s">
        <v>122</v>
      </c>
    </row>
    <row r="65" spans="1:4" x14ac:dyDescent="0.25">
      <c r="A65" s="21">
        <v>1985</v>
      </c>
      <c r="B65" s="22">
        <v>1.2400000000000001E-4</v>
      </c>
      <c r="C65" s="24" t="s">
        <v>89</v>
      </c>
      <c r="D65" s="24" t="s">
        <v>122</v>
      </c>
    </row>
    <row r="66" spans="1:4" x14ac:dyDescent="0.25">
      <c r="A66" s="21">
        <v>1985</v>
      </c>
      <c r="B66" s="21"/>
      <c r="C66" s="24" t="s">
        <v>90</v>
      </c>
      <c r="D66" s="24" t="s">
        <v>122</v>
      </c>
    </row>
    <row r="67" spans="1:4" x14ac:dyDescent="0.25">
      <c r="A67" s="21">
        <v>1986</v>
      </c>
      <c r="B67" s="22">
        <v>1.34E-4</v>
      </c>
      <c r="C67" s="24" t="s">
        <v>91</v>
      </c>
      <c r="D67" s="24" t="s">
        <v>122</v>
      </c>
    </row>
    <row r="68" spans="1:4" x14ac:dyDescent="0.25">
      <c r="A68" s="21">
        <v>1986</v>
      </c>
      <c r="B68" s="22">
        <v>4.0299999999999997E-5</v>
      </c>
      <c r="C68" s="24" t="s">
        <v>92</v>
      </c>
      <c r="D68" s="24" t="s">
        <v>122</v>
      </c>
    </row>
    <row r="69" spans="1:4" x14ac:dyDescent="0.25">
      <c r="A69" s="21">
        <v>1986</v>
      </c>
      <c r="B69" s="22">
        <v>6.9700000000000003E-4</v>
      </c>
      <c r="C69" s="24" t="s">
        <v>93</v>
      </c>
      <c r="D69" s="24" t="s">
        <v>122</v>
      </c>
    </row>
    <row r="70" spans="1:4" x14ac:dyDescent="0.25">
      <c r="A70" s="21">
        <v>1987</v>
      </c>
      <c r="B70" s="22">
        <v>5.5900000000000004E-4</v>
      </c>
      <c r="C70" s="24" t="s">
        <v>94</v>
      </c>
      <c r="D70" s="24" t="s">
        <v>122</v>
      </c>
    </row>
    <row r="71" spans="1:4" x14ac:dyDescent="0.25">
      <c r="A71" s="21">
        <v>1987</v>
      </c>
      <c r="B71" s="22">
        <v>1.25E-4</v>
      </c>
      <c r="C71" s="24" t="s">
        <v>91</v>
      </c>
      <c r="D71" s="24" t="s">
        <v>122</v>
      </c>
    </row>
    <row r="72" spans="1:4" x14ac:dyDescent="0.25">
      <c r="A72" s="21">
        <v>1987</v>
      </c>
      <c r="B72" s="21"/>
      <c r="C72" s="24" t="s">
        <v>95</v>
      </c>
      <c r="D72" s="24" t="s">
        <v>122</v>
      </c>
    </row>
    <row r="73" spans="1:4" x14ac:dyDescent="0.25">
      <c r="A73" s="21">
        <v>1989</v>
      </c>
      <c r="B73" s="22">
        <v>3.6699999999999998E-4</v>
      </c>
      <c r="C73" s="24" t="s">
        <v>96</v>
      </c>
      <c r="D73" s="24" t="s">
        <v>122</v>
      </c>
    </row>
    <row r="74" spans="1:4" x14ac:dyDescent="0.25">
      <c r="A74" s="21">
        <v>1989</v>
      </c>
      <c r="B74" s="21"/>
      <c r="C74" s="24" t="s">
        <v>97</v>
      </c>
      <c r="D74" s="24" t="s">
        <v>122</v>
      </c>
    </row>
    <row r="75" spans="1:4" x14ac:dyDescent="0.25">
      <c r="A75" s="21">
        <v>1990</v>
      </c>
      <c r="B75" s="22">
        <v>2.8300000000000001E-3</v>
      </c>
      <c r="C75" s="24" t="s">
        <v>98</v>
      </c>
      <c r="D75" s="24" t="s">
        <v>122</v>
      </c>
    </row>
    <row r="76" spans="1:4" x14ac:dyDescent="0.25">
      <c r="A76" s="21">
        <v>1991</v>
      </c>
      <c r="B76" s="22">
        <v>3.2200000000000002E-3</v>
      </c>
      <c r="C76" s="24" t="s">
        <v>99</v>
      </c>
      <c r="D76" s="24" t="s">
        <v>122</v>
      </c>
    </row>
    <row r="77" spans="1:4" x14ac:dyDescent="0.25">
      <c r="A77" s="21">
        <v>1992</v>
      </c>
      <c r="B77" s="21"/>
      <c r="C77" s="24" t="s">
        <v>100</v>
      </c>
      <c r="D77" s="24" t="s">
        <v>122</v>
      </c>
    </row>
    <row r="78" spans="1:4" x14ac:dyDescent="0.25">
      <c r="A78" s="21">
        <v>1993</v>
      </c>
      <c r="B78" s="21"/>
      <c r="C78" s="24" t="s">
        <v>132</v>
      </c>
      <c r="D78" s="24" t="s">
        <v>122</v>
      </c>
    </row>
    <row r="79" spans="1:4" x14ac:dyDescent="0.25">
      <c r="A79" s="21">
        <v>1994</v>
      </c>
      <c r="B79" s="22">
        <v>1.2E-2</v>
      </c>
      <c r="C79" s="24" t="s">
        <v>101</v>
      </c>
      <c r="D79" s="24" t="s">
        <v>122</v>
      </c>
    </row>
    <row r="80" spans="1:4" x14ac:dyDescent="0.25">
      <c r="A80" s="21">
        <v>1994</v>
      </c>
      <c r="B80" s="21"/>
      <c r="C80" s="24" t="s">
        <v>133</v>
      </c>
      <c r="D80" s="24" t="s">
        <v>122</v>
      </c>
    </row>
    <row r="81" spans="1:4" x14ac:dyDescent="0.25">
      <c r="A81" s="21">
        <v>1995</v>
      </c>
      <c r="B81" s="21"/>
      <c r="C81" s="24" t="s">
        <v>134</v>
      </c>
      <c r="D81" s="24" t="s">
        <v>122</v>
      </c>
    </row>
    <row r="82" spans="1:4" x14ac:dyDescent="0.25">
      <c r="A82" s="21">
        <v>1996</v>
      </c>
      <c r="B82" s="22">
        <v>7.8299999999999995E-2</v>
      </c>
      <c r="C82" s="24" t="s">
        <v>102</v>
      </c>
      <c r="D82" s="24" t="s">
        <v>122</v>
      </c>
    </row>
    <row r="83" spans="1:4" x14ac:dyDescent="0.25">
      <c r="A83" s="21">
        <v>1996</v>
      </c>
      <c r="B83" s="21"/>
      <c r="C83" s="24" t="s">
        <v>103</v>
      </c>
      <c r="D83" s="24" t="s">
        <v>122</v>
      </c>
    </row>
    <row r="84" spans="1:4" x14ac:dyDescent="0.25">
      <c r="A84" s="21">
        <v>1997</v>
      </c>
      <c r="B84" s="21"/>
      <c r="C84" s="24" t="s">
        <v>135</v>
      </c>
      <c r="D84" s="24" t="s">
        <v>122</v>
      </c>
    </row>
    <row r="85" spans="1:4" x14ac:dyDescent="0.25">
      <c r="A85" s="21">
        <v>1998</v>
      </c>
      <c r="B85" s="22">
        <v>0.25</v>
      </c>
      <c r="C85" s="24" t="s">
        <v>104</v>
      </c>
      <c r="D85" s="24" t="s">
        <v>122</v>
      </c>
    </row>
    <row r="86" spans="1:4" x14ac:dyDescent="0.25">
      <c r="A86" s="21">
        <v>1998</v>
      </c>
      <c r="B86" s="22">
        <v>5.04E-2</v>
      </c>
      <c r="C86" s="24" t="s">
        <v>136</v>
      </c>
      <c r="D86" s="24" t="s">
        <v>122</v>
      </c>
    </row>
    <row r="87" spans="1:4" x14ac:dyDescent="0.25">
      <c r="A87" s="21">
        <v>1999</v>
      </c>
      <c r="B87" s="22">
        <v>0.29399999999999998</v>
      </c>
      <c r="C87" s="24" t="s">
        <v>137</v>
      </c>
      <c r="D87" s="24" t="s">
        <v>122</v>
      </c>
    </row>
    <row r="88" spans="1:4" x14ac:dyDescent="0.25">
      <c r="A88" s="21">
        <v>1999</v>
      </c>
      <c r="B88" s="22">
        <v>0.33600000000000002</v>
      </c>
      <c r="C88" s="24" t="s">
        <v>138</v>
      </c>
      <c r="D88" s="24" t="s">
        <v>122</v>
      </c>
    </row>
    <row r="89" spans="1:4" x14ac:dyDescent="0.25">
      <c r="A89" s="21">
        <v>1999</v>
      </c>
      <c r="B89" s="21"/>
      <c r="C89" s="24" t="s">
        <v>139</v>
      </c>
      <c r="D89" s="24" t="s">
        <v>122</v>
      </c>
    </row>
    <row r="90" spans="1:4" x14ac:dyDescent="0.25">
      <c r="A90" s="21">
        <v>2000</v>
      </c>
      <c r="B90" s="22">
        <v>0.10299999999999999</v>
      </c>
      <c r="C90" s="24" t="s">
        <v>140</v>
      </c>
      <c r="D90" s="24" t="s">
        <v>122</v>
      </c>
    </row>
    <row r="91" spans="1:4" x14ac:dyDescent="0.25">
      <c r="A91" s="21">
        <v>2000</v>
      </c>
      <c r="B91" s="22">
        <v>0.39300000000000002</v>
      </c>
      <c r="C91" s="24" t="s">
        <v>139</v>
      </c>
      <c r="D91" s="24" t="s">
        <v>122</v>
      </c>
    </row>
    <row r="92" spans="1:4" x14ac:dyDescent="0.25">
      <c r="A92" s="21">
        <v>2001</v>
      </c>
      <c r="B92" s="22">
        <v>164</v>
      </c>
      <c r="C92" s="24" t="s">
        <v>141</v>
      </c>
      <c r="D92" s="24" t="s">
        <v>122</v>
      </c>
    </row>
    <row r="93" spans="1:4" x14ac:dyDescent="0.25">
      <c r="A93" s="21">
        <v>2002</v>
      </c>
      <c r="B93" s="22">
        <v>0.59699999999999998</v>
      </c>
      <c r="C93" s="24" t="s">
        <v>142</v>
      </c>
      <c r="D93" s="24" t="s">
        <v>122</v>
      </c>
    </row>
    <row r="94" spans="1:4" x14ac:dyDescent="0.25">
      <c r="A94" s="21">
        <v>2002</v>
      </c>
      <c r="B94" s="22">
        <v>0.252</v>
      </c>
      <c r="C94" s="24" t="s">
        <v>143</v>
      </c>
      <c r="D94" s="24" t="s">
        <v>122</v>
      </c>
    </row>
    <row r="95" spans="1:4" x14ac:dyDescent="0.25">
      <c r="A95" s="21">
        <v>2003</v>
      </c>
      <c r="B95" s="22">
        <v>10.1</v>
      </c>
      <c r="C95" s="24" t="s">
        <v>105</v>
      </c>
      <c r="D95" s="24" t="s">
        <v>122</v>
      </c>
    </row>
    <row r="96" spans="1:4" x14ac:dyDescent="0.25">
      <c r="A96" s="21">
        <v>2003</v>
      </c>
      <c r="B96" s="21"/>
      <c r="C96" s="24" t="s">
        <v>144</v>
      </c>
      <c r="D96" s="24" t="s">
        <v>122</v>
      </c>
    </row>
    <row r="97" spans="1:4" x14ac:dyDescent="0.25">
      <c r="A97" s="21">
        <v>2004</v>
      </c>
      <c r="B97" s="22">
        <v>10.8</v>
      </c>
      <c r="C97" s="24" t="s">
        <v>145</v>
      </c>
      <c r="D97" s="24" t="s">
        <v>122</v>
      </c>
    </row>
    <row r="98" spans="1:4" x14ac:dyDescent="0.25">
      <c r="A98" s="21">
        <v>2004</v>
      </c>
      <c r="B98" s="22">
        <v>13.5</v>
      </c>
      <c r="C98" s="24" t="s">
        <v>146</v>
      </c>
      <c r="D98" s="24" t="s">
        <v>122</v>
      </c>
    </row>
    <row r="99" spans="1:4" x14ac:dyDescent="0.25">
      <c r="A99" s="28">
        <v>2004</v>
      </c>
      <c r="B99" s="29">
        <v>118</v>
      </c>
      <c r="C99" s="24" t="s">
        <v>147</v>
      </c>
      <c r="D99" s="24" t="s">
        <v>122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1"/>
  <sheetViews>
    <sheetView topLeftCell="A19" workbookViewId="0">
      <selection activeCell="N37" sqref="N37"/>
    </sheetView>
  </sheetViews>
  <sheetFormatPr defaultRowHeight="15" x14ac:dyDescent="0.25"/>
  <cols>
    <col min="4" max="4" width="25.7109375" customWidth="1"/>
  </cols>
  <sheetData>
    <row r="1" spans="1:13" ht="20.100000000000001" customHeight="1" x14ac:dyDescent="0.25">
      <c r="J1" s="1" t="s">
        <v>3</v>
      </c>
      <c r="K1" s="2">
        <v>1960</v>
      </c>
      <c r="L1" s="3" t="s">
        <v>3</v>
      </c>
      <c r="M1" s="3">
        <v>1960</v>
      </c>
    </row>
    <row r="2" spans="1:13" ht="45" x14ac:dyDescent="0.25">
      <c r="J2" s="4" t="s">
        <v>13</v>
      </c>
      <c r="K2" s="5">
        <f>H41+((H44-H41)/(G44-G41))*(G43-G41)</f>
        <v>0.86299999999999999</v>
      </c>
      <c r="L2" s="1" t="s">
        <v>12</v>
      </c>
      <c r="M2" s="6">
        <f>I43</f>
        <v>1.5900000000000001E-7</v>
      </c>
    </row>
    <row r="3" spans="1:13" ht="24" x14ac:dyDescent="0.25">
      <c r="J3" s="7" t="s">
        <v>4</v>
      </c>
      <c r="K3" s="8">
        <v>50</v>
      </c>
      <c r="L3" s="7" t="s">
        <v>4</v>
      </c>
      <c r="M3" s="9">
        <v>50</v>
      </c>
    </row>
    <row r="4" spans="1:13" ht="22.5" x14ac:dyDescent="0.25">
      <c r="G4" s="31" t="s">
        <v>5</v>
      </c>
      <c r="H4" s="32"/>
      <c r="I4" s="32"/>
      <c r="J4" s="10" t="s">
        <v>6</v>
      </c>
      <c r="K4" s="8">
        <v>5</v>
      </c>
      <c r="L4" s="11" t="s">
        <v>6</v>
      </c>
      <c r="M4" s="9">
        <v>6</v>
      </c>
    </row>
    <row r="5" spans="1:13" ht="30" x14ac:dyDescent="0.25">
      <c r="G5" s="12"/>
      <c r="H5" s="13"/>
      <c r="I5" s="13"/>
      <c r="J5" s="4" t="s">
        <v>7</v>
      </c>
      <c r="K5" s="8">
        <f>K3*(K4-1)</f>
        <v>200</v>
      </c>
      <c r="L5" s="15" t="s">
        <v>7</v>
      </c>
      <c r="M5" s="9">
        <f>M3*(M4-1)</f>
        <v>250</v>
      </c>
    </row>
    <row r="6" spans="1:13" x14ac:dyDescent="0.25">
      <c r="G6" s="33" t="s">
        <v>8</v>
      </c>
      <c r="H6" s="33"/>
      <c r="I6" s="33"/>
      <c r="J6" s="33" t="s">
        <v>8</v>
      </c>
      <c r="K6" s="33"/>
      <c r="L6" s="33"/>
      <c r="M6" s="33"/>
    </row>
    <row r="7" spans="1:13" x14ac:dyDescent="0.25">
      <c r="A7" s="19" t="s">
        <v>0</v>
      </c>
      <c r="B7" s="19" t="s">
        <v>1</v>
      </c>
      <c r="C7" s="19" t="s">
        <v>2</v>
      </c>
      <c r="D7" s="20" t="s">
        <v>107</v>
      </c>
      <c r="E7" s="20" t="s">
        <v>108</v>
      </c>
      <c r="G7" s="14" t="s">
        <v>9</v>
      </c>
      <c r="H7" s="14" t="s">
        <v>10</v>
      </c>
      <c r="I7" s="14" t="s">
        <v>11</v>
      </c>
      <c r="J7" s="14" t="s">
        <v>9</v>
      </c>
      <c r="K7" s="14" t="s">
        <v>1</v>
      </c>
      <c r="L7" s="14" t="s">
        <v>9</v>
      </c>
      <c r="M7" s="14" t="s">
        <v>11</v>
      </c>
    </row>
    <row r="8" spans="1:13" x14ac:dyDescent="0.25">
      <c r="A8" s="21">
        <v>1891</v>
      </c>
      <c r="B8" s="22">
        <v>3.3299999999999999E-9</v>
      </c>
      <c r="C8" s="22">
        <v>1.4999999999999999E-14</v>
      </c>
      <c r="D8" s="23" t="s">
        <v>109</v>
      </c>
      <c r="E8" s="24" t="s">
        <v>149</v>
      </c>
      <c r="G8" s="16">
        <f>A8</f>
        <v>1891</v>
      </c>
      <c r="H8" s="17">
        <f>B8</f>
        <v>3.3299999999999999E-9</v>
      </c>
      <c r="I8" s="17">
        <f>C8</f>
        <v>1.4999999999999999E-14</v>
      </c>
      <c r="J8" s="16">
        <f>G8+($K$4-1)*$K$3</f>
        <v>2091</v>
      </c>
      <c r="K8" s="17">
        <f>H8/$K$2</f>
        <v>3.8586326767091536E-9</v>
      </c>
      <c r="L8" s="3">
        <f>G8+$M$5</f>
        <v>2141</v>
      </c>
      <c r="M8" s="17">
        <f>I8/$M$2</f>
        <v>9.433962264150943E-8</v>
      </c>
    </row>
    <row r="9" spans="1:13" x14ac:dyDescent="0.25">
      <c r="A9" s="21">
        <v>1892</v>
      </c>
      <c r="B9" s="22">
        <v>1.1900000000000001E-8</v>
      </c>
      <c r="C9" s="22">
        <v>6.9800000000000003E-14</v>
      </c>
      <c r="D9" s="24" t="s">
        <v>148</v>
      </c>
      <c r="E9" s="24" t="s">
        <v>149</v>
      </c>
      <c r="G9" s="16">
        <f t="shared" ref="G9" si="0">A9</f>
        <v>1892</v>
      </c>
      <c r="H9" s="17">
        <f>B9</f>
        <v>1.1900000000000001E-8</v>
      </c>
      <c r="I9" s="17">
        <f t="shared" ref="I9" si="1">C9</f>
        <v>6.9800000000000003E-14</v>
      </c>
      <c r="J9" s="16">
        <f t="shared" ref="J9:J72" si="2">G9+($K$4-1)*$K$3</f>
        <v>2092</v>
      </c>
      <c r="K9" s="17">
        <f t="shared" ref="K9:K66" si="3">H9/$K$2</f>
        <v>1.3789107763615296E-8</v>
      </c>
      <c r="L9" s="3">
        <f t="shared" ref="L9:L72" si="4">G9+$M$5</f>
        <v>2142</v>
      </c>
      <c r="M9" s="17">
        <f t="shared" ref="M9:M70" si="5">I9/$M$2</f>
        <v>4.389937106918239E-7</v>
      </c>
    </row>
    <row r="10" spans="1:13" x14ac:dyDescent="0.25">
      <c r="A10" s="21">
        <v>1900</v>
      </c>
      <c r="B10" s="22">
        <v>1.33E-8</v>
      </c>
      <c r="C10" s="22">
        <v>5.58E-14</v>
      </c>
      <c r="D10" s="25" t="s">
        <v>14</v>
      </c>
      <c r="E10" s="24" t="s">
        <v>149</v>
      </c>
      <c r="G10" s="16">
        <f t="shared" ref="G10:G41" si="6">A10</f>
        <v>1900</v>
      </c>
      <c r="H10" s="17">
        <f>B10</f>
        <v>1.33E-8</v>
      </c>
      <c r="I10" s="17"/>
      <c r="J10" s="16">
        <f t="shared" si="2"/>
        <v>2100</v>
      </c>
      <c r="K10" s="17">
        <f t="shared" si="3"/>
        <v>1.5411355735805331E-8</v>
      </c>
      <c r="L10" s="3">
        <f t="shared" si="4"/>
        <v>2150</v>
      </c>
      <c r="M10" s="17"/>
    </row>
    <row r="11" spans="1:13" x14ac:dyDescent="0.25">
      <c r="A11" s="21">
        <v>1908</v>
      </c>
      <c r="B11" s="22">
        <v>1.85E-8</v>
      </c>
      <c r="C11" s="22">
        <v>2.34E-14</v>
      </c>
      <c r="D11" s="25" t="s">
        <v>15</v>
      </c>
      <c r="E11" s="24" t="s">
        <v>149</v>
      </c>
      <c r="G11" s="16">
        <f t="shared" si="6"/>
        <v>1908</v>
      </c>
      <c r="H11" s="17">
        <f>B11</f>
        <v>1.85E-8</v>
      </c>
      <c r="I11" s="17"/>
      <c r="J11" s="16">
        <f t="shared" si="2"/>
        <v>2108</v>
      </c>
      <c r="K11" s="17">
        <f t="shared" si="3"/>
        <v>2.1436848203939745E-8</v>
      </c>
      <c r="L11" s="3">
        <f t="shared" si="4"/>
        <v>2158</v>
      </c>
      <c r="M11" s="17"/>
    </row>
    <row r="12" spans="1:13" x14ac:dyDescent="0.25">
      <c r="A12" s="21">
        <v>1910</v>
      </c>
      <c r="B12" s="22">
        <v>3.77E-7</v>
      </c>
      <c r="C12" s="22">
        <v>2.4399999999999999E-14</v>
      </c>
      <c r="D12" s="25" t="s">
        <v>16</v>
      </c>
      <c r="E12" s="24" t="s">
        <v>149</v>
      </c>
      <c r="G12" s="16">
        <f t="shared" si="6"/>
        <v>1910</v>
      </c>
      <c r="H12" s="17">
        <f>B12</f>
        <v>3.77E-7</v>
      </c>
      <c r="I12" s="17"/>
      <c r="J12" s="16">
        <f t="shared" si="2"/>
        <v>2110</v>
      </c>
      <c r="K12" s="17">
        <f t="shared" si="3"/>
        <v>4.3684820393974509E-7</v>
      </c>
      <c r="L12" s="3">
        <f t="shared" si="4"/>
        <v>2160</v>
      </c>
      <c r="M12" s="17"/>
    </row>
    <row r="13" spans="1:13" x14ac:dyDescent="0.25">
      <c r="A13" s="21">
        <v>1911</v>
      </c>
      <c r="B13" s="22">
        <v>2.18E-8</v>
      </c>
      <c r="C13" s="22">
        <v>4.0200000000000002E-14</v>
      </c>
      <c r="D13" s="25" t="s">
        <v>17</v>
      </c>
      <c r="E13" s="24" t="s">
        <v>149</v>
      </c>
      <c r="G13" s="16">
        <f t="shared" si="6"/>
        <v>1911</v>
      </c>
      <c r="H13" s="17"/>
      <c r="I13" s="17"/>
      <c r="J13" s="16">
        <f t="shared" si="2"/>
        <v>2111</v>
      </c>
      <c r="K13" s="17"/>
      <c r="L13" s="3">
        <f t="shared" si="4"/>
        <v>2161</v>
      </c>
      <c r="M13" s="17"/>
    </row>
    <row r="14" spans="1:13" x14ac:dyDescent="0.25">
      <c r="A14" s="21">
        <v>1919</v>
      </c>
      <c r="B14" s="22">
        <v>4.1199999999999998E-8</v>
      </c>
      <c r="C14" s="22">
        <v>2.4099999999999998E-13</v>
      </c>
      <c r="D14" s="25" t="s">
        <v>18</v>
      </c>
      <c r="E14" s="24" t="s">
        <v>149</v>
      </c>
      <c r="G14" s="16">
        <f t="shared" si="6"/>
        <v>1919</v>
      </c>
      <c r="H14" s="17"/>
      <c r="I14" s="17">
        <f>C14</f>
        <v>2.4099999999999998E-13</v>
      </c>
      <c r="J14" s="16">
        <f t="shared" si="2"/>
        <v>2119</v>
      </c>
      <c r="K14" s="17"/>
      <c r="L14" s="3">
        <f t="shared" si="4"/>
        <v>2169</v>
      </c>
      <c r="M14" s="17">
        <f t="shared" si="5"/>
        <v>1.5157232704402514E-6</v>
      </c>
    </row>
    <row r="15" spans="1:13" x14ac:dyDescent="0.25">
      <c r="A15" s="21">
        <v>1920</v>
      </c>
      <c r="B15" s="22">
        <v>3.5800000000000003E-8</v>
      </c>
      <c r="C15" s="22">
        <v>1.9E-13</v>
      </c>
      <c r="D15" s="25" t="s">
        <v>19</v>
      </c>
      <c r="E15" s="24" t="s">
        <v>106</v>
      </c>
      <c r="G15" s="16">
        <f t="shared" si="6"/>
        <v>1920</v>
      </c>
      <c r="H15" s="17"/>
      <c r="I15" s="17"/>
      <c r="J15" s="16">
        <f t="shared" si="2"/>
        <v>2120</v>
      </c>
      <c r="K15" s="17"/>
      <c r="L15" s="3">
        <f t="shared" si="4"/>
        <v>2170</v>
      </c>
      <c r="M15" s="17"/>
    </row>
    <row r="16" spans="1:13" x14ac:dyDescent="0.25">
      <c r="A16" s="21">
        <v>1928</v>
      </c>
      <c r="B16" s="22">
        <v>7.3799999999999999E-8</v>
      </c>
      <c r="C16" s="22">
        <v>5.3800000000000003E-13</v>
      </c>
      <c r="D16" s="25" t="s">
        <v>20</v>
      </c>
      <c r="E16" s="24" t="s">
        <v>106</v>
      </c>
      <c r="G16" s="16">
        <f t="shared" si="6"/>
        <v>1928</v>
      </c>
      <c r="H16" s="17"/>
      <c r="I16" s="17">
        <f>C16</f>
        <v>5.3800000000000003E-13</v>
      </c>
      <c r="J16" s="16">
        <f t="shared" si="2"/>
        <v>2128</v>
      </c>
      <c r="K16" s="17"/>
      <c r="L16" s="3">
        <f t="shared" si="4"/>
        <v>2178</v>
      </c>
      <c r="M16" s="17">
        <f t="shared" si="5"/>
        <v>3.3836477987421386E-6</v>
      </c>
    </row>
    <row r="17" spans="1:13" x14ac:dyDescent="0.25">
      <c r="A17" s="21">
        <v>1929</v>
      </c>
      <c r="B17" s="22">
        <v>7.3799999999999999E-8</v>
      </c>
      <c r="C17" s="22">
        <v>5.4000000000000002E-13</v>
      </c>
      <c r="D17" s="24" t="s">
        <v>21</v>
      </c>
      <c r="E17" s="24" t="s">
        <v>150</v>
      </c>
      <c r="G17" s="16">
        <f t="shared" si="6"/>
        <v>1929</v>
      </c>
      <c r="H17" s="17"/>
      <c r="I17" s="17">
        <f>C17</f>
        <v>5.4000000000000002E-13</v>
      </c>
      <c r="J17" s="16">
        <f t="shared" si="2"/>
        <v>2129</v>
      </c>
      <c r="K17" s="17"/>
      <c r="L17" s="3">
        <f t="shared" si="4"/>
        <v>2179</v>
      </c>
      <c r="M17" s="17">
        <f t="shared" si="5"/>
        <v>3.3962264150943395E-6</v>
      </c>
    </row>
    <row r="18" spans="1:13" x14ac:dyDescent="0.25">
      <c r="A18" s="21">
        <v>1938</v>
      </c>
      <c r="B18" s="22">
        <v>4.2400000000000002E-8</v>
      </c>
      <c r="C18" s="22">
        <v>3.8E-13</v>
      </c>
      <c r="D18" s="24" t="s">
        <v>22</v>
      </c>
      <c r="E18" s="24" t="s">
        <v>110</v>
      </c>
      <c r="G18" s="16">
        <f t="shared" si="6"/>
        <v>1938</v>
      </c>
      <c r="H18" s="17"/>
      <c r="I18" s="17"/>
      <c r="J18" s="16">
        <f t="shared" si="2"/>
        <v>2138</v>
      </c>
      <c r="K18" s="17"/>
      <c r="L18" s="3">
        <f t="shared" si="4"/>
        <v>2188</v>
      </c>
      <c r="M18" s="17"/>
    </row>
    <row r="19" spans="1:13" x14ac:dyDescent="0.25">
      <c r="A19" s="21">
        <v>1939</v>
      </c>
      <c r="B19" s="22">
        <v>4.2399999999999999E-7</v>
      </c>
      <c r="C19" s="22">
        <v>3.7700000000000003E-12</v>
      </c>
      <c r="D19" s="24" t="s">
        <v>23</v>
      </c>
      <c r="E19" s="24" t="s">
        <v>111</v>
      </c>
      <c r="G19" s="16">
        <f t="shared" si="6"/>
        <v>1939</v>
      </c>
      <c r="H19" s="17">
        <f>B19</f>
        <v>4.2399999999999999E-7</v>
      </c>
      <c r="I19" s="17">
        <f>C19</f>
        <v>3.7700000000000003E-12</v>
      </c>
      <c r="J19" s="16">
        <f t="shared" si="2"/>
        <v>2139</v>
      </c>
      <c r="K19" s="17">
        <f t="shared" si="3"/>
        <v>4.9130938586326762E-7</v>
      </c>
      <c r="L19" s="3">
        <f t="shared" si="4"/>
        <v>2189</v>
      </c>
      <c r="M19" s="17">
        <f t="shared" si="5"/>
        <v>2.3710691823899371E-5</v>
      </c>
    </row>
    <row r="20" spans="1:13" x14ac:dyDescent="0.25">
      <c r="A20" s="21">
        <v>1939</v>
      </c>
      <c r="B20" s="22">
        <v>1.9999999999999999E-6</v>
      </c>
      <c r="C20" s="22">
        <v>3.5600000000000002E-12</v>
      </c>
      <c r="D20" s="24" t="s">
        <v>24</v>
      </c>
      <c r="E20" s="24" t="s">
        <v>106</v>
      </c>
      <c r="G20" s="16">
        <f t="shared" si="6"/>
        <v>1939</v>
      </c>
      <c r="H20" s="17">
        <f>B20</f>
        <v>1.9999999999999999E-6</v>
      </c>
      <c r="I20" s="17"/>
      <c r="J20" s="16">
        <f t="shared" si="2"/>
        <v>2139</v>
      </c>
      <c r="K20" s="17">
        <f t="shared" si="3"/>
        <v>2.3174971031286211E-6</v>
      </c>
      <c r="L20" s="3">
        <f t="shared" si="4"/>
        <v>2189</v>
      </c>
      <c r="M20" s="17"/>
    </row>
    <row r="21" spans="1:13" x14ac:dyDescent="0.25">
      <c r="A21" s="21">
        <v>1941</v>
      </c>
      <c r="B21" s="22">
        <v>2.04E-6</v>
      </c>
      <c r="C21" s="22">
        <v>3.9100000000000001E-12</v>
      </c>
      <c r="D21" s="24" t="s">
        <v>25</v>
      </c>
      <c r="E21" s="24" t="s">
        <v>111</v>
      </c>
      <c r="G21" s="16">
        <f t="shared" si="6"/>
        <v>1941</v>
      </c>
      <c r="H21" s="17">
        <f>B21</f>
        <v>2.04E-6</v>
      </c>
      <c r="I21" s="17">
        <f>C21</f>
        <v>3.9100000000000001E-12</v>
      </c>
      <c r="J21" s="16">
        <f t="shared" si="2"/>
        <v>2141</v>
      </c>
      <c r="K21" s="17">
        <f t="shared" si="3"/>
        <v>2.3638470451911936E-6</v>
      </c>
      <c r="L21" s="3">
        <f t="shared" si="4"/>
        <v>2191</v>
      </c>
      <c r="M21" s="17">
        <f t="shared" si="5"/>
        <v>2.4591194968553457E-5</v>
      </c>
    </row>
    <row r="22" spans="1:13" x14ac:dyDescent="0.25">
      <c r="A22" s="21">
        <v>1943</v>
      </c>
      <c r="B22" s="22">
        <v>1.0300000000000001E-6</v>
      </c>
      <c r="C22" s="22">
        <v>2.2499999999999999E-12</v>
      </c>
      <c r="D22" s="24" t="s">
        <v>26</v>
      </c>
      <c r="E22" s="24" t="s">
        <v>106</v>
      </c>
      <c r="G22" s="16">
        <f t="shared" si="6"/>
        <v>1943</v>
      </c>
      <c r="H22" s="17"/>
      <c r="I22" s="17"/>
      <c r="J22" s="16">
        <f t="shared" si="2"/>
        <v>2143</v>
      </c>
      <c r="K22" s="17"/>
      <c r="L22" s="3">
        <f t="shared" si="4"/>
        <v>2193</v>
      </c>
      <c r="M22" s="17"/>
    </row>
    <row r="23" spans="1:13" x14ac:dyDescent="0.25">
      <c r="A23" s="21">
        <v>1943</v>
      </c>
      <c r="B23" s="22">
        <v>2.24E-4</v>
      </c>
      <c r="C23" s="22">
        <v>2.4399999999999998E-10</v>
      </c>
      <c r="D23" s="24" t="s">
        <v>27</v>
      </c>
      <c r="E23" s="24" t="s">
        <v>112</v>
      </c>
      <c r="G23" s="16">
        <f t="shared" si="6"/>
        <v>1943</v>
      </c>
      <c r="H23" s="17">
        <f>B23</f>
        <v>2.24E-4</v>
      </c>
      <c r="I23" s="17">
        <f>C23</f>
        <v>2.4399999999999998E-10</v>
      </c>
      <c r="J23" s="16">
        <f t="shared" si="2"/>
        <v>2143</v>
      </c>
      <c r="K23" s="17">
        <f t="shared" si="3"/>
        <v>2.5955967555040557E-4</v>
      </c>
      <c r="L23" s="3">
        <f t="shared" si="4"/>
        <v>2193</v>
      </c>
      <c r="M23" s="17">
        <f t="shared" si="5"/>
        <v>1.5345911949685533E-3</v>
      </c>
    </row>
    <row r="24" spans="1:13" x14ac:dyDescent="0.25">
      <c r="A24" s="21">
        <v>1943</v>
      </c>
      <c r="B24" s="22">
        <v>2.83E-6</v>
      </c>
      <c r="C24" s="22">
        <v>1.5399999999999999E-12</v>
      </c>
      <c r="D24" s="24" t="s">
        <v>28</v>
      </c>
      <c r="E24" s="24" t="s">
        <v>106</v>
      </c>
      <c r="G24" s="16">
        <f t="shared" si="6"/>
        <v>1943</v>
      </c>
      <c r="H24" s="17"/>
      <c r="I24" s="17"/>
      <c r="J24" s="16">
        <f t="shared" si="2"/>
        <v>2143</v>
      </c>
      <c r="K24" s="17"/>
      <c r="L24" s="3">
        <f t="shared" si="4"/>
        <v>2193</v>
      </c>
      <c r="M24" s="17"/>
    </row>
    <row r="25" spans="1:13" x14ac:dyDescent="0.25">
      <c r="A25" s="21">
        <v>1944</v>
      </c>
      <c r="B25" s="22">
        <v>2.3300000000000001E-6</v>
      </c>
      <c r="C25" s="22">
        <v>8.6600000000000005E-13</v>
      </c>
      <c r="D25" s="24" t="s">
        <v>29</v>
      </c>
      <c r="E25" s="24" t="s">
        <v>106</v>
      </c>
      <c r="G25" s="16">
        <f t="shared" si="6"/>
        <v>1944</v>
      </c>
      <c r="H25" s="17"/>
      <c r="I25" s="17"/>
      <c r="J25" s="16">
        <f t="shared" si="2"/>
        <v>2144</v>
      </c>
      <c r="K25" s="17"/>
      <c r="L25" s="3">
        <f t="shared" si="4"/>
        <v>2194</v>
      </c>
      <c r="M25" s="17"/>
    </row>
    <row r="26" spans="1:13" x14ac:dyDescent="0.25">
      <c r="A26" s="21">
        <v>1945</v>
      </c>
      <c r="B26" s="22">
        <v>2.04E-6</v>
      </c>
      <c r="C26" s="22">
        <v>4.6700000000000001E-12</v>
      </c>
      <c r="D26" s="24" t="s">
        <v>25</v>
      </c>
      <c r="E26" s="24" t="s">
        <v>111</v>
      </c>
      <c r="G26" s="16">
        <f t="shared" si="6"/>
        <v>1945</v>
      </c>
      <c r="H26" s="17"/>
      <c r="I26" s="17"/>
      <c r="J26" s="16">
        <f t="shared" si="2"/>
        <v>2145</v>
      </c>
      <c r="K26" s="17"/>
      <c r="L26" s="3">
        <f t="shared" si="4"/>
        <v>2195</v>
      </c>
      <c r="M26" s="17"/>
    </row>
    <row r="27" spans="1:13" x14ac:dyDescent="0.25">
      <c r="A27" s="21">
        <v>1946</v>
      </c>
      <c r="B27" s="22">
        <v>3.2899999999999998E-6</v>
      </c>
      <c r="C27" s="22">
        <v>8.4400000000000004E-13</v>
      </c>
      <c r="D27" s="24" t="s">
        <v>30</v>
      </c>
      <c r="E27" s="24" t="s">
        <v>106</v>
      </c>
      <c r="G27" s="16">
        <f t="shared" si="6"/>
        <v>1946</v>
      </c>
      <c r="H27" s="17"/>
      <c r="I27" s="17"/>
      <c r="J27" s="16">
        <f t="shared" si="2"/>
        <v>2146</v>
      </c>
      <c r="K27" s="17"/>
      <c r="L27" s="3">
        <f t="shared" si="4"/>
        <v>2196</v>
      </c>
      <c r="M27" s="17"/>
    </row>
    <row r="28" spans="1:13" x14ac:dyDescent="0.25">
      <c r="A28" s="21">
        <v>1946</v>
      </c>
      <c r="B28" s="26">
        <v>2.8900000000000002E-3</v>
      </c>
      <c r="C28" s="22">
        <v>6.1800000000000004E-10</v>
      </c>
      <c r="D28" s="24" t="s">
        <v>31</v>
      </c>
      <c r="E28" s="24" t="s">
        <v>113</v>
      </c>
      <c r="G28" s="16">
        <f t="shared" si="6"/>
        <v>1946</v>
      </c>
      <c r="H28" s="17">
        <f>B28</f>
        <v>2.8900000000000002E-3</v>
      </c>
      <c r="I28" s="17">
        <f>C28</f>
        <v>6.1800000000000004E-10</v>
      </c>
      <c r="J28" s="16">
        <f t="shared" si="2"/>
        <v>2146</v>
      </c>
      <c r="K28" s="17">
        <f t="shared" si="3"/>
        <v>3.3487833140208576E-3</v>
      </c>
      <c r="L28" s="3">
        <f t="shared" si="4"/>
        <v>2196</v>
      </c>
      <c r="M28" s="17">
        <f t="shared" si="5"/>
        <v>3.8867924528301887E-3</v>
      </c>
    </row>
    <row r="29" spans="1:13" x14ac:dyDescent="0.25">
      <c r="A29" s="21">
        <v>1947</v>
      </c>
      <c r="B29" s="22">
        <v>6.2199999999999997E-6</v>
      </c>
      <c r="C29" s="22">
        <v>2.9500000000000002E-12</v>
      </c>
      <c r="D29" s="24" t="s">
        <v>32</v>
      </c>
      <c r="E29" s="24" t="s">
        <v>106</v>
      </c>
      <c r="G29" s="16">
        <f t="shared" si="6"/>
        <v>1947</v>
      </c>
      <c r="H29" s="17"/>
      <c r="I29" s="17"/>
      <c r="J29" s="16">
        <f t="shared" si="2"/>
        <v>2147</v>
      </c>
      <c r="K29" s="17"/>
      <c r="L29" s="3">
        <f t="shared" si="4"/>
        <v>2197</v>
      </c>
      <c r="M29" s="17"/>
    </row>
    <row r="30" spans="1:13" x14ac:dyDescent="0.25">
      <c r="A30" s="21">
        <v>1948</v>
      </c>
      <c r="B30" s="22">
        <v>5.9699999999999998E-4</v>
      </c>
      <c r="C30" s="22">
        <v>1.79E-10</v>
      </c>
      <c r="D30" s="24" t="s">
        <v>33</v>
      </c>
      <c r="E30" s="24" t="s">
        <v>114</v>
      </c>
      <c r="G30" s="16">
        <f t="shared" si="6"/>
        <v>1948</v>
      </c>
      <c r="H30" s="17"/>
      <c r="I30" s="17"/>
      <c r="J30" s="16">
        <f t="shared" si="2"/>
        <v>2148</v>
      </c>
      <c r="K30" s="17"/>
      <c r="L30" s="3">
        <f t="shared" si="4"/>
        <v>2198</v>
      </c>
      <c r="M30" s="17"/>
    </row>
    <row r="31" spans="1:13" x14ac:dyDescent="0.25">
      <c r="A31" s="21">
        <v>1949</v>
      </c>
      <c r="B31" s="22">
        <v>2.5500000000000002E-3</v>
      </c>
      <c r="C31" s="22">
        <v>3.8199999999999996E-9</v>
      </c>
      <c r="D31" s="24" t="s">
        <v>34</v>
      </c>
      <c r="E31" s="24" t="s">
        <v>115</v>
      </c>
      <c r="G31" s="16">
        <f t="shared" si="6"/>
        <v>1949</v>
      </c>
      <c r="H31" s="17"/>
      <c r="I31" s="17">
        <f>C31</f>
        <v>3.8199999999999996E-9</v>
      </c>
      <c r="J31" s="16">
        <f t="shared" si="2"/>
        <v>2149</v>
      </c>
      <c r="K31" s="17"/>
      <c r="L31" s="3">
        <f t="shared" si="4"/>
        <v>2199</v>
      </c>
      <c r="M31" s="17">
        <f t="shared" si="5"/>
        <v>2.4025157232704399E-2</v>
      </c>
    </row>
    <row r="32" spans="1:13" x14ac:dyDescent="0.25">
      <c r="A32" s="21">
        <v>1950</v>
      </c>
      <c r="B32" s="22">
        <v>4.1599999999999996E-3</v>
      </c>
      <c r="C32" s="22">
        <v>7.8799999999999997E-10</v>
      </c>
      <c r="D32" s="24" t="s">
        <v>35</v>
      </c>
      <c r="E32" s="24" t="s">
        <v>116</v>
      </c>
      <c r="G32" s="16">
        <f t="shared" si="6"/>
        <v>1950</v>
      </c>
      <c r="H32" s="17">
        <f>B32</f>
        <v>4.1599999999999996E-3</v>
      </c>
      <c r="I32" s="17"/>
      <c r="J32" s="16">
        <f t="shared" si="2"/>
        <v>2150</v>
      </c>
      <c r="K32" s="17">
        <f t="shared" si="3"/>
        <v>4.8203939745075312E-3</v>
      </c>
      <c r="L32" s="3">
        <f t="shared" si="4"/>
        <v>2200</v>
      </c>
      <c r="M32" s="17"/>
    </row>
    <row r="33" spans="1:13" x14ac:dyDescent="0.25">
      <c r="A33" s="21">
        <v>1951</v>
      </c>
      <c r="B33" s="22">
        <v>5.7499999999999999E-3</v>
      </c>
      <c r="C33" s="22">
        <v>1.0000000000000001E-9</v>
      </c>
      <c r="D33" s="24" t="s">
        <v>36</v>
      </c>
      <c r="E33" s="24" t="s">
        <v>117</v>
      </c>
      <c r="G33" s="16">
        <f t="shared" si="6"/>
        <v>1951</v>
      </c>
      <c r="H33" s="17">
        <f>B33</f>
        <v>5.7499999999999999E-3</v>
      </c>
      <c r="I33" s="17"/>
      <c r="J33" s="16">
        <f t="shared" si="2"/>
        <v>2151</v>
      </c>
      <c r="K33" s="17">
        <f t="shared" si="3"/>
        <v>6.6628041714947859E-3</v>
      </c>
      <c r="L33" s="3">
        <f t="shared" si="4"/>
        <v>2201</v>
      </c>
      <c r="M33" s="17"/>
    </row>
    <row r="34" spans="1:13" x14ac:dyDescent="0.25">
      <c r="A34" s="21">
        <v>1952</v>
      </c>
      <c r="B34" s="22">
        <v>9.3300000000000005E-6</v>
      </c>
      <c r="C34" s="22">
        <v>1.54E-11</v>
      </c>
      <c r="D34" s="24" t="s">
        <v>37</v>
      </c>
      <c r="E34" s="24" t="s">
        <v>111</v>
      </c>
      <c r="G34" s="16">
        <f t="shared" si="6"/>
        <v>1952</v>
      </c>
      <c r="H34" s="17"/>
      <c r="I34" s="17"/>
      <c r="J34" s="16">
        <f t="shared" si="2"/>
        <v>2152</v>
      </c>
      <c r="K34" s="17"/>
      <c r="L34" s="3">
        <f t="shared" si="4"/>
        <v>2202</v>
      </c>
      <c r="M34" s="17"/>
    </row>
    <row r="35" spans="1:13" x14ac:dyDescent="0.25">
      <c r="A35" s="21">
        <v>1952</v>
      </c>
      <c r="B35" s="22">
        <v>1.7600000000000001E-3</v>
      </c>
      <c r="C35" s="22">
        <v>2.9100000000000001E-9</v>
      </c>
      <c r="D35" s="24" t="s">
        <v>38</v>
      </c>
      <c r="E35" s="24" t="s">
        <v>118</v>
      </c>
      <c r="G35" s="16">
        <f t="shared" si="6"/>
        <v>1952</v>
      </c>
      <c r="H35" s="17"/>
      <c r="I35" s="17">
        <f>C35</f>
        <v>2.9100000000000001E-9</v>
      </c>
      <c r="J35" s="16">
        <f t="shared" si="2"/>
        <v>2152</v>
      </c>
      <c r="K35" s="17"/>
      <c r="L35" s="3">
        <f t="shared" si="4"/>
        <v>2202</v>
      </c>
      <c r="M35" s="17"/>
    </row>
    <row r="36" spans="1:13" x14ac:dyDescent="0.25">
      <c r="A36" s="21">
        <v>1953</v>
      </c>
      <c r="B36" s="22">
        <v>9.6599999999999995E-4</v>
      </c>
      <c r="C36" s="22">
        <v>8.08E-10</v>
      </c>
      <c r="D36" s="24" t="s">
        <v>39</v>
      </c>
      <c r="E36" s="24" t="s">
        <v>119</v>
      </c>
      <c r="G36" s="16">
        <f t="shared" si="6"/>
        <v>1953</v>
      </c>
      <c r="H36" s="17"/>
      <c r="I36" s="17"/>
      <c r="J36" s="16">
        <f t="shared" si="2"/>
        <v>2153</v>
      </c>
      <c r="K36" s="17"/>
      <c r="L36" s="3">
        <f t="shared" si="4"/>
        <v>2203</v>
      </c>
      <c r="M36" s="17"/>
    </row>
    <row r="37" spans="1:13" x14ac:dyDescent="0.25">
      <c r="A37" s="21">
        <v>1954</v>
      </c>
      <c r="B37" s="22">
        <v>1.6999999999999999E-3</v>
      </c>
      <c r="C37" s="22">
        <v>5.7399999999999998E-10</v>
      </c>
      <c r="D37" s="24" t="s">
        <v>40</v>
      </c>
      <c r="E37" s="24" t="s">
        <v>120</v>
      </c>
      <c r="G37" s="16">
        <f t="shared" si="6"/>
        <v>1954</v>
      </c>
      <c r="H37" s="17"/>
      <c r="I37" s="17"/>
      <c r="J37" s="16">
        <f t="shared" si="2"/>
        <v>2154</v>
      </c>
      <c r="K37" s="17"/>
      <c r="L37" s="3">
        <f t="shared" si="4"/>
        <v>2204</v>
      </c>
      <c r="M37" s="17"/>
    </row>
    <row r="38" spans="1:13" x14ac:dyDescent="0.25">
      <c r="A38" s="21">
        <v>1955</v>
      </c>
      <c r="B38" s="22">
        <v>6.9400000000000003E-2</v>
      </c>
      <c r="C38" s="22">
        <v>5.9599999999999998E-8</v>
      </c>
      <c r="D38" s="24" t="s">
        <v>41</v>
      </c>
      <c r="E38" s="24" t="s">
        <v>121</v>
      </c>
      <c r="G38" s="16">
        <f t="shared" si="6"/>
        <v>1955</v>
      </c>
      <c r="H38" s="17">
        <f>B38</f>
        <v>6.9400000000000003E-2</v>
      </c>
      <c r="I38" s="17">
        <f>C38</f>
        <v>5.9599999999999998E-8</v>
      </c>
      <c r="J38" s="16">
        <f t="shared" si="2"/>
        <v>2155</v>
      </c>
      <c r="K38" s="17">
        <f t="shared" si="3"/>
        <v>8.0417149478563155E-2</v>
      </c>
      <c r="L38" s="3">
        <f t="shared" si="4"/>
        <v>2205</v>
      </c>
      <c r="M38" s="17">
        <f t="shared" si="5"/>
        <v>0.37484276729559746</v>
      </c>
    </row>
    <row r="39" spans="1:13" x14ac:dyDescent="0.25">
      <c r="A39" s="21">
        <v>1955</v>
      </c>
      <c r="B39" s="22">
        <v>5.3600000000000002E-2</v>
      </c>
      <c r="C39" s="22">
        <v>4.6099999999999996E-9</v>
      </c>
      <c r="D39" s="24" t="s">
        <v>42</v>
      </c>
      <c r="E39" s="24" t="s">
        <v>122</v>
      </c>
      <c r="G39" s="16">
        <f t="shared" si="6"/>
        <v>1955</v>
      </c>
      <c r="H39" s="17"/>
      <c r="I39" s="17"/>
      <c r="J39" s="16">
        <f t="shared" si="2"/>
        <v>2155</v>
      </c>
      <c r="K39" s="17"/>
      <c r="L39" s="3">
        <f t="shared" si="4"/>
        <v>2205</v>
      </c>
      <c r="M39" s="17"/>
    </row>
    <row r="40" spans="1:13" x14ac:dyDescent="0.25">
      <c r="A40" s="21">
        <v>1956</v>
      </c>
      <c r="B40" s="22">
        <v>7.0100000000000002E-4</v>
      </c>
      <c r="C40" s="22">
        <v>2.4899999999999999E-9</v>
      </c>
      <c r="D40" s="24" t="s">
        <v>43</v>
      </c>
      <c r="E40" s="24" t="s">
        <v>123</v>
      </c>
      <c r="G40" s="16">
        <f t="shared" si="6"/>
        <v>1956</v>
      </c>
      <c r="H40" s="17"/>
      <c r="I40" s="17"/>
      <c r="J40" s="16">
        <f t="shared" si="2"/>
        <v>2156</v>
      </c>
      <c r="K40" s="17"/>
      <c r="L40" s="3">
        <f t="shared" si="4"/>
        <v>2206</v>
      </c>
      <c r="M40" s="17"/>
    </row>
    <row r="41" spans="1:13" x14ac:dyDescent="0.25">
      <c r="A41" s="21">
        <v>1959</v>
      </c>
      <c r="B41" s="22">
        <v>0.32600000000000001</v>
      </c>
      <c r="C41" s="22">
        <v>2.07E-8</v>
      </c>
      <c r="D41" s="24" t="s">
        <v>44</v>
      </c>
      <c r="E41" s="24" t="s">
        <v>124</v>
      </c>
      <c r="G41" s="16">
        <f t="shared" si="6"/>
        <v>1959</v>
      </c>
      <c r="H41" s="17">
        <f>B41</f>
        <v>0.32600000000000001</v>
      </c>
      <c r="I41" s="17"/>
      <c r="J41" s="16">
        <f t="shared" si="2"/>
        <v>2159</v>
      </c>
      <c r="K41" s="17">
        <f t="shared" si="3"/>
        <v>0.37775202780996525</v>
      </c>
      <c r="L41" s="3">
        <f t="shared" si="4"/>
        <v>2209</v>
      </c>
      <c r="M41" s="17"/>
    </row>
    <row r="42" spans="1:13" x14ac:dyDescent="0.25">
      <c r="A42" s="21">
        <v>1960</v>
      </c>
      <c r="B42" s="22">
        <v>1.0300000000000001E-3</v>
      </c>
      <c r="C42" s="22">
        <v>9.9299999999999998E-10</v>
      </c>
      <c r="D42" s="24" t="s">
        <v>45</v>
      </c>
      <c r="E42" s="24" t="s">
        <v>124</v>
      </c>
      <c r="G42" s="16">
        <f t="shared" ref="G42:G73" si="7">A42</f>
        <v>1960</v>
      </c>
      <c r="H42" s="17"/>
      <c r="I42" s="17"/>
      <c r="J42" s="16">
        <f t="shared" si="2"/>
        <v>2160</v>
      </c>
      <c r="K42" s="17"/>
      <c r="L42" s="3">
        <f t="shared" si="4"/>
        <v>2210</v>
      </c>
      <c r="M42" s="17"/>
    </row>
    <row r="43" spans="1:13" x14ac:dyDescent="0.25">
      <c r="A43" s="21">
        <v>1960</v>
      </c>
      <c r="B43" s="22">
        <v>0.124</v>
      </c>
      <c r="C43" s="22">
        <v>1.5900000000000001E-7</v>
      </c>
      <c r="D43" s="24" t="s">
        <v>46</v>
      </c>
      <c r="E43" s="24" t="s">
        <v>125</v>
      </c>
      <c r="G43" s="16">
        <f t="shared" si="7"/>
        <v>1960</v>
      </c>
      <c r="H43" s="17"/>
      <c r="I43" s="17">
        <f>C43</f>
        <v>1.5900000000000001E-7</v>
      </c>
      <c r="J43" s="16">
        <f t="shared" si="2"/>
        <v>2160</v>
      </c>
      <c r="K43" s="17"/>
      <c r="L43" s="3">
        <f t="shared" si="4"/>
        <v>2210</v>
      </c>
      <c r="M43" s="17">
        <f t="shared" si="5"/>
        <v>1</v>
      </c>
    </row>
    <row r="44" spans="1:13" x14ac:dyDescent="0.25">
      <c r="A44" s="21">
        <v>1961</v>
      </c>
      <c r="B44" s="22">
        <v>1.4</v>
      </c>
      <c r="C44" s="22">
        <v>5.4599999999999999E-8</v>
      </c>
      <c r="D44" s="24" t="s">
        <v>47</v>
      </c>
      <c r="E44" s="24" t="s">
        <v>126</v>
      </c>
      <c r="G44" s="16">
        <f t="shared" si="7"/>
        <v>1961</v>
      </c>
      <c r="H44" s="17">
        <f>B44</f>
        <v>1.4</v>
      </c>
      <c r="I44" s="17"/>
      <c r="J44" s="16">
        <f t="shared" si="2"/>
        <v>2161</v>
      </c>
      <c r="K44" s="17">
        <f t="shared" si="3"/>
        <v>1.6222479721900347</v>
      </c>
      <c r="L44" s="3">
        <f t="shared" si="4"/>
        <v>2211</v>
      </c>
      <c r="M44" s="17"/>
    </row>
    <row r="45" spans="1:13" x14ac:dyDescent="0.25">
      <c r="A45" s="21">
        <v>1962</v>
      </c>
      <c r="B45" s="22">
        <v>9.8900000000000002E-2</v>
      </c>
      <c r="C45" s="22">
        <v>1.96E-8</v>
      </c>
      <c r="D45" s="24" t="s">
        <v>48</v>
      </c>
      <c r="E45" s="24" t="s">
        <v>122</v>
      </c>
      <c r="G45" s="16">
        <f t="shared" si="7"/>
        <v>1962</v>
      </c>
      <c r="H45" s="17"/>
      <c r="I45" s="17"/>
      <c r="J45" s="16">
        <f t="shared" si="2"/>
        <v>2162</v>
      </c>
      <c r="K45" s="17"/>
      <c r="L45" s="3">
        <f t="shared" si="4"/>
        <v>2212</v>
      </c>
      <c r="M45" s="17"/>
    </row>
    <row r="46" spans="1:13" x14ac:dyDescent="0.25">
      <c r="A46" s="21">
        <v>1963</v>
      </c>
      <c r="B46" s="22">
        <v>6.3E-2</v>
      </c>
      <c r="C46" s="22">
        <v>2.25E-8</v>
      </c>
      <c r="D46" s="24" t="s">
        <v>49</v>
      </c>
      <c r="E46" s="24" t="s">
        <v>127</v>
      </c>
      <c r="G46" s="16">
        <f t="shared" si="7"/>
        <v>1963</v>
      </c>
      <c r="H46" s="17"/>
      <c r="I46" s="17"/>
      <c r="J46" s="16">
        <f t="shared" si="2"/>
        <v>2163</v>
      </c>
      <c r="K46" s="17"/>
      <c r="L46" s="3">
        <f t="shared" si="4"/>
        <v>2213</v>
      </c>
      <c r="M46" s="17"/>
    </row>
    <row r="47" spans="1:13" x14ac:dyDescent="0.25">
      <c r="A47" s="21">
        <v>1963</v>
      </c>
      <c r="B47" s="22">
        <v>0.15</v>
      </c>
      <c r="C47" s="22">
        <v>2.14E-8</v>
      </c>
      <c r="D47" s="24" t="s">
        <v>50</v>
      </c>
      <c r="E47" s="24" t="s">
        <v>122</v>
      </c>
      <c r="G47" s="16">
        <f t="shared" si="7"/>
        <v>1963</v>
      </c>
      <c r="H47" s="17"/>
      <c r="I47" s="17"/>
      <c r="J47" s="16">
        <f t="shared" si="2"/>
        <v>2163</v>
      </c>
      <c r="K47" s="17"/>
      <c r="L47" s="3">
        <f t="shared" si="4"/>
        <v>2213</v>
      </c>
      <c r="M47" s="17"/>
    </row>
    <row r="48" spans="1:13" x14ac:dyDescent="0.25">
      <c r="A48" s="21">
        <v>1964</v>
      </c>
      <c r="B48" s="22">
        <v>0.16900000000000001</v>
      </c>
      <c r="C48" s="22">
        <v>1.14E-7</v>
      </c>
      <c r="D48" s="24" t="s">
        <v>51</v>
      </c>
      <c r="E48" s="24" t="s">
        <v>128</v>
      </c>
      <c r="G48" s="16">
        <f t="shared" si="7"/>
        <v>1964</v>
      </c>
      <c r="H48" s="17"/>
      <c r="I48" s="17"/>
      <c r="J48" s="16">
        <f t="shared" si="2"/>
        <v>2164</v>
      </c>
      <c r="K48" s="17"/>
      <c r="L48" s="3">
        <f t="shared" si="4"/>
        <v>2214</v>
      </c>
      <c r="M48" s="17"/>
    </row>
    <row r="49" spans="1:13" x14ac:dyDescent="0.25">
      <c r="A49" s="21">
        <v>1964</v>
      </c>
      <c r="B49" s="22">
        <v>8.76</v>
      </c>
      <c r="C49" s="22">
        <v>3.5499999999999999E-7</v>
      </c>
      <c r="D49" s="24" t="s">
        <v>52</v>
      </c>
      <c r="E49" s="24" t="s">
        <v>129</v>
      </c>
      <c r="G49" s="16">
        <f t="shared" si="7"/>
        <v>1964</v>
      </c>
      <c r="H49" s="17">
        <f>B49</f>
        <v>8.76</v>
      </c>
      <c r="I49" s="17">
        <f>C49</f>
        <v>3.5499999999999999E-7</v>
      </c>
      <c r="J49" s="16">
        <f t="shared" si="2"/>
        <v>2164</v>
      </c>
      <c r="K49" s="17">
        <f t="shared" si="3"/>
        <v>10.15063731170336</v>
      </c>
      <c r="L49" s="3">
        <f t="shared" si="4"/>
        <v>2214</v>
      </c>
      <c r="M49" s="17">
        <f t="shared" si="5"/>
        <v>2.232704402515723</v>
      </c>
    </row>
    <row r="50" spans="1:13" x14ac:dyDescent="0.25">
      <c r="A50" s="21">
        <v>1965</v>
      </c>
      <c r="B50" s="22">
        <v>0.15</v>
      </c>
      <c r="C50" s="22">
        <v>6.1999999999999999E-7</v>
      </c>
      <c r="D50" s="24" t="s">
        <v>53</v>
      </c>
      <c r="E50" s="24" t="s">
        <v>122</v>
      </c>
      <c r="G50" s="16">
        <f t="shared" si="7"/>
        <v>1965</v>
      </c>
      <c r="H50" s="17"/>
      <c r="I50" s="17">
        <f>C50</f>
        <v>6.1999999999999999E-7</v>
      </c>
      <c r="J50" s="16">
        <f t="shared" si="2"/>
        <v>2165</v>
      </c>
      <c r="K50" s="17"/>
      <c r="L50" s="3">
        <f t="shared" si="4"/>
        <v>2215</v>
      </c>
      <c r="M50" s="17">
        <f t="shared" si="5"/>
        <v>3.8993710691823895</v>
      </c>
    </row>
    <row r="51" spans="1:13" x14ac:dyDescent="0.25">
      <c r="A51" s="21">
        <v>1966</v>
      </c>
      <c r="B51" s="22">
        <v>2.54</v>
      </c>
      <c r="C51" s="22">
        <v>1.08E-7</v>
      </c>
      <c r="D51" s="24" t="s">
        <v>54</v>
      </c>
      <c r="E51" s="24" t="s">
        <v>130</v>
      </c>
      <c r="G51" s="16">
        <f t="shared" si="7"/>
        <v>1966</v>
      </c>
      <c r="H51" s="17"/>
      <c r="I51" s="17"/>
      <c r="J51" s="16">
        <f t="shared" si="2"/>
        <v>2166</v>
      </c>
      <c r="K51" s="17"/>
      <c r="L51" s="3">
        <f t="shared" si="4"/>
        <v>2216</v>
      </c>
      <c r="M51" s="17"/>
    </row>
    <row r="52" spans="1:13" x14ac:dyDescent="0.25">
      <c r="A52" s="21">
        <v>1967</v>
      </c>
      <c r="B52" s="22">
        <v>1.24</v>
      </c>
      <c r="C52" s="22">
        <v>9.0499999999999996E-8</v>
      </c>
      <c r="D52" s="24" t="s">
        <v>55</v>
      </c>
      <c r="E52" s="24" t="s">
        <v>131</v>
      </c>
      <c r="G52" s="16">
        <f t="shared" si="7"/>
        <v>1967</v>
      </c>
      <c r="H52" s="17"/>
      <c r="I52" s="17"/>
      <c r="J52" s="16">
        <f t="shared" si="2"/>
        <v>2167</v>
      </c>
      <c r="K52" s="17"/>
      <c r="L52" s="3">
        <f t="shared" si="4"/>
        <v>2217</v>
      </c>
      <c r="M52" s="17"/>
    </row>
    <row r="53" spans="1:13" x14ac:dyDescent="0.25">
      <c r="A53" s="21">
        <v>1968</v>
      </c>
      <c r="B53" s="22">
        <v>0.65500000000000003</v>
      </c>
      <c r="C53" s="22">
        <v>2.9900000000000002E-7</v>
      </c>
      <c r="D53" s="24" t="s">
        <v>56</v>
      </c>
      <c r="E53" s="24" t="s">
        <v>122</v>
      </c>
      <c r="G53" s="16">
        <f t="shared" si="7"/>
        <v>1968</v>
      </c>
      <c r="H53" s="17"/>
      <c r="I53" s="17"/>
      <c r="J53" s="16">
        <f t="shared" si="2"/>
        <v>2168</v>
      </c>
      <c r="K53" s="17"/>
      <c r="L53" s="3">
        <f t="shared" si="4"/>
        <v>2218</v>
      </c>
      <c r="M53" s="17"/>
    </row>
    <row r="54" spans="1:13" x14ac:dyDescent="0.25">
      <c r="A54" s="21">
        <v>1969</v>
      </c>
      <c r="B54" s="22">
        <v>25.7</v>
      </c>
      <c r="C54" s="22">
        <v>6.1600000000000001E-7</v>
      </c>
      <c r="D54" s="24" t="s">
        <v>57</v>
      </c>
      <c r="E54" s="24" t="s">
        <v>122</v>
      </c>
      <c r="G54" s="16">
        <f t="shared" si="7"/>
        <v>1969</v>
      </c>
      <c r="H54" s="17">
        <f>B54</f>
        <v>25.7</v>
      </c>
      <c r="I54" s="17"/>
      <c r="J54" s="16">
        <f t="shared" si="2"/>
        <v>2169</v>
      </c>
      <c r="K54" s="17">
        <f t="shared" si="3"/>
        <v>29.779837775202779</v>
      </c>
      <c r="L54" s="3">
        <f t="shared" si="4"/>
        <v>2219</v>
      </c>
      <c r="M54" s="17"/>
    </row>
    <row r="55" spans="1:13" x14ac:dyDescent="0.25">
      <c r="A55" s="21">
        <v>1969</v>
      </c>
      <c r="B55" s="22">
        <v>0.11749999999999999</v>
      </c>
      <c r="C55" s="22">
        <v>3.7100000000000001E-6</v>
      </c>
      <c r="D55" s="24" t="s">
        <v>58</v>
      </c>
      <c r="E55" s="24" t="s">
        <v>122</v>
      </c>
      <c r="G55" s="16">
        <f t="shared" si="7"/>
        <v>1969</v>
      </c>
      <c r="H55" s="17"/>
      <c r="I55" s="17">
        <f>C55</f>
        <v>3.7100000000000001E-6</v>
      </c>
      <c r="J55" s="16">
        <f t="shared" si="2"/>
        <v>2169</v>
      </c>
      <c r="K55" s="17"/>
      <c r="L55" s="3">
        <f t="shared" si="4"/>
        <v>2219</v>
      </c>
      <c r="M55" s="17">
        <f t="shared" si="5"/>
        <v>23.333333333333332</v>
      </c>
    </row>
    <row r="56" spans="1:13" x14ac:dyDescent="0.25">
      <c r="A56" s="21">
        <v>1970</v>
      </c>
      <c r="B56" s="22">
        <v>0.64900000000000002</v>
      </c>
      <c r="C56" s="22">
        <v>8.1899999999999999E-8</v>
      </c>
      <c r="D56" s="24" t="s">
        <v>59</v>
      </c>
      <c r="E56" s="24" t="s">
        <v>122</v>
      </c>
      <c r="G56" s="16">
        <f t="shared" si="7"/>
        <v>1970</v>
      </c>
      <c r="H56" s="17"/>
      <c r="I56" s="17"/>
      <c r="J56" s="16">
        <f t="shared" si="2"/>
        <v>2170</v>
      </c>
      <c r="K56" s="17"/>
      <c r="L56" s="3">
        <f t="shared" si="4"/>
        <v>2220</v>
      </c>
      <c r="M56" s="17"/>
    </row>
    <row r="57" spans="1:13" x14ac:dyDescent="0.25">
      <c r="A57" s="21">
        <v>1971</v>
      </c>
      <c r="B57" s="22">
        <v>0.105</v>
      </c>
      <c r="C57" s="22">
        <v>2.7799999999999997E-7</v>
      </c>
      <c r="D57" s="24" t="s">
        <v>60</v>
      </c>
      <c r="E57" s="24" t="s">
        <v>122</v>
      </c>
      <c r="G57" s="16">
        <f t="shared" si="7"/>
        <v>1971</v>
      </c>
      <c r="H57" s="17"/>
      <c r="I57" s="17"/>
      <c r="J57" s="16">
        <f t="shared" si="2"/>
        <v>2171</v>
      </c>
      <c r="K57" s="17"/>
      <c r="L57" s="3">
        <f t="shared" si="4"/>
        <v>2221</v>
      </c>
      <c r="M57" s="17"/>
    </row>
    <row r="58" spans="1:13" x14ac:dyDescent="0.25">
      <c r="A58" s="21">
        <v>1972</v>
      </c>
      <c r="B58" s="22">
        <v>17.3</v>
      </c>
      <c r="C58" s="22">
        <v>5.9800000000000003E-7</v>
      </c>
      <c r="D58" s="24" t="s">
        <v>61</v>
      </c>
      <c r="E58" s="24" t="s">
        <v>122</v>
      </c>
      <c r="G58" s="16">
        <f t="shared" si="7"/>
        <v>1972</v>
      </c>
      <c r="H58" s="17"/>
      <c r="I58" s="17"/>
      <c r="J58" s="16">
        <f t="shared" si="2"/>
        <v>2172</v>
      </c>
      <c r="K58" s="17"/>
      <c r="L58" s="3">
        <f t="shared" si="4"/>
        <v>2222</v>
      </c>
      <c r="M58" s="17"/>
    </row>
    <row r="59" spans="1:13" x14ac:dyDescent="0.25">
      <c r="A59" s="21">
        <v>1972</v>
      </c>
      <c r="B59" s="22">
        <v>7.4999999999999997E-2</v>
      </c>
      <c r="C59" s="22">
        <v>1.73E-6</v>
      </c>
      <c r="D59" s="24" t="s">
        <v>62</v>
      </c>
      <c r="E59" s="24" t="s">
        <v>122</v>
      </c>
      <c r="G59" s="16">
        <f t="shared" si="7"/>
        <v>1972</v>
      </c>
      <c r="H59" s="17"/>
      <c r="I59" s="17"/>
      <c r="J59" s="16">
        <f t="shared" si="2"/>
        <v>2172</v>
      </c>
      <c r="K59" s="17"/>
      <c r="L59" s="3">
        <f t="shared" si="4"/>
        <v>2222</v>
      </c>
      <c r="M59" s="17"/>
    </row>
    <row r="60" spans="1:13" x14ac:dyDescent="0.25">
      <c r="A60" s="21">
        <v>1973</v>
      </c>
      <c r="B60" s="22">
        <v>0.36</v>
      </c>
      <c r="C60" s="22">
        <v>1.24E-5</v>
      </c>
      <c r="D60" s="24" t="s">
        <v>63</v>
      </c>
      <c r="E60" s="24" t="s">
        <v>122</v>
      </c>
      <c r="G60" s="16">
        <f t="shared" si="7"/>
        <v>1973</v>
      </c>
      <c r="H60" s="17"/>
      <c r="I60" s="17">
        <f>C60</f>
        <v>1.24E-5</v>
      </c>
      <c r="J60" s="16">
        <f t="shared" si="2"/>
        <v>2173</v>
      </c>
      <c r="K60" s="17"/>
      <c r="L60" s="3">
        <f t="shared" si="4"/>
        <v>2223</v>
      </c>
      <c r="M60" s="17">
        <f t="shared" si="5"/>
        <v>77.987421383647799</v>
      </c>
    </row>
    <row r="61" spans="1:13" x14ac:dyDescent="0.25">
      <c r="A61" s="21">
        <v>1974</v>
      </c>
      <c r="B61" s="22">
        <v>8.8800000000000008</v>
      </c>
      <c r="C61" s="22">
        <v>1.4100000000000001E-6</v>
      </c>
      <c r="D61" s="24" t="s">
        <v>64</v>
      </c>
      <c r="E61" s="24" t="s">
        <v>122</v>
      </c>
      <c r="G61" s="16">
        <f t="shared" si="7"/>
        <v>1974</v>
      </c>
      <c r="H61" s="17"/>
      <c r="I61" s="17"/>
      <c r="J61" s="16">
        <f t="shared" si="2"/>
        <v>2174</v>
      </c>
      <c r="K61" s="17"/>
      <c r="L61" s="3">
        <f t="shared" si="4"/>
        <v>2224</v>
      </c>
      <c r="M61" s="17"/>
    </row>
    <row r="62" spans="1:13" x14ac:dyDescent="0.25">
      <c r="A62" s="21">
        <v>1974</v>
      </c>
      <c r="B62" s="22">
        <v>0.01</v>
      </c>
      <c r="C62" s="22">
        <v>6.37E-6</v>
      </c>
      <c r="D62" s="24" t="s">
        <v>65</v>
      </c>
      <c r="E62" s="24" t="s">
        <v>122</v>
      </c>
      <c r="G62" s="16">
        <f t="shared" si="7"/>
        <v>1974</v>
      </c>
      <c r="H62" s="17"/>
      <c r="I62" s="17"/>
      <c r="J62" s="16">
        <f t="shared" si="2"/>
        <v>2174</v>
      </c>
      <c r="K62" s="17"/>
      <c r="L62" s="3">
        <f t="shared" si="4"/>
        <v>2224</v>
      </c>
      <c r="M62" s="17"/>
    </row>
    <row r="63" spans="1:13" x14ac:dyDescent="0.25">
      <c r="A63" s="21">
        <v>1975</v>
      </c>
      <c r="B63" s="22">
        <v>0.47</v>
      </c>
      <c r="C63" s="22">
        <v>3.27E-6</v>
      </c>
      <c r="D63" s="24" t="s">
        <v>66</v>
      </c>
      <c r="E63" s="24" t="s">
        <v>122</v>
      </c>
      <c r="G63" s="16">
        <f t="shared" si="7"/>
        <v>1975</v>
      </c>
      <c r="H63" s="17"/>
      <c r="I63" s="17"/>
      <c r="J63" s="16">
        <f t="shared" si="2"/>
        <v>2175</v>
      </c>
      <c r="K63" s="17"/>
      <c r="L63" s="3">
        <f t="shared" si="4"/>
        <v>2225</v>
      </c>
      <c r="M63" s="17"/>
    </row>
    <row r="64" spans="1:13" x14ac:dyDescent="0.25">
      <c r="A64" s="21">
        <v>1975</v>
      </c>
      <c r="B64" s="22">
        <v>2.2999999999999998</v>
      </c>
      <c r="C64" s="22">
        <v>1.5999999999999999E-6</v>
      </c>
      <c r="D64" s="24" t="s">
        <v>67</v>
      </c>
      <c r="E64" s="24" t="s">
        <v>122</v>
      </c>
      <c r="G64" s="16">
        <f t="shared" si="7"/>
        <v>1975</v>
      </c>
      <c r="H64" s="17"/>
      <c r="I64" s="17"/>
      <c r="J64" s="16">
        <f t="shared" si="2"/>
        <v>2175</v>
      </c>
      <c r="K64" s="17"/>
      <c r="L64" s="3">
        <f t="shared" si="4"/>
        <v>2225</v>
      </c>
      <c r="M64" s="17"/>
    </row>
    <row r="65" spans="1:13" x14ac:dyDescent="0.25">
      <c r="A65" s="21">
        <v>1976</v>
      </c>
      <c r="B65" s="22">
        <v>0.4</v>
      </c>
      <c r="C65" s="22">
        <v>9.8299999999999995E-7</v>
      </c>
      <c r="D65" s="24" t="s">
        <v>68</v>
      </c>
      <c r="E65" s="24" t="s">
        <v>122</v>
      </c>
      <c r="G65" s="16">
        <f t="shared" si="7"/>
        <v>1976</v>
      </c>
      <c r="H65" s="17"/>
      <c r="I65" s="17"/>
      <c r="J65" s="16">
        <f t="shared" si="2"/>
        <v>2176</v>
      </c>
      <c r="K65" s="17"/>
      <c r="L65" s="3">
        <f t="shared" si="4"/>
        <v>2226</v>
      </c>
      <c r="M65" s="17"/>
    </row>
    <row r="66" spans="1:13" x14ac:dyDescent="0.25">
      <c r="A66" s="21">
        <v>1976</v>
      </c>
      <c r="B66" s="22">
        <v>150</v>
      </c>
      <c r="C66" s="22">
        <v>5.5300000000000004E-6</v>
      </c>
      <c r="D66" s="24" t="s">
        <v>69</v>
      </c>
      <c r="E66" s="24" t="s">
        <v>122</v>
      </c>
      <c r="G66" s="16">
        <f t="shared" si="7"/>
        <v>1976</v>
      </c>
      <c r="H66" s="17">
        <f>B66</f>
        <v>150</v>
      </c>
      <c r="I66" s="17"/>
      <c r="J66" s="16">
        <f t="shared" si="2"/>
        <v>2176</v>
      </c>
      <c r="K66" s="17">
        <f t="shared" si="3"/>
        <v>173.81228273464657</v>
      </c>
      <c r="L66" s="3">
        <f t="shared" si="4"/>
        <v>2226</v>
      </c>
      <c r="M66" s="17"/>
    </row>
    <row r="67" spans="1:13" x14ac:dyDescent="0.25">
      <c r="A67" s="21">
        <v>1977</v>
      </c>
      <c r="B67" s="22">
        <v>0.02</v>
      </c>
      <c r="C67" s="22">
        <v>6.0299999999999999E-6</v>
      </c>
      <c r="D67" s="24" t="s">
        <v>70</v>
      </c>
      <c r="E67" s="24" t="s">
        <v>122</v>
      </c>
      <c r="G67" s="16">
        <f t="shared" si="7"/>
        <v>1977</v>
      </c>
      <c r="H67" s="17"/>
      <c r="I67" s="17"/>
      <c r="J67" s="16">
        <f t="shared" si="2"/>
        <v>2177</v>
      </c>
      <c r="K67" s="17"/>
      <c r="L67" s="3">
        <f t="shared" si="4"/>
        <v>2227</v>
      </c>
      <c r="M67" s="17"/>
    </row>
    <row r="68" spans="1:13" x14ac:dyDescent="0.25">
      <c r="A68" s="21">
        <v>1977</v>
      </c>
      <c r="B68" s="22">
        <v>1</v>
      </c>
      <c r="C68" s="22">
        <v>1.9599999999999999E-6</v>
      </c>
      <c r="D68" s="24" t="s">
        <v>71</v>
      </c>
      <c r="E68" s="24" t="s">
        <v>122</v>
      </c>
      <c r="G68" s="16">
        <f t="shared" si="7"/>
        <v>1977</v>
      </c>
      <c r="H68" s="17"/>
      <c r="I68" s="17"/>
      <c r="J68" s="16">
        <f t="shared" si="2"/>
        <v>2177</v>
      </c>
      <c r="K68" s="17"/>
      <c r="L68" s="3">
        <f t="shared" si="4"/>
        <v>2227</v>
      </c>
      <c r="M68" s="17"/>
    </row>
    <row r="69" spans="1:13" x14ac:dyDescent="0.25">
      <c r="A69" s="21">
        <v>1977</v>
      </c>
      <c r="B69" s="22">
        <v>0.04</v>
      </c>
      <c r="C69" s="22">
        <v>7.8399999999999995E-6</v>
      </c>
      <c r="D69" s="24" t="s">
        <v>72</v>
      </c>
      <c r="E69" s="24" t="s">
        <v>122</v>
      </c>
      <c r="G69" s="16">
        <f t="shared" si="7"/>
        <v>1977</v>
      </c>
      <c r="H69" s="17"/>
      <c r="I69" s="17"/>
      <c r="J69" s="16">
        <f t="shared" si="2"/>
        <v>2177</v>
      </c>
      <c r="K69" s="17"/>
      <c r="L69" s="3">
        <f t="shared" si="4"/>
        <v>2227</v>
      </c>
      <c r="M69" s="17"/>
    </row>
    <row r="70" spans="1:13" x14ac:dyDescent="0.25">
      <c r="A70" s="21">
        <v>1977</v>
      </c>
      <c r="B70" s="22">
        <v>0.06</v>
      </c>
      <c r="C70" s="22">
        <v>1.5699999999999999E-5</v>
      </c>
      <c r="D70" s="24" t="s">
        <v>73</v>
      </c>
      <c r="E70" s="24" t="s">
        <v>122</v>
      </c>
      <c r="G70" s="16">
        <f t="shared" si="7"/>
        <v>1977</v>
      </c>
      <c r="H70" s="17"/>
      <c r="I70" s="17">
        <f>C70</f>
        <v>1.5699999999999999E-5</v>
      </c>
      <c r="J70" s="16">
        <f t="shared" si="2"/>
        <v>2177</v>
      </c>
      <c r="K70" s="17"/>
      <c r="L70" s="3">
        <f t="shared" si="4"/>
        <v>2227</v>
      </c>
      <c r="M70" s="17">
        <f t="shared" si="5"/>
        <v>98.742138364779862</v>
      </c>
    </row>
    <row r="71" spans="1:13" x14ac:dyDescent="0.25">
      <c r="A71" s="21">
        <v>1978</v>
      </c>
      <c r="B71" s="22">
        <v>7.5</v>
      </c>
      <c r="C71" s="22">
        <v>6.2899999999999999E-6</v>
      </c>
      <c r="D71" s="24" t="s">
        <v>74</v>
      </c>
      <c r="E71" s="24" t="s">
        <v>122</v>
      </c>
      <c r="G71" s="16">
        <f t="shared" si="7"/>
        <v>1978</v>
      </c>
      <c r="H71" s="17"/>
      <c r="I71" s="17"/>
      <c r="J71" s="16">
        <f t="shared" si="2"/>
        <v>2178</v>
      </c>
      <c r="K71" s="17"/>
      <c r="L71" s="3">
        <f t="shared" si="4"/>
        <v>2228</v>
      </c>
      <c r="M71" s="17"/>
    </row>
    <row r="72" spans="1:13" x14ac:dyDescent="0.25">
      <c r="A72" s="21">
        <v>1979</v>
      </c>
      <c r="B72" s="22">
        <v>2.1</v>
      </c>
      <c r="C72" s="22">
        <v>3.18E-6</v>
      </c>
      <c r="D72" s="24" t="s">
        <v>75</v>
      </c>
      <c r="E72" s="24" t="s">
        <v>122</v>
      </c>
      <c r="G72" s="16">
        <f t="shared" si="7"/>
        <v>1979</v>
      </c>
      <c r="H72" s="17"/>
      <c r="I72" s="17"/>
      <c r="J72" s="16">
        <f t="shared" si="2"/>
        <v>2179</v>
      </c>
      <c r="K72" s="17"/>
      <c r="L72" s="3">
        <f t="shared" si="4"/>
        <v>2229</v>
      </c>
      <c r="M72" s="17"/>
    </row>
    <row r="73" spans="1:13" x14ac:dyDescent="0.25">
      <c r="A73" s="21">
        <v>1980</v>
      </c>
      <c r="B73" s="22">
        <v>0.04</v>
      </c>
      <c r="C73" s="22">
        <v>7.9899999999999997E-6</v>
      </c>
      <c r="D73" s="24" t="s">
        <v>76</v>
      </c>
      <c r="E73" s="24" t="s">
        <v>122</v>
      </c>
      <c r="G73" s="16">
        <f t="shared" si="7"/>
        <v>1980</v>
      </c>
      <c r="H73" s="17"/>
      <c r="I73" s="17"/>
      <c r="J73" s="16">
        <f t="shared" ref="J73:J121" si="8">G73+($K$4-1)*$K$3</f>
        <v>2180</v>
      </c>
      <c r="K73" s="17"/>
      <c r="L73" s="3">
        <f t="shared" ref="L73:L121" si="9">G73+$M$5</f>
        <v>2230</v>
      </c>
      <c r="M73" s="17"/>
    </row>
    <row r="74" spans="1:13" x14ac:dyDescent="0.25">
      <c r="A74" s="21">
        <v>1980</v>
      </c>
      <c r="B74" s="22">
        <v>0.48399999999999999</v>
      </c>
      <c r="C74" s="22">
        <v>1.6500000000000001E-5</v>
      </c>
      <c r="D74" s="24" t="s">
        <v>77</v>
      </c>
      <c r="E74" s="24" t="s">
        <v>122</v>
      </c>
      <c r="G74" s="16">
        <f t="shared" ref="G74:G105" si="10">A74</f>
        <v>1980</v>
      </c>
      <c r="H74" s="17"/>
      <c r="I74" s="17">
        <f>C74</f>
        <v>1.6500000000000001E-5</v>
      </c>
      <c r="J74" s="16">
        <f t="shared" si="8"/>
        <v>2180</v>
      </c>
      <c r="K74" s="17"/>
      <c r="L74" s="3">
        <f t="shared" si="9"/>
        <v>2230</v>
      </c>
      <c r="M74" s="17">
        <f t="shared" ref="M74:M114" si="11">I74/$M$2</f>
        <v>103.77358490566039</v>
      </c>
    </row>
    <row r="75" spans="1:13" x14ac:dyDescent="0.25">
      <c r="A75" s="21">
        <v>1981</v>
      </c>
      <c r="B75" s="22">
        <v>73.2</v>
      </c>
      <c r="C75" s="22">
        <v>4.4100000000000001E-6</v>
      </c>
      <c r="D75" s="24" t="s">
        <v>78</v>
      </c>
      <c r="E75" s="24" t="s">
        <v>122</v>
      </c>
      <c r="G75" s="16">
        <f t="shared" si="10"/>
        <v>1981</v>
      </c>
      <c r="H75" s="17"/>
      <c r="I75" s="17"/>
      <c r="J75" s="16">
        <f t="shared" si="8"/>
        <v>2181</v>
      </c>
      <c r="K75" s="17"/>
      <c r="L75" s="3">
        <f t="shared" si="9"/>
        <v>2231</v>
      </c>
      <c r="M75" s="17"/>
    </row>
    <row r="76" spans="1:13" x14ac:dyDescent="0.25">
      <c r="A76" s="21">
        <v>1981</v>
      </c>
      <c r="B76" s="22">
        <v>0.04</v>
      </c>
      <c r="C76" s="22">
        <v>7.7700000000000005E-5</v>
      </c>
      <c r="D76" s="24" t="s">
        <v>79</v>
      </c>
      <c r="E76" s="24" t="s">
        <v>122</v>
      </c>
      <c r="G76" s="16">
        <f t="shared" si="10"/>
        <v>1981</v>
      </c>
      <c r="H76" s="17"/>
      <c r="I76" s="17">
        <f>C76</f>
        <v>7.7700000000000005E-5</v>
      </c>
      <c r="J76" s="16">
        <f t="shared" si="8"/>
        <v>2181</v>
      </c>
      <c r="K76" s="17"/>
      <c r="L76" s="3">
        <f t="shared" si="9"/>
        <v>2231</v>
      </c>
      <c r="M76" s="17">
        <f t="shared" si="11"/>
        <v>488.67924528301887</v>
      </c>
    </row>
    <row r="77" spans="1:13" x14ac:dyDescent="0.25">
      <c r="A77" s="21">
        <v>1982</v>
      </c>
      <c r="B77" s="22">
        <v>0.23799999999999999</v>
      </c>
      <c r="C77" s="22">
        <v>3.9100000000000002E-5</v>
      </c>
      <c r="D77" s="24" t="s">
        <v>80</v>
      </c>
      <c r="E77" s="24" t="s">
        <v>122</v>
      </c>
      <c r="G77" s="16">
        <f t="shared" si="10"/>
        <v>1982</v>
      </c>
      <c r="H77" s="17"/>
      <c r="I77" s="17"/>
      <c r="J77" s="16">
        <f t="shared" si="8"/>
        <v>2182</v>
      </c>
      <c r="K77" s="17"/>
      <c r="L77" s="3">
        <f t="shared" si="9"/>
        <v>2232</v>
      </c>
      <c r="M77" s="17"/>
    </row>
    <row r="78" spans="1:13" x14ac:dyDescent="0.25">
      <c r="A78" s="21">
        <v>1982</v>
      </c>
      <c r="B78" s="22">
        <v>0.74099999999999999</v>
      </c>
      <c r="C78" s="22">
        <v>2.1299999999999999E-5</v>
      </c>
      <c r="D78" s="24" t="s">
        <v>81</v>
      </c>
      <c r="E78" s="24" t="s">
        <v>122</v>
      </c>
      <c r="G78" s="16">
        <f t="shared" si="10"/>
        <v>1982</v>
      </c>
      <c r="H78" s="17"/>
      <c r="I78" s="17"/>
      <c r="J78" s="16">
        <f t="shared" si="8"/>
        <v>2182</v>
      </c>
      <c r="K78" s="17"/>
      <c r="L78" s="3">
        <f t="shared" si="9"/>
        <v>2232</v>
      </c>
      <c r="M78" s="17"/>
    </row>
    <row r="79" spans="1:13" x14ac:dyDescent="0.25">
      <c r="A79" s="21">
        <v>1982</v>
      </c>
      <c r="B79" s="22">
        <v>0.2</v>
      </c>
      <c r="C79" s="22">
        <v>2.3000000000000001E-4</v>
      </c>
      <c r="D79" s="24" t="s">
        <v>82</v>
      </c>
      <c r="E79" s="24" t="s">
        <v>122</v>
      </c>
      <c r="G79" s="16">
        <f t="shared" si="10"/>
        <v>1982</v>
      </c>
      <c r="H79" s="17"/>
      <c r="I79" s="17">
        <f>C79</f>
        <v>2.3000000000000001E-4</v>
      </c>
      <c r="J79" s="16">
        <f t="shared" si="8"/>
        <v>2182</v>
      </c>
      <c r="K79" s="17"/>
      <c r="L79" s="3">
        <f t="shared" si="9"/>
        <v>2232</v>
      </c>
      <c r="M79" s="17">
        <f t="shared" si="11"/>
        <v>1446.5408805031445</v>
      </c>
    </row>
    <row r="80" spans="1:13" x14ac:dyDescent="0.25">
      <c r="A80" s="21">
        <v>1983</v>
      </c>
      <c r="B80" s="22">
        <v>0.2</v>
      </c>
      <c r="C80" s="22">
        <v>1.2E-4</v>
      </c>
      <c r="D80" s="24" t="s">
        <v>76</v>
      </c>
      <c r="E80" s="24" t="s">
        <v>122</v>
      </c>
      <c r="G80" s="16">
        <f t="shared" si="10"/>
        <v>1983</v>
      </c>
      <c r="H80" s="17"/>
      <c r="I80" s="17"/>
      <c r="J80" s="16">
        <f t="shared" si="8"/>
        <v>2183</v>
      </c>
      <c r="K80" s="17"/>
      <c r="L80" s="3">
        <f t="shared" si="9"/>
        <v>2233</v>
      </c>
      <c r="M80" s="17"/>
    </row>
    <row r="81" spans="1:13" x14ac:dyDescent="0.25">
      <c r="A81" s="21">
        <v>1983</v>
      </c>
      <c r="B81" s="22">
        <v>0.79900000000000004</v>
      </c>
      <c r="C81" s="22">
        <v>9.55E-6</v>
      </c>
      <c r="D81" s="24" t="s">
        <v>83</v>
      </c>
      <c r="E81" s="24" t="s">
        <v>122</v>
      </c>
      <c r="G81" s="16">
        <f t="shared" si="10"/>
        <v>1983</v>
      </c>
      <c r="H81" s="17"/>
      <c r="I81" s="17"/>
      <c r="J81" s="16">
        <f t="shared" si="8"/>
        <v>2183</v>
      </c>
      <c r="K81" s="17"/>
      <c r="L81" s="3">
        <f t="shared" si="9"/>
        <v>2233</v>
      </c>
      <c r="M81" s="17"/>
    </row>
    <row r="82" spans="1:13" x14ac:dyDescent="0.25">
      <c r="A82" s="21">
        <v>1984</v>
      </c>
      <c r="B82" s="22">
        <v>0.52</v>
      </c>
      <c r="C82" s="22">
        <v>1.2899999999999999E-4</v>
      </c>
      <c r="D82" s="24" t="s">
        <v>84</v>
      </c>
      <c r="E82" s="24" t="s">
        <v>122</v>
      </c>
      <c r="G82" s="16">
        <f t="shared" si="10"/>
        <v>1984</v>
      </c>
      <c r="H82" s="17"/>
      <c r="I82" s="17"/>
      <c r="J82" s="16">
        <f t="shared" si="8"/>
        <v>2184</v>
      </c>
      <c r="K82" s="17"/>
      <c r="L82" s="3">
        <f t="shared" si="9"/>
        <v>2234</v>
      </c>
      <c r="M82" s="17"/>
    </row>
    <row r="83" spans="1:13" x14ac:dyDescent="0.25">
      <c r="A83" s="21">
        <v>1984</v>
      </c>
      <c r="B83" s="22">
        <v>2.2599999999999998</v>
      </c>
      <c r="C83" s="22">
        <v>7.0099999999999998E-6</v>
      </c>
      <c r="D83" s="24" t="s">
        <v>85</v>
      </c>
      <c r="E83" s="24" t="s">
        <v>122</v>
      </c>
      <c r="G83" s="16">
        <f t="shared" si="10"/>
        <v>1984</v>
      </c>
      <c r="H83" s="17"/>
      <c r="I83" s="17"/>
      <c r="J83" s="16">
        <f t="shared" si="8"/>
        <v>2184</v>
      </c>
      <c r="K83" s="17"/>
      <c r="L83" s="3">
        <f t="shared" si="9"/>
        <v>2234</v>
      </c>
      <c r="M83" s="17"/>
    </row>
    <row r="84" spans="1:13" x14ac:dyDescent="0.25">
      <c r="A84" s="21">
        <v>1984</v>
      </c>
      <c r="B84" s="22">
        <v>1187.5</v>
      </c>
      <c r="C84" s="21"/>
      <c r="D84" s="24" t="s">
        <v>86</v>
      </c>
      <c r="E84" s="24" t="s">
        <v>122</v>
      </c>
      <c r="G84" s="16">
        <f t="shared" si="10"/>
        <v>1984</v>
      </c>
      <c r="H84" s="17">
        <f>B84</f>
        <v>1187.5</v>
      </c>
      <c r="I84" s="17"/>
      <c r="J84" s="16">
        <f t="shared" si="8"/>
        <v>2184</v>
      </c>
      <c r="K84" s="17">
        <f t="shared" ref="K84:K120" si="12">H84/$K$2</f>
        <v>1376.0139049826189</v>
      </c>
      <c r="L84" s="3">
        <f t="shared" si="9"/>
        <v>2234</v>
      </c>
      <c r="M84" s="17"/>
    </row>
    <row r="85" spans="1:13" x14ac:dyDescent="0.25">
      <c r="A85" s="21">
        <v>1985</v>
      </c>
      <c r="B85" s="22">
        <v>824</v>
      </c>
      <c r="C85" s="22">
        <v>5.2599999999999998E-5</v>
      </c>
      <c r="D85" s="24" t="s">
        <v>87</v>
      </c>
      <c r="E85" s="24" t="s">
        <v>122</v>
      </c>
      <c r="G85" s="16">
        <f t="shared" si="10"/>
        <v>1985</v>
      </c>
      <c r="H85" s="17"/>
      <c r="I85" s="17"/>
      <c r="J85" s="16">
        <f t="shared" si="8"/>
        <v>2185</v>
      </c>
      <c r="K85" s="17"/>
      <c r="L85" s="3">
        <f t="shared" si="9"/>
        <v>2235</v>
      </c>
      <c r="M85" s="17"/>
    </row>
    <row r="86" spans="1:13" x14ac:dyDescent="0.25">
      <c r="A86" s="21">
        <v>1985</v>
      </c>
      <c r="B86" s="22">
        <v>0.26</v>
      </c>
      <c r="C86" s="22">
        <v>8.3300000000000005E-5</v>
      </c>
      <c r="D86" s="24" t="s">
        <v>88</v>
      </c>
      <c r="E86" s="24" t="s">
        <v>122</v>
      </c>
      <c r="G86" s="16">
        <f t="shared" si="10"/>
        <v>1985</v>
      </c>
      <c r="H86" s="17"/>
      <c r="I86" s="17"/>
      <c r="J86" s="16">
        <f t="shared" si="8"/>
        <v>2185</v>
      </c>
      <c r="K86" s="17"/>
      <c r="L86" s="3">
        <f t="shared" si="9"/>
        <v>2235</v>
      </c>
      <c r="M86" s="17"/>
    </row>
    <row r="87" spans="1:13" x14ac:dyDescent="0.25">
      <c r="A87" s="21">
        <v>1985</v>
      </c>
      <c r="B87" s="22">
        <v>0.16500000000000001</v>
      </c>
      <c r="C87" s="22">
        <v>1.2400000000000001E-4</v>
      </c>
      <c r="D87" s="24" t="s">
        <v>89</v>
      </c>
      <c r="E87" s="24" t="s">
        <v>122</v>
      </c>
      <c r="G87" s="16">
        <f t="shared" si="10"/>
        <v>1985</v>
      </c>
      <c r="H87" s="17"/>
      <c r="I87" s="17"/>
      <c r="J87" s="16">
        <f t="shared" si="8"/>
        <v>2185</v>
      </c>
      <c r="K87" s="17"/>
      <c r="L87" s="3">
        <f t="shared" si="9"/>
        <v>2235</v>
      </c>
      <c r="M87" s="17"/>
    </row>
    <row r="88" spans="1:13" x14ac:dyDescent="0.25">
      <c r="A88" s="21">
        <v>1985</v>
      </c>
      <c r="B88" s="22">
        <v>1187.5</v>
      </c>
      <c r="C88" s="21"/>
      <c r="D88" s="24" t="s">
        <v>90</v>
      </c>
      <c r="E88" s="24" t="s">
        <v>122</v>
      </c>
      <c r="G88" s="16">
        <f t="shared" si="10"/>
        <v>1985</v>
      </c>
      <c r="H88" s="17"/>
      <c r="I88" s="17"/>
      <c r="J88" s="16">
        <f t="shared" si="8"/>
        <v>2185</v>
      </c>
      <c r="K88" s="17"/>
      <c r="L88" s="3">
        <f t="shared" si="9"/>
        <v>2235</v>
      </c>
      <c r="M88" s="17"/>
    </row>
    <row r="89" spans="1:13" x14ac:dyDescent="0.25">
      <c r="A89" s="21">
        <v>1986</v>
      </c>
      <c r="B89" s="22">
        <v>2.0499999999999998</v>
      </c>
      <c r="C89" s="22">
        <v>1.34E-4</v>
      </c>
      <c r="D89" s="24" t="s">
        <v>91</v>
      </c>
      <c r="E89" s="24" t="s">
        <v>122</v>
      </c>
      <c r="G89" s="16">
        <f t="shared" si="10"/>
        <v>1986</v>
      </c>
      <c r="H89" s="17"/>
      <c r="I89" s="17"/>
      <c r="J89" s="16">
        <f t="shared" si="8"/>
        <v>2186</v>
      </c>
      <c r="K89" s="17"/>
      <c r="L89" s="3">
        <f t="shared" si="9"/>
        <v>2236</v>
      </c>
      <c r="M89" s="17"/>
    </row>
    <row r="90" spans="1:13" x14ac:dyDescent="0.25">
      <c r="A90" s="21">
        <v>1986</v>
      </c>
      <c r="B90" s="22">
        <v>7.71</v>
      </c>
      <c r="C90" s="22">
        <v>4.0299999999999997E-5</v>
      </c>
      <c r="D90" s="24" t="s">
        <v>92</v>
      </c>
      <c r="E90" s="24" t="s">
        <v>122</v>
      </c>
      <c r="G90" s="16">
        <f t="shared" si="10"/>
        <v>1986</v>
      </c>
      <c r="H90" s="17"/>
      <c r="I90" s="17"/>
      <c r="J90" s="16">
        <f t="shared" si="8"/>
        <v>2186</v>
      </c>
      <c r="K90" s="17"/>
      <c r="L90" s="3">
        <f t="shared" si="9"/>
        <v>2236</v>
      </c>
      <c r="M90" s="17"/>
    </row>
    <row r="91" spans="1:13" x14ac:dyDescent="0.25">
      <c r="A91" s="21">
        <v>1986</v>
      </c>
      <c r="B91" s="22">
        <v>0.53400000000000003</v>
      </c>
      <c r="C91" s="22">
        <v>6.9700000000000003E-4</v>
      </c>
      <c r="D91" s="24" t="s">
        <v>93</v>
      </c>
      <c r="E91" s="24" t="s">
        <v>122</v>
      </c>
      <c r="G91" s="16">
        <f t="shared" si="10"/>
        <v>1986</v>
      </c>
      <c r="H91" s="17"/>
      <c r="I91" s="17">
        <f>C91</f>
        <v>6.9700000000000003E-4</v>
      </c>
      <c r="J91" s="16">
        <f t="shared" si="8"/>
        <v>2186</v>
      </c>
      <c r="K91" s="17"/>
      <c r="L91" s="3">
        <f t="shared" si="9"/>
        <v>2236</v>
      </c>
      <c r="M91" s="17">
        <f t="shared" si="11"/>
        <v>4383.6477987421385</v>
      </c>
    </row>
    <row r="92" spans="1:13" x14ac:dyDescent="0.25">
      <c r="A92" s="21">
        <v>1987</v>
      </c>
      <c r="B92" s="22">
        <v>2.5</v>
      </c>
      <c r="C92" s="22">
        <v>5.5900000000000004E-4</v>
      </c>
      <c r="D92" s="24" t="s">
        <v>94</v>
      </c>
      <c r="E92" s="24" t="s">
        <v>122</v>
      </c>
      <c r="G92" s="16">
        <f t="shared" si="10"/>
        <v>1987</v>
      </c>
      <c r="H92" s="17"/>
      <c r="I92" s="17"/>
      <c r="J92" s="16">
        <f t="shared" si="8"/>
        <v>2187</v>
      </c>
      <c r="K92" s="17"/>
      <c r="L92" s="3">
        <f t="shared" si="9"/>
        <v>2237</v>
      </c>
      <c r="M92" s="17"/>
    </row>
    <row r="93" spans="1:13" x14ac:dyDescent="0.25">
      <c r="A93" s="21">
        <v>1987</v>
      </c>
      <c r="B93" s="22">
        <v>1.87</v>
      </c>
      <c r="C93" s="22">
        <v>1.25E-4</v>
      </c>
      <c r="D93" s="24" t="s">
        <v>91</v>
      </c>
      <c r="E93" s="24" t="s">
        <v>122</v>
      </c>
      <c r="G93" s="16">
        <f t="shared" si="10"/>
        <v>1987</v>
      </c>
      <c r="H93" s="17"/>
      <c r="I93" s="17"/>
      <c r="J93" s="16">
        <f t="shared" si="8"/>
        <v>2187</v>
      </c>
      <c r="K93" s="17"/>
      <c r="L93" s="3">
        <f t="shared" si="9"/>
        <v>2237</v>
      </c>
      <c r="M93" s="17"/>
    </row>
    <row r="94" spans="1:13" x14ac:dyDescent="0.25">
      <c r="A94" s="21">
        <v>1987</v>
      </c>
      <c r="B94" s="22">
        <v>9250</v>
      </c>
      <c r="C94" s="21"/>
      <c r="D94" s="24" t="s">
        <v>95</v>
      </c>
      <c r="E94" s="24" t="s">
        <v>122</v>
      </c>
      <c r="G94" s="16">
        <f t="shared" si="10"/>
        <v>1987</v>
      </c>
      <c r="H94" s="17">
        <f>B94</f>
        <v>9250</v>
      </c>
      <c r="I94" s="17"/>
      <c r="J94" s="16">
        <f t="shared" si="8"/>
        <v>2187</v>
      </c>
      <c r="K94" s="17">
        <f t="shared" si="12"/>
        <v>10718.424101969873</v>
      </c>
      <c r="L94" s="3">
        <f t="shared" si="9"/>
        <v>2237</v>
      </c>
      <c r="M94" s="17"/>
    </row>
    <row r="95" spans="1:13" x14ac:dyDescent="0.25">
      <c r="A95" s="21">
        <v>1989</v>
      </c>
      <c r="B95" s="22">
        <v>25.5</v>
      </c>
      <c r="C95" s="22">
        <v>3.6699999999999998E-4</v>
      </c>
      <c r="D95" s="24" t="s">
        <v>96</v>
      </c>
      <c r="E95" s="24" t="s">
        <v>122</v>
      </c>
      <c r="G95" s="16">
        <f t="shared" si="10"/>
        <v>1989</v>
      </c>
      <c r="H95" s="17"/>
      <c r="I95" s="17"/>
      <c r="J95" s="16">
        <f t="shared" si="8"/>
        <v>2189</v>
      </c>
      <c r="K95" s="17"/>
      <c r="L95" s="3">
        <f t="shared" si="9"/>
        <v>2239</v>
      </c>
      <c r="M95" s="17"/>
    </row>
    <row r="96" spans="1:13" x14ac:dyDescent="0.25">
      <c r="A96" s="21">
        <v>1989</v>
      </c>
      <c r="B96" s="22">
        <v>7150</v>
      </c>
      <c r="C96" s="21"/>
      <c r="D96" s="24" t="s">
        <v>97</v>
      </c>
      <c r="E96" s="24" t="s">
        <v>122</v>
      </c>
      <c r="G96" s="16">
        <f t="shared" si="10"/>
        <v>1989</v>
      </c>
      <c r="H96" s="17"/>
      <c r="I96" s="17"/>
      <c r="J96" s="16">
        <f t="shared" si="8"/>
        <v>2189</v>
      </c>
      <c r="K96" s="17"/>
      <c r="L96" s="3">
        <f t="shared" si="9"/>
        <v>2239</v>
      </c>
      <c r="M96" s="17"/>
    </row>
    <row r="97" spans="1:13" x14ac:dyDescent="0.25">
      <c r="A97" s="21">
        <v>1990</v>
      </c>
      <c r="B97" s="22">
        <v>12.5</v>
      </c>
      <c r="C97" s="22">
        <v>2.8300000000000001E-3</v>
      </c>
      <c r="D97" s="24" t="s">
        <v>98</v>
      </c>
      <c r="E97" s="24" t="s">
        <v>122</v>
      </c>
      <c r="G97" s="16">
        <f t="shared" si="10"/>
        <v>1990</v>
      </c>
      <c r="H97" s="17"/>
      <c r="I97" s="17">
        <f>C97</f>
        <v>2.8300000000000001E-3</v>
      </c>
      <c r="J97" s="16">
        <f t="shared" si="8"/>
        <v>2190</v>
      </c>
      <c r="K97" s="17"/>
      <c r="L97" s="3">
        <f t="shared" si="9"/>
        <v>2240</v>
      </c>
      <c r="M97" s="17">
        <f t="shared" si="11"/>
        <v>17798.742138364778</v>
      </c>
    </row>
    <row r="98" spans="1:13" x14ac:dyDescent="0.25">
      <c r="A98" s="21">
        <v>1991</v>
      </c>
      <c r="B98" s="22">
        <v>25000</v>
      </c>
      <c r="C98" s="22">
        <v>3.2200000000000002E-3</v>
      </c>
      <c r="D98" s="24" t="s">
        <v>99</v>
      </c>
      <c r="E98" s="24" t="s">
        <v>122</v>
      </c>
      <c r="G98" s="16">
        <f t="shared" si="10"/>
        <v>1991</v>
      </c>
      <c r="H98" s="17">
        <f>B98</f>
        <v>25000</v>
      </c>
      <c r="I98" s="17">
        <f>C98</f>
        <v>3.2200000000000002E-3</v>
      </c>
      <c r="J98" s="16">
        <f t="shared" si="8"/>
        <v>2191</v>
      </c>
      <c r="K98" s="17">
        <f t="shared" si="12"/>
        <v>28968.713789107765</v>
      </c>
      <c r="L98" s="3">
        <f t="shared" si="9"/>
        <v>2241</v>
      </c>
      <c r="M98" s="17">
        <f t="shared" si="11"/>
        <v>20251.572327044025</v>
      </c>
    </row>
    <row r="99" spans="1:13" x14ac:dyDescent="0.25">
      <c r="A99" s="21">
        <v>1992</v>
      </c>
      <c r="B99" s="22">
        <v>52500</v>
      </c>
      <c r="C99" s="21"/>
      <c r="D99" s="24" t="s">
        <v>100</v>
      </c>
      <c r="E99" s="24" t="s">
        <v>122</v>
      </c>
      <c r="G99" s="16">
        <f t="shared" si="10"/>
        <v>1992</v>
      </c>
      <c r="H99" s="17"/>
      <c r="I99" s="17"/>
      <c r="J99" s="16">
        <f t="shared" si="8"/>
        <v>2192</v>
      </c>
      <c r="K99" s="17"/>
      <c r="L99" s="3">
        <f t="shared" si="9"/>
        <v>2242</v>
      </c>
      <c r="M99" s="17"/>
    </row>
    <row r="100" spans="1:13" x14ac:dyDescent="0.25">
      <c r="A100" s="21">
        <v>1993</v>
      </c>
      <c r="B100" s="27">
        <v>408750</v>
      </c>
      <c r="C100" s="21"/>
      <c r="D100" s="24" t="s">
        <v>132</v>
      </c>
      <c r="E100" s="24" t="s">
        <v>122</v>
      </c>
      <c r="G100" s="16">
        <f t="shared" si="10"/>
        <v>1993</v>
      </c>
      <c r="H100" s="17">
        <f>B100</f>
        <v>408750</v>
      </c>
      <c r="I100" s="17"/>
      <c r="J100" s="16">
        <f t="shared" si="8"/>
        <v>2193</v>
      </c>
      <c r="K100" s="17">
        <f t="shared" si="12"/>
        <v>473638.47045191197</v>
      </c>
      <c r="L100" s="3">
        <f t="shared" si="9"/>
        <v>2243</v>
      </c>
      <c r="M100" s="17"/>
    </row>
    <row r="101" spans="1:13" x14ac:dyDescent="0.25">
      <c r="A101" s="21">
        <v>1994</v>
      </c>
      <c r="B101" s="22">
        <v>26.1</v>
      </c>
      <c r="C101" s="22">
        <v>1.2E-2</v>
      </c>
      <c r="D101" s="24" t="s">
        <v>101</v>
      </c>
      <c r="E101" s="24" t="s">
        <v>122</v>
      </c>
      <c r="G101" s="16">
        <f t="shared" si="10"/>
        <v>1994</v>
      </c>
      <c r="H101" s="17"/>
      <c r="I101" s="17">
        <f>C101</f>
        <v>1.2E-2</v>
      </c>
      <c r="J101" s="16">
        <f t="shared" si="8"/>
        <v>2194</v>
      </c>
      <c r="K101" s="17"/>
      <c r="L101" s="3">
        <f t="shared" si="9"/>
        <v>2244</v>
      </c>
      <c r="M101" s="17">
        <f t="shared" si="11"/>
        <v>75471.698113207545</v>
      </c>
    </row>
    <row r="102" spans="1:13" x14ac:dyDescent="0.25">
      <c r="A102" s="21">
        <v>1994</v>
      </c>
      <c r="B102" s="22">
        <v>315625</v>
      </c>
      <c r="C102" s="21"/>
      <c r="D102" s="24" t="s">
        <v>133</v>
      </c>
      <c r="E102" s="24" t="s">
        <v>122</v>
      </c>
      <c r="G102" s="16">
        <f t="shared" si="10"/>
        <v>1994</v>
      </c>
      <c r="H102" s="17"/>
      <c r="I102" s="17"/>
      <c r="J102" s="16">
        <f t="shared" si="8"/>
        <v>2194</v>
      </c>
      <c r="K102" s="17"/>
      <c r="L102" s="3">
        <f t="shared" si="9"/>
        <v>2244</v>
      </c>
      <c r="M102" s="17"/>
    </row>
    <row r="103" spans="1:13" x14ac:dyDescent="0.25">
      <c r="A103" s="21">
        <v>1995</v>
      </c>
      <c r="B103" s="22">
        <v>317750</v>
      </c>
      <c r="C103" s="21"/>
      <c r="D103" s="24" t="s">
        <v>134</v>
      </c>
      <c r="E103" s="24" t="s">
        <v>122</v>
      </c>
      <c r="G103" s="16">
        <f t="shared" si="10"/>
        <v>1995</v>
      </c>
      <c r="H103" s="17"/>
      <c r="I103" s="17"/>
      <c r="J103" s="16">
        <f t="shared" si="8"/>
        <v>2195</v>
      </c>
      <c r="K103" s="17"/>
      <c r="L103" s="3">
        <f t="shared" si="9"/>
        <v>2245</v>
      </c>
      <c r="M103" s="17"/>
    </row>
    <row r="104" spans="1:13" x14ac:dyDescent="0.25">
      <c r="A104" s="21">
        <v>1996</v>
      </c>
      <c r="B104" s="22">
        <v>300</v>
      </c>
      <c r="C104" s="22">
        <v>7.8299999999999995E-2</v>
      </c>
      <c r="D104" s="24" t="s">
        <v>102</v>
      </c>
      <c r="E104" s="24" t="s">
        <v>122</v>
      </c>
      <c r="G104" s="16">
        <f t="shared" si="10"/>
        <v>1996</v>
      </c>
      <c r="H104" s="17"/>
      <c r="I104" s="17">
        <f>C104</f>
        <v>7.8299999999999995E-2</v>
      </c>
      <c r="J104" s="16">
        <f t="shared" si="8"/>
        <v>2196</v>
      </c>
      <c r="K104" s="17"/>
      <c r="L104" s="3">
        <f t="shared" si="9"/>
        <v>2246</v>
      </c>
      <c r="M104" s="17">
        <f t="shared" si="11"/>
        <v>492452.83018867916</v>
      </c>
    </row>
    <row r="105" spans="1:13" x14ac:dyDescent="0.25">
      <c r="A105" s="21">
        <v>1996</v>
      </c>
      <c r="B105" s="22">
        <v>920500</v>
      </c>
      <c r="C105" s="21"/>
      <c r="D105" s="24" t="s">
        <v>103</v>
      </c>
      <c r="E105" s="24" t="s">
        <v>122</v>
      </c>
      <c r="G105" s="16">
        <f t="shared" si="10"/>
        <v>1996</v>
      </c>
      <c r="H105" s="17">
        <f>B105</f>
        <v>920500</v>
      </c>
      <c r="I105" s="17"/>
      <c r="J105" s="16">
        <f t="shared" si="8"/>
        <v>2196</v>
      </c>
      <c r="K105" s="17">
        <f t="shared" si="12"/>
        <v>1066628.0417149479</v>
      </c>
      <c r="L105" s="3">
        <f t="shared" si="9"/>
        <v>2246</v>
      </c>
      <c r="M105" s="17"/>
    </row>
    <row r="106" spans="1:13" x14ac:dyDescent="0.25">
      <c r="A106" s="21">
        <v>1997</v>
      </c>
      <c r="B106" s="22">
        <v>3345000</v>
      </c>
      <c r="C106" s="21"/>
      <c r="D106" s="24" t="s">
        <v>135</v>
      </c>
      <c r="E106" s="24" t="s">
        <v>122</v>
      </c>
      <c r="G106" s="16">
        <f t="shared" ref="G106:G121" si="13">A106</f>
        <v>1997</v>
      </c>
      <c r="H106" s="17">
        <f>B106</f>
        <v>3345000</v>
      </c>
      <c r="I106" s="17"/>
      <c r="J106" s="16">
        <f t="shared" si="8"/>
        <v>2197</v>
      </c>
      <c r="K106" s="17">
        <f t="shared" si="12"/>
        <v>3876013.904982619</v>
      </c>
      <c r="L106" s="3">
        <f t="shared" si="9"/>
        <v>2247</v>
      </c>
      <c r="M106" s="17"/>
    </row>
    <row r="107" spans="1:13" x14ac:dyDescent="0.25">
      <c r="A107" s="21">
        <v>1998</v>
      </c>
      <c r="B107" s="22">
        <v>650</v>
      </c>
      <c r="C107" s="22">
        <v>0.25</v>
      </c>
      <c r="D107" s="24" t="s">
        <v>104</v>
      </c>
      <c r="E107" s="24" t="s">
        <v>122</v>
      </c>
      <c r="G107" s="16">
        <f t="shared" si="13"/>
        <v>1998</v>
      </c>
      <c r="H107" s="17"/>
      <c r="I107" s="17">
        <f>C107</f>
        <v>0.25</v>
      </c>
      <c r="J107" s="16">
        <f t="shared" si="8"/>
        <v>2198</v>
      </c>
      <c r="K107" s="17"/>
      <c r="L107" s="3">
        <f t="shared" si="9"/>
        <v>2248</v>
      </c>
      <c r="M107" s="17">
        <f t="shared" si="11"/>
        <v>1572327.0440251571</v>
      </c>
    </row>
    <row r="108" spans="1:13" x14ac:dyDescent="0.25">
      <c r="A108" s="21">
        <v>1998</v>
      </c>
      <c r="B108" s="22">
        <v>2228750</v>
      </c>
      <c r="C108" s="22">
        <v>5.04E-2</v>
      </c>
      <c r="D108" s="24" t="s">
        <v>136</v>
      </c>
      <c r="E108" s="24" t="s">
        <v>122</v>
      </c>
      <c r="G108" s="16">
        <f t="shared" si="13"/>
        <v>1998</v>
      </c>
      <c r="H108" s="17">
        <f>B108</f>
        <v>2228750</v>
      </c>
      <c r="I108" s="17"/>
      <c r="J108" s="16">
        <f t="shared" si="8"/>
        <v>2198</v>
      </c>
      <c r="K108" s="17">
        <f t="shared" si="12"/>
        <v>2582560.8342989571</v>
      </c>
      <c r="L108" s="3">
        <f t="shared" si="9"/>
        <v>2248</v>
      </c>
      <c r="M108" s="17"/>
    </row>
    <row r="109" spans="1:13" x14ac:dyDescent="0.25">
      <c r="A109" s="21">
        <v>1999</v>
      </c>
      <c r="B109" s="22">
        <v>750</v>
      </c>
      <c r="C109" s="22">
        <v>0.29399999999999998</v>
      </c>
      <c r="D109" s="24" t="s">
        <v>137</v>
      </c>
      <c r="E109" s="24" t="s">
        <v>122</v>
      </c>
      <c r="G109" s="16">
        <f t="shared" si="13"/>
        <v>1999</v>
      </c>
      <c r="H109" s="17"/>
      <c r="I109" s="17">
        <f>C109</f>
        <v>0.29399999999999998</v>
      </c>
      <c r="J109" s="16">
        <f t="shared" si="8"/>
        <v>2199</v>
      </c>
      <c r="K109" s="17"/>
      <c r="L109" s="3">
        <f t="shared" si="9"/>
        <v>2249</v>
      </c>
      <c r="M109" s="17">
        <f t="shared" si="11"/>
        <v>1849056.6037735848</v>
      </c>
    </row>
    <row r="110" spans="1:13" x14ac:dyDescent="0.25">
      <c r="A110" s="21">
        <v>1999</v>
      </c>
      <c r="B110" s="22">
        <v>820</v>
      </c>
      <c r="C110" s="22">
        <v>0.33600000000000002</v>
      </c>
      <c r="D110" s="24" t="s">
        <v>138</v>
      </c>
      <c r="E110" s="24" t="s">
        <v>122</v>
      </c>
      <c r="G110" s="16">
        <f t="shared" si="13"/>
        <v>1999</v>
      </c>
      <c r="H110" s="17"/>
      <c r="I110" s="17">
        <f>C110</f>
        <v>0.33600000000000002</v>
      </c>
      <c r="J110" s="16">
        <f t="shared" si="8"/>
        <v>2199</v>
      </c>
      <c r="K110" s="17"/>
      <c r="L110" s="3">
        <f t="shared" si="9"/>
        <v>2249</v>
      </c>
      <c r="M110" s="17">
        <f t="shared" si="11"/>
        <v>2113207.5471698116</v>
      </c>
    </row>
    <row r="111" spans="1:13" x14ac:dyDescent="0.25">
      <c r="A111" s="21">
        <v>1999</v>
      </c>
      <c r="B111" s="22">
        <v>5949000</v>
      </c>
      <c r="C111" s="21"/>
      <c r="D111" s="24" t="s">
        <v>139</v>
      </c>
      <c r="E111" s="24" t="s">
        <v>122</v>
      </c>
      <c r="G111" s="16">
        <f t="shared" si="13"/>
        <v>1999</v>
      </c>
      <c r="H111" s="17">
        <f>B111</f>
        <v>5949000</v>
      </c>
      <c r="I111" s="17"/>
      <c r="J111" s="16">
        <f t="shared" si="8"/>
        <v>2199</v>
      </c>
      <c r="K111" s="17">
        <f t="shared" si="12"/>
        <v>6893395.1332560834</v>
      </c>
      <c r="L111" s="3">
        <f t="shared" si="9"/>
        <v>2249</v>
      </c>
      <c r="M111" s="17"/>
    </row>
    <row r="112" spans="1:13" x14ac:dyDescent="0.25">
      <c r="A112" s="21">
        <v>2000</v>
      </c>
      <c r="B112" s="22">
        <v>1500</v>
      </c>
      <c r="C112" s="22">
        <v>0.10299999999999999</v>
      </c>
      <c r="D112" s="24" t="s">
        <v>140</v>
      </c>
      <c r="E112" s="24" t="s">
        <v>122</v>
      </c>
      <c r="G112" s="16">
        <f t="shared" si="13"/>
        <v>2000</v>
      </c>
      <c r="H112" s="17"/>
      <c r="I112" s="17"/>
      <c r="J112" s="16">
        <f t="shared" si="8"/>
        <v>2200</v>
      </c>
      <c r="K112" s="17"/>
      <c r="L112" s="3">
        <f t="shared" si="9"/>
        <v>2250</v>
      </c>
      <c r="M112" s="17"/>
    </row>
    <row r="113" spans="1:13" x14ac:dyDescent="0.25">
      <c r="A113" s="21">
        <v>2000</v>
      </c>
      <c r="B113" s="22">
        <v>12345000</v>
      </c>
      <c r="C113" s="22">
        <v>0.39300000000000002</v>
      </c>
      <c r="D113" s="24" t="s">
        <v>139</v>
      </c>
      <c r="E113" s="24" t="s">
        <v>122</v>
      </c>
      <c r="G113" s="16">
        <f t="shared" si="13"/>
        <v>2000</v>
      </c>
      <c r="H113" s="17">
        <f>B113</f>
        <v>12345000</v>
      </c>
      <c r="I113" s="17">
        <f>C113</f>
        <v>0.39300000000000002</v>
      </c>
      <c r="J113" s="16">
        <f t="shared" si="8"/>
        <v>2200</v>
      </c>
      <c r="K113" s="17">
        <f t="shared" si="12"/>
        <v>14304750.869061414</v>
      </c>
      <c r="L113" s="3">
        <f t="shared" si="9"/>
        <v>2250</v>
      </c>
      <c r="M113" s="17">
        <f t="shared" si="11"/>
        <v>2471698.113207547</v>
      </c>
    </row>
    <row r="114" spans="1:13" x14ac:dyDescent="0.25">
      <c r="A114" s="21">
        <v>2001</v>
      </c>
      <c r="B114" s="22">
        <v>10147500</v>
      </c>
      <c r="C114" s="22">
        <v>164</v>
      </c>
      <c r="D114" s="24" t="s">
        <v>141</v>
      </c>
      <c r="E114" s="24" t="s">
        <v>122</v>
      </c>
      <c r="G114" s="16">
        <f t="shared" si="13"/>
        <v>2001</v>
      </c>
      <c r="H114" s="17"/>
      <c r="I114" s="17">
        <f>C114</f>
        <v>164</v>
      </c>
      <c r="J114" s="16">
        <f t="shared" si="8"/>
        <v>2201</v>
      </c>
      <c r="K114" s="17"/>
      <c r="L114" s="3">
        <f t="shared" si="9"/>
        <v>2251</v>
      </c>
      <c r="M114" s="17">
        <f t="shared" si="11"/>
        <v>1031446540.8805031</v>
      </c>
    </row>
    <row r="115" spans="1:13" x14ac:dyDescent="0.25">
      <c r="A115" s="21">
        <v>2002</v>
      </c>
      <c r="B115" s="22">
        <v>1000</v>
      </c>
      <c r="C115" s="22">
        <v>0.59699999999999998</v>
      </c>
      <c r="D115" s="24" t="s">
        <v>142</v>
      </c>
      <c r="E115" s="24" t="s">
        <v>122</v>
      </c>
      <c r="G115" s="16">
        <f t="shared" si="13"/>
        <v>2002</v>
      </c>
      <c r="H115" s="17"/>
      <c r="I115" s="17"/>
      <c r="J115" s="16">
        <f t="shared" si="8"/>
        <v>2202</v>
      </c>
      <c r="K115" s="17"/>
      <c r="L115" s="3">
        <f t="shared" si="9"/>
        <v>2252</v>
      </c>
      <c r="M115" s="17"/>
    </row>
    <row r="116" spans="1:13" x14ac:dyDescent="0.25">
      <c r="A116" s="21">
        <v>2002</v>
      </c>
      <c r="B116" s="22">
        <v>89650000</v>
      </c>
      <c r="C116" s="22">
        <v>0.252</v>
      </c>
      <c r="D116" s="24" t="s">
        <v>143</v>
      </c>
      <c r="E116" s="24" t="s">
        <v>122</v>
      </c>
      <c r="G116" s="16">
        <f t="shared" si="13"/>
        <v>2002</v>
      </c>
      <c r="H116" s="17">
        <f>B116</f>
        <v>89650000</v>
      </c>
      <c r="I116" s="17"/>
      <c r="J116" s="16">
        <f t="shared" si="8"/>
        <v>2202</v>
      </c>
      <c r="K116" s="17">
        <f t="shared" si="12"/>
        <v>103881807.64774044</v>
      </c>
      <c r="L116" s="3">
        <f t="shared" si="9"/>
        <v>2252</v>
      </c>
      <c r="M116" s="17"/>
    </row>
    <row r="117" spans="1:13" x14ac:dyDescent="0.25">
      <c r="A117" s="21">
        <v>2003</v>
      </c>
      <c r="B117" s="22">
        <v>9726</v>
      </c>
      <c r="C117" s="22">
        <v>10.1</v>
      </c>
      <c r="D117" s="24" t="s">
        <v>105</v>
      </c>
      <c r="E117" s="24" t="s">
        <v>122</v>
      </c>
      <c r="G117" s="16">
        <f t="shared" si="13"/>
        <v>2003</v>
      </c>
      <c r="H117" s="17"/>
      <c r="I117" s="17"/>
      <c r="J117" s="16">
        <f t="shared" si="8"/>
        <v>2203</v>
      </c>
      <c r="K117" s="17"/>
      <c r="L117" s="3">
        <f t="shared" si="9"/>
        <v>2253</v>
      </c>
      <c r="M117" s="17"/>
    </row>
    <row r="118" spans="1:13" x14ac:dyDescent="0.25">
      <c r="A118" s="21">
        <v>2003</v>
      </c>
      <c r="B118" s="22">
        <v>25700000</v>
      </c>
      <c r="C118" s="21"/>
      <c r="D118" s="24" t="s">
        <v>144</v>
      </c>
      <c r="E118" s="24" t="s">
        <v>122</v>
      </c>
      <c r="G118" s="16">
        <f t="shared" si="13"/>
        <v>2003</v>
      </c>
      <c r="H118" s="17">
        <f>B118</f>
        <v>25700000</v>
      </c>
      <c r="I118" s="17"/>
      <c r="J118" s="16">
        <f t="shared" si="8"/>
        <v>2203</v>
      </c>
      <c r="K118" s="17">
        <f t="shared" si="12"/>
        <v>29779837.775202781</v>
      </c>
      <c r="L118" s="3">
        <f t="shared" si="9"/>
        <v>2253</v>
      </c>
      <c r="M118" s="17"/>
    </row>
    <row r="119" spans="1:13" x14ac:dyDescent="0.25">
      <c r="A119" s="21">
        <v>2004</v>
      </c>
      <c r="B119" s="22">
        <v>10810</v>
      </c>
      <c r="C119" s="22">
        <v>10.8</v>
      </c>
      <c r="D119" s="24" t="s">
        <v>145</v>
      </c>
      <c r="E119" s="24" t="s">
        <v>122</v>
      </c>
      <c r="G119" s="16">
        <f t="shared" si="13"/>
        <v>2004</v>
      </c>
      <c r="H119" s="17"/>
      <c r="I119" s="17"/>
      <c r="J119" s="16">
        <f t="shared" si="8"/>
        <v>2204</v>
      </c>
      <c r="K119" s="17"/>
      <c r="L119" s="3">
        <f t="shared" si="9"/>
        <v>2254</v>
      </c>
      <c r="M119" s="17"/>
    </row>
    <row r="120" spans="1:13" x14ac:dyDescent="0.25">
      <c r="A120" s="21">
        <v>2004</v>
      </c>
      <c r="B120" s="22">
        <v>176800000</v>
      </c>
      <c r="C120" s="22">
        <v>13.5</v>
      </c>
      <c r="D120" s="24" t="s">
        <v>146</v>
      </c>
      <c r="E120" s="24" t="s">
        <v>122</v>
      </c>
      <c r="G120" s="16">
        <f t="shared" si="13"/>
        <v>2004</v>
      </c>
      <c r="H120" s="17">
        <f>B120</f>
        <v>176800000</v>
      </c>
      <c r="I120" s="17"/>
      <c r="J120" s="16">
        <f t="shared" si="8"/>
        <v>2204</v>
      </c>
      <c r="K120" s="17">
        <f t="shared" si="12"/>
        <v>204866743.9165701</v>
      </c>
      <c r="L120" s="3">
        <f t="shared" si="9"/>
        <v>2254</v>
      </c>
      <c r="M120" s="17"/>
    </row>
    <row r="121" spans="1:13" x14ac:dyDescent="0.25">
      <c r="A121" s="28">
        <v>2004</v>
      </c>
      <c r="B121" s="29">
        <v>10065</v>
      </c>
      <c r="C121" s="29">
        <v>118</v>
      </c>
      <c r="D121" s="24" t="s">
        <v>147</v>
      </c>
      <c r="E121" s="24" t="s">
        <v>122</v>
      </c>
      <c r="G121" s="16">
        <f t="shared" si="13"/>
        <v>2004</v>
      </c>
      <c r="H121" s="17"/>
      <c r="I121" s="17"/>
      <c r="J121" s="16">
        <f t="shared" si="8"/>
        <v>2204</v>
      </c>
      <c r="K121" s="17"/>
      <c r="L121" s="3">
        <f t="shared" si="9"/>
        <v>2254</v>
      </c>
      <c r="M121" s="17"/>
    </row>
  </sheetData>
  <mergeCells count="3">
    <mergeCell ref="G4:I4"/>
    <mergeCell ref="G6:I6"/>
    <mergeCell ref="J6:M6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sourcedata</vt:lpstr>
      <vt:lpstr>MIPs_$_original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sbasnet</dc:creator>
  <cp:lastModifiedBy>sbasnet</cp:lastModifiedBy>
  <dcterms:created xsi:type="dcterms:W3CDTF">2011-11-25T23:10:52Z</dcterms:created>
  <dcterms:modified xsi:type="dcterms:W3CDTF">2013-11-13T23:09:28Z</dcterms:modified>
</cp:coreProperties>
</file>