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05" windowWidth="19155" windowHeight="672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_ac_dc" sheetId="1" r:id="rId7"/>
    <sheet name="ener_transport_data_orig" sheetId="2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36" i="7"/>
  <c r="F34"/>
  <c r="F33"/>
  <c r="F35"/>
  <c r="F32"/>
  <c r="F31"/>
  <c r="E34"/>
  <c r="E33"/>
  <c r="E35"/>
  <c r="E32"/>
  <c r="E31"/>
  <c r="D34"/>
  <c r="D33"/>
  <c r="D35"/>
  <c r="D32"/>
  <c r="D31"/>
  <c r="C34"/>
  <c r="C33"/>
  <c r="C35"/>
  <c r="C32"/>
  <c r="C31"/>
  <c r="B35"/>
  <c r="B34"/>
  <c r="B33"/>
  <c r="B32"/>
  <c r="B31"/>
  <c r="DP26"/>
  <c r="DP25"/>
  <c r="DP24"/>
  <c r="DP23"/>
  <c r="DP22"/>
  <c r="DP21"/>
  <c r="DP20"/>
  <c r="DP19"/>
  <c r="DP18"/>
  <c r="DP17"/>
  <c r="DP16"/>
  <c r="DP15"/>
  <c r="DP14"/>
  <c r="DP13"/>
  <c r="DP12"/>
  <c r="DP11"/>
  <c r="DP10"/>
  <c r="DP9"/>
  <c r="DP8"/>
  <c r="DP7"/>
  <c r="DT1"/>
  <c r="DS1"/>
  <c r="DS2" a="1"/>
  <c r="DS2"/>
  <c r="DT2"/>
  <c r="DS3"/>
  <c r="DT3"/>
  <c r="DS4"/>
  <c r="DT4"/>
  <c r="DS5"/>
  <c r="DT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2" a="1"/>
  <c r="DO4"/>
  <c r="DP1"/>
  <c r="DO2"/>
  <c r="DO1"/>
  <c r="DP2"/>
  <c r="DO3"/>
  <c r="DP3"/>
  <c r="DP4"/>
  <c r="DO5"/>
  <c r="DP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6" i="6"/>
  <c r="F24"/>
  <c r="F23"/>
  <c r="F25"/>
  <c r="F22"/>
  <c r="F21"/>
  <c r="E24"/>
  <c r="E23"/>
  <c r="E25"/>
  <c r="E22"/>
  <c r="E21"/>
  <c r="D24"/>
  <c r="D23"/>
  <c r="D25"/>
  <c r="D22"/>
  <c r="D21"/>
  <c r="C24"/>
  <c r="C23"/>
  <c r="C25"/>
  <c r="C22"/>
  <c r="C21"/>
  <c r="B25"/>
  <c r="B24"/>
  <c r="B23"/>
  <c r="B22"/>
  <c r="B21"/>
  <c r="CB26"/>
  <c r="CB25"/>
  <c r="CB24"/>
  <c r="CB23"/>
  <c r="CB22"/>
  <c r="CB21"/>
  <c r="CB20"/>
  <c r="CB19"/>
  <c r="CB18"/>
  <c r="CB17"/>
  <c r="CB16"/>
  <c r="CB15"/>
  <c r="CB14"/>
  <c r="CB13"/>
  <c r="CB12"/>
  <c r="CB11"/>
  <c r="CB10"/>
  <c r="CB9"/>
  <c r="CB8"/>
  <c r="CB7"/>
  <c r="CF1"/>
  <c r="CE1"/>
  <c r="CE2" a="1"/>
  <c r="CE2"/>
  <c r="CF2"/>
  <c r="CE3"/>
  <c r="CF3"/>
  <c r="CE4"/>
  <c r="CF4"/>
  <c r="CE5"/>
  <c r="CF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2" a="1"/>
  <c r="CA4"/>
  <c r="CB1"/>
  <c r="CA2"/>
  <c r="CA1"/>
  <c r="CB2"/>
  <c r="CA3"/>
  <c r="CB3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5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0" i="4"/>
  <c r="F8"/>
  <c r="F7"/>
  <c r="F9"/>
  <c r="F6"/>
  <c r="F5"/>
  <c r="E8"/>
  <c r="E7"/>
  <c r="E9"/>
  <c r="E6"/>
  <c r="E5"/>
  <c r="D8"/>
  <c r="D7"/>
  <c r="D9"/>
  <c r="D6"/>
  <c r="D5"/>
  <c r="C8"/>
  <c r="C7"/>
  <c r="C9"/>
  <c r="C6"/>
  <c r="C5"/>
  <c r="B9"/>
  <c r="B8"/>
  <c r="B7"/>
  <c r="B6"/>
  <c r="B5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T1"/>
  <c r="S1"/>
  <c r="S2" a="1"/>
  <c r="S2"/>
  <c r="T2"/>
  <c r="S3"/>
  <c r="T3"/>
  <c r="S4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2" a="1"/>
  <c r="O4"/>
  <c r="P1"/>
  <c r="O2"/>
  <c r="O1"/>
  <c r="P2"/>
  <c r="O3"/>
  <c r="P3"/>
  <c r="P4"/>
  <c r="O5"/>
  <c r="P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</calcChain>
</file>

<file path=xl/sharedStrings.xml><?xml version="1.0" encoding="utf-8"?>
<sst xmlns="http://schemas.openxmlformats.org/spreadsheetml/2006/main" count="1580" uniqueCount="100">
  <si>
    <t>Year</t>
  </si>
  <si>
    <t>γ</t>
  </si>
  <si>
    <t>Remarks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</si>
  <si>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</si>
  <si>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</si>
  <si>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</si>
  <si>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</si>
  <si>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</si>
  <si>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</si>
  <si>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</si>
  <si>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</si>
  <si>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</si>
  <si>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</si>
  <si>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</si>
  <si>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</si>
  <si>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</si>
  <si>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</si>
  <si>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</si>
  <si>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</si>
  <si>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</si>
  <si>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</si>
  <si>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</si>
  <si>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</si>
  <si>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</si>
  <si>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</si>
  <si>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</si>
  <si>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</si>
  <si>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</si>
  <si>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</si>
  <si>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</si>
  <si>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</si>
  <si>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</si>
  <si>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</si>
  <si>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</si>
  <si>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</si>
  <si>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</si>
  <si>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</si>
  <si>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</si>
  <si>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</si>
  <si>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</si>
  <si>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</si>
  <si>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</si>
  <si>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</si>
  <si>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</si>
  <si>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</si>
  <si>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</si>
  <si>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</si>
  <si>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</si>
  <si>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</si>
  <si>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KV, Voltage</t>
  </si>
  <si>
    <t>W, Power</t>
  </si>
  <si>
    <t>Km, Transmission distance</t>
  </si>
  <si>
    <t>W∙Km, Powered distance</t>
  </si>
  <si>
    <t>$/Km, Cost per unit distancer</t>
  </si>
  <si>
    <t>$, Construction cost</t>
  </si>
  <si>
    <t>W∙Km/$, Powered distance per cost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</si>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</sst>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" fillId="4" borderId="0" xfId="0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11" fontId="1" fillId="4" borderId="0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1" fontId="2" fillId="4" borderId="0" xfId="0" applyNumberFormat="1" applyFont="1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5" borderId="1" xfId="2"/>
    <xf numFmtId="0" fontId="7" fillId="6" borderId="2" xfId="3"/>
    <xf numFmtId="164" fontId="6" fillId="5" borderId="1" xfId="2" applyNumberFormat="1"/>
    <xf numFmtId="2" fontId="7" fillId="6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84</v>
      </c>
      <c r="C1" t="s">
        <v>85</v>
      </c>
      <c r="D1" t="s">
        <v>86</v>
      </c>
      <c r="E1" t="s">
        <v>87</v>
      </c>
    </row>
    <row r="2" spans="1:5">
      <c r="A2" t="s">
        <v>88</v>
      </c>
      <c r="B2" s="48">
        <f>PRMallall!G1</f>
        <v>2.0946002885052037E-2</v>
      </c>
      <c r="C2" s="48">
        <f>PRMallND!G1</f>
        <v>3.5537972396785689E-2</v>
      </c>
      <c r="D2" s="48">
        <f>PRM70all!G1</f>
        <v>-3.3982196414276807E-2</v>
      </c>
      <c r="E2" s="48">
        <f>PRM70ND!G1</f>
        <v>1.8475144289185629E-2</v>
      </c>
    </row>
    <row r="3" spans="1:5">
      <c r="A3" t="s">
        <v>83</v>
      </c>
      <c r="B3">
        <f>PRMallall!B36</f>
        <v>29</v>
      </c>
      <c r="C3">
        <f>PRMallND!B14</f>
        <v>7</v>
      </c>
      <c r="D3">
        <f>PRM70all!B26</f>
        <v>19</v>
      </c>
      <c r="E3">
        <f>PRM70ND!B10</f>
        <v>3</v>
      </c>
    </row>
    <row r="4" spans="1:5">
      <c r="A4" t="s">
        <v>57</v>
      </c>
      <c r="B4" s="47">
        <f>PRMallall!H1</f>
        <v>0.35778993875846488</v>
      </c>
      <c r="C4" s="47">
        <f>PRMallND!H1</f>
        <v>0.71461134229786483</v>
      </c>
      <c r="D4" s="47">
        <f>PRM70all!H1</f>
        <v>7.5018023710475487E-2</v>
      </c>
      <c r="E4" s="47">
        <f>PRM70ND!H1</f>
        <v>0.99630488954380725</v>
      </c>
    </row>
    <row r="5" spans="1:5">
      <c r="A5" t="s">
        <v>89</v>
      </c>
      <c r="B5" s="48">
        <f>PRMallall!H16</f>
        <v>1.1090519761650859E-2</v>
      </c>
      <c r="C5" s="48">
        <f>PRMallND!H16</f>
        <v>2.5678982746444895E-2</v>
      </c>
      <c r="D5" s="48">
        <f>PRM70all!H16</f>
        <v>6.4711154875543089E-2</v>
      </c>
      <c r="E5" s="48">
        <f>PRM70ND!H16</f>
        <v>1.542924209181633E-2</v>
      </c>
    </row>
    <row r="6" spans="1:5">
      <c r="A6" t="s">
        <v>90</v>
      </c>
      <c r="B6" s="48">
        <f>PRMallall!H26</f>
        <v>5.3886171440659693E-3</v>
      </c>
      <c r="C6" s="48">
        <f>PRMallND!H26</f>
        <v>1.0764788404446996E-2</v>
      </c>
      <c r="D6" s="48">
        <f>PRM70all!H26</f>
        <v>3.0858577700617035E-2</v>
      </c>
      <c r="E6" s="48">
        <f>PRM70ND!H26</f>
        <v>2.0294964879399302E-3</v>
      </c>
    </row>
    <row r="7" spans="1:5">
      <c r="A7" t="s">
        <v>91</v>
      </c>
      <c r="B7" s="48">
        <f>SUM(B5:B6)/3</f>
        <v>5.4930456352389424E-3</v>
      </c>
      <c r="C7" s="48">
        <f>SUM(C5:C6)/3</f>
        <v>1.2147923716963964E-2</v>
      </c>
      <c r="D7" s="48">
        <f>SUM(D5:D6)/3</f>
        <v>3.185657752538671E-2</v>
      </c>
      <c r="E7" s="48">
        <f>SUM(E5:E6)/3</f>
        <v>5.8195795265854194E-3</v>
      </c>
    </row>
    <row r="8" spans="1:5">
      <c r="A8" t="s">
        <v>92</v>
      </c>
      <c r="B8" s="49">
        <f>B7/B2</f>
        <v>0.26224791743722209</v>
      </c>
      <c r="C8" s="49">
        <f>C7/C2</f>
        <v>0.34182939818093588</v>
      </c>
      <c r="D8" s="49">
        <f>D7/D2</f>
        <v>-0.93744904352335889</v>
      </c>
      <c r="E8" s="49">
        <f>E7/E2</f>
        <v>0.31499507854950248</v>
      </c>
    </row>
    <row r="9" spans="1:5">
      <c r="A9" t="s">
        <v>93</v>
      </c>
      <c r="B9" s="48">
        <f>PRMallall!B31</f>
        <v>2.0925057488520443E-2</v>
      </c>
      <c r="C9" s="48">
        <f>PRMallND!B9</f>
        <v>3.5460552438785986E-2</v>
      </c>
      <c r="D9" s="48">
        <f>PRM70all!B21</f>
        <v>-3.3954029878734152E-2</v>
      </c>
      <c r="E9" s="48">
        <f>PRM70ND!B5</f>
        <v>1.2316762859457132E-2</v>
      </c>
    </row>
    <row r="10" spans="1:5">
      <c r="A10" t="s">
        <v>94</v>
      </c>
      <c r="B10" s="48">
        <f>PRMallall!B32</f>
        <v>1.3992320693733864E-3</v>
      </c>
      <c r="C10" s="48">
        <f>PRMallND!B10</f>
        <v>5.5338358259666371E-3</v>
      </c>
      <c r="D10" s="48">
        <f>PRM70all!B22</f>
        <v>5.8829576629954722E-3</v>
      </c>
      <c r="E10" s="48">
        <f>PRM70ND!B6</f>
        <v>1.0686391499725207E-2</v>
      </c>
    </row>
    <row r="11" spans="1:5">
      <c r="A11" t="s">
        <v>96</v>
      </c>
      <c r="B11" s="48">
        <f>PRMallall!B34</f>
        <v>2.3674391273977177E-2</v>
      </c>
      <c r="C11" s="48">
        <f>PRMallND!B12</f>
        <v>4.005971834159068E-2</v>
      </c>
      <c r="D11" s="48">
        <f>PRM70all!B24</f>
        <v>-2.4348426891056481E-2</v>
      </c>
      <c r="E11" s="48">
        <f>PRM70ND!B8</f>
        <v>1.9124742459843688E-2</v>
      </c>
    </row>
    <row r="12" spans="1:5">
      <c r="A12" t="s">
        <v>95</v>
      </c>
      <c r="B12" s="48">
        <f>PRMallall!B33</f>
        <v>1.5466075516862061E-2</v>
      </c>
      <c r="C12" s="48">
        <f>PRMallND!B11</f>
        <v>2.3618562725603687E-2</v>
      </c>
      <c r="D12" s="48">
        <f>PRM70all!B23</f>
        <v>-4.7957772032428653E-2</v>
      </c>
      <c r="E12" s="48">
        <f>PRM70ND!B7</f>
        <v>0</v>
      </c>
    </row>
    <row r="13" spans="1:5">
      <c r="A13" t="s">
        <v>97</v>
      </c>
      <c r="B13">
        <f>PRMallall!E35</f>
        <v>111</v>
      </c>
      <c r="C13">
        <f>PRMallND!E13</f>
        <v>88</v>
      </c>
      <c r="D13">
        <f>PRM70all!E25</f>
        <v>27</v>
      </c>
      <c r="E13">
        <f>PRM70ND!E9</f>
        <v>4</v>
      </c>
    </row>
    <row r="14" spans="1:5">
      <c r="A14" t="s">
        <v>98</v>
      </c>
    </row>
    <row r="15" spans="1:5">
      <c r="A1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T26"/>
  <sheetViews>
    <sheetView workbookViewId="0">
      <selection activeCell="F1" sqref="F1"/>
    </sheetView>
  </sheetViews>
  <sheetFormatPr defaultRowHeight="15"/>
  <sheetData>
    <row r="1" spans="1:20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55</v>
      </c>
      <c r="G1" s="40">
        <f>LN(G2)</f>
        <v>1.8475144289185629E-2</v>
      </c>
      <c r="H1" s="41">
        <f>G4</f>
        <v>0.99630488954380725</v>
      </c>
      <c r="I1" t="s">
        <v>0</v>
      </c>
      <c r="J1" t="s">
        <v>55</v>
      </c>
      <c r="K1" s="42">
        <f>LN(K2)</f>
        <v>0</v>
      </c>
      <c r="L1" s="43">
        <f>K4</f>
        <v>0</v>
      </c>
      <c r="M1" t="s">
        <v>0</v>
      </c>
      <c r="N1" t="s">
        <v>55</v>
      </c>
      <c r="O1" s="42">
        <f>LN(O2)</f>
        <v>1.9124742459843688E-2</v>
      </c>
      <c r="P1" s="43">
        <f>O4</f>
        <v>1</v>
      </c>
      <c r="Q1" t="s">
        <v>0</v>
      </c>
      <c r="R1" t="s">
        <v>55</v>
      </c>
      <c r="S1" s="42">
        <f>LN(S2)</f>
        <v>1.782554611852771E-2</v>
      </c>
      <c r="T1" s="43">
        <f>S4</f>
        <v>1</v>
      </c>
    </row>
    <row r="2" spans="1:20" ht="15.75" thickTop="1">
      <c r="B2">
        <v>0</v>
      </c>
      <c r="C2" s="44">
        <v>0</v>
      </c>
      <c r="D2">
        <v>0</v>
      </c>
      <c r="E2">
        <v>1973</v>
      </c>
      <c r="F2">
        <v>1715.7</v>
      </c>
      <c r="G2">
        <f t="array" ref="G2:H6">LOGEST(F2:F4,E2:E4,TRUE, TRUE)</f>
        <v>1.0186468656629943</v>
      </c>
      <c r="H2">
        <v>2.5338071295219545E-13</v>
      </c>
      <c r="I2">
        <v>1977</v>
      </c>
      <c r="J2">
        <v>1842.5</v>
      </c>
      <c r="K2">
        <f t="array" ref="K2:L6">LOGEST(J2:J3,I2:I3,TRUE, TRUE)</f>
        <v>1</v>
      </c>
      <c r="L2">
        <v>1847.2937638610699</v>
      </c>
      <c r="M2">
        <v>1973</v>
      </c>
      <c r="N2">
        <v>1715.7</v>
      </c>
      <c r="O2">
        <f t="array" ref="O2:P6">LOGEST(N2:N3,M2:M3,TRUE, TRUE)</f>
        <v>1.0193087917731942</v>
      </c>
      <c r="P2">
        <v>7.0332638191670298E-14</v>
      </c>
      <c r="Q2">
        <v>1973</v>
      </c>
      <c r="R2">
        <v>1715.7</v>
      </c>
      <c r="S2">
        <f t="array" ref="S2:T6">LOGEST(R2:R3,Q2:Q3,TRUE, TRUE)</f>
        <v>1.0179853693991561</v>
      </c>
      <c r="T2">
        <v>9.1283061956532565E-13</v>
      </c>
    </row>
    <row r="3" spans="1:20">
      <c r="B3">
        <v>1.9124742459843688E-2</v>
      </c>
      <c r="C3" s="44">
        <v>1</v>
      </c>
      <c r="D3" t="e">
        <v>#NUM!</v>
      </c>
      <c r="E3">
        <v>1977</v>
      </c>
      <c r="F3">
        <v>1842.5</v>
      </c>
      <c r="G3">
        <v>1.1251370360834832E-3</v>
      </c>
      <c r="H3">
        <v>2.2228967500618655</v>
      </c>
      <c r="I3">
        <v>1977</v>
      </c>
      <c r="J3">
        <v>1852.1</v>
      </c>
      <c r="K3">
        <v>0</v>
      </c>
      <c r="L3">
        <v>2.5983926826320665E-3</v>
      </c>
      <c r="M3">
        <v>1977</v>
      </c>
      <c r="N3">
        <v>1852.1</v>
      </c>
      <c r="O3">
        <v>0</v>
      </c>
      <c r="P3">
        <v>0</v>
      </c>
      <c r="Q3">
        <v>1977</v>
      </c>
      <c r="R3">
        <v>1842.5</v>
      </c>
      <c r="S3">
        <v>0</v>
      </c>
      <c r="T3">
        <v>0</v>
      </c>
    </row>
    <row r="4" spans="1:20" ht="15.75" thickBot="1">
      <c r="B4">
        <v>1.782554611852771E-2</v>
      </c>
      <c r="C4" s="44">
        <v>1</v>
      </c>
      <c r="D4" t="e">
        <v>#NUM!</v>
      </c>
      <c r="E4">
        <v>1977</v>
      </c>
      <c r="F4">
        <v>1852.1</v>
      </c>
      <c r="G4">
        <v>0.99630488954380725</v>
      </c>
      <c r="H4">
        <v>3.6746821721492786E-3</v>
      </c>
      <c r="K4">
        <v>0</v>
      </c>
      <c r="L4">
        <v>3.6746821721492782E-3</v>
      </c>
      <c r="O4">
        <v>1</v>
      </c>
      <c r="P4">
        <v>0</v>
      </c>
      <c r="S4">
        <v>1</v>
      </c>
      <c r="T4">
        <v>0</v>
      </c>
    </row>
    <row r="5" spans="1:20" ht="16.5" thickTop="1" thickBot="1">
      <c r="A5" t="s">
        <v>78</v>
      </c>
      <c r="B5" s="22">
        <f>AVERAGE(B2:B4)</f>
        <v>1.2316762859457132E-2</v>
      </c>
      <c r="C5" s="22">
        <f>AVERAGE(C2:C4)</f>
        <v>0.66666666666666663</v>
      </c>
      <c r="D5" s="22" t="e">
        <f>AVERAGE(D2:D4)</f>
        <v>#NUM!</v>
      </c>
      <c r="E5" s="22">
        <f>AVERAGE(E2:E4)</f>
        <v>1975.6666666666667</v>
      </c>
      <c r="F5" s="22">
        <f>AVERAGE(F2:F4)</f>
        <v>1803.4333333333332</v>
      </c>
      <c r="G5">
        <v>269.62790459324242</v>
      </c>
      <c r="H5">
        <v>1</v>
      </c>
      <c r="K5" s="41">
        <v>0</v>
      </c>
      <c r="L5">
        <v>1</v>
      </c>
      <c r="O5" s="41" t="e">
        <v>#NUM!</v>
      </c>
      <c r="P5">
        <v>0</v>
      </c>
      <c r="S5" s="41" t="e">
        <v>#NUM!</v>
      </c>
      <c r="T5">
        <v>0</v>
      </c>
    </row>
    <row r="6" spans="1:20" ht="15.75" thickTop="1">
      <c r="A6" t="s">
        <v>79</v>
      </c>
      <c r="B6" s="22">
        <f>STDEV(B2:B4)</f>
        <v>1.0686391499725207E-2</v>
      </c>
      <c r="C6" s="22">
        <f>STDEV(C2:C4)</f>
        <v>0.57735026918962584</v>
      </c>
      <c r="D6" s="22" t="e">
        <f>STDEV(D2:D4)</f>
        <v>#NUM!</v>
      </c>
      <c r="E6" s="22">
        <f>STDEV(E2:E4)</f>
        <v>2.3094010766912905</v>
      </c>
      <c r="F6" s="22">
        <f>STDEV(F2:F4)</f>
        <v>76.130764696898169</v>
      </c>
      <c r="G6">
        <v>3.6408635360664758E-3</v>
      </c>
      <c r="H6">
        <v>1.3503289066311741E-5</v>
      </c>
      <c r="K6">
        <v>0</v>
      </c>
      <c r="L6">
        <v>1.3503289066311738E-5</v>
      </c>
      <c r="O6">
        <v>2.9260461932428018E-3</v>
      </c>
      <c r="P6">
        <v>0</v>
      </c>
      <c r="S6">
        <v>2.5420007553900673E-3</v>
      </c>
      <c r="T6">
        <v>0</v>
      </c>
    </row>
    <row r="7" spans="1:20">
      <c r="A7" t="s">
        <v>80</v>
      </c>
      <c r="B7" s="22">
        <f>MIN(B2:B4)</f>
        <v>0</v>
      </c>
      <c r="C7" s="22">
        <f>MIN(C2:C4)</f>
        <v>0</v>
      </c>
      <c r="D7" s="22" t="e">
        <f>MIN(D2:D4)</f>
        <v>#NUM!</v>
      </c>
      <c r="E7" s="22">
        <f>MIN(E2:E4)</f>
        <v>1973</v>
      </c>
      <c r="F7" s="22">
        <f>MIN(F2:F4)</f>
        <v>1715.7</v>
      </c>
      <c r="G7" t="s">
        <v>59</v>
      </c>
      <c r="H7">
        <f>TINV(0.0455,H5)</f>
        <v>13.96781148509934</v>
      </c>
      <c r="K7" t="s">
        <v>59</v>
      </c>
      <c r="L7">
        <f>TINV(0.0455,L5)</f>
        <v>13.96781148509934</v>
      </c>
      <c r="O7" t="s">
        <v>59</v>
      </c>
      <c r="P7" t="e">
        <f>TINV(0.0455,P5)</f>
        <v>#NUM!</v>
      </c>
    </row>
    <row r="8" spans="1:20">
      <c r="A8" t="s">
        <v>81</v>
      </c>
      <c r="B8" s="22">
        <f>MAX(B2:B4)</f>
        <v>1.9124742459843688E-2</v>
      </c>
      <c r="C8" s="22">
        <f>MAX(C2:C4)</f>
        <v>1</v>
      </c>
      <c r="D8" s="22" t="e">
        <f>MAX(D2:D4)</f>
        <v>#NUM!</v>
      </c>
      <c r="E8" s="22">
        <f>MAX(E2:E4)</f>
        <v>1977</v>
      </c>
      <c r="F8" s="22">
        <f>MAX(F2:F4)</f>
        <v>1852.1</v>
      </c>
      <c r="G8" t="s">
        <v>60</v>
      </c>
      <c r="H8">
        <f>H7*G3</f>
        <v>1.5715702014917506E-2</v>
      </c>
      <c r="K8" t="s">
        <v>60</v>
      </c>
      <c r="L8">
        <f>L7*K3</f>
        <v>0</v>
      </c>
      <c r="O8" t="s">
        <v>60</v>
      </c>
      <c r="P8" t="e">
        <f>P7*O3</f>
        <v>#NUM!</v>
      </c>
    </row>
    <row r="9" spans="1:20">
      <c r="A9" t="s">
        <v>82</v>
      </c>
      <c r="B9" s="22">
        <f>ABS(B8-B7)</f>
        <v>1.9124742459843688E-2</v>
      </c>
      <c r="C9" s="22">
        <f>ABS(C8-C7)</f>
        <v>1</v>
      </c>
      <c r="D9" s="22" t="e">
        <f>ABS(D8-D7)</f>
        <v>#NUM!</v>
      </c>
      <c r="E9" s="22">
        <f>ABS(E8-E7)</f>
        <v>4</v>
      </c>
      <c r="F9" s="22">
        <f>ABS(F8-F7)</f>
        <v>136.39999999999986</v>
      </c>
      <c r="G9" t="s">
        <v>61</v>
      </c>
      <c r="H9">
        <f>G2+H8</f>
        <v>1.0343625676779118</v>
      </c>
      <c r="K9" t="s">
        <v>61</v>
      </c>
      <c r="L9">
        <f>K2+L8</f>
        <v>1</v>
      </c>
      <c r="O9" t="s">
        <v>61</v>
      </c>
      <c r="P9" t="e">
        <f>O2+P8</f>
        <v>#NUM!</v>
      </c>
    </row>
    <row r="10" spans="1:20">
      <c r="A10" t="s">
        <v>83</v>
      </c>
      <c r="B10" s="22">
        <f>COUNT(B2:B4)</f>
        <v>3</v>
      </c>
      <c r="G10" t="s">
        <v>62</v>
      </c>
      <c r="H10">
        <f>G2-H8</f>
        <v>1.0029311636480769</v>
      </c>
      <c r="K10" t="s">
        <v>62</v>
      </c>
      <c r="L10">
        <f>K2-L8</f>
        <v>1</v>
      </c>
      <c r="O10" t="s">
        <v>62</v>
      </c>
      <c r="P10" t="e">
        <f>O2-P8</f>
        <v>#NUM!</v>
      </c>
    </row>
    <row r="11" spans="1:20">
      <c r="G11" t="s">
        <v>63</v>
      </c>
      <c r="H11" s="45">
        <f>LN(G2)</f>
        <v>1.8475144289185629E-2</v>
      </c>
      <c r="K11" t="s">
        <v>63</v>
      </c>
      <c r="L11" s="45">
        <f>LN(K2)</f>
        <v>0</v>
      </c>
      <c r="O11" t="s">
        <v>63</v>
      </c>
      <c r="P11" s="45">
        <f>LN(O2)</f>
        <v>1.9124742459843688E-2</v>
      </c>
    </row>
    <row r="12" spans="1:20">
      <c r="G12" t="s">
        <v>64</v>
      </c>
      <c r="H12" s="45">
        <f>LN(H9)</f>
        <v>3.3785360347711832E-2</v>
      </c>
      <c r="K12" t="s">
        <v>64</v>
      </c>
      <c r="L12" s="45">
        <f>LN(L9)</f>
        <v>0</v>
      </c>
      <c r="O12" t="s">
        <v>64</v>
      </c>
      <c r="P12" s="45" t="e">
        <f>LN(P9)</f>
        <v>#NUM!</v>
      </c>
    </row>
    <row r="13" spans="1:20">
      <c r="G13" t="s">
        <v>65</v>
      </c>
      <c r="H13" s="45">
        <f>LN(H10)</f>
        <v>2.9268761640791718E-3</v>
      </c>
      <c r="K13" t="s">
        <v>65</v>
      </c>
      <c r="L13" s="45">
        <f>LN(L10)</f>
        <v>0</v>
      </c>
      <c r="O13" t="s">
        <v>65</v>
      </c>
      <c r="P13" s="45" t="e">
        <f>LN(P10)</f>
        <v>#NUM!</v>
      </c>
    </row>
    <row r="14" spans="1:20">
      <c r="G14" t="s">
        <v>66</v>
      </c>
      <c r="H14" s="45">
        <f>H12-H11</f>
        <v>1.5310216058526203E-2</v>
      </c>
      <c r="K14" t="s">
        <v>66</v>
      </c>
      <c r="L14" s="45">
        <f>L12-L11</f>
        <v>0</v>
      </c>
      <c r="O14" t="s">
        <v>66</v>
      </c>
      <c r="P14" s="45" t="e">
        <f>P12-P11</f>
        <v>#NUM!</v>
      </c>
    </row>
    <row r="15" spans="1:20">
      <c r="G15" t="s">
        <v>67</v>
      </c>
      <c r="H15" s="45">
        <f>H11-H13</f>
        <v>1.5548268125106457E-2</v>
      </c>
      <c r="K15" t="s">
        <v>67</v>
      </c>
      <c r="L15" s="45">
        <f>L11-L13</f>
        <v>0</v>
      </c>
      <c r="O15" t="s">
        <v>67</v>
      </c>
      <c r="P15" s="45" t="e">
        <f>P11-P13</f>
        <v>#NUM!</v>
      </c>
    </row>
    <row r="16" spans="1:20">
      <c r="G16" t="s">
        <v>68</v>
      </c>
      <c r="H16" s="46">
        <f>AVERAGE(H14:H15)</f>
        <v>1.542924209181633E-2</v>
      </c>
      <c r="K16" t="s">
        <v>68</v>
      </c>
      <c r="L16" s="46">
        <f>AVERAGE(L14:L15)</f>
        <v>0</v>
      </c>
      <c r="O16" t="s">
        <v>68</v>
      </c>
      <c r="P16" s="46" t="e">
        <f>AVERAGE(P14:P15)</f>
        <v>#NUM!</v>
      </c>
    </row>
    <row r="17" spans="7:16">
      <c r="G17" t="s">
        <v>69</v>
      </c>
      <c r="H17">
        <f>TINV(0.3173,H5)</f>
        <v>1.8374094280605857</v>
      </c>
      <c r="K17" t="s">
        <v>69</v>
      </c>
      <c r="L17">
        <f>TINV(0.3173,L5)</f>
        <v>1.8374094280605857</v>
      </c>
      <c r="O17" t="s">
        <v>69</v>
      </c>
      <c r="P17" t="e">
        <f>TINV(0.3173,P5)</f>
        <v>#NUM!</v>
      </c>
    </row>
    <row r="18" spans="7:16">
      <c r="G18" t="s">
        <v>70</v>
      </c>
      <c r="H18">
        <f>H17*G3</f>
        <v>2.0673373979599357E-3</v>
      </c>
      <c r="K18" t="s">
        <v>70</v>
      </c>
      <c r="L18">
        <f>L17*K3</f>
        <v>0</v>
      </c>
      <c r="O18" t="s">
        <v>70</v>
      </c>
      <c r="P18" t="e">
        <f>P17*O3</f>
        <v>#NUM!</v>
      </c>
    </row>
    <row r="19" spans="7:16">
      <c r="G19" t="s">
        <v>71</v>
      </c>
      <c r="H19">
        <f>G2+H18</f>
        <v>1.0207142030609542</v>
      </c>
      <c r="K19" t="s">
        <v>71</v>
      </c>
      <c r="L19">
        <f>K2+L18</f>
        <v>1</v>
      </c>
      <c r="O19" t="s">
        <v>71</v>
      </c>
      <c r="P19" t="e">
        <f>O2+P18</f>
        <v>#NUM!</v>
      </c>
    </row>
    <row r="20" spans="7:16">
      <c r="G20" t="s">
        <v>72</v>
      </c>
      <c r="H20">
        <f>G2-H18</f>
        <v>1.0165795282650345</v>
      </c>
      <c r="K20" t="s">
        <v>72</v>
      </c>
      <c r="L20">
        <f>K2-L18</f>
        <v>1</v>
      </c>
      <c r="O20" t="s">
        <v>72</v>
      </c>
      <c r="P20" t="e">
        <f>O2-P18</f>
        <v>#NUM!</v>
      </c>
    </row>
    <row r="21" spans="7:16">
      <c r="G21" t="s">
        <v>63</v>
      </c>
      <c r="H21" s="45">
        <f>LN(G2)</f>
        <v>1.8475144289185629E-2</v>
      </c>
      <c r="K21" t="s">
        <v>63</v>
      </c>
      <c r="L21" s="45">
        <f>LN(K2)</f>
        <v>0</v>
      </c>
      <c r="O21" t="s">
        <v>63</v>
      </c>
      <c r="P21" s="45">
        <f>LN(O2)</f>
        <v>1.9124742459843688E-2</v>
      </c>
    </row>
    <row r="22" spans="7:16">
      <c r="G22" t="s">
        <v>73</v>
      </c>
      <c r="H22" s="45">
        <f>LN(H19)</f>
        <v>2.0502581350542025E-2</v>
      </c>
      <c r="K22" t="s">
        <v>73</v>
      </c>
      <c r="L22" s="45">
        <f>LN(L19)</f>
        <v>0</v>
      </c>
      <c r="O22" t="s">
        <v>73</v>
      </c>
      <c r="P22" s="45" t="e">
        <f>LN(P19)</f>
        <v>#NUM!</v>
      </c>
    </row>
    <row r="23" spans="7:16">
      <c r="G23" t="s">
        <v>74</v>
      </c>
      <c r="H23" s="45">
        <f>LN(H20)</f>
        <v>1.6443588374662164E-2</v>
      </c>
      <c r="K23" t="s">
        <v>74</v>
      </c>
      <c r="L23" s="45">
        <f>LN(L20)</f>
        <v>0</v>
      </c>
      <c r="O23" t="s">
        <v>74</v>
      </c>
      <c r="P23" s="45" t="e">
        <f>LN(P20)</f>
        <v>#NUM!</v>
      </c>
    </row>
    <row r="24" spans="7:16">
      <c r="G24" t="s">
        <v>75</v>
      </c>
      <c r="H24" s="45">
        <f>H22-H21</f>
        <v>2.0274370613563956E-3</v>
      </c>
      <c r="K24" t="s">
        <v>75</v>
      </c>
      <c r="L24" s="45">
        <f>L22-L21</f>
        <v>0</v>
      </c>
      <c r="O24" t="s">
        <v>75</v>
      </c>
      <c r="P24" s="45" t="e">
        <f>P22-P21</f>
        <v>#NUM!</v>
      </c>
    </row>
    <row r="25" spans="7:16">
      <c r="G25" t="s">
        <v>76</v>
      </c>
      <c r="H25" s="45">
        <f>H21-H23</f>
        <v>2.0315559145234648E-3</v>
      </c>
      <c r="K25" t="s">
        <v>76</v>
      </c>
      <c r="L25" s="45">
        <f>L21-L23</f>
        <v>0</v>
      </c>
      <c r="O25" t="s">
        <v>76</v>
      </c>
      <c r="P25" s="45" t="e">
        <f>P21-P23</f>
        <v>#NUM!</v>
      </c>
    </row>
    <row r="26" spans="7:16">
      <c r="G26" t="s">
        <v>77</v>
      </c>
      <c r="H26" s="46">
        <f>AVERAGE(H24:H25)</f>
        <v>2.0294964879399302E-3</v>
      </c>
      <c r="K26" t="s">
        <v>77</v>
      </c>
      <c r="L26" s="46">
        <f>AVERAGE(L24:L25)</f>
        <v>0</v>
      </c>
      <c r="O26" t="s">
        <v>77</v>
      </c>
      <c r="P26" s="46" t="e">
        <f>AVERAGE(P24:P25)</f>
        <v>#NUM!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55</v>
      </c>
      <c r="G1" s="40">
        <f>LN(G2)</f>
        <v>3.5537972396785689E-2</v>
      </c>
      <c r="H1" s="41">
        <f>G4</f>
        <v>0.71461134229786483</v>
      </c>
      <c r="I1" t="s">
        <v>0</v>
      </c>
      <c r="J1" t="s">
        <v>55</v>
      </c>
      <c r="K1" s="42">
        <f>LN(K2)</f>
        <v>2.3618562725603687E-2</v>
      </c>
      <c r="L1" s="43">
        <f>K4</f>
        <v>0.96463277308981987</v>
      </c>
      <c r="M1" t="s">
        <v>0</v>
      </c>
      <c r="N1" t="s">
        <v>55</v>
      </c>
      <c r="O1" s="42">
        <f>LN(O2)</f>
        <v>3.9862564605758176E-2</v>
      </c>
      <c r="P1" s="43">
        <f>O4</f>
        <v>0.74077892706320081</v>
      </c>
      <c r="Q1" t="s">
        <v>0</v>
      </c>
      <c r="R1" t="s">
        <v>55</v>
      </c>
      <c r="S1" s="42">
        <f>LN(S2)</f>
        <v>4.005971834159068E-2</v>
      </c>
      <c r="T1" s="43">
        <f>S4</f>
        <v>0.7768062633441607</v>
      </c>
      <c r="U1" t="s">
        <v>0</v>
      </c>
      <c r="V1" t="s">
        <v>55</v>
      </c>
      <c r="W1" s="42">
        <f>LN(W2)</f>
        <v>3.5397142914343947E-2</v>
      </c>
      <c r="X1" s="43">
        <f>W4</f>
        <v>0.73465304193130754</v>
      </c>
      <c r="Y1" t="s">
        <v>0</v>
      </c>
      <c r="Z1" t="s">
        <v>55</v>
      </c>
      <c r="AA1" s="42">
        <f>LN(AA2)</f>
        <v>3.6100726842616788E-2</v>
      </c>
      <c r="AB1" s="43">
        <f>AA4</f>
        <v>0.68348144440078085</v>
      </c>
      <c r="AC1" t="s">
        <v>0</v>
      </c>
      <c r="AD1" t="s">
        <v>55</v>
      </c>
      <c r="AE1" s="42">
        <f>LN(AE2)</f>
        <v>3.6608024053152409E-2</v>
      </c>
      <c r="AF1" s="43">
        <f>AE4</f>
        <v>0.68117841744179874</v>
      </c>
      <c r="AG1" t="s">
        <v>0</v>
      </c>
      <c r="AH1" t="s">
        <v>55</v>
      </c>
      <c r="AI1" s="42">
        <f>LN(AI2)</f>
        <v>3.657712758843621E-2</v>
      </c>
      <c r="AJ1" s="43">
        <f>AI4</f>
        <v>0.68070040342995097</v>
      </c>
    </row>
    <row r="2" spans="1:36" ht="15.75" thickTop="1">
      <c r="B2">
        <v>2.3618562725603687E-2</v>
      </c>
      <c r="C2" s="44">
        <v>0.96463277308981987</v>
      </c>
      <c r="D2">
        <v>109.09905665373583</v>
      </c>
      <c r="E2">
        <v>1889</v>
      </c>
      <c r="F2">
        <v>15.2</v>
      </c>
      <c r="G2">
        <f t="array" ref="G2:H6">LOGEST(F2:F8,E2:E8,TRUE, TRUE)</f>
        <v>1.0361769935049785</v>
      </c>
      <c r="H2">
        <v>6.7711604850891587E-28</v>
      </c>
      <c r="I2">
        <v>1890</v>
      </c>
      <c r="J2">
        <v>200.8</v>
      </c>
      <c r="K2">
        <f t="array" ref="K2:L6">LOGEST(J2:J7,I2:I7,TRUE, TRUE)</f>
        <v>1.0238996898883512</v>
      </c>
      <c r="L2">
        <v>1.0367881622615018E-17</v>
      </c>
      <c r="M2">
        <v>1889</v>
      </c>
      <c r="N2">
        <v>15.2</v>
      </c>
      <c r="O2">
        <f t="array" ref="O2:P6">LOGEST(N2:N7,M2:M7,TRUE, TRUE)</f>
        <v>1.0406677397825264</v>
      </c>
      <c r="P2">
        <v>1.3611864571131286E-31</v>
      </c>
      <c r="Q2">
        <v>1889</v>
      </c>
      <c r="R2">
        <v>15.2</v>
      </c>
      <c r="S2">
        <f t="array" ref="S2:T6">LOGEST(R2:R7,Q2:Q7,TRUE, TRUE)</f>
        <v>1.0408729315416811</v>
      </c>
      <c r="T2">
        <v>8.9690701830759442E-32</v>
      </c>
      <c r="U2">
        <v>1889</v>
      </c>
      <c r="V2">
        <v>15.2</v>
      </c>
      <c r="W2">
        <f t="array" ref="W2:X6">LOGEST(V2:V7,U2:U7,TRUE, TRUE)</f>
        <v>1.0360310795100025</v>
      </c>
      <c r="X2">
        <v>7.9306685025197257E-28</v>
      </c>
      <c r="Y2">
        <v>1889</v>
      </c>
      <c r="Z2">
        <v>15.2</v>
      </c>
      <c r="AA2">
        <f t="array" ref="AA2:AB6">LOGEST(Z2:Z7,Y2:Y7,TRUE, TRUE)</f>
        <v>1.0367602708202992</v>
      </c>
      <c r="AB2">
        <v>2.3304428919276894E-28</v>
      </c>
      <c r="AC2">
        <v>1889</v>
      </c>
      <c r="AD2">
        <v>15.2</v>
      </c>
      <c r="AE2">
        <f t="array" ref="AE2:AF6">LOGEST(AD2:AD7,AC2:AC7,TRUE, TRUE)</f>
        <v>1.0372863498416083</v>
      </c>
      <c r="AF2">
        <v>8.8752380185602551E-29</v>
      </c>
      <c r="AG2">
        <v>1889</v>
      </c>
      <c r="AH2">
        <v>15.2</v>
      </c>
      <c r="AI2">
        <f t="array" ref="AI2:AJ6">LOGEST(AH2:AH7,AG2:AG7,TRUE, TRUE)</f>
        <v>1.0372543018555871</v>
      </c>
      <c r="AJ2">
        <v>9.4115391973445633E-29</v>
      </c>
    </row>
    <row r="3" spans="1:36">
      <c r="B3">
        <v>3.9862564605758176E-2</v>
      </c>
      <c r="C3" s="44">
        <v>0.74077892706320081</v>
      </c>
      <c r="D3">
        <v>11.430844239176658</v>
      </c>
      <c r="E3">
        <v>1890</v>
      </c>
      <c r="F3">
        <v>200.8</v>
      </c>
      <c r="G3">
        <v>1.0043637866947301E-2</v>
      </c>
      <c r="H3">
        <v>19.429744259407791</v>
      </c>
      <c r="I3">
        <v>1897</v>
      </c>
      <c r="J3">
        <v>326.7</v>
      </c>
      <c r="K3">
        <v>2.2612207807909844E-3</v>
      </c>
      <c r="L3">
        <v>4.3913303449469643</v>
      </c>
      <c r="M3">
        <v>1897</v>
      </c>
      <c r="N3">
        <v>326.7</v>
      </c>
      <c r="O3">
        <v>1.1790333309350481E-2</v>
      </c>
      <c r="P3">
        <v>22.895121712868225</v>
      </c>
      <c r="Q3">
        <v>1890</v>
      </c>
      <c r="R3">
        <v>200.8</v>
      </c>
      <c r="S3">
        <v>1.0736495293182815E-2</v>
      </c>
      <c r="T3">
        <v>20.836503156745728</v>
      </c>
      <c r="U3">
        <v>1890</v>
      </c>
      <c r="V3">
        <v>200.8</v>
      </c>
      <c r="W3">
        <v>1.063663189295219E-2</v>
      </c>
      <c r="X3">
        <v>20.574307872144733</v>
      </c>
      <c r="Y3">
        <v>1890</v>
      </c>
      <c r="Z3">
        <v>200.8</v>
      </c>
      <c r="AA3">
        <v>1.2283501229080219E-2</v>
      </c>
      <c r="AB3">
        <v>23.683163762678927</v>
      </c>
      <c r="AC3">
        <v>1890</v>
      </c>
      <c r="AD3">
        <v>200.8</v>
      </c>
      <c r="AE3">
        <v>1.252246162383982E-2</v>
      </c>
      <c r="AF3">
        <v>24.135337431077918</v>
      </c>
      <c r="AG3">
        <v>1890</v>
      </c>
      <c r="AH3">
        <v>200.8</v>
      </c>
      <c r="AI3">
        <v>1.2525664716962055E-2</v>
      </c>
      <c r="AJ3">
        <v>24.141510956351983</v>
      </c>
    </row>
    <row r="4" spans="1:36" ht="15.75" thickBot="1">
      <c r="B4">
        <v>4.005971834159068E-2</v>
      </c>
      <c r="C4" s="44">
        <v>0.7768062633441607</v>
      </c>
      <c r="D4">
        <v>13.921649863176611</v>
      </c>
      <c r="E4">
        <v>1897</v>
      </c>
      <c r="F4">
        <v>326.7</v>
      </c>
      <c r="G4">
        <v>0.71461134229786483</v>
      </c>
      <c r="H4">
        <v>1.031753794867724</v>
      </c>
      <c r="I4">
        <v>1936</v>
      </c>
      <c r="J4">
        <v>1019.9</v>
      </c>
      <c r="K4">
        <v>0.96463277308981987</v>
      </c>
      <c r="L4">
        <v>0.20445404282477986</v>
      </c>
      <c r="M4">
        <v>1936</v>
      </c>
      <c r="N4">
        <v>1019.9</v>
      </c>
      <c r="O4">
        <v>0.74077892706320081</v>
      </c>
      <c r="P4">
        <v>1.0728231536733468</v>
      </c>
      <c r="Q4">
        <v>1936</v>
      </c>
      <c r="R4">
        <v>1019.9</v>
      </c>
      <c r="S4">
        <v>0.7768062633441607</v>
      </c>
      <c r="T4">
        <v>1.0153417561875082</v>
      </c>
      <c r="U4">
        <v>1897</v>
      </c>
      <c r="V4">
        <v>326.7</v>
      </c>
      <c r="W4">
        <v>0.73465304193130754</v>
      </c>
      <c r="X4">
        <v>1.0924620139460404</v>
      </c>
      <c r="Y4">
        <v>1897</v>
      </c>
      <c r="Z4">
        <v>326.7</v>
      </c>
      <c r="AA4">
        <v>0.68348144440078085</v>
      </c>
      <c r="AB4">
        <v>1.1517269974664939</v>
      </c>
      <c r="AC4">
        <v>1897</v>
      </c>
      <c r="AD4">
        <v>326.7</v>
      </c>
      <c r="AE4">
        <v>0.68117841744179874</v>
      </c>
      <c r="AF4">
        <v>1.1483855186581509</v>
      </c>
      <c r="AG4">
        <v>1897</v>
      </c>
      <c r="AH4">
        <v>326.7</v>
      </c>
      <c r="AI4">
        <v>0.68070040342995097</v>
      </c>
      <c r="AJ4">
        <v>1.1486792616830432</v>
      </c>
    </row>
    <row r="5" spans="1:36" ht="16.5" thickTop="1" thickBot="1">
      <c r="B5">
        <v>3.5397142914343947E-2</v>
      </c>
      <c r="C5" s="44">
        <v>0.73465304193130754</v>
      </c>
      <c r="D5">
        <v>11.074602811027844</v>
      </c>
      <c r="E5">
        <v>1936</v>
      </c>
      <c r="F5">
        <v>1019.9</v>
      </c>
      <c r="G5">
        <v>12.519967472633697</v>
      </c>
      <c r="H5">
        <v>5</v>
      </c>
      <c r="I5">
        <v>1973</v>
      </c>
      <c r="J5">
        <v>1715.7</v>
      </c>
      <c r="K5" s="41">
        <v>109.09905665373583</v>
      </c>
      <c r="L5">
        <v>4</v>
      </c>
      <c r="M5">
        <v>1973</v>
      </c>
      <c r="N5">
        <v>1715.7</v>
      </c>
      <c r="O5" s="41">
        <v>11.430844239176658</v>
      </c>
      <c r="P5">
        <v>4</v>
      </c>
      <c r="Q5">
        <v>1973</v>
      </c>
      <c r="R5">
        <v>1715.7</v>
      </c>
      <c r="S5" s="41">
        <v>13.921649863176611</v>
      </c>
      <c r="T5">
        <v>4</v>
      </c>
      <c r="U5">
        <v>1973</v>
      </c>
      <c r="V5">
        <v>1715.7</v>
      </c>
      <c r="W5" s="41">
        <v>11.074602811027844</v>
      </c>
      <c r="X5">
        <v>4</v>
      </c>
      <c r="Y5">
        <v>1936</v>
      </c>
      <c r="Z5">
        <v>1019.9</v>
      </c>
      <c r="AA5" s="41">
        <v>8.6374897434602964</v>
      </c>
      <c r="AB5">
        <v>4</v>
      </c>
      <c r="AC5">
        <v>1936</v>
      </c>
      <c r="AD5">
        <v>1019.9</v>
      </c>
      <c r="AE5" s="41">
        <v>8.546202072972255</v>
      </c>
      <c r="AF5">
        <v>4</v>
      </c>
      <c r="AG5">
        <v>1936</v>
      </c>
      <c r="AH5">
        <v>1019.9</v>
      </c>
      <c r="AI5" s="41">
        <v>8.5274195237589883</v>
      </c>
      <c r="AJ5">
        <v>4</v>
      </c>
    </row>
    <row r="6" spans="1:36" ht="15.75" thickTop="1">
      <c r="B6">
        <v>3.6100726842616788E-2</v>
      </c>
      <c r="C6" s="44">
        <v>0.68348144440078085</v>
      </c>
      <c r="D6">
        <v>8.6374897434602964</v>
      </c>
      <c r="E6">
        <v>1973</v>
      </c>
      <c r="F6">
        <v>1715.7</v>
      </c>
      <c r="G6">
        <v>13.327704357265452</v>
      </c>
      <c r="H6">
        <v>5.3225794661197465</v>
      </c>
      <c r="I6">
        <v>1977</v>
      </c>
      <c r="J6">
        <v>1842.5</v>
      </c>
      <c r="K6">
        <v>4.5604993757020003</v>
      </c>
      <c r="L6">
        <v>0.16720582250958765</v>
      </c>
      <c r="M6">
        <v>1977</v>
      </c>
      <c r="N6">
        <v>1842.5</v>
      </c>
      <c r="O6">
        <v>13.156324679503003</v>
      </c>
      <c r="P6">
        <v>4.6037980762305022</v>
      </c>
      <c r="Q6">
        <v>1977</v>
      </c>
      <c r="R6">
        <v>1842.5</v>
      </c>
      <c r="S6">
        <v>14.352091710563686</v>
      </c>
      <c r="T6">
        <v>4.1236755274317343</v>
      </c>
      <c r="U6">
        <v>1977</v>
      </c>
      <c r="V6">
        <v>1842.5</v>
      </c>
      <c r="W6">
        <v>13.217242230544826</v>
      </c>
      <c r="X6">
        <v>4.7738930076601536</v>
      </c>
      <c r="Y6">
        <v>1977</v>
      </c>
      <c r="Z6">
        <v>1842.5</v>
      </c>
      <c r="AA6">
        <v>11.4574148698931</v>
      </c>
      <c r="AB6">
        <v>5.3059003067727417</v>
      </c>
      <c r="AC6">
        <v>1973</v>
      </c>
      <c r="AD6">
        <v>1715.7</v>
      </c>
      <c r="AE6">
        <v>11.270639844890729</v>
      </c>
      <c r="AF6">
        <v>5.275157197855</v>
      </c>
      <c r="AG6">
        <v>1973</v>
      </c>
      <c r="AH6">
        <v>1715.7</v>
      </c>
      <c r="AI6">
        <v>11.251623468640441</v>
      </c>
      <c r="AJ6">
        <v>5.2778561848828058</v>
      </c>
    </row>
    <row r="7" spans="1:36">
      <c r="B7">
        <v>3.6608024053152409E-2</v>
      </c>
      <c r="C7" s="44">
        <v>0.68117841744179874</v>
      </c>
      <c r="D7">
        <v>8.546202072972255</v>
      </c>
      <c r="E7">
        <v>1977</v>
      </c>
      <c r="F7">
        <v>1842.5</v>
      </c>
      <c r="G7" t="s">
        <v>59</v>
      </c>
      <c r="H7">
        <f>TINV(0.0455,H5)</f>
        <v>2.6486542536661553</v>
      </c>
      <c r="I7">
        <v>1977</v>
      </c>
      <c r="J7">
        <v>1852.1</v>
      </c>
      <c r="K7" t="s">
        <v>59</v>
      </c>
      <c r="L7">
        <f>TINV(0.0455,L5)</f>
        <v>2.8693151695711707</v>
      </c>
      <c r="M7">
        <v>1977</v>
      </c>
      <c r="N7">
        <v>1852.1</v>
      </c>
      <c r="O7" t="s">
        <v>59</v>
      </c>
      <c r="P7">
        <f>TINV(0.0455,P5)</f>
        <v>2.8693151695711707</v>
      </c>
      <c r="Q7">
        <v>1977</v>
      </c>
      <c r="R7">
        <v>1852.1</v>
      </c>
      <c r="S7" t="s">
        <v>59</v>
      </c>
      <c r="T7">
        <f>TINV(0.0455,T5)</f>
        <v>2.8693151695711707</v>
      </c>
      <c r="U7">
        <v>1977</v>
      </c>
      <c r="V7">
        <v>1852.1</v>
      </c>
      <c r="W7" t="s">
        <v>59</v>
      </c>
      <c r="X7">
        <f>TINV(0.0455,X5)</f>
        <v>2.8693151695711707</v>
      </c>
      <c r="Y7">
        <v>1977</v>
      </c>
      <c r="Z7">
        <v>1852.1</v>
      </c>
      <c r="AA7" t="s">
        <v>59</v>
      </c>
      <c r="AB7">
        <f>TINV(0.0455,AB5)</f>
        <v>2.8693151695711707</v>
      </c>
      <c r="AC7">
        <v>1977</v>
      </c>
      <c r="AD7">
        <v>1852.1</v>
      </c>
      <c r="AE7" t="s">
        <v>59</v>
      </c>
      <c r="AF7">
        <f>TINV(0.0455,AF5)</f>
        <v>2.8693151695711707</v>
      </c>
      <c r="AG7">
        <v>1977</v>
      </c>
      <c r="AH7">
        <v>1842.5</v>
      </c>
    </row>
    <row r="8" spans="1:36">
      <c r="B8">
        <v>3.657712758843621E-2</v>
      </c>
      <c r="C8" s="44">
        <v>0.68070040342995097</v>
      </c>
      <c r="D8">
        <v>8.5274195237589883</v>
      </c>
      <c r="E8">
        <v>1977</v>
      </c>
      <c r="F8">
        <v>1852.1</v>
      </c>
      <c r="G8" t="s">
        <v>60</v>
      </c>
      <c r="H8">
        <f>H7*G3</f>
        <v>2.6602124158572441E-2</v>
      </c>
      <c r="K8" t="s">
        <v>60</v>
      </c>
      <c r="L8">
        <f>L7*K3</f>
        <v>6.488155088073138E-3</v>
      </c>
      <c r="O8" t="s">
        <v>60</v>
      </c>
      <c r="P8">
        <f>P7*O3</f>
        <v>3.3830182218819595E-2</v>
      </c>
      <c r="S8" t="s">
        <v>60</v>
      </c>
      <c r="T8">
        <f>T7*S3</f>
        <v>3.0806388812758927E-2</v>
      </c>
      <c r="W8" t="s">
        <v>60</v>
      </c>
      <c r="X8">
        <f>X7*W3</f>
        <v>3.0519849243592235E-2</v>
      </c>
      <c r="AA8" t="s">
        <v>60</v>
      </c>
      <c r="AB8">
        <f>AB7*AA3</f>
        <v>3.5245236412045994E-2</v>
      </c>
      <c r="AE8" t="s">
        <v>60</v>
      </c>
      <c r="AF8">
        <f>AF7*AE3</f>
        <v>3.5930889097656432E-2</v>
      </c>
    </row>
    <row r="9" spans="1:36">
      <c r="A9" t="s">
        <v>78</v>
      </c>
      <c r="B9" s="22">
        <f>AVERAGE(B2:B8)</f>
        <v>3.5460552438785986E-2</v>
      </c>
      <c r="C9" s="22">
        <f>AVERAGE(C2:C8)</f>
        <v>0.75174732438585978</v>
      </c>
      <c r="D9" s="22">
        <f>AVERAGE(D2:D8)</f>
        <v>24.462466415329779</v>
      </c>
      <c r="E9" s="22">
        <f>AVERAGE(E2:E8)</f>
        <v>1934.1428571428571</v>
      </c>
      <c r="F9" s="22">
        <f>AVERAGE(F2:F8)</f>
        <v>996.12857142857138</v>
      </c>
      <c r="G9" t="s">
        <v>61</v>
      </c>
      <c r="H9">
        <f>G2+H8</f>
        <v>1.062779117663551</v>
      </c>
      <c r="K9" t="s">
        <v>61</v>
      </c>
      <c r="L9">
        <f>K2+L8</f>
        <v>1.0303878449764243</v>
      </c>
      <c r="O9" t="s">
        <v>61</v>
      </c>
      <c r="P9">
        <f>O2+P8</f>
        <v>1.074497922001346</v>
      </c>
      <c r="S9" t="s">
        <v>61</v>
      </c>
      <c r="T9">
        <f>S2+T8</f>
        <v>1.0716793203544401</v>
      </c>
      <c r="W9" t="s">
        <v>61</v>
      </c>
      <c r="X9">
        <f>W2+X8</f>
        <v>1.0665509287535948</v>
      </c>
      <c r="AA9" t="s">
        <v>61</v>
      </c>
      <c r="AB9">
        <f>AA2+AB8</f>
        <v>1.0720055072323451</v>
      </c>
      <c r="AE9" t="s">
        <v>61</v>
      </c>
      <c r="AF9">
        <f>AE2+AF8</f>
        <v>1.0732172389392647</v>
      </c>
    </row>
    <row r="10" spans="1:36">
      <c r="A10" t="s">
        <v>79</v>
      </c>
      <c r="B10" s="22">
        <f>STDEV(B2:B8)</f>
        <v>5.5338358259666371E-3</v>
      </c>
      <c r="C10" s="22">
        <f>STDEV(C2:C8)</f>
        <v>0.10087000784739358</v>
      </c>
      <c r="D10" s="22">
        <f>STDEV(D2:D8)</f>
        <v>37.374684761027233</v>
      </c>
      <c r="E10" s="22">
        <f>STDEV(E2:E8)</f>
        <v>41.938163095320483</v>
      </c>
      <c r="F10" s="22">
        <f>STDEV(F2:F8)</f>
        <v>817.54539265267658</v>
      </c>
      <c r="G10" t="s">
        <v>62</v>
      </c>
      <c r="H10">
        <f>G2-H8</f>
        <v>1.0095748693464059</v>
      </c>
      <c r="K10" t="s">
        <v>62</v>
      </c>
      <c r="L10">
        <f>K2-L8</f>
        <v>1.0174115348002781</v>
      </c>
      <c r="O10" t="s">
        <v>62</v>
      </c>
      <c r="P10">
        <f>O2-P8</f>
        <v>1.0068375575637067</v>
      </c>
      <c r="S10" t="s">
        <v>62</v>
      </c>
      <c r="T10">
        <f>S2-T8</f>
        <v>1.0100665427289222</v>
      </c>
      <c r="W10" t="s">
        <v>62</v>
      </c>
      <c r="X10">
        <f>W2-X8</f>
        <v>1.0055112302664102</v>
      </c>
      <c r="AA10" t="s">
        <v>62</v>
      </c>
      <c r="AB10">
        <f>AA2-AB8</f>
        <v>1.0015150344082533</v>
      </c>
      <c r="AE10" t="s">
        <v>62</v>
      </c>
      <c r="AF10">
        <f>AE2-AF8</f>
        <v>1.0013554607439519</v>
      </c>
    </row>
    <row r="11" spans="1:36">
      <c r="A11" t="s">
        <v>80</v>
      </c>
      <c r="B11" s="22">
        <f>MIN(B2:B8)</f>
        <v>2.3618562725603687E-2</v>
      </c>
      <c r="C11" s="22">
        <f>MIN(C2:C8)</f>
        <v>0.68070040342995097</v>
      </c>
      <c r="D11" s="22">
        <f>MIN(D2:D8)</f>
        <v>8.5274195237589883</v>
      </c>
      <c r="E11" s="22">
        <f>MIN(E2:E8)</f>
        <v>1889</v>
      </c>
      <c r="F11" s="22">
        <f>MIN(F2:F8)</f>
        <v>15.2</v>
      </c>
      <c r="G11" t="s">
        <v>63</v>
      </c>
      <c r="H11" s="45">
        <f>LN(G2)</f>
        <v>3.5537972396785689E-2</v>
      </c>
      <c r="K11" t="s">
        <v>63</v>
      </c>
      <c r="L11" s="45">
        <f>LN(K2)</f>
        <v>2.3618562725603687E-2</v>
      </c>
      <c r="O11" t="s">
        <v>63</v>
      </c>
      <c r="P11" s="45">
        <f>LN(O2)</f>
        <v>3.9862564605758176E-2</v>
      </c>
      <c r="S11" t="s">
        <v>63</v>
      </c>
      <c r="T11" s="45">
        <f>LN(S2)</f>
        <v>4.005971834159068E-2</v>
      </c>
      <c r="W11" t="s">
        <v>63</v>
      </c>
      <c r="X11" s="45">
        <f>LN(W2)</f>
        <v>3.5397142914343947E-2</v>
      </c>
      <c r="AA11" t="s">
        <v>63</v>
      </c>
      <c r="AB11" s="45">
        <f>LN(AA2)</f>
        <v>3.6100726842616788E-2</v>
      </c>
      <c r="AE11" t="s">
        <v>63</v>
      </c>
      <c r="AF11" s="45">
        <f>LN(AE2)</f>
        <v>3.6608024053152409E-2</v>
      </c>
    </row>
    <row r="12" spans="1:36">
      <c r="A12" t="s">
        <v>81</v>
      </c>
      <c r="B12" s="22">
        <f>MAX(B2:B8)</f>
        <v>4.005971834159068E-2</v>
      </c>
      <c r="C12" s="22">
        <f>MAX(C2:C8)</f>
        <v>0.96463277308981987</v>
      </c>
      <c r="D12" s="22">
        <f>MAX(D2:D8)</f>
        <v>109.09905665373583</v>
      </c>
      <c r="E12" s="22">
        <f>MAX(E2:E8)</f>
        <v>1977</v>
      </c>
      <c r="F12" s="22">
        <f>MAX(F2:F8)</f>
        <v>1852.1</v>
      </c>
      <c r="G12" t="s">
        <v>64</v>
      </c>
      <c r="H12" s="45">
        <f>LN(H9)</f>
        <v>6.0887286294560097E-2</v>
      </c>
      <c r="K12" t="s">
        <v>64</v>
      </c>
      <c r="L12" s="45">
        <f>LN(L9)</f>
        <v>2.9935279885742225E-2</v>
      </c>
      <c r="O12" t="s">
        <v>64</v>
      </c>
      <c r="P12" s="45">
        <f>LN(P9)</f>
        <v>7.1853503177055952E-2</v>
      </c>
      <c r="S12" t="s">
        <v>64</v>
      </c>
      <c r="T12" s="45">
        <f>LN(T9)</f>
        <v>6.9226876436468299E-2</v>
      </c>
      <c r="W12" t="s">
        <v>64</v>
      </c>
      <c r="X12" s="45">
        <f>LN(X9)</f>
        <v>6.4430010957049602E-2</v>
      </c>
      <c r="AA12" t="s">
        <v>64</v>
      </c>
      <c r="AB12" s="45">
        <f>LN(AB9)</f>
        <v>6.9531199979019659E-2</v>
      </c>
      <c r="AE12" t="s">
        <v>64</v>
      </c>
      <c r="AF12" s="45">
        <f>LN(AF9)</f>
        <v>7.0660902559278538E-2</v>
      </c>
    </row>
    <row r="13" spans="1:36">
      <c r="A13" t="s">
        <v>82</v>
      </c>
      <c r="B13" s="22">
        <f>ABS(B12-B11)</f>
        <v>1.6441155615986993E-2</v>
      </c>
      <c r="C13" s="22">
        <f>ABS(C12-C11)</f>
        <v>0.2839323696598689</v>
      </c>
      <c r="D13" s="22">
        <f>ABS(D12-D11)</f>
        <v>100.57163712997684</v>
      </c>
      <c r="E13" s="22">
        <f>ABS(E12-E11)</f>
        <v>88</v>
      </c>
      <c r="F13" s="22">
        <f>ABS(F12-F11)</f>
        <v>1836.8999999999999</v>
      </c>
      <c r="G13" t="s">
        <v>65</v>
      </c>
      <c r="H13" s="45">
        <f>LN(H10)</f>
        <v>9.5293208016703091E-3</v>
      </c>
      <c r="K13" t="s">
        <v>65</v>
      </c>
      <c r="L13" s="45">
        <f>LN(L10)</f>
        <v>1.726169086956137E-2</v>
      </c>
      <c r="O13" t="s">
        <v>65</v>
      </c>
      <c r="P13" s="45">
        <f>LN(P10)</f>
        <v>6.8142874804564242E-3</v>
      </c>
      <c r="S13" t="s">
        <v>65</v>
      </c>
      <c r="T13" s="45">
        <f>LN(T10)</f>
        <v>1.0016212572941861E-2</v>
      </c>
      <c r="W13" t="s">
        <v>65</v>
      </c>
      <c r="X13" s="45">
        <f>LN(X10)</f>
        <v>5.4960990060009731E-3</v>
      </c>
      <c r="AA13" t="s">
        <v>65</v>
      </c>
      <c r="AB13" s="45">
        <f>LN(AB10)</f>
        <v>1.5138879014762567E-3</v>
      </c>
      <c r="AE13" t="s">
        <v>65</v>
      </c>
      <c r="AF13" s="45">
        <f>LN(AF10)</f>
        <v>1.3545429363122149E-3</v>
      </c>
    </row>
    <row r="14" spans="1:36">
      <c r="A14" t="s">
        <v>83</v>
      </c>
      <c r="B14" s="22">
        <f>COUNT(B2:B8)</f>
        <v>7</v>
      </c>
      <c r="G14" t="s">
        <v>66</v>
      </c>
      <c r="H14" s="45">
        <f>H12-H11</f>
        <v>2.5349313897774409E-2</v>
      </c>
      <c r="K14" t="s">
        <v>66</v>
      </c>
      <c r="L14" s="45">
        <f>L12-L11</f>
        <v>6.3167171601385373E-3</v>
      </c>
      <c r="O14" t="s">
        <v>66</v>
      </c>
      <c r="P14" s="45">
        <f>P12-P11</f>
        <v>3.1990938571297776E-2</v>
      </c>
      <c r="S14" t="s">
        <v>66</v>
      </c>
      <c r="T14" s="45">
        <f>T12-T11</f>
        <v>2.9167158094877618E-2</v>
      </c>
      <c r="W14" t="s">
        <v>66</v>
      </c>
      <c r="X14" s="45">
        <f>X12-X11</f>
        <v>2.9032868042705655E-2</v>
      </c>
      <c r="AA14" t="s">
        <v>66</v>
      </c>
      <c r="AB14" s="45">
        <f>AB12-AB11</f>
        <v>3.343047313640287E-2</v>
      </c>
      <c r="AE14" t="s">
        <v>66</v>
      </c>
      <c r="AF14" s="45">
        <f>AF12-AF11</f>
        <v>3.4052878506126129E-2</v>
      </c>
    </row>
    <row r="15" spans="1:36">
      <c r="G15" t="s">
        <v>67</v>
      </c>
      <c r="H15" s="45">
        <f>H11-H13</f>
        <v>2.6008651595115381E-2</v>
      </c>
      <c r="K15" t="s">
        <v>67</v>
      </c>
      <c r="L15" s="45">
        <f>L11-L13</f>
        <v>6.3568718560423169E-3</v>
      </c>
      <c r="O15" t="s">
        <v>67</v>
      </c>
      <c r="P15" s="45">
        <f>P11-P13</f>
        <v>3.3048277125301749E-2</v>
      </c>
      <c r="S15" t="s">
        <v>67</v>
      </c>
      <c r="T15" s="45">
        <f>T11-T13</f>
        <v>3.004350576864882E-2</v>
      </c>
      <c r="W15" t="s">
        <v>67</v>
      </c>
      <c r="X15" s="45">
        <f>X11-X13</f>
        <v>2.9901043908342972E-2</v>
      </c>
      <c r="AA15" t="s">
        <v>67</v>
      </c>
      <c r="AB15" s="45">
        <f>AB11-AB13</f>
        <v>3.4586838941140535E-2</v>
      </c>
      <c r="AE15" t="s">
        <v>67</v>
      </c>
      <c r="AF15" s="45">
        <f>AF11-AF13</f>
        <v>3.5253481116840193E-2</v>
      </c>
    </row>
    <row r="16" spans="1:36">
      <c r="G16" t="s">
        <v>68</v>
      </c>
      <c r="H16" s="46">
        <f>AVERAGE(H14:H15)</f>
        <v>2.5678982746444895E-2</v>
      </c>
      <c r="K16" t="s">
        <v>68</v>
      </c>
      <c r="L16" s="46">
        <f>AVERAGE(L14:L15)</f>
        <v>6.3367945080904271E-3</v>
      </c>
      <c r="O16" t="s">
        <v>68</v>
      </c>
      <c r="P16" s="46">
        <f>AVERAGE(P14:P15)</f>
        <v>3.2519607848299763E-2</v>
      </c>
      <c r="S16" t="s">
        <v>68</v>
      </c>
      <c r="T16" s="46">
        <f>AVERAGE(T14:T15)</f>
        <v>2.9605331931763221E-2</v>
      </c>
      <c r="W16" t="s">
        <v>68</v>
      </c>
      <c r="X16" s="46">
        <f>AVERAGE(X14:X15)</f>
        <v>2.9466955975524314E-2</v>
      </c>
      <c r="AA16" t="s">
        <v>68</v>
      </c>
      <c r="AB16" s="46">
        <f>AVERAGE(AB14:AB15)</f>
        <v>3.4008656038771706E-2</v>
      </c>
      <c r="AE16" t="s">
        <v>68</v>
      </c>
      <c r="AF16" s="46">
        <f>AVERAGE(AF14:AF15)</f>
        <v>3.4653179811483165E-2</v>
      </c>
    </row>
    <row r="17" spans="7:32">
      <c r="G17" t="s">
        <v>69</v>
      </c>
      <c r="H17">
        <f>TINV(0.3173,H5)</f>
        <v>1.1105333943044307</v>
      </c>
      <c r="K17" t="s">
        <v>69</v>
      </c>
      <c r="L17">
        <f>TINV(0.3173,L5)</f>
        <v>1.1416549873749267</v>
      </c>
      <c r="O17" t="s">
        <v>69</v>
      </c>
      <c r="P17">
        <f>TINV(0.3173,P5)</f>
        <v>1.1416549873749267</v>
      </c>
      <c r="S17" t="s">
        <v>69</v>
      </c>
      <c r="T17">
        <f>TINV(0.3173,T5)</f>
        <v>1.1416549873749267</v>
      </c>
      <c r="W17" t="s">
        <v>69</v>
      </c>
      <c r="X17">
        <f>TINV(0.3173,X5)</f>
        <v>1.1416549873749267</v>
      </c>
      <c r="AA17" t="s">
        <v>69</v>
      </c>
      <c r="AB17">
        <f>TINV(0.3173,AB5)</f>
        <v>1.1416549873749267</v>
      </c>
      <c r="AE17" t="s">
        <v>69</v>
      </c>
      <c r="AF17">
        <f>TINV(0.3173,AF5)</f>
        <v>1.1416549873749267</v>
      </c>
    </row>
    <row r="18" spans="7:32">
      <c r="G18" t="s">
        <v>70</v>
      </c>
      <c r="H18">
        <f>H17*G3</f>
        <v>1.1153795251545499E-2</v>
      </c>
      <c r="K18" t="s">
        <v>70</v>
      </c>
      <c r="L18">
        <f>L17*K3</f>
        <v>2.5815339819458532E-3</v>
      </c>
      <c r="O18" t="s">
        <v>70</v>
      </c>
      <c r="P18">
        <f>P17*O3</f>
        <v>1.3460492825432701E-2</v>
      </c>
      <c r="S18" t="s">
        <v>70</v>
      </c>
      <c r="T18">
        <f>T17*S3</f>
        <v>1.2257373398389587E-2</v>
      </c>
      <c r="W18" t="s">
        <v>70</v>
      </c>
      <c r="X18">
        <f>X17*W3</f>
        <v>1.2143363849460074E-2</v>
      </c>
      <c r="AA18" t="s">
        <v>70</v>
      </c>
      <c r="AB18">
        <f>AB17*AA3</f>
        <v>1.4023520440605473E-2</v>
      </c>
      <c r="AE18" t="s">
        <v>70</v>
      </c>
      <c r="AF18">
        <f>AF17*AE3</f>
        <v>1.4296330767067853E-2</v>
      </c>
    </row>
    <row r="19" spans="7:32">
      <c r="G19" t="s">
        <v>71</v>
      </c>
      <c r="H19">
        <f>G2+H18</f>
        <v>1.047330788756524</v>
      </c>
      <c r="K19" t="s">
        <v>71</v>
      </c>
      <c r="L19">
        <f>K2+L18</f>
        <v>1.0264812238702972</v>
      </c>
      <c r="O19" t="s">
        <v>71</v>
      </c>
      <c r="P19">
        <f>O2+P18</f>
        <v>1.0541282326079591</v>
      </c>
      <c r="S19" t="s">
        <v>71</v>
      </c>
      <c r="T19">
        <f>S2+T18</f>
        <v>1.0531303049400706</v>
      </c>
      <c r="W19" t="s">
        <v>71</v>
      </c>
      <c r="X19">
        <f>W2+X18</f>
        <v>1.0481744433594626</v>
      </c>
      <c r="AA19" t="s">
        <v>71</v>
      </c>
      <c r="AB19">
        <f>AA2+AB18</f>
        <v>1.0507837912609046</v>
      </c>
      <c r="AE19" t="s">
        <v>71</v>
      </c>
      <c r="AF19">
        <f>AE2+AF18</f>
        <v>1.0515826806086761</v>
      </c>
    </row>
    <row r="20" spans="7:32">
      <c r="G20" t="s">
        <v>72</v>
      </c>
      <c r="H20">
        <f>G2-H18</f>
        <v>1.025023198253433</v>
      </c>
      <c r="K20" t="s">
        <v>72</v>
      </c>
      <c r="L20">
        <f>K2-L18</f>
        <v>1.0213181559064053</v>
      </c>
      <c r="O20" t="s">
        <v>72</v>
      </c>
      <c r="P20">
        <f>O2-P18</f>
        <v>1.0272072469570936</v>
      </c>
      <c r="S20" t="s">
        <v>72</v>
      </c>
      <c r="T20">
        <f>S2-T18</f>
        <v>1.0286155581432916</v>
      </c>
      <c r="W20" t="s">
        <v>72</v>
      </c>
      <c r="X20">
        <f>W2-X18</f>
        <v>1.0238877156605424</v>
      </c>
      <c r="AA20" t="s">
        <v>72</v>
      </c>
      <c r="AB20">
        <f>AA2-AB18</f>
        <v>1.0227367503796938</v>
      </c>
      <c r="AE20" t="s">
        <v>72</v>
      </c>
      <c r="AF20">
        <f>AE2-AF18</f>
        <v>1.0229900190745405</v>
      </c>
    </row>
    <row r="21" spans="7:32">
      <c r="G21" t="s">
        <v>63</v>
      </c>
      <c r="H21" s="45">
        <f>LN(G2)</f>
        <v>3.5537972396785689E-2</v>
      </c>
      <c r="K21" t="s">
        <v>63</v>
      </c>
      <c r="L21" s="45">
        <f>LN(K2)</f>
        <v>2.3618562725603687E-2</v>
      </c>
      <c r="O21" t="s">
        <v>63</v>
      </c>
      <c r="P21" s="45">
        <f>LN(O2)</f>
        <v>3.9862564605758176E-2</v>
      </c>
      <c r="S21" t="s">
        <v>63</v>
      </c>
      <c r="T21" s="45">
        <f>LN(S2)</f>
        <v>4.005971834159068E-2</v>
      </c>
      <c r="W21" t="s">
        <v>63</v>
      </c>
      <c r="X21" s="45">
        <f>LN(W2)</f>
        <v>3.5397142914343947E-2</v>
      </c>
      <c r="AA21" t="s">
        <v>63</v>
      </c>
      <c r="AB21" s="45">
        <f>LN(AA2)</f>
        <v>3.6100726842616788E-2</v>
      </c>
      <c r="AE21" t="s">
        <v>63</v>
      </c>
      <c r="AF21" s="45">
        <f>LN(AE2)</f>
        <v>3.6608024053152409E-2</v>
      </c>
    </row>
    <row r="22" spans="7:32">
      <c r="G22" t="s">
        <v>73</v>
      </c>
      <c r="H22" s="45">
        <f>LN(H19)</f>
        <v>4.6244821585529311E-2</v>
      </c>
      <c r="K22" t="s">
        <v>73</v>
      </c>
      <c r="L22" s="45">
        <f>LN(L19)</f>
        <v>2.6136665902154816E-2</v>
      </c>
      <c r="O22" t="s">
        <v>73</v>
      </c>
      <c r="P22" s="45">
        <f>LN(P19)</f>
        <v>5.2714105534750866E-2</v>
      </c>
      <c r="S22" t="s">
        <v>73</v>
      </c>
      <c r="T22" s="45">
        <f>LN(T19)</f>
        <v>5.176697187772001E-2</v>
      </c>
      <c r="W22" t="s">
        <v>73</v>
      </c>
      <c r="X22" s="45">
        <f>LN(X19)</f>
        <v>4.7050025634262679E-2</v>
      </c>
      <c r="AA22" t="s">
        <v>73</v>
      </c>
      <c r="AB22" s="45">
        <f>LN(AB19)</f>
        <v>4.9536353568391506E-2</v>
      </c>
      <c r="AE22" t="s">
        <v>73</v>
      </c>
      <c r="AF22" s="45">
        <f>LN(AF19)</f>
        <v>5.0296344176035977E-2</v>
      </c>
    </row>
    <row r="23" spans="7:32">
      <c r="G23" t="s">
        <v>74</v>
      </c>
      <c r="H23" s="45">
        <f>LN(H20)</f>
        <v>2.4715244776635319E-2</v>
      </c>
      <c r="K23" t="s">
        <v>74</v>
      </c>
      <c r="L23" s="45">
        <f>LN(L20)</f>
        <v>2.1094102694862605E-2</v>
      </c>
      <c r="O23" t="s">
        <v>74</v>
      </c>
      <c r="P23" s="45">
        <f>LN(P20)</f>
        <v>2.6843708988148762E-2</v>
      </c>
      <c r="S23" t="s">
        <v>74</v>
      </c>
      <c r="T23" s="45">
        <f>LN(T20)</f>
        <v>2.8213779796779175E-2</v>
      </c>
      <c r="W23" t="s">
        <v>74</v>
      </c>
      <c r="X23" s="45">
        <f>LN(X20)</f>
        <v>2.3606867929770348E-2</v>
      </c>
      <c r="AA23" t="s">
        <v>74</v>
      </c>
      <c r="AB23" s="45">
        <f>LN(AB20)</f>
        <v>2.2482122847042693E-2</v>
      </c>
      <c r="AE23" t="s">
        <v>74</v>
      </c>
      <c r="AF23" s="45">
        <f>LN(AF20)</f>
        <v>2.2729730396518329E-2</v>
      </c>
    </row>
    <row r="24" spans="7:32">
      <c r="G24" t="s">
        <v>75</v>
      </c>
      <c r="H24" s="45">
        <f>H22-H21</f>
        <v>1.0706849188743622E-2</v>
      </c>
      <c r="K24" t="s">
        <v>75</v>
      </c>
      <c r="L24" s="45">
        <f>L22-L21</f>
        <v>2.5181031765511286E-3</v>
      </c>
      <c r="O24" t="s">
        <v>75</v>
      </c>
      <c r="P24" s="45">
        <f>P22-P21</f>
        <v>1.285154092899269E-2</v>
      </c>
      <c r="S24" t="s">
        <v>75</v>
      </c>
      <c r="T24" s="45">
        <f>T22-T21</f>
        <v>1.1707253536129329E-2</v>
      </c>
      <c r="W24" t="s">
        <v>75</v>
      </c>
      <c r="X24" s="45">
        <f>X22-X21</f>
        <v>1.1652882719918732E-2</v>
      </c>
      <c r="AA24" t="s">
        <v>75</v>
      </c>
      <c r="AB24" s="45">
        <f>AB22-AB21</f>
        <v>1.3435626725774717E-2</v>
      </c>
      <c r="AE24" t="s">
        <v>75</v>
      </c>
      <c r="AF24" s="45">
        <f>AF22-AF21</f>
        <v>1.3688320122883568E-2</v>
      </c>
    </row>
    <row r="25" spans="7:32">
      <c r="G25" t="s">
        <v>76</v>
      </c>
      <c r="H25" s="45">
        <f>H21-H23</f>
        <v>1.0822727620150369E-2</v>
      </c>
      <c r="K25" t="s">
        <v>76</v>
      </c>
      <c r="L25" s="45">
        <f>L21-L23</f>
        <v>2.5244600307410825E-3</v>
      </c>
      <c r="O25" t="s">
        <v>76</v>
      </c>
      <c r="P25" s="45">
        <f>P21-P23</f>
        <v>1.3018855617609414E-2</v>
      </c>
      <c r="S25" t="s">
        <v>76</v>
      </c>
      <c r="T25" s="45">
        <f>T21-T23</f>
        <v>1.1845938544811505E-2</v>
      </c>
      <c r="W25" t="s">
        <v>76</v>
      </c>
      <c r="X25" s="45">
        <f>X21-X23</f>
        <v>1.17902749845736E-2</v>
      </c>
      <c r="AA25" t="s">
        <v>76</v>
      </c>
      <c r="AB25" s="45">
        <f>AB21-AB23</f>
        <v>1.3618603995574095E-2</v>
      </c>
      <c r="AE25" t="s">
        <v>76</v>
      </c>
      <c r="AF25" s="45">
        <f>AF21-AF23</f>
        <v>1.387829365663408E-2</v>
      </c>
    </row>
    <row r="26" spans="7:32">
      <c r="G26" t="s">
        <v>77</v>
      </c>
      <c r="H26" s="46">
        <f>AVERAGE(H24:H25)</f>
        <v>1.0764788404446996E-2</v>
      </c>
      <c r="K26" t="s">
        <v>77</v>
      </c>
      <c r="L26" s="46">
        <f>AVERAGE(L24:L25)</f>
        <v>2.5212816036461055E-3</v>
      </c>
      <c r="O26" t="s">
        <v>77</v>
      </c>
      <c r="P26" s="46">
        <f>AVERAGE(P24:P25)</f>
        <v>1.2935198273301052E-2</v>
      </c>
      <c r="S26" t="s">
        <v>77</v>
      </c>
      <c r="T26" s="46">
        <f>AVERAGE(T24:T25)</f>
        <v>1.1776596040470417E-2</v>
      </c>
      <c r="W26" t="s">
        <v>77</v>
      </c>
      <c r="X26" s="46">
        <f>AVERAGE(X24:X25)</f>
        <v>1.1721578852246166E-2</v>
      </c>
      <c r="AA26" t="s">
        <v>77</v>
      </c>
      <c r="AB26" s="46">
        <f>AVERAGE(AB24:AB25)</f>
        <v>1.3527115360674406E-2</v>
      </c>
      <c r="AE26" t="s">
        <v>77</v>
      </c>
      <c r="AF26" s="46">
        <f>AVERAGE(AF24:AF25)</f>
        <v>1.3783306889758824E-2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CF26"/>
  <sheetViews>
    <sheetView workbookViewId="0">
      <selection activeCell="F1" sqref="F1"/>
    </sheetView>
  </sheetViews>
  <sheetFormatPr defaultRowHeight="15"/>
  <sheetData>
    <row r="1" spans="2:84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55</v>
      </c>
      <c r="G1" s="40">
        <f>LN(G2)</f>
        <v>-3.3982196414276807E-2</v>
      </c>
      <c r="H1" s="41">
        <f>G4</f>
        <v>7.5018023710475487E-2</v>
      </c>
      <c r="I1" t="s">
        <v>0</v>
      </c>
      <c r="J1" t="s">
        <v>55</v>
      </c>
      <c r="K1" s="42">
        <f>LN(K2)</f>
        <v>-2.4348426891056481E-2</v>
      </c>
      <c r="L1" s="43">
        <f>K4</f>
        <v>3.3609111530830828E-2</v>
      </c>
      <c r="M1" t="s">
        <v>0</v>
      </c>
      <c r="N1" t="s">
        <v>55</v>
      </c>
      <c r="O1" s="42">
        <f>LN(O2)</f>
        <v>-2.5960080493942675E-2</v>
      </c>
      <c r="P1" s="43">
        <f>O4</f>
        <v>4.3722242179167682E-2</v>
      </c>
      <c r="Q1" t="s">
        <v>0</v>
      </c>
      <c r="R1" t="s">
        <v>55</v>
      </c>
      <c r="S1" s="42">
        <f>LN(S2)</f>
        <v>-3.5931421296040357E-2</v>
      </c>
      <c r="T1" s="43">
        <f>S4</f>
        <v>7.7011345900142747E-2</v>
      </c>
      <c r="U1" t="s">
        <v>0</v>
      </c>
      <c r="V1" t="s">
        <v>55</v>
      </c>
      <c r="W1" s="42">
        <f>LN(W2)</f>
        <v>-2.5900466896327464E-2</v>
      </c>
      <c r="X1" s="43">
        <f>W4</f>
        <v>4.3563280668691827E-2</v>
      </c>
      <c r="Y1" t="s">
        <v>0</v>
      </c>
      <c r="Z1" t="s">
        <v>55</v>
      </c>
      <c r="AA1" s="42">
        <f>LN(AA2)</f>
        <v>-2.7038981357154553E-2</v>
      </c>
      <c r="AB1" s="43">
        <f>AA4</f>
        <v>4.8235419896648465E-2</v>
      </c>
      <c r="AC1" t="s">
        <v>0</v>
      </c>
      <c r="AD1" t="s">
        <v>55</v>
      </c>
      <c r="AE1" s="42">
        <f>LN(AE2)</f>
        <v>-3.5047712873291427E-2</v>
      </c>
      <c r="AF1" s="43">
        <f>AE4</f>
        <v>7.9154100228771521E-2</v>
      </c>
      <c r="AG1" t="s">
        <v>0</v>
      </c>
      <c r="AH1" t="s">
        <v>55</v>
      </c>
      <c r="AI1" s="42">
        <f>LN(AI2)</f>
        <v>-3.8589586325809E-2</v>
      </c>
      <c r="AJ1" s="43">
        <f>AI4</f>
        <v>0.13377692478452341</v>
      </c>
      <c r="AK1" t="s">
        <v>0</v>
      </c>
      <c r="AL1" t="s">
        <v>55</v>
      </c>
      <c r="AM1" s="42">
        <f>LN(AM2)</f>
        <v>-3.4034015666735917E-2</v>
      </c>
      <c r="AN1" s="43">
        <f>AM4</f>
        <v>7.5621596751280315E-2</v>
      </c>
      <c r="AO1" t="s">
        <v>0</v>
      </c>
      <c r="AP1" t="s">
        <v>55</v>
      </c>
      <c r="AQ1" s="42">
        <f>LN(AQ2)</f>
        <v>-3.3855233055667934E-2</v>
      </c>
      <c r="AR1" s="43">
        <f>AQ4</f>
        <v>7.6906168274129869E-2</v>
      </c>
      <c r="AS1" t="s">
        <v>0</v>
      </c>
      <c r="AT1" t="s">
        <v>55</v>
      </c>
      <c r="AU1" s="42">
        <f>LN(AU2)</f>
        <v>-3.2101757533257787E-2</v>
      </c>
      <c r="AV1" s="43">
        <f>AU4</f>
        <v>7.7310455112970619E-2</v>
      </c>
      <c r="AW1" t="s">
        <v>0</v>
      </c>
      <c r="AX1" t="s">
        <v>55</v>
      </c>
      <c r="AY1" s="42">
        <f>LN(AY2)</f>
        <v>-3.2101757533257787E-2</v>
      </c>
      <c r="AZ1" s="43">
        <f>AY4</f>
        <v>7.7310455112970619E-2</v>
      </c>
      <c r="BA1" t="s">
        <v>0</v>
      </c>
      <c r="BB1" t="s">
        <v>55</v>
      </c>
      <c r="BC1" s="42">
        <f>LN(BC2)</f>
        <v>-3.3509491068147261E-2</v>
      </c>
      <c r="BD1" s="43">
        <f>BC4</f>
        <v>7.2841940496748359E-2</v>
      </c>
      <c r="BE1" t="s">
        <v>0</v>
      </c>
      <c r="BF1" t="s">
        <v>55</v>
      </c>
      <c r="BG1" s="42">
        <f>LN(BG2)</f>
        <v>-3.3941691513012906E-2</v>
      </c>
      <c r="BH1" s="43">
        <f>BG4</f>
        <v>7.4420974028524392E-2</v>
      </c>
      <c r="BI1" t="s">
        <v>0</v>
      </c>
      <c r="BJ1" t="s">
        <v>55</v>
      </c>
      <c r="BK1" s="42">
        <f>LN(BK2)</f>
        <v>-3.3080264630486675E-2</v>
      </c>
      <c r="BL1" s="43">
        <f>BK4</f>
        <v>7.1558774862804722E-2</v>
      </c>
      <c r="BM1" t="s">
        <v>0</v>
      </c>
      <c r="BN1" t="s">
        <v>55</v>
      </c>
      <c r="BO1" s="42">
        <f>LN(BO2)</f>
        <v>-3.5413885832787234E-2</v>
      </c>
      <c r="BP1" s="43">
        <f>BO4</f>
        <v>8.2215215108008638E-2</v>
      </c>
      <c r="BQ1" t="s">
        <v>0</v>
      </c>
      <c r="BR1" t="s">
        <v>55</v>
      </c>
      <c r="BS1" s="42">
        <f>LN(BS2)</f>
        <v>-3.6059296823308662E-2</v>
      </c>
      <c r="BT1" s="43">
        <f>BS4</f>
        <v>8.2866201734828782E-2</v>
      </c>
      <c r="BU1" t="s">
        <v>0</v>
      </c>
      <c r="BV1" t="s">
        <v>55</v>
      </c>
      <c r="BW1" s="42">
        <f>LN(BW2)</f>
        <v>-4.4643711171567041E-2</v>
      </c>
      <c r="BX1" s="43">
        <f>BW4</f>
        <v>0.12751495491335013</v>
      </c>
      <c r="BY1" t="s">
        <v>0</v>
      </c>
      <c r="BZ1" t="s">
        <v>55</v>
      </c>
      <c r="CA1" s="42">
        <f>LN(CA2)</f>
        <v>-4.7957772032428653E-2</v>
      </c>
      <c r="CB1" s="43">
        <f>CA4</f>
        <v>0.1384742832016623</v>
      </c>
      <c r="CC1" t="s">
        <v>0</v>
      </c>
      <c r="CD1" t="s">
        <v>55</v>
      </c>
      <c r="CE1" s="42">
        <f>LN(CE2)</f>
        <v>-3.5611014701669025E-2</v>
      </c>
      <c r="CF1" s="43">
        <f>CE4</f>
        <v>5.8048863046452917E-2</v>
      </c>
    </row>
    <row r="2" spans="2:84" ht="15.75" thickTop="1">
      <c r="B2">
        <v>-2.4348426891056481E-2</v>
      </c>
      <c r="C2" s="44">
        <v>3.3609111530830828E-2</v>
      </c>
      <c r="D2">
        <v>0.55644749025430096</v>
      </c>
      <c r="E2">
        <v>1973</v>
      </c>
      <c r="F2">
        <v>1715.7</v>
      </c>
      <c r="G2">
        <f t="array" ref="G2:H6">LOGEST(F2:F20,E2:E20,TRUE, TRUE)</f>
        <v>0.96658871322933393</v>
      </c>
      <c r="H2">
        <v>1.3766238854834542E+32</v>
      </c>
      <c r="I2">
        <v>1977</v>
      </c>
      <c r="J2">
        <v>1842.5</v>
      </c>
      <c r="K2">
        <f t="array" ref="K2:L6">LOGEST(J2:J19,I2:I19,TRUE, TRUE)</f>
        <v>0.97594560481756976</v>
      </c>
      <c r="L2">
        <v>6.6042408348855202E+23</v>
      </c>
      <c r="M2">
        <v>1973</v>
      </c>
      <c r="N2">
        <v>1715.7</v>
      </c>
      <c r="O2">
        <f t="array" ref="O2:P6">LOGEST(N2:N19,M2:M19,TRUE, TRUE)</f>
        <v>0.97437398536060527</v>
      </c>
      <c r="P2">
        <v>1.6044000670747852E+25</v>
      </c>
      <c r="Q2">
        <v>1973</v>
      </c>
      <c r="R2">
        <v>1715.7</v>
      </c>
      <c r="S2">
        <f t="array" ref="S2:T6">LOGEST(R2:R19,Q2:Q19,TRUE, TRUE)</f>
        <v>0.96470644953265949</v>
      </c>
      <c r="T2">
        <v>6.6608156062078678E+33</v>
      </c>
      <c r="U2">
        <v>1973</v>
      </c>
      <c r="V2">
        <v>1715.7</v>
      </c>
      <c r="W2">
        <f t="array" ref="W2:X6">LOGEST(V2:V19,U2:U19,TRUE, TRUE)</f>
        <v>0.97443207303068557</v>
      </c>
      <c r="X2">
        <v>1.4249142490768586E+25</v>
      </c>
      <c r="Y2">
        <v>1973</v>
      </c>
      <c r="Z2">
        <v>1715.7</v>
      </c>
      <c r="AA2">
        <f t="array" ref="AA2:AB6">LOGEST(Z2:Z19,Y2:Y19,TRUE, TRUE)</f>
        <v>0.97332329932166461</v>
      </c>
      <c r="AB2">
        <v>1.3660879607187453E+26</v>
      </c>
      <c r="AC2">
        <v>1973</v>
      </c>
      <c r="AD2">
        <v>1715.7</v>
      </c>
      <c r="AE2">
        <f t="array" ref="AE2:AF6">LOGEST(AD2:AD19,AC2:AC19,TRUE, TRUE)</f>
        <v>0.96555934554778278</v>
      </c>
      <c r="AF2">
        <v>1.1588758608488306E+33</v>
      </c>
      <c r="AG2">
        <v>1973</v>
      </c>
      <c r="AH2">
        <v>1715.7</v>
      </c>
      <c r="AI2">
        <f t="array" ref="AI2:AJ6">LOGEST(AH2:AH19,AG2:AG19,TRUE, TRUE)</f>
        <v>0.96214550579799385</v>
      </c>
      <c r="AJ2">
        <v>1.4301413123295177E+36</v>
      </c>
      <c r="AK2">
        <v>1973</v>
      </c>
      <c r="AL2">
        <v>1715.7</v>
      </c>
      <c r="AM2">
        <f t="array" ref="AM2:AN6">LOGEST(AL2:AL19,AK2:AK19,TRUE, TRUE)</f>
        <v>0.96653862662251544</v>
      </c>
      <c r="AN2">
        <v>1.5051632149686517E+32</v>
      </c>
      <c r="AO2">
        <v>1973</v>
      </c>
      <c r="AP2">
        <v>1715.7</v>
      </c>
      <c r="AQ2">
        <f t="array" ref="AQ2:AR6">LOGEST(AP2:AP19,AO2:AO19,TRUE, TRUE)</f>
        <v>0.96671144236964601</v>
      </c>
      <c r="AR2">
        <v>1.1061864796194352E+32</v>
      </c>
      <c r="AS2">
        <v>1973</v>
      </c>
      <c r="AT2">
        <v>1715.7</v>
      </c>
      <c r="AU2">
        <f t="array" ref="AU2:AV6">LOGEST(AT2:AT19,AS2:AS19,TRUE, TRUE)</f>
        <v>0.96840803425253819</v>
      </c>
      <c r="AV2">
        <v>3.5242156462221012E+30</v>
      </c>
      <c r="AW2">
        <v>1973</v>
      </c>
      <c r="AX2">
        <v>1715.7</v>
      </c>
      <c r="AY2">
        <f t="array" ref="AY2:AZ6">LOGEST(AX2:AX19,AW2:AW19,TRUE, TRUE)</f>
        <v>0.96840803425253819</v>
      </c>
      <c r="AZ2">
        <v>3.5242156462221012E+30</v>
      </c>
      <c r="BA2">
        <v>1973</v>
      </c>
      <c r="BB2">
        <v>1715.7</v>
      </c>
      <c r="BC2">
        <f t="array" ref="BC2:BD6">LOGEST(BB2:BB19,BA2:BA19,TRUE, TRUE)</f>
        <v>0.96704573289089446</v>
      </c>
      <c r="BD2">
        <v>5.4359909746062541E+31</v>
      </c>
      <c r="BE2">
        <v>1973</v>
      </c>
      <c r="BF2">
        <v>1715.7</v>
      </c>
      <c r="BG2">
        <f t="array" ref="BG2:BH6">LOGEST(BF2:BF19,BE2:BE19,TRUE, TRUE)</f>
        <v>0.96662786560265224</v>
      </c>
      <c r="BH2">
        <v>1.2712685204401252E+32</v>
      </c>
      <c r="BI2">
        <v>1973</v>
      </c>
      <c r="BJ2">
        <v>1715.7</v>
      </c>
      <c r="BK2">
        <f t="array" ref="BK2:BL6">LOGEST(BJ2:BJ19,BI2:BI19,TRUE, TRUE)</f>
        <v>0.96746090358062209</v>
      </c>
      <c r="BL2">
        <v>2.3380780007717888E+31</v>
      </c>
      <c r="BM2">
        <v>1973</v>
      </c>
      <c r="BN2">
        <v>1715.7</v>
      </c>
      <c r="BO2">
        <f t="array" ref="BO2:BP6">LOGEST(BN2:BN19,BM2:BM19,TRUE, TRUE)</f>
        <v>0.96520584854912561</v>
      </c>
      <c r="BP2">
        <v>2.296213532612632E+33</v>
      </c>
      <c r="BQ2">
        <v>1973</v>
      </c>
      <c r="BR2">
        <v>1715.7</v>
      </c>
      <c r="BS2">
        <f t="array" ref="BS2:BT6">LOGEST(BR2:BR19,BQ2:BQ19,TRUE, TRUE)</f>
        <v>0.96458309507394269</v>
      </c>
      <c r="BT2">
        <v>8.3235231859880212E+33</v>
      </c>
      <c r="BU2">
        <v>1973</v>
      </c>
      <c r="BV2">
        <v>1715.7</v>
      </c>
      <c r="BW2">
        <f t="array" ref="BW2:BX6">LOGEST(BV2:BV19,BU2:BU19,TRUE, TRUE)</f>
        <v>0.95633815374108078</v>
      </c>
      <c r="BX2">
        <v>2.0059806783415088E+41</v>
      </c>
      <c r="BY2">
        <v>1973</v>
      </c>
      <c r="BZ2">
        <v>1715.7</v>
      </c>
      <c r="CA2">
        <f t="array" ref="CA2:CB6">LOGEST(BZ2:BZ19,BY2:BY19,TRUE, TRUE)</f>
        <v>0.95317403682998325</v>
      </c>
      <c r="CB2">
        <v>1.4401546970430023E+44</v>
      </c>
      <c r="CC2">
        <v>1973</v>
      </c>
      <c r="CD2">
        <v>1715.7</v>
      </c>
      <c r="CE2">
        <f t="array" ref="CE2:CF6">LOGEST(CD2:CD19,CC2:CC19,TRUE, TRUE)</f>
        <v>0.96501559736457954</v>
      </c>
      <c r="CF2">
        <v>3.4748377050002773E+33</v>
      </c>
    </row>
    <row r="3" spans="2:84">
      <c r="B3">
        <v>-2.5960080493942675E-2</v>
      </c>
      <c r="C3" s="44">
        <v>4.3722242179167682E-2</v>
      </c>
      <c r="D3">
        <v>0.73154046420658392</v>
      </c>
      <c r="E3">
        <v>1977</v>
      </c>
      <c r="F3">
        <v>1842.5</v>
      </c>
      <c r="G3">
        <v>2.894081858175248E-2</v>
      </c>
      <c r="H3">
        <v>57.443257077766695</v>
      </c>
      <c r="I3">
        <v>1977</v>
      </c>
      <c r="J3">
        <v>772.5</v>
      </c>
      <c r="K3">
        <v>3.2640651116041322E-2</v>
      </c>
      <c r="L3">
        <v>64.808304363255957</v>
      </c>
      <c r="M3">
        <v>1977</v>
      </c>
      <c r="N3">
        <v>772.5</v>
      </c>
      <c r="O3">
        <v>3.035196816009559E-2</v>
      </c>
      <c r="P3">
        <v>60.257394353977993</v>
      </c>
      <c r="Q3">
        <v>1977</v>
      </c>
      <c r="R3">
        <v>1842.5</v>
      </c>
      <c r="S3">
        <v>3.1098198374155537E-2</v>
      </c>
      <c r="T3">
        <v>61.738876149500612</v>
      </c>
      <c r="U3">
        <v>1977</v>
      </c>
      <c r="V3">
        <v>1842.5</v>
      </c>
      <c r="W3">
        <v>3.033998998601966E-2</v>
      </c>
      <c r="X3">
        <v>60.233614230226983</v>
      </c>
      <c r="Y3">
        <v>1977</v>
      </c>
      <c r="Z3">
        <v>1842.5</v>
      </c>
      <c r="AA3">
        <v>3.0027008888976817E-2</v>
      </c>
      <c r="AB3">
        <v>59.610595006891565</v>
      </c>
      <c r="AC3">
        <v>1977</v>
      </c>
      <c r="AD3">
        <v>1842.5</v>
      </c>
      <c r="AE3">
        <v>2.9885220328190111E-2</v>
      </c>
      <c r="AF3">
        <v>59.322487717223581</v>
      </c>
      <c r="AG3">
        <v>1977</v>
      </c>
      <c r="AH3">
        <v>1842.5</v>
      </c>
      <c r="AI3">
        <v>2.4549033688240355E-2</v>
      </c>
      <c r="AJ3">
        <v>48.72873701180508</v>
      </c>
      <c r="AK3">
        <v>1977</v>
      </c>
      <c r="AL3">
        <v>1842.5</v>
      </c>
      <c r="AM3">
        <v>2.9747822167875682E-2</v>
      </c>
      <c r="AN3">
        <v>59.044796468666433</v>
      </c>
      <c r="AO3">
        <v>1977</v>
      </c>
      <c r="AP3">
        <v>1842.5</v>
      </c>
      <c r="AQ3">
        <v>2.9322983364221605E-2</v>
      </c>
      <c r="AR3">
        <v>58.201557573658</v>
      </c>
      <c r="AS3">
        <v>1977</v>
      </c>
      <c r="AT3">
        <v>1842.5</v>
      </c>
      <c r="AU3">
        <v>2.7725379773270661E-2</v>
      </c>
      <c r="AV3">
        <v>55.029022298722296</v>
      </c>
      <c r="AW3">
        <v>1977</v>
      </c>
      <c r="AX3">
        <v>1842.5</v>
      </c>
      <c r="AY3">
        <v>2.7725379773270661E-2</v>
      </c>
      <c r="AZ3">
        <v>55.029022298722296</v>
      </c>
      <c r="BA3">
        <v>1977</v>
      </c>
      <c r="BB3">
        <v>1842.5</v>
      </c>
      <c r="BC3">
        <v>2.9887801910110784E-2</v>
      </c>
      <c r="BD3">
        <v>59.319311574319201</v>
      </c>
      <c r="BE3">
        <v>1977</v>
      </c>
      <c r="BF3">
        <v>1842.5</v>
      </c>
      <c r="BG3">
        <v>2.9924890373941741E-2</v>
      </c>
      <c r="BH3">
        <v>59.392922278392334</v>
      </c>
      <c r="BI3">
        <v>1977</v>
      </c>
      <c r="BJ3">
        <v>1842.5</v>
      </c>
      <c r="BK3">
        <v>2.9788918997422264E-2</v>
      </c>
      <c r="BL3">
        <v>59.123055378403961</v>
      </c>
      <c r="BM3">
        <v>1977</v>
      </c>
      <c r="BN3">
        <v>1842.5</v>
      </c>
      <c r="BO3">
        <v>2.9580664084758498E-2</v>
      </c>
      <c r="BP3">
        <v>58.70972494720202</v>
      </c>
      <c r="BQ3">
        <v>1977</v>
      </c>
      <c r="BR3">
        <v>1842.5</v>
      </c>
      <c r="BS3">
        <v>2.9990582074735081E-2</v>
      </c>
      <c r="BT3">
        <v>59.519964910014593</v>
      </c>
      <c r="BU3">
        <v>1977</v>
      </c>
      <c r="BV3">
        <v>1842.5</v>
      </c>
      <c r="BW3">
        <v>2.919434482953134E-2</v>
      </c>
      <c r="BX3">
        <v>57.934854722794384</v>
      </c>
      <c r="BY3">
        <v>1977</v>
      </c>
      <c r="BZ3">
        <v>1842.5</v>
      </c>
      <c r="CA3">
        <v>2.9905327830861878E-2</v>
      </c>
      <c r="CB3">
        <v>59.342431062795143</v>
      </c>
      <c r="CC3">
        <v>1977</v>
      </c>
      <c r="CD3">
        <v>1842.5</v>
      </c>
      <c r="CE3">
        <v>3.5862592849188017E-2</v>
      </c>
      <c r="CF3">
        <v>71.151657359253264</v>
      </c>
    </row>
    <row r="4" spans="2:84" ht="15.75" thickBot="1">
      <c r="B4">
        <v>-3.5931421296040357E-2</v>
      </c>
      <c r="C4" s="44">
        <v>7.7011345900142747E-2</v>
      </c>
      <c r="D4">
        <v>1.3349909870820311</v>
      </c>
      <c r="E4">
        <v>1977</v>
      </c>
      <c r="F4">
        <v>772.5</v>
      </c>
      <c r="G4">
        <v>7.5018023710475487E-2</v>
      </c>
      <c r="H4">
        <v>0.81164747104556167</v>
      </c>
      <c r="I4">
        <v>1977</v>
      </c>
      <c r="J4">
        <v>1852.1</v>
      </c>
      <c r="K4">
        <v>3.3609111530830828E-2</v>
      </c>
      <c r="L4">
        <v>0.82478217077039462</v>
      </c>
      <c r="M4">
        <v>1977</v>
      </c>
      <c r="N4">
        <v>1852.1</v>
      </c>
      <c r="O4">
        <v>4.3722242179167682E-2</v>
      </c>
      <c r="P4">
        <v>0.81533946453833406</v>
      </c>
      <c r="Q4">
        <v>1977</v>
      </c>
      <c r="R4">
        <v>1852.1</v>
      </c>
      <c r="S4">
        <v>7.7011345900142747E-2</v>
      </c>
      <c r="T4">
        <v>0.83538531263440186</v>
      </c>
      <c r="U4">
        <v>1977</v>
      </c>
      <c r="V4">
        <v>772.5</v>
      </c>
      <c r="W4">
        <v>4.3563280668691827E-2</v>
      </c>
      <c r="X4">
        <v>0.81501769700135906</v>
      </c>
      <c r="Y4">
        <v>1977</v>
      </c>
      <c r="Z4">
        <v>772.5</v>
      </c>
      <c r="AA4">
        <v>4.8235419896648465E-2</v>
      </c>
      <c r="AB4">
        <v>0.81522699344274041</v>
      </c>
      <c r="AC4">
        <v>1977</v>
      </c>
      <c r="AD4">
        <v>772.5</v>
      </c>
      <c r="AE4">
        <v>7.9154100228771521E-2</v>
      </c>
      <c r="AF4">
        <v>0.83357803148964738</v>
      </c>
      <c r="AG4">
        <v>1977</v>
      </c>
      <c r="AH4">
        <v>772.5</v>
      </c>
      <c r="AI4">
        <v>0.13377692478452341</v>
      </c>
      <c r="AJ4">
        <v>0.68691005761253021</v>
      </c>
      <c r="AK4">
        <v>1977</v>
      </c>
      <c r="AL4">
        <v>772.5</v>
      </c>
      <c r="AM4">
        <v>7.5621596751280315E-2</v>
      </c>
      <c r="AN4">
        <v>0.8342659914648739</v>
      </c>
      <c r="AO4">
        <v>1977</v>
      </c>
      <c r="AP4">
        <v>772.5</v>
      </c>
      <c r="AQ4">
        <v>7.6906168274129869E-2</v>
      </c>
      <c r="AR4">
        <v>0.82235155404007432</v>
      </c>
      <c r="AS4">
        <v>1977</v>
      </c>
      <c r="AT4">
        <v>772.5</v>
      </c>
      <c r="AU4">
        <v>7.7310455112970619E-2</v>
      </c>
      <c r="AV4">
        <v>0.77686054562367024</v>
      </c>
      <c r="AW4">
        <v>1977</v>
      </c>
      <c r="AX4">
        <v>772.5</v>
      </c>
      <c r="AY4">
        <v>7.7310455112970619E-2</v>
      </c>
      <c r="AZ4">
        <v>0.77686054562367024</v>
      </c>
      <c r="BA4">
        <v>1977</v>
      </c>
      <c r="BB4">
        <v>772.5</v>
      </c>
      <c r="BC4">
        <v>7.2841940496748359E-2</v>
      </c>
      <c r="BD4">
        <v>0.83558250509451826</v>
      </c>
      <c r="BE4">
        <v>1977</v>
      </c>
      <c r="BF4">
        <v>772.5</v>
      </c>
      <c r="BG4">
        <v>7.4420974028524392E-2</v>
      </c>
      <c r="BH4">
        <v>0.83661939872795388</v>
      </c>
      <c r="BI4">
        <v>1977</v>
      </c>
      <c r="BJ4">
        <v>772.5</v>
      </c>
      <c r="BK4">
        <v>7.1558774862804722E-2</v>
      </c>
      <c r="BL4">
        <v>0.83281800497691783</v>
      </c>
      <c r="BM4">
        <v>1977</v>
      </c>
      <c r="BN4">
        <v>772.5</v>
      </c>
      <c r="BO4">
        <v>8.2215215108008638E-2</v>
      </c>
      <c r="BP4">
        <v>0.8269957580902052</v>
      </c>
      <c r="BQ4">
        <v>1977</v>
      </c>
      <c r="BR4">
        <v>772.5</v>
      </c>
      <c r="BS4">
        <v>8.2866201734828782E-2</v>
      </c>
      <c r="BT4">
        <v>0.83127368127623802</v>
      </c>
      <c r="BU4">
        <v>1977</v>
      </c>
      <c r="BV4">
        <v>772.5</v>
      </c>
      <c r="BW4">
        <v>0.12751495491335013</v>
      </c>
      <c r="BX4">
        <v>0.7901073066368649</v>
      </c>
      <c r="BY4">
        <v>1977</v>
      </c>
      <c r="BZ4">
        <v>772.5</v>
      </c>
      <c r="CA4">
        <v>0.1384742832016623</v>
      </c>
      <c r="CB4">
        <v>0.79008947949240727</v>
      </c>
      <c r="CC4">
        <v>1977</v>
      </c>
      <c r="CD4">
        <v>772.5</v>
      </c>
      <c r="CE4">
        <v>5.8048863046452917E-2</v>
      </c>
      <c r="CF4">
        <v>0.8364522149121536</v>
      </c>
    </row>
    <row r="5" spans="2:84" ht="16.5" thickTop="1" thickBot="1">
      <c r="B5">
        <v>-2.5900466896327464E-2</v>
      </c>
      <c r="C5" s="44">
        <v>4.3563280668691827E-2</v>
      </c>
      <c r="D5">
        <v>0.72875965195730341</v>
      </c>
      <c r="E5">
        <v>1977</v>
      </c>
      <c r="F5">
        <v>1852.1</v>
      </c>
      <c r="G5">
        <v>1.3787364897571857</v>
      </c>
      <c r="H5">
        <v>17</v>
      </c>
      <c r="I5">
        <v>1978</v>
      </c>
      <c r="J5">
        <v>1797.6</v>
      </c>
      <c r="K5" s="41">
        <v>0.55644749025430096</v>
      </c>
      <c r="L5">
        <v>16</v>
      </c>
      <c r="M5">
        <v>1978</v>
      </c>
      <c r="N5">
        <v>1797.6</v>
      </c>
      <c r="O5" s="41">
        <v>0.73154046420658392</v>
      </c>
      <c r="P5">
        <v>16</v>
      </c>
      <c r="Q5">
        <v>1978</v>
      </c>
      <c r="R5">
        <v>1797.6</v>
      </c>
      <c r="S5" s="41">
        <v>1.3349909870820311</v>
      </c>
      <c r="T5">
        <v>16</v>
      </c>
      <c r="U5">
        <v>1978</v>
      </c>
      <c r="V5">
        <v>1797.6</v>
      </c>
      <c r="W5" s="41">
        <v>0.72875965195730341</v>
      </c>
      <c r="X5">
        <v>16</v>
      </c>
      <c r="Y5">
        <v>1977</v>
      </c>
      <c r="Z5">
        <v>1852.1</v>
      </c>
      <c r="AA5" s="41">
        <v>0.81087984831560955</v>
      </c>
      <c r="AB5">
        <v>16</v>
      </c>
      <c r="AC5">
        <v>1977</v>
      </c>
      <c r="AD5">
        <v>1852.1</v>
      </c>
      <c r="AE5" s="41">
        <v>1.3753284930464265</v>
      </c>
      <c r="AF5">
        <v>16</v>
      </c>
      <c r="AG5">
        <v>1977</v>
      </c>
      <c r="AH5">
        <v>1852.1</v>
      </c>
      <c r="AI5" s="41">
        <v>2.4709925858531689</v>
      </c>
      <c r="AJ5">
        <v>16</v>
      </c>
      <c r="AK5">
        <v>1977</v>
      </c>
      <c r="AL5">
        <v>1852.1</v>
      </c>
      <c r="AM5" s="41">
        <v>1.3089288366843514</v>
      </c>
      <c r="AN5">
        <v>16</v>
      </c>
      <c r="AO5">
        <v>1977</v>
      </c>
      <c r="AP5">
        <v>1852.1</v>
      </c>
      <c r="AQ5" s="41">
        <v>1.3330158322967729</v>
      </c>
      <c r="AR5">
        <v>16</v>
      </c>
      <c r="AS5">
        <v>1977</v>
      </c>
      <c r="AT5">
        <v>1852.1</v>
      </c>
      <c r="AU5" s="41">
        <v>1.3406104888280483</v>
      </c>
      <c r="AV5">
        <v>16</v>
      </c>
      <c r="AW5">
        <v>1977</v>
      </c>
      <c r="AX5">
        <v>1852.1</v>
      </c>
      <c r="AY5" s="41">
        <v>1.3406104888280483</v>
      </c>
      <c r="AZ5">
        <v>16</v>
      </c>
      <c r="BA5">
        <v>1977</v>
      </c>
      <c r="BB5">
        <v>1852.1</v>
      </c>
      <c r="BC5" s="41">
        <v>1.2570359886343483</v>
      </c>
      <c r="BD5">
        <v>16</v>
      </c>
      <c r="BE5">
        <v>1977</v>
      </c>
      <c r="BF5">
        <v>1852.1</v>
      </c>
      <c r="BG5" s="41">
        <v>1.2864764121103651</v>
      </c>
      <c r="BH5">
        <v>16</v>
      </c>
      <c r="BI5">
        <v>1977</v>
      </c>
      <c r="BJ5">
        <v>1852.1</v>
      </c>
      <c r="BK5" s="41">
        <v>1.233185652258912</v>
      </c>
      <c r="BL5">
        <v>16</v>
      </c>
      <c r="BM5">
        <v>1977</v>
      </c>
      <c r="BN5">
        <v>1852.1</v>
      </c>
      <c r="BO5" s="41">
        <v>1.433280942746229</v>
      </c>
      <c r="BP5">
        <v>16</v>
      </c>
      <c r="BQ5">
        <v>1977</v>
      </c>
      <c r="BR5">
        <v>1852.1</v>
      </c>
      <c r="BS5" s="41">
        <v>1.4456551816814784</v>
      </c>
      <c r="BT5">
        <v>16</v>
      </c>
      <c r="BU5">
        <v>1977</v>
      </c>
      <c r="BV5">
        <v>1852.1</v>
      </c>
      <c r="BW5" s="41">
        <v>2.3384232086304446</v>
      </c>
      <c r="BX5">
        <v>16</v>
      </c>
      <c r="BY5">
        <v>1977</v>
      </c>
      <c r="BZ5">
        <v>1852.1</v>
      </c>
      <c r="CA5" s="41">
        <v>2.5717033026713607</v>
      </c>
      <c r="CB5">
        <v>16</v>
      </c>
      <c r="CC5">
        <v>1977</v>
      </c>
      <c r="CD5">
        <v>1852.1</v>
      </c>
      <c r="CE5" s="41">
        <v>0.98601909622096484</v>
      </c>
      <c r="CF5">
        <v>16</v>
      </c>
    </row>
    <row r="6" spans="2:84" ht="15.75" thickTop="1">
      <c r="B6">
        <v>-2.7038981357154553E-2</v>
      </c>
      <c r="C6" s="44">
        <v>4.8235419896648465E-2</v>
      </c>
      <c r="D6">
        <v>0.81087984831560955</v>
      </c>
      <c r="E6">
        <v>1978</v>
      </c>
      <c r="F6">
        <v>1797.6</v>
      </c>
      <c r="G6">
        <v>0.90827246712534837</v>
      </c>
      <c r="H6">
        <v>11.199117493329149</v>
      </c>
      <c r="I6">
        <v>1982</v>
      </c>
      <c r="J6">
        <v>586</v>
      </c>
      <c r="K6">
        <v>0.37853210208613497</v>
      </c>
      <c r="L6">
        <v>10.884250067531591</v>
      </c>
      <c r="M6">
        <v>1982</v>
      </c>
      <c r="N6">
        <v>586</v>
      </c>
      <c r="O6">
        <v>0.48631233037244748</v>
      </c>
      <c r="P6">
        <v>10.636455078938516</v>
      </c>
      <c r="Q6">
        <v>1982</v>
      </c>
      <c r="R6">
        <v>586</v>
      </c>
      <c r="S6">
        <v>0.93164831862201503</v>
      </c>
      <c r="T6">
        <v>11.165897929044437</v>
      </c>
      <c r="U6">
        <v>1982</v>
      </c>
      <c r="V6">
        <v>586</v>
      </c>
      <c r="W6">
        <v>0.48408140193227389</v>
      </c>
      <c r="X6">
        <v>10.628061542806385</v>
      </c>
      <c r="Y6">
        <v>1982</v>
      </c>
      <c r="Z6">
        <v>586</v>
      </c>
      <c r="AA6">
        <v>0.53890673401457079</v>
      </c>
      <c r="AB6">
        <v>10.633520813403038</v>
      </c>
      <c r="AC6">
        <v>1978</v>
      </c>
      <c r="AD6">
        <v>1797.6</v>
      </c>
      <c r="AE6">
        <v>0.95565021421066731</v>
      </c>
      <c r="AF6">
        <v>11.117637353314489</v>
      </c>
      <c r="AG6">
        <v>1978</v>
      </c>
      <c r="AH6">
        <v>1797.6</v>
      </c>
      <c r="AI6">
        <v>1.1659265524016167</v>
      </c>
      <c r="AJ6">
        <v>7.5495268359879937</v>
      </c>
      <c r="AK6">
        <v>1978</v>
      </c>
      <c r="AL6">
        <v>1797.6</v>
      </c>
      <c r="AM6">
        <v>0.91101413592045333</v>
      </c>
      <c r="AN6">
        <v>11.135995912237904</v>
      </c>
      <c r="AO6">
        <v>1978</v>
      </c>
      <c r="AP6">
        <v>1797.6</v>
      </c>
      <c r="AQ6">
        <v>0.90146805733194491</v>
      </c>
      <c r="AR6">
        <v>10.820193254914004</v>
      </c>
      <c r="AS6">
        <v>1978</v>
      </c>
      <c r="AT6">
        <v>1797.6</v>
      </c>
      <c r="AU6">
        <v>0.80907492936581171</v>
      </c>
      <c r="AV6">
        <v>9.6561969175473052</v>
      </c>
      <c r="AW6">
        <v>1978</v>
      </c>
      <c r="AX6">
        <v>1797.6</v>
      </c>
      <c r="AY6">
        <v>0.80907492936581171</v>
      </c>
      <c r="AZ6">
        <v>9.6561969175473052</v>
      </c>
      <c r="BA6">
        <v>1978</v>
      </c>
      <c r="BB6">
        <v>1797.6</v>
      </c>
      <c r="BC6">
        <v>0.87766016758172327</v>
      </c>
      <c r="BD6">
        <v>11.171169965120489</v>
      </c>
      <c r="BE6">
        <v>1978</v>
      </c>
      <c r="BF6">
        <v>1797.6</v>
      </c>
      <c r="BG6">
        <v>0.90044603165967274</v>
      </c>
      <c r="BH6">
        <v>11.198912293246769</v>
      </c>
      <c r="BI6">
        <v>1978</v>
      </c>
      <c r="BJ6">
        <v>1797.6</v>
      </c>
      <c r="BK6">
        <v>0.85532009344311355</v>
      </c>
      <c r="BL6">
        <v>11.097373270619737</v>
      </c>
      <c r="BM6">
        <v>1978</v>
      </c>
      <c r="BN6">
        <v>1797.6</v>
      </c>
      <c r="BO6">
        <v>0.98025234584790688</v>
      </c>
      <c r="BP6">
        <v>10.942751742387092</v>
      </c>
      <c r="BQ6">
        <v>1978</v>
      </c>
      <c r="BR6">
        <v>1797.6</v>
      </c>
      <c r="BS6">
        <v>0.99897076442981358</v>
      </c>
      <c r="BT6">
        <v>11.056254930920776</v>
      </c>
      <c r="BU6">
        <v>1978</v>
      </c>
      <c r="BV6">
        <v>1797.6</v>
      </c>
      <c r="BW6">
        <v>1.45980641819407</v>
      </c>
      <c r="BX6">
        <v>9.9883128960153744</v>
      </c>
      <c r="BY6">
        <v>1978</v>
      </c>
      <c r="BZ6">
        <v>1797.6</v>
      </c>
      <c r="CA6">
        <v>1.6053636330234529</v>
      </c>
      <c r="CB6">
        <v>9.9878621696733294</v>
      </c>
      <c r="CC6">
        <v>1978</v>
      </c>
      <c r="CD6">
        <v>1797.6</v>
      </c>
      <c r="CE6">
        <v>0.68987053623687622</v>
      </c>
      <c r="CF6">
        <v>11.194436925303162</v>
      </c>
    </row>
    <row r="7" spans="2:84">
      <c r="B7">
        <v>-3.5047712873291427E-2</v>
      </c>
      <c r="C7" s="44">
        <v>7.9154100228771521E-2</v>
      </c>
      <c r="D7">
        <v>1.3753284930464265</v>
      </c>
      <c r="E7">
        <v>1982</v>
      </c>
      <c r="F7">
        <v>586</v>
      </c>
      <c r="G7" t="s">
        <v>59</v>
      </c>
      <c r="H7">
        <f>TINV(0.0455,H5)</f>
        <v>2.1582633871543129</v>
      </c>
      <c r="I7">
        <v>1983</v>
      </c>
      <c r="J7">
        <v>116.8</v>
      </c>
      <c r="K7" t="s">
        <v>59</v>
      </c>
      <c r="L7">
        <f>TINV(0.0455,L5)</f>
        <v>2.1689429859244536</v>
      </c>
      <c r="M7">
        <v>1983</v>
      </c>
      <c r="N7">
        <v>116.8</v>
      </c>
      <c r="O7" t="s">
        <v>59</v>
      </c>
      <c r="P7">
        <f>TINV(0.0455,P5)</f>
        <v>2.1689429859244536</v>
      </c>
      <c r="Q7">
        <v>1983</v>
      </c>
      <c r="R7">
        <v>116.8</v>
      </c>
      <c r="S7" t="s">
        <v>59</v>
      </c>
      <c r="T7">
        <f>TINV(0.0455,T5)</f>
        <v>2.1689429859244536</v>
      </c>
      <c r="U7">
        <v>1983</v>
      </c>
      <c r="V7">
        <v>116.8</v>
      </c>
      <c r="W7" t="s">
        <v>59</v>
      </c>
      <c r="X7">
        <f>TINV(0.0455,X5)</f>
        <v>2.1689429859244536</v>
      </c>
      <c r="Y7">
        <v>1983</v>
      </c>
      <c r="Z7">
        <v>116.8</v>
      </c>
      <c r="AA7" t="s">
        <v>59</v>
      </c>
      <c r="AB7">
        <f>TINV(0.0455,AB5)</f>
        <v>2.1689429859244536</v>
      </c>
      <c r="AC7">
        <v>1983</v>
      </c>
      <c r="AD7">
        <v>116.8</v>
      </c>
      <c r="AE7" t="s">
        <v>59</v>
      </c>
      <c r="AF7">
        <f>TINV(0.0455,AF5)</f>
        <v>2.1689429859244536</v>
      </c>
      <c r="AG7">
        <v>1982</v>
      </c>
      <c r="AH7">
        <v>586</v>
      </c>
      <c r="AI7" t="s">
        <v>59</v>
      </c>
      <c r="AJ7">
        <f>TINV(0.0455,AJ5)</f>
        <v>2.1689429859244536</v>
      </c>
      <c r="AK7">
        <v>1982</v>
      </c>
      <c r="AL7">
        <v>586</v>
      </c>
      <c r="AM7" t="s">
        <v>59</v>
      </c>
      <c r="AN7">
        <f>TINV(0.0455,AN5)</f>
        <v>2.1689429859244536</v>
      </c>
      <c r="AO7">
        <v>1982</v>
      </c>
      <c r="AP7">
        <v>586</v>
      </c>
      <c r="AQ7" t="s">
        <v>59</v>
      </c>
      <c r="AR7">
        <f>TINV(0.0455,AR5)</f>
        <v>2.1689429859244536</v>
      </c>
      <c r="AS7">
        <v>1982</v>
      </c>
      <c r="AT7">
        <v>586</v>
      </c>
      <c r="AU7" t="s">
        <v>59</v>
      </c>
      <c r="AV7">
        <f>TINV(0.0455,AV5)</f>
        <v>2.1689429859244536</v>
      </c>
      <c r="AW7">
        <v>1982</v>
      </c>
      <c r="AX7">
        <v>586</v>
      </c>
      <c r="AY7" t="s">
        <v>59</v>
      </c>
      <c r="AZ7">
        <f>TINV(0.0455,AZ5)</f>
        <v>2.1689429859244536</v>
      </c>
      <c r="BA7">
        <v>1982</v>
      </c>
      <c r="BB7">
        <v>586</v>
      </c>
      <c r="BC7" t="s">
        <v>59</v>
      </c>
      <c r="BD7">
        <f>TINV(0.0455,BD5)</f>
        <v>2.1689429859244536</v>
      </c>
      <c r="BE7">
        <v>1982</v>
      </c>
      <c r="BF7">
        <v>586</v>
      </c>
      <c r="BG7" t="s">
        <v>59</v>
      </c>
      <c r="BH7">
        <f>TINV(0.0455,BH5)</f>
        <v>2.1689429859244536</v>
      </c>
      <c r="BI7">
        <v>1982</v>
      </c>
      <c r="BJ7">
        <v>586</v>
      </c>
      <c r="BK7" t="s">
        <v>59</v>
      </c>
      <c r="BL7">
        <f>TINV(0.0455,BL5)</f>
        <v>2.1689429859244536</v>
      </c>
      <c r="BM7">
        <v>1982</v>
      </c>
      <c r="BN7">
        <v>586</v>
      </c>
      <c r="BO7" t="s">
        <v>59</v>
      </c>
      <c r="BP7">
        <f>TINV(0.0455,BP5)</f>
        <v>2.1689429859244536</v>
      </c>
      <c r="BQ7">
        <v>1982</v>
      </c>
      <c r="BR7">
        <v>586</v>
      </c>
      <c r="BS7" t="s">
        <v>59</v>
      </c>
      <c r="BT7">
        <f>TINV(0.0455,BT5)</f>
        <v>2.1689429859244536</v>
      </c>
      <c r="BU7">
        <v>1982</v>
      </c>
      <c r="BV7">
        <v>586</v>
      </c>
      <c r="BW7" t="s">
        <v>59</v>
      </c>
      <c r="BX7">
        <f>TINV(0.0455,BX5)</f>
        <v>2.1689429859244536</v>
      </c>
      <c r="BY7">
        <v>1982</v>
      </c>
      <c r="BZ7">
        <v>586</v>
      </c>
      <c r="CA7" t="s">
        <v>59</v>
      </c>
      <c r="CB7">
        <f>TINV(0.0455,CB5)</f>
        <v>2.1689429859244536</v>
      </c>
      <c r="CC7">
        <v>1982</v>
      </c>
      <c r="CD7">
        <v>586</v>
      </c>
    </row>
    <row r="8" spans="2:84">
      <c r="B8">
        <v>-3.8589586325809E-2</v>
      </c>
      <c r="C8" s="44">
        <v>0.13377692478452341</v>
      </c>
      <c r="D8">
        <v>2.4709925858531689</v>
      </c>
      <c r="E8">
        <v>1983</v>
      </c>
      <c r="F8">
        <v>116.8</v>
      </c>
      <c r="G8" t="s">
        <v>60</v>
      </c>
      <c r="H8">
        <f>H7*G3</f>
        <v>6.2461909139271583E-2</v>
      </c>
      <c r="I8">
        <v>1985</v>
      </c>
      <c r="J8">
        <v>890.9</v>
      </c>
      <c r="K8" t="s">
        <v>60</v>
      </c>
      <c r="L8">
        <f>L7*K3</f>
        <v>7.0795711294145011E-2</v>
      </c>
      <c r="M8">
        <v>1985</v>
      </c>
      <c r="N8">
        <v>890.9</v>
      </c>
      <c r="O8" t="s">
        <v>60</v>
      </c>
      <c r="P8">
        <f>P7*O3</f>
        <v>6.5831688449841677E-2</v>
      </c>
      <c r="Q8">
        <v>1985</v>
      </c>
      <c r="R8">
        <v>890.9</v>
      </c>
      <c r="S8" t="s">
        <v>60</v>
      </c>
      <c r="T8">
        <f>T7*S3</f>
        <v>6.7450219238511896E-2</v>
      </c>
      <c r="U8">
        <v>1985</v>
      </c>
      <c r="V8">
        <v>890.9</v>
      </c>
      <c r="W8" t="s">
        <v>60</v>
      </c>
      <c r="X8">
        <f>X7*W3</f>
        <v>6.5805708473195501E-2</v>
      </c>
      <c r="Y8">
        <v>1985</v>
      </c>
      <c r="Z8">
        <v>890.9</v>
      </c>
      <c r="AA8" t="s">
        <v>60</v>
      </c>
      <c r="AB8">
        <f>AB7*AA3</f>
        <v>6.5126870318037489E-2</v>
      </c>
      <c r="AC8">
        <v>1985</v>
      </c>
      <c r="AD8">
        <v>890.9</v>
      </c>
      <c r="AE8" t="s">
        <v>60</v>
      </c>
      <c r="AF8">
        <f>AF7*AE3</f>
        <v>6.4819339013634833E-2</v>
      </c>
      <c r="AG8">
        <v>1985</v>
      </c>
      <c r="AH8">
        <v>890.9</v>
      </c>
      <c r="AI8" t="s">
        <v>60</v>
      </c>
      <c r="AJ8">
        <f>AJ7*AI3</f>
        <v>5.324545442933204E-2</v>
      </c>
      <c r="AK8">
        <v>1983</v>
      </c>
      <c r="AL8">
        <v>116.8</v>
      </c>
      <c r="AM8" t="s">
        <v>60</v>
      </c>
      <c r="AN8">
        <f>AN7*AM3</f>
        <v>6.4521330237541932E-2</v>
      </c>
      <c r="AO8">
        <v>1983</v>
      </c>
      <c r="AP8">
        <v>116.8</v>
      </c>
      <c r="AQ8" t="s">
        <v>60</v>
      </c>
      <c r="AR8">
        <f>AR7*AQ3</f>
        <v>6.359987909420789E-2</v>
      </c>
      <c r="AS8">
        <v>1983</v>
      </c>
      <c r="AT8">
        <v>116.8</v>
      </c>
      <c r="AU8" t="s">
        <v>60</v>
      </c>
      <c r="AV8">
        <f>AV7*AU3</f>
        <v>6.0134767991327116E-2</v>
      </c>
      <c r="AW8">
        <v>1983</v>
      </c>
      <c r="AX8">
        <v>116.8</v>
      </c>
      <c r="AY8" t="s">
        <v>60</v>
      </c>
      <c r="AZ8">
        <f>AZ7*AY3</f>
        <v>6.0134767991327116E-2</v>
      </c>
      <c r="BA8">
        <v>1983</v>
      </c>
      <c r="BB8">
        <v>116.8</v>
      </c>
      <c r="BC8" t="s">
        <v>60</v>
      </c>
      <c r="BD8">
        <f>BD7*BC3</f>
        <v>6.4824938317634265E-2</v>
      </c>
      <c r="BE8">
        <v>1983</v>
      </c>
      <c r="BF8">
        <v>116.8</v>
      </c>
      <c r="BG8" t="s">
        <v>60</v>
      </c>
      <c r="BH8">
        <f>BH7*BG3</f>
        <v>6.4905381081119137E-2</v>
      </c>
      <c r="BI8">
        <v>1983</v>
      </c>
      <c r="BJ8">
        <v>116.8</v>
      </c>
      <c r="BK8" t="s">
        <v>60</v>
      </c>
      <c r="BL8">
        <f>BL7*BK3</f>
        <v>6.461046691773073E-2</v>
      </c>
      <c r="BM8">
        <v>1983</v>
      </c>
      <c r="BN8">
        <v>116.8</v>
      </c>
      <c r="BO8" t="s">
        <v>60</v>
      </c>
      <c r="BP8">
        <f>BP7*BO3</f>
        <v>6.415877388562434E-2</v>
      </c>
      <c r="BQ8">
        <v>1983</v>
      </c>
      <c r="BR8">
        <v>116.8</v>
      </c>
      <c r="BS8" t="s">
        <v>60</v>
      </c>
      <c r="BT8">
        <f>BT7*BS3</f>
        <v>6.5047862634788303E-2</v>
      </c>
      <c r="BU8">
        <v>1983</v>
      </c>
      <c r="BV8">
        <v>116.8</v>
      </c>
      <c r="BW8" t="s">
        <v>60</v>
      </c>
      <c r="BX8">
        <f>BX7*BW3</f>
        <v>6.332086944667184E-2</v>
      </c>
      <c r="BY8">
        <v>1983</v>
      </c>
      <c r="BZ8">
        <v>116.8</v>
      </c>
      <c r="CA8" t="s">
        <v>60</v>
      </c>
      <c r="CB8">
        <f>CB7*CA3</f>
        <v>6.4862951040519229E-2</v>
      </c>
      <c r="CC8">
        <v>1983</v>
      </c>
      <c r="CD8">
        <v>116.8</v>
      </c>
    </row>
    <row r="9" spans="2:84">
      <c r="B9">
        <v>-3.4034015666735917E-2</v>
      </c>
      <c r="C9" s="44">
        <v>7.5621596751280315E-2</v>
      </c>
      <c r="D9">
        <v>1.3089288366843514</v>
      </c>
      <c r="E9">
        <v>1985</v>
      </c>
      <c r="F9">
        <v>890.9</v>
      </c>
      <c r="G9" t="s">
        <v>61</v>
      </c>
      <c r="H9">
        <f>G2+H8</f>
        <v>1.0290506223686056</v>
      </c>
      <c r="I9">
        <v>1985</v>
      </c>
      <c r="J9">
        <v>383.2</v>
      </c>
      <c r="K9" t="s">
        <v>61</v>
      </c>
      <c r="L9">
        <f>K2+L8</f>
        <v>1.0467413161117147</v>
      </c>
      <c r="M9">
        <v>1985</v>
      </c>
      <c r="N9">
        <v>383.2</v>
      </c>
      <c r="O9" t="s">
        <v>61</v>
      </c>
      <c r="P9">
        <f>O2+P8</f>
        <v>1.040205673810447</v>
      </c>
      <c r="Q9">
        <v>1985</v>
      </c>
      <c r="R9">
        <v>383.2</v>
      </c>
      <c r="S9" t="s">
        <v>61</v>
      </c>
      <c r="T9">
        <f>S2+T8</f>
        <v>1.0321566687711714</v>
      </c>
      <c r="U9">
        <v>1985</v>
      </c>
      <c r="V9">
        <v>383.2</v>
      </c>
      <c r="W9" t="s">
        <v>61</v>
      </c>
      <c r="X9">
        <f>W2+X8</f>
        <v>1.040237781503881</v>
      </c>
      <c r="Y9">
        <v>1985</v>
      </c>
      <c r="Z9">
        <v>383.2</v>
      </c>
      <c r="AA9" t="s">
        <v>61</v>
      </c>
      <c r="AB9">
        <f>AA2+AB8</f>
        <v>1.0384501696397022</v>
      </c>
      <c r="AC9">
        <v>1985</v>
      </c>
      <c r="AD9">
        <v>383.2</v>
      </c>
      <c r="AE9" t="s">
        <v>61</v>
      </c>
      <c r="AF9">
        <f>AE2+AF8</f>
        <v>1.0303786845614176</v>
      </c>
      <c r="AG9">
        <v>1985</v>
      </c>
      <c r="AH9">
        <v>383.2</v>
      </c>
      <c r="AI9" t="s">
        <v>61</v>
      </c>
      <c r="AJ9">
        <f>AI2+AJ8</f>
        <v>1.0153909602273259</v>
      </c>
      <c r="AK9">
        <v>1985</v>
      </c>
      <c r="AL9">
        <v>383.2</v>
      </c>
      <c r="AM9" t="s">
        <v>61</v>
      </c>
      <c r="AN9">
        <f>AM2+AN8</f>
        <v>1.0310599568600574</v>
      </c>
      <c r="AO9">
        <v>1985</v>
      </c>
      <c r="AP9">
        <v>890.9</v>
      </c>
      <c r="AQ9" t="s">
        <v>61</v>
      </c>
      <c r="AR9">
        <f>AQ2+AR8</f>
        <v>1.030311321463854</v>
      </c>
      <c r="AS9">
        <v>1985</v>
      </c>
      <c r="AT9">
        <v>890.9</v>
      </c>
      <c r="AU9" t="s">
        <v>61</v>
      </c>
      <c r="AV9">
        <f>AU2+AV8</f>
        <v>1.0285428022438654</v>
      </c>
      <c r="AW9">
        <v>1985</v>
      </c>
      <c r="AX9">
        <v>890.9</v>
      </c>
      <c r="AY9" t="s">
        <v>61</v>
      </c>
      <c r="AZ9">
        <f>AY2+AZ8</f>
        <v>1.0285428022438654</v>
      </c>
      <c r="BA9">
        <v>1985</v>
      </c>
      <c r="BB9">
        <v>890.9</v>
      </c>
      <c r="BC9" t="s">
        <v>61</v>
      </c>
      <c r="BD9">
        <f>BC2+BD8</f>
        <v>1.0318706712085288</v>
      </c>
      <c r="BE9">
        <v>1985</v>
      </c>
      <c r="BF9">
        <v>890.9</v>
      </c>
      <c r="BG9" t="s">
        <v>61</v>
      </c>
      <c r="BH9">
        <f>BG2+BH8</f>
        <v>1.0315332466837714</v>
      </c>
      <c r="BI9">
        <v>1985</v>
      </c>
      <c r="BJ9">
        <v>890.9</v>
      </c>
      <c r="BK9" t="s">
        <v>61</v>
      </c>
      <c r="BL9">
        <f>BK2+BL8</f>
        <v>1.0320713704983528</v>
      </c>
      <c r="BM9">
        <v>1985</v>
      </c>
      <c r="BN9">
        <v>890.9</v>
      </c>
      <c r="BO9" t="s">
        <v>61</v>
      </c>
      <c r="BP9">
        <f>BO2+BP8</f>
        <v>1.0293646224347499</v>
      </c>
      <c r="BQ9">
        <v>1985</v>
      </c>
      <c r="BR9">
        <v>890.9</v>
      </c>
      <c r="BS9" t="s">
        <v>61</v>
      </c>
      <c r="BT9">
        <f>BS2+BT8</f>
        <v>1.029630957708731</v>
      </c>
      <c r="BU9">
        <v>1985</v>
      </c>
      <c r="BV9">
        <v>890.9</v>
      </c>
      <c r="BW9" t="s">
        <v>61</v>
      </c>
      <c r="BX9">
        <f>BW2+BX8</f>
        <v>1.0196590231877527</v>
      </c>
      <c r="BY9">
        <v>1985</v>
      </c>
      <c r="BZ9">
        <v>890.9</v>
      </c>
      <c r="CA9" t="s">
        <v>61</v>
      </c>
      <c r="CB9">
        <f>CA2+CB8</f>
        <v>1.0180369878705025</v>
      </c>
      <c r="CC9">
        <v>1985</v>
      </c>
      <c r="CD9">
        <v>890.9</v>
      </c>
    </row>
    <row r="10" spans="2:84">
      <c r="B10">
        <v>-3.3855233055667934E-2</v>
      </c>
      <c r="C10" s="44">
        <v>7.6906168274129869E-2</v>
      </c>
      <c r="D10">
        <v>1.3330158322967729</v>
      </c>
      <c r="E10">
        <v>1985</v>
      </c>
      <c r="F10">
        <v>383.2</v>
      </c>
      <c r="G10" t="s">
        <v>62</v>
      </c>
      <c r="H10">
        <f>G2-H8</f>
        <v>0.9041268040900623</v>
      </c>
      <c r="I10">
        <v>1986</v>
      </c>
      <c r="J10">
        <v>201.5</v>
      </c>
      <c r="K10" t="s">
        <v>62</v>
      </c>
      <c r="L10">
        <f>K2-L8</f>
        <v>0.90514989352342479</v>
      </c>
      <c r="M10">
        <v>1986</v>
      </c>
      <c r="N10">
        <v>201.5</v>
      </c>
      <c r="O10" t="s">
        <v>62</v>
      </c>
      <c r="P10">
        <f>O2-P8</f>
        <v>0.9085422969107636</v>
      </c>
      <c r="Q10">
        <v>1986</v>
      </c>
      <c r="R10">
        <v>201.5</v>
      </c>
      <c r="S10" t="s">
        <v>62</v>
      </c>
      <c r="T10">
        <f>S2-T8</f>
        <v>0.89725623029414758</v>
      </c>
      <c r="U10">
        <v>1986</v>
      </c>
      <c r="V10">
        <v>201.5</v>
      </c>
      <c r="W10" t="s">
        <v>62</v>
      </c>
      <c r="X10">
        <f>W2-X8</f>
        <v>0.90862636455749013</v>
      </c>
      <c r="Y10">
        <v>1986</v>
      </c>
      <c r="Z10">
        <v>201.5</v>
      </c>
      <c r="AA10" t="s">
        <v>62</v>
      </c>
      <c r="AB10">
        <f>AA2-AB8</f>
        <v>0.90819642900362707</v>
      </c>
      <c r="AC10">
        <v>1986</v>
      </c>
      <c r="AD10">
        <v>201.5</v>
      </c>
      <c r="AE10" t="s">
        <v>62</v>
      </c>
      <c r="AF10">
        <f>AE2-AF8</f>
        <v>0.90074000653414799</v>
      </c>
      <c r="AG10">
        <v>1986</v>
      </c>
      <c r="AH10">
        <v>201.5</v>
      </c>
      <c r="AI10" t="s">
        <v>62</v>
      </c>
      <c r="AJ10">
        <f>AI2-AJ8</f>
        <v>0.90890005136866181</v>
      </c>
      <c r="AK10">
        <v>1986</v>
      </c>
      <c r="AL10">
        <v>201.5</v>
      </c>
      <c r="AM10" t="s">
        <v>62</v>
      </c>
      <c r="AN10">
        <f>AM2-AN8</f>
        <v>0.90201729638497352</v>
      </c>
      <c r="AO10">
        <v>1986</v>
      </c>
      <c r="AP10">
        <v>201.5</v>
      </c>
      <c r="AQ10" t="s">
        <v>62</v>
      </c>
      <c r="AR10">
        <f>AQ2-AR8</f>
        <v>0.90311156327543807</v>
      </c>
      <c r="AS10">
        <v>1985</v>
      </c>
      <c r="AT10">
        <v>383.2</v>
      </c>
      <c r="AU10" t="s">
        <v>62</v>
      </c>
      <c r="AV10">
        <f>AU2-AV8</f>
        <v>0.90827326626121108</v>
      </c>
      <c r="AW10">
        <v>1985</v>
      </c>
      <c r="AX10">
        <v>383.2</v>
      </c>
      <c r="AY10" t="s">
        <v>62</v>
      </c>
      <c r="AZ10">
        <f>AY2-AZ8</f>
        <v>0.90827326626121108</v>
      </c>
      <c r="BA10">
        <v>1985</v>
      </c>
      <c r="BB10">
        <v>383.2</v>
      </c>
      <c r="BC10" t="s">
        <v>62</v>
      </c>
      <c r="BD10">
        <f>BC2-BD8</f>
        <v>0.90222079457326021</v>
      </c>
      <c r="BE10">
        <v>1985</v>
      </c>
      <c r="BF10">
        <v>383.2</v>
      </c>
      <c r="BG10" t="s">
        <v>62</v>
      </c>
      <c r="BH10">
        <f>BG2-BH8</f>
        <v>0.90172248452153314</v>
      </c>
      <c r="BI10">
        <v>1985</v>
      </c>
      <c r="BJ10">
        <v>383.2</v>
      </c>
      <c r="BK10" t="s">
        <v>62</v>
      </c>
      <c r="BL10">
        <f>BK2-BL8</f>
        <v>0.90285043666289133</v>
      </c>
      <c r="BM10">
        <v>1985</v>
      </c>
      <c r="BN10">
        <v>383.2</v>
      </c>
      <c r="BO10" t="s">
        <v>62</v>
      </c>
      <c r="BP10">
        <f>BO2-BP8</f>
        <v>0.90104707466350131</v>
      </c>
      <c r="BQ10">
        <v>1985</v>
      </c>
      <c r="BR10">
        <v>383.2</v>
      </c>
      <c r="BS10" t="s">
        <v>62</v>
      </c>
      <c r="BT10">
        <f>BS2-BT8</f>
        <v>0.89953523243915434</v>
      </c>
      <c r="BU10">
        <v>1985</v>
      </c>
      <c r="BV10">
        <v>383.2</v>
      </c>
      <c r="BW10" t="s">
        <v>62</v>
      </c>
      <c r="BX10">
        <f>BW2-BX8</f>
        <v>0.89301728429440896</v>
      </c>
      <c r="BY10">
        <v>1985</v>
      </c>
      <c r="BZ10">
        <v>383.2</v>
      </c>
      <c r="CA10" t="s">
        <v>62</v>
      </c>
      <c r="CB10">
        <f>CA2-CB8</f>
        <v>0.88831108578946405</v>
      </c>
      <c r="CC10">
        <v>1985</v>
      </c>
      <c r="CD10">
        <v>383.2</v>
      </c>
    </row>
    <row r="11" spans="2:84">
      <c r="B11">
        <v>-3.2101757533257787E-2</v>
      </c>
      <c r="C11" s="44">
        <v>7.7310455112970619E-2</v>
      </c>
      <c r="D11">
        <v>1.3406104888280483</v>
      </c>
      <c r="E11">
        <v>1986</v>
      </c>
      <c r="F11">
        <v>201.5</v>
      </c>
      <c r="G11" t="s">
        <v>63</v>
      </c>
      <c r="H11" s="45">
        <f>LN(G2)</f>
        <v>-3.3982196414276807E-2</v>
      </c>
      <c r="I11">
        <v>1986</v>
      </c>
      <c r="J11">
        <v>201.5</v>
      </c>
      <c r="K11" t="s">
        <v>63</v>
      </c>
      <c r="L11" s="45">
        <f>LN(K2)</f>
        <v>-2.4348426891056481E-2</v>
      </c>
      <c r="M11">
        <v>1986</v>
      </c>
      <c r="N11">
        <v>201.5</v>
      </c>
      <c r="O11" t="s">
        <v>63</v>
      </c>
      <c r="P11" s="45">
        <f>LN(O2)</f>
        <v>-2.5960080493942675E-2</v>
      </c>
      <c r="Q11">
        <v>1986</v>
      </c>
      <c r="R11">
        <v>201.5</v>
      </c>
      <c r="S11" t="s">
        <v>63</v>
      </c>
      <c r="T11" s="45">
        <f>LN(S2)</f>
        <v>-3.5931421296040357E-2</v>
      </c>
      <c r="U11">
        <v>1986</v>
      </c>
      <c r="V11">
        <v>201.5</v>
      </c>
      <c r="W11" t="s">
        <v>63</v>
      </c>
      <c r="X11" s="45">
        <f>LN(W2)</f>
        <v>-2.5900466896327464E-2</v>
      </c>
      <c r="Y11">
        <v>1986</v>
      </c>
      <c r="Z11">
        <v>201.5</v>
      </c>
      <c r="AA11" t="s">
        <v>63</v>
      </c>
      <c r="AB11" s="45">
        <f>LN(AA2)</f>
        <v>-2.7038981357154553E-2</v>
      </c>
      <c r="AC11">
        <v>1986</v>
      </c>
      <c r="AD11">
        <v>201.5</v>
      </c>
      <c r="AE11" t="s">
        <v>63</v>
      </c>
      <c r="AF11" s="45">
        <f>LN(AE2)</f>
        <v>-3.5047712873291427E-2</v>
      </c>
      <c r="AG11">
        <v>1986</v>
      </c>
      <c r="AH11">
        <v>201.5</v>
      </c>
      <c r="AI11" t="s">
        <v>63</v>
      </c>
      <c r="AJ11" s="45">
        <f>LN(AI2)</f>
        <v>-3.8589586325809E-2</v>
      </c>
      <c r="AK11">
        <v>1986</v>
      </c>
      <c r="AL11">
        <v>201.5</v>
      </c>
      <c r="AM11" t="s">
        <v>63</v>
      </c>
      <c r="AN11" s="45">
        <f>LN(AM2)</f>
        <v>-3.4034015666735917E-2</v>
      </c>
      <c r="AO11">
        <v>1986</v>
      </c>
      <c r="AP11">
        <v>201.5</v>
      </c>
      <c r="AQ11" t="s">
        <v>63</v>
      </c>
      <c r="AR11" s="45">
        <f>LN(AQ2)</f>
        <v>-3.3855233055667934E-2</v>
      </c>
      <c r="AS11">
        <v>1986</v>
      </c>
      <c r="AT11">
        <v>201.5</v>
      </c>
      <c r="AU11" t="s">
        <v>63</v>
      </c>
      <c r="AV11" s="45">
        <f>LN(AU2)</f>
        <v>-3.2101757533257787E-2</v>
      </c>
      <c r="AW11">
        <v>1986</v>
      </c>
      <c r="AX11">
        <v>201.5</v>
      </c>
      <c r="AY11" t="s">
        <v>63</v>
      </c>
      <c r="AZ11" s="45">
        <f>LN(AY2)</f>
        <v>-3.2101757533257787E-2</v>
      </c>
      <c r="BA11">
        <v>1986</v>
      </c>
      <c r="BB11">
        <v>201.5</v>
      </c>
      <c r="BC11" t="s">
        <v>63</v>
      </c>
      <c r="BD11" s="45">
        <f>LN(BC2)</f>
        <v>-3.3509491068147261E-2</v>
      </c>
      <c r="BE11">
        <v>1986</v>
      </c>
      <c r="BF11">
        <v>201.5</v>
      </c>
      <c r="BG11" t="s">
        <v>63</v>
      </c>
      <c r="BH11" s="45">
        <f>LN(BG2)</f>
        <v>-3.3941691513012906E-2</v>
      </c>
      <c r="BI11">
        <v>1986</v>
      </c>
      <c r="BJ11">
        <v>201.5</v>
      </c>
      <c r="BK11" t="s">
        <v>63</v>
      </c>
      <c r="BL11" s="45">
        <f>LN(BK2)</f>
        <v>-3.3080264630486675E-2</v>
      </c>
      <c r="BM11">
        <v>1986</v>
      </c>
      <c r="BN11">
        <v>201.5</v>
      </c>
      <c r="BO11" t="s">
        <v>63</v>
      </c>
      <c r="BP11" s="45">
        <f>LN(BO2)</f>
        <v>-3.5413885832787234E-2</v>
      </c>
      <c r="BQ11">
        <v>1986</v>
      </c>
      <c r="BR11">
        <v>201.5</v>
      </c>
      <c r="BS11" t="s">
        <v>63</v>
      </c>
      <c r="BT11" s="45">
        <f>LN(BS2)</f>
        <v>-3.6059296823308662E-2</v>
      </c>
      <c r="BU11">
        <v>1986</v>
      </c>
      <c r="BV11">
        <v>201.5</v>
      </c>
      <c r="BW11" t="s">
        <v>63</v>
      </c>
      <c r="BX11" s="45">
        <f>LN(BW2)</f>
        <v>-4.4643711171567041E-2</v>
      </c>
      <c r="BY11">
        <v>1986</v>
      </c>
      <c r="BZ11">
        <v>201.5</v>
      </c>
      <c r="CA11" t="s">
        <v>63</v>
      </c>
      <c r="CB11" s="45">
        <f>LN(CA2)</f>
        <v>-4.7957772032428653E-2</v>
      </c>
      <c r="CC11">
        <v>1986</v>
      </c>
      <c r="CD11">
        <v>201.5</v>
      </c>
    </row>
    <row r="12" spans="2:84">
      <c r="B12">
        <v>-3.2101757533257787E-2</v>
      </c>
      <c r="C12" s="44">
        <v>7.7310455112970619E-2</v>
      </c>
      <c r="D12">
        <v>1.3406104888280483</v>
      </c>
      <c r="E12">
        <v>1986</v>
      </c>
      <c r="F12">
        <v>201.5</v>
      </c>
      <c r="G12" t="s">
        <v>64</v>
      </c>
      <c r="H12" s="45">
        <f>LN(H9)</f>
        <v>2.863665133533834E-2</v>
      </c>
      <c r="I12">
        <v>1987</v>
      </c>
      <c r="J12">
        <v>554.20000000000005</v>
      </c>
      <c r="K12" t="s">
        <v>64</v>
      </c>
      <c r="L12" s="45">
        <f>LN(L9)</f>
        <v>4.5681829834663831E-2</v>
      </c>
      <c r="M12">
        <v>1987</v>
      </c>
      <c r="N12">
        <v>554.20000000000005</v>
      </c>
      <c r="O12" t="s">
        <v>64</v>
      </c>
      <c r="P12" s="45">
        <f>LN(P9)</f>
        <v>3.9418456879977797E-2</v>
      </c>
      <c r="Q12">
        <v>1987</v>
      </c>
      <c r="R12">
        <v>554.20000000000005</v>
      </c>
      <c r="S12" t="s">
        <v>64</v>
      </c>
      <c r="T12" s="45">
        <f>LN(T9)</f>
        <v>3.1650466362052328E-2</v>
      </c>
      <c r="U12">
        <v>1987</v>
      </c>
      <c r="V12">
        <v>554.20000000000005</v>
      </c>
      <c r="W12" t="s">
        <v>64</v>
      </c>
      <c r="X12" s="45">
        <f>LN(X9)</f>
        <v>3.9449323081464323E-2</v>
      </c>
      <c r="Y12">
        <v>1987</v>
      </c>
      <c r="Z12">
        <v>554.20000000000005</v>
      </c>
      <c r="AA12" t="s">
        <v>64</v>
      </c>
      <c r="AB12" s="45">
        <f>LN(AB9)</f>
        <v>3.7729380168559042E-2</v>
      </c>
      <c r="AC12">
        <v>1987</v>
      </c>
      <c r="AD12">
        <v>554.20000000000005</v>
      </c>
      <c r="AE12" t="s">
        <v>64</v>
      </c>
      <c r="AF12" s="45">
        <f>LN(AF9)</f>
        <v>2.9926389587034904E-2</v>
      </c>
      <c r="AG12">
        <v>1987</v>
      </c>
      <c r="AH12">
        <v>554.20000000000005</v>
      </c>
      <c r="AI12" t="s">
        <v>64</v>
      </c>
      <c r="AJ12" s="45">
        <f>LN(AJ9)</f>
        <v>1.5273720819995378E-2</v>
      </c>
      <c r="AK12">
        <v>1987</v>
      </c>
      <c r="AL12">
        <v>554.20000000000005</v>
      </c>
      <c r="AM12" t="s">
        <v>64</v>
      </c>
      <c r="AN12" s="45">
        <f>LN(AN9)</f>
        <v>3.058735742740951E-2</v>
      </c>
      <c r="AO12">
        <v>1987</v>
      </c>
      <c r="AP12">
        <v>554.20000000000005</v>
      </c>
      <c r="AQ12" t="s">
        <v>64</v>
      </c>
      <c r="AR12" s="45">
        <f>LN(AR9)</f>
        <v>2.9861010420454154E-2</v>
      </c>
      <c r="AS12">
        <v>1987</v>
      </c>
      <c r="AT12">
        <v>554.20000000000005</v>
      </c>
      <c r="AU12" t="s">
        <v>64</v>
      </c>
      <c r="AV12" s="45">
        <f>LN(AV9)</f>
        <v>2.814304542760511E-2</v>
      </c>
      <c r="AW12">
        <v>1987</v>
      </c>
      <c r="AX12">
        <v>554.20000000000005</v>
      </c>
      <c r="AY12" t="s">
        <v>64</v>
      </c>
      <c r="AZ12" s="45">
        <f>LN(AZ9)</f>
        <v>2.814304542760511E-2</v>
      </c>
      <c r="BA12">
        <v>1986</v>
      </c>
      <c r="BB12">
        <v>201.5</v>
      </c>
      <c r="BC12" t="s">
        <v>64</v>
      </c>
      <c r="BD12" s="45">
        <f>LN(BD9)</f>
        <v>3.1373340609952796E-2</v>
      </c>
      <c r="BE12">
        <v>1986</v>
      </c>
      <c r="BF12">
        <v>201.5</v>
      </c>
      <c r="BG12" t="s">
        <v>64</v>
      </c>
      <c r="BH12" s="45">
        <f>LN(BH9)</f>
        <v>3.1046284404583385E-2</v>
      </c>
      <c r="BI12">
        <v>1986</v>
      </c>
      <c r="BJ12">
        <v>201.5</v>
      </c>
      <c r="BK12" t="s">
        <v>64</v>
      </c>
      <c r="BL12" s="45">
        <f>LN(BL9)</f>
        <v>3.1567822127748356E-2</v>
      </c>
      <c r="BM12">
        <v>1986</v>
      </c>
      <c r="BN12">
        <v>201.5</v>
      </c>
      <c r="BO12" t="s">
        <v>64</v>
      </c>
      <c r="BP12" s="45">
        <f>LN(BP9)</f>
        <v>2.8941740475513188E-2</v>
      </c>
      <c r="BQ12">
        <v>1986</v>
      </c>
      <c r="BR12">
        <v>201.5</v>
      </c>
      <c r="BS12" t="s">
        <v>64</v>
      </c>
      <c r="BT12" s="45">
        <f>LN(BT9)</f>
        <v>2.9200444552428203E-2</v>
      </c>
      <c r="BU12">
        <v>1986</v>
      </c>
      <c r="BV12">
        <v>201.5</v>
      </c>
      <c r="BW12" t="s">
        <v>64</v>
      </c>
      <c r="BX12" s="45">
        <f>LN(BX9)</f>
        <v>1.9468280416091086E-2</v>
      </c>
      <c r="BY12">
        <v>1986</v>
      </c>
      <c r="BZ12">
        <v>201.5</v>
      </c>
      <c r="CA12" t="s">
        <v>64</v>
      </c>
      <c r="CB12" s="45">
        <f>LN(CB9)</f>
        <v>1.7876251329276633E-2</v>
      </c>
      <c r="CC12">
        <v>1986</v>
      </c>
      <c r="CD12">
        <v>201.5</v>
      </c>
    </row>
    <row r="13" spans="2:84">
      <c r="B13">
        <v>-3.3509491068147261E-2</v>
      </c>
      <c r="C13" s="44">
        <v>7.2841940496748359E-2</v>
      </c>
      <c r="D13">
        <v>1.2570359886343483</v>
      </c>
      <c r="E13">
        <v>1987</v>
      </c>
      <c r="F13">
        <v>554.20000000000005</v>
      </c>
      <c r="G13" t="s">
        <v>65</v>
      </c>
      <c r="H13" s="45">
        <f>LN(H10)</f>
        <v>-0.10078565841574784</v>
      </c>
      <c r="I13">
        <v>1987</v>
      </c>
      <c r="J13">
        <v>642.79999999999995</v>
      </c>
      <c r="K13" t="s">
        <v>65</v>
      </c>
      <c r="L13" s="45">
        <f>LN(L10)</f>
        <v>-9.9654720794368018E-2</v>
      </c>
      <c r="M13">
        <v>1987</v>
      </c>
      <c r="N13">
        <v>642.79999999999995</v>
      </c>
      <c r="O13" t="s">
        <v>65</v>
      </c>
      <c r="P13" s="45">
        <f>LN(P10)</f>
        <v>-9.5913835365846883E-2</v>
      </c>
      <c r="Q13">
        <v>1987</v>
      </c>
      <c r="R13">
        <v>642.79999999999995</v>
      </c>
      <c r="S13" t="s">
        <v>65</v>
      </c>
      <c r="T13" s="45">
        <f>LN(T10)</f>
        <v>-0.10841380521241223</v>
      </c>
      <c r="U13">
        <v>1987</v>
      </c>
      <c r="V13">
        <v>642.79999999999995</v>
      </c>
      <c r="W13" t="s">
        <v>65</v>
      </c>
      <c r="X13" s="45">
        <f>LN(X10)</f>
        <v>-9.5821309395562354E-2</v>
      </c>
      <c r="Y13">
        <v>1987</v>
      </c>
      <c r="Z13">
        <v>642.79999999999995</v>
      </c>
      <c r="AA13" t="s">
        <v>65</v>
      </c>
      <c r="AB13" s="45">
        <f>LN(AB10)</f>
        <v>-9.6294592275336988E-2</v>
      </c>
      <c r="AC13">
        <v>1987</v>
      </c>
      <c r="AD13">
        <v>642.79999999999995</v>
      </c>
      <c r="AE13" t="s">
        <v>65</v>
      </c>
      <c r="AF13" s="45">
        <f>LN(AF10)</f>
        <v>-0.10453862402092218</v>
      </c>
      <c r="AG13">
        <v>1987</v>
      </c>
      <c r="AH13">
        <v>642.79999999999995</v>
      </c>
      <c r="AI13" t="s">
        <v>65</v>
      </c>
      <c r="AJ13" s="45">
        <f>LN(AJ10)</f>
        <v>-9.5520145340017293E-2</v>
      </c>
      <c r="AK13">
        <v>1987</v>
      </c>
      <c r="AL13">
        <v>642.79999999999995</v>
      </c>
      <c r="AM13" t="s">
        <v>65</v>
      </c>
      <c r="AN13" s="45">
        <f>LN(AN10)</f>
        <v>-0.10312158351026569</v>
      </c>
      <c r="AO13">
        <v>1987</v>
      </c>
      <c r="AP13">
        <v>642.79999999999995</v>
      </c>
      <c r="AQ13" t="s">
        <v>65</v>
      </c>
      <c r="AR13" s="45">
        <f>LN(AR10)</f>
        <v>-0.10190918582613613</v>
      </c>
      <c r="AS13">
        <v>1987</v>
      </c>
      <c r="AT13">
        <v>642.79999999999995</v>
      </c>
      <c r="AU13" t="s">
        <v>65</v>
      </c>
      <c r="AV13" s="45">
        <f>LN(AV10)</f>
        <v>-9.6209991626253627E-2</v>
      </c>
      <c r="AW13">
        <v>1987</v>
      </c>
      <c r="AX13">
        <v>642.79999999999995</v>
      </c>
      <c r="AY13" t="s">
        <v>65</v>
      </c>
      <c r="AZ13" s="45">
        <f>LN(AZ10)</f>
        <v>-9.6209991626253627E-2</v>
      </c>
      <c r="BA13">
        <v>1987</v>
      </c>
      <c r="BB13">
        <v>642.79999999999995</v>
      </c>
      <c r="BC13" t="s">
        <v>65</v>
      </c>
      <c r="BD13" s="45">
        <f>LN(BD10)</f>
        <v>-0.10289600553342393</v>
      </c>
      <c r="BE13">
        <v>1987</v>
      </c>
      <c r="BF13">
        <v>554.20000000000005</v>
      </c>
      <c r="BG13" t="s">
        <v>65</v>
      </c>
      <c r="BH13" s="45">
        <f>LN(BH10)</f>
        <v>-0.10344847308623041</v>
      </c>
      <c r="BI13">
        <v>1987</v>
      </c>
      <c r="BJ13">
        <v>554.20000000000005</v>
      </c>
      <c r="BK13" t="s">
        <v>65</v>
      </c>
      <c r="BL13" s="45">
        <f>LN(BL10)</f>
        <v>-0.10219836867093067</v>
      </c>
      <c r="BM13">
        <v>1987</v>
      </c>
      <c r="BN13">
        <v>554.20000000000005</v>
      </c>
      <c r="BO13" t="s">
        <v>65</v>
      </c>
      <c r="BP13" s="45">
        <f>LN(BP10)</f>
        <v>-0.10419777560933062</v>
      </c>
      <c r="BQ13">
        <v>1987</v>
      </c>
      <c r="BR13">
        <v>554.20000000000005</v>
      </c>
      <c r="BS13" t="s">
        <v>65</v>
      </c>
      <c r="BT13" s="45">
        <f>LN(BT10)</f>
        <v>-0.10587705744350684</v>
      </c>
      <c r="BU13">
        <v>1987</v>
      </c>
      <c r="BV13">
        <v>554.20000000000005</v>
      </c>
      <c r="BW13" t="s">
        <v>65</v>
      </c>
      <c r="BX13" s="45">
        <f>LN(BX10)</f>
        <v>-0.11314934298006168</v>
      </c>
      <c r="BY13">
        <v>1987</v>
      </c>
      <c r="BZ13">
        <v>554.20000000000005</v>
      </c>
      <c r="CA13" t="s">
        <v>65</v>
      </c>
      <c r="CB13" s="45">
        <f>LN(CB10)</f>
        <v>-0.11843327550335161</v>
      </c>
      <c r="CC13">
        <v>1987</v>
      </c>
      <c r="CD13">
        <v>554.20000000000005</v>
      </c>
    </row>
    <row r="14" spans="2:84">
      <c r="B14">
        <v>-3.3941691513012906E-2</v>
      </c>
      <c r="C14" s="44">
        <v>7.4420974028524392E-2</v>
      </c>
      <c r="D14">
        <v>1.2864764121103651</v>
      </c>
      <c r="E14">
        <v>1987</v>
      </c>
      <c r="F14">
        <v>642.79999999999995</v>
      </c>
      <c r="G14" t="s">
        <v>66</v>
      </c>
      <c r="H14" s="45">
        <f>H12-H11</f>
        <v>6.2618847749615153E-2</v>
      </c>
      <c r="I14">
        <v>1987</v>
      </c>
      <c r="J14">
        <v>478.3</v>
      </c>
      <c r="K14" t="s">
        <v>66</v>
      </c>
      <c r="L14" s="45">
        <f>L12-L11</f>
        <v>7.0030256725720316E-2</v>
      </c>
      <c r="M14">
        <v>1987</v>
      </c>
      <c r="N14">
        <v>478.3</v>
      </c>
      <c r="O14" t="s">
        <v>66</v>
      </c>
      <c r="P14" s="45">
        <f>P12-P11</f>
        <v>6.5378537373920464E-2</v>
      </c>
      <c r="Q14">
        <v>1987</v>
      </c>
      <c r="R14">
        <v>478.3</v>
      </c>
      <c r="S14" t="s">
        <v>66</v>
      </c>
      <c r="T14" s="45">
        <f>T12-T11</f>
        <v>6.7581887658092685E-2</v>
      </c>
      <c r="U14">
        <v>1987</v>
      </c>
      <c r="V14">
        <v>478.3</v>
      </c>
      <c r="W14" t="s">
        <v>66</v>
      </c>
      <c r="X14" s="45">
        <f>X12-X11</f>
        <v>6.5349789977791783E-2</v>
      </c>
      <c r="Y14">
        <v>1987</v>
      </c>
      <c r="Z14">
        <v>478.3</v>
      </c>
      <c r="AA14" t="s">
        <v>66</v>
      </c>
      <c r="AB14" s="45">
        <f>AB12-AB11</f>
        <v>6.4768361525713594E-2</v>
      </c>
      <c r="AC14">
        <v>1987</v>
      </c>
      <c r="AD14">
        <v>478.3</v>
      </c>
      <c r="AE14" t="s">
        <v>66</v>
      </c>
      <c r="AF14" s="45">
        <f>AF12-AF11</f>
        <v>6.4974102460326338E-2</v>
      </c>
      <c r="AG14">
        <v>1987</v>
      </c>
      <c r="AH14">
        <v>478.3</v>
      </c>
      <c r="AI14" t="s">
        <v>66</v>
      </c>
      <c r="AJ14" s="45">
        <f>AJ12-AJ11</f>
        <v>5.3863307145804382E-2</v>
      </c>
      <c r="AK14">
        <v>1987</v>
      </c>
      <c r="AL14">
        <v>478.3</v>
      </c>
      <c r="AM14" t="s">
        <v>66</v>
      </c>
      <c r="AN14" s="45">
        <f>AN12-AN11</f>
        <v>6.4621373094145423E-2</v>
      </c>
      <c r="AO14">
        <v>1987</v>
      </c>
      <c r="AP14">
        <v>478.3</v>
      </c>
      <c r="AQ14" t="s">
        <v>66</v>
      </c>
      <c r="AR14" s="45">
        <f>AR12-AR11</f>
        <v>6.3716243476122092E-2</v>
      </c>
      <c r="AS14">
        <v>1987</v>
      </c>
      <c r="AT14">
        <v>478.3</v>
      </c>
      <c r="AU14" t="s">
        <v>66</v>
      </c>
      <c r="AV14" s="45">
        <f>AV12-AV11</f>
        <v>6.0244802960862896E-2</v>
      </c>
      <c r="AW14">
        <v>1987</v>
      </c>
      <c r="AX14">
        <v>478.3</v>
      </c>
      <c r="AY14" t="s">
        <v>66</v>
      </c>
      <c r="AZ14" s="45">
        <f>AZ12-AZ11</f>
        <v>6.0244802960862896E-2</v>
      </c>
      <c r="BA14">
        <v>1987</v>
      </c>
      <c r="BB14">
        <v>478.3</v>
      </c>
      <c r="BC14" t="s">
        <v>66</v>
      </c>
      <c r="BD14" s="45">
        <f>BD12-BD11</f>
        <v>6.488283167810005E-2</v>
      </c>
      <c r="BE14">
        <v>1987</v>
      </c>
      <c r="BF14">
        <v>478.3</v>
      </c>
      <c r="BG14" t="s">
        <v>66</v>
      </c>
      <c r="BH14" s="45">
        <f>BH12-BH11</f>
        <v>6.4987975917596294E-2</v>
      </c>
      <c r="BI14">
        <v>1987</v>
      </c>
      <c r="BJ14">
        <v>642.79999999999995</v>
      </c>
      <c r="BK14" t="s">
        <v>66</v>
      </c>
      <c r="BL14" s="45">
        <f>BL12-BL11</f>
        <v>6.4648086758235024E-2</v>
      </c>
      <c r="BM14">
        <v>1987</v>
      </c>
      <c r="BN14">
        <v>642.79999999999995</v>
      </c>
      <c r="BO14" t="s">
        <v>66</v>
      </c>
      <c r="BP14" s="45">
        <f>BP12-BP11</f>
        <v>6.4355626308300426E-2</v>
      </c>
      <c r="BQ14">
        <v>1987</v>
      </c>
      <c r="BR14">
        <v>642.79999999999995</v>
      </c>
      <c r="BS14" t="s">
        <v>66</v>
      </c>
      <c r="BT14" s="45">
        <f>BT12-BT11</f>
        <v>6.5259741375736868E-2</v>
      </c>
      <c r="BU14">
        <v>1987</v>
      </c>
      <c r="BV14">
        <v>642.79999999999995</v>
      </c>
      <c r="BW14" t="s">
        <v>66</v>
      </c>
      <c r="BX14" s="45">
        <f>BX12-BX11</f>
        <v>6.4111991587658124E-2</v>
      </c>
      <c r="BY14">
        <v>1987</v>
      </c>
      <c r="BZ14">
        <v>642.79999999999995</v>
      </c>
      <c r="CA14" t="s">
        <v>66</v>
      </c>
      <c r="CB14" s="45">
        <f>CB12-CB11</f>
        <v>6.5834023361705282E-2</v>
      </c>
      <c r="CC14">
        <v>1987</v>
      </c>
      <c r="CD14">
        <v>642.79999999999995</v>
      </c>
    </row>
    <row r="15" spans="2:84">
      <c r="B15">
        <v>-3.3080264630486675E-2</v>
      </c>
      <c r="C15" s="44">
        <v>7.1558774862804722E-2</v>
      </c>
      <c r="D15">
        <v>1.233185652258912</v>
      </c>
      <c r="E15">
        <v>1987</v>
      </c>
      <c r="F15">
        <v>478.3</v>
      </c>
      <c r="G15" t="s">
        <v>67</v>
      </c>
      <c r="H15" s="45">
        <f>H11-H13</f>
        <v>6.6803462001471026E-2</v>
      </c>
      <c r="I15">
        <v>1987</v>
      </c>
      <c r="J15">
        <v>1065.3</v>
      </c>
      <c r="K15" t="s">
        <v>67</v>
      </c>
      <c r="L15" s="45">
        <f>L11-L13</f>
        <v>7.5306293903311533E-2</v>
      </c>
      <c r="M15">
        <v>1987</v>
      </c>
      <c r="N15">
        <v>1065.3</v>
      </c>
      <c r="O15" t="s">
        <v>67</v>
      </c>
      <c r="P15" s="45">
        <f>P11-P13</f>
        <v>6.9953754871904208E-2</v>
      </c>
      <c r="Q15">
        <v>1987</v>
      </c>
      <c r="R15">
        <v>1065.3</v>
      </c>
      <c r="S15" t="s">
        <v>67</v>
      </c>
      <c r="T15" s="45">
        <f>T11-T13</f>
        <v>7.2482383916371879E-2</v>
      </c>
      <c r="U15">
        <v>1987</v>
      </c>
      <c r="V15">
        <v>1065.3</v>
      </c>
      <c r="W15" t="s">
        <v>67</v>
      </c>
      <c r="X15" s="45">
        <f>X11-X13</f>
        <v>6.9920842499234886E-2</v>
      </c>
      <c r="Y15">
        <v>1987</v>
      </c>
      <c r="Z15">
        <v>1065.3</v>
      </c>
      <c r="AA15" t="s">
        <v>67</v>
      </c>
      <c r="AB15" s="45">
        <f>AB11-AB13</f>
        <v>6.9255610918182442E-2</v>
      </c>
      <c r="AC15">
        <v>1987</v>
      </c>
      <c r="AD15">
        <v>1065.3</v>
      </c>
      <c r="AE15" t="s">
        <v>67</v>
      </c>
      <c r="AF15" s="45">
        <f>AF11-AF13</f>
        <v>6.9490911147630757E-2</v>
      </c>
      <c r="AG15">
        <v>1987</v>
      </c>
      <c r="AH15">
        <v>1065.3</v>
      </c>
      <c r="AI15" t="s">
        <v>67</v>
      </c>
      <c r="AJ15" s="45">
        <f>AJ11-AJ13</f>
        <v>5.6930559014208293E-2</v>
      </c>
      <c r="AK15">
        <v>1987</v>
      </c>
      <c r="AL15">
        <v>1065.3</v>
      </c>
      <c r="AM15" t="s">
        <v>67</v>
      </c>
      <c r="AN15" s="45">
        <f>AN11-AN13</f>
        <v>6.9087567843529776E-2</v>
      </c>
      <c r="AO15">
        <v>1987</v>
      </c>
      <c r="AP15">
        <v>1065.3</v>
      </c>
      <c r="AQ15" t="s">
        <v>67</v>
      </c>
      <c r="AR15" s="45">
        <f>AR11-AR13</f>
        <v>6.805395277046819E-2</v>
      </c>
      <c r="AS15">
        <v>1987</v>
      </c>
      <c r="AT15">
        <v>1065.3</v>
      </c>
      <c r="AU15" t="s">
        <v>67</v>
      </c>
      <c r="AV15" s="45">
        <f>AV11-AV13</f>
        <v>6.4108234092995847E-2</v>
      </c>
      <c r="AW15">
        <v>1987</v>
      </c>
      <c r="AX15">
        <v>1065.3</v>
      </c>
      <c r="AY15" t="s">
        <v>67</v>
      </c>
      <c r="AZ15" s="45">
        <f>AZ11-AZ13</f>
        <v>6.4108234092995847E-2</v>
      </c>
      <c r="BA15">
        <v>1987</v>
      </c>
      <c r="BB15">
        <v>1065.3</v>
      </c>
      <c r="BC15" t="s">
        <v>67</v>
      </c>
      <c r="BD15" s="45">
        <f>BD11-BD13</f>
        <v>6.9386514465276661E-2</v>
      </c>
      <c r="BE15">
        <v>1987</v>
      </c>
      <c r="BF15">
        <v>1065.3</v>
      </c>
      <c r="BG15" t="s">
        <v>67</v>
      </c>
      <c r="BH15" s="45">
        <f>BH11-BH13</f>
        <v>6.9506781573217505E-2</v>
      </c>
      <c r="BI15">
        <v>1987</v>
      </c>
      <c r="BJ15">
        <v>1065.3</v>
      </c>
      <c r="BK15" t="s">
        <v>67</v>
      </c>
      <c r="BL15" s="45">
        <f>BL11-BL13</f>
        <v>6.9118104040443995E-2</v>
      </c>
      <c r="BM15">
        <v>1987</v>
      </c>
      <c r="BN15">
        <v>478.3</v>
      </c>
      <c r="BO15" t="s">
        <v>67</v>
      </c>
      <c r="BP15" s="45">
        <f>BP11-BP13</f>
        <v>6.8783889776543386E-2</v>
      </c>
      <c r="BQ15">
        <v>1987</v>
      </c>
      <c r="BR15">
        <v>478.3</v>
      </c>
      <c r="BS15" t="s">
        <v>67</v>
      </c>
      <c r="BT15" s="45">
        <f>BT11-BT13</f>
        <v>6.9817760620198177E-2</v>
      </c>
      <c r="BU15">
        <v>1987</v>
      </c>
      <c r="BV15">
        <v>478.3</v>
      </c>
      <c r="BW15" t="s">
        <v>67</v>
      </c>
      <c r="BX15" s="45">
        <f>BX11-BX13</f>
        <v>6.8505631808494644E-2</v>
      </c>
      <c r="BY15">
        <v>1987</v>
      </c>
      <c r="BZ15">
        <v>478.3</v>
      </c>
      <c r="CA15" t="s">
        <v>67</v>
      </c>
      <c r="CB15" s="45">
        <f>CB11-CB13</f>
        <v>7.0475503470922962E-2</v>
      </c>
      <c r="CC15">
        <v>1987</v>
      </c>
      <c r="CD15">
        <v>478.3</v>
      </c>
    </row>
    <row r="16" spans="2:84">
      <c r="B16">
        <v>-3.5413885832787234E-2</v>
      </c>
      <c r="C16" s="44">
        <v>8.2215215108008638E-2</v>
      </c>
      <c r="D16">
        <v>1.433280942746229</v>
      </c>
      <c r="E16">
        <v>1987</v>
      </c>
      <c r="F16">
        <v>1065.3</v>
      </c>
      <c r="G16" t="s">
        <v>68</v>
      </c>
      <c r="H16" s="46">
        <f>AVERAGE(H14:H15)</f>
        <v>6.4711154875543089E-2</v>
      </c>
      <c r="I16">
        <v>1989</v>
      </c>
      <c r="J16">
        <v>876</v>
      </c>
      <c r="K16" t="s">
        <v>68</v>
      </c>
      <c r="L16" s="46">
        <f>AVERAGE(L14:L15)</f>
        <v>7.2668275314515918E-2</v>
      </c>
      <c r="M16">
        <v>1989</v>
      </c>
      <c r="N16">
        <v>876</v>
      </c>
      <c r="O16" t="s">
        <v>68</v>
      </c>
      <c r="P16" s="46">
        <f>AVERAGE(P14:P15)</f>
        <v>6.766614612291233E-2</v>
      </c>
      <c r="Q16">
        <v>1989</v>
      </c>
      <c r="R16">
        <v>876</v>
      </c>
      <c r="S16" t="s">
        <v>68</v>
      </c>
      <c r="T16" s="46">
        <f>AVERAGE(T14:T15)</f>
        <v>7.0032135787232275E-2</v>
      </c>
      <c r="U16">
        <v>1989</v>
      </c>
      <c r="V16">
        <v>876</v>
      </c>
      <c r="W16" t="s">
        <v>68</v>
      </c>
      <c r="X16" s="46">
        <f>AVERAGE(X14:X15)</f>
        <v>6.7635316238513335E-2</v>
      </c>
      <c r="Y16">
        <v>1989</v>
      </c>
      <c r="Z16">
        <v>876</v>
      </c>
      <c r="AA16" t="s">
        <v>68</v>
      </c>
      <c r="AB16" s="46">
        <f>AVERAGE(AB14:AB15)</f>
        <v>6.7011986221948011E-2</v>
      </c>
      <c r="AC16">
        <v>1989</v>
      </c>
      <c r="AD16">
        <v>876</v>
      </c>
      <c r="AE16" t="s">
        <v>68</v>
      </c>
      <c r="AF16" s="46">
        <f>AVERAGE(AF14:AF15)</f>
        <v>6.7232506803978548E-2</v>
      </c>
      <c r="AG16">
        <v>1989</v>
      </c>
      <c r="AH16">
        <v>876</v>
      </c>
      <c r="AI16" t="s">
        <v>68</v>
      </c>
      <c r="AJ16" s="46">
        <f>AVERAGE(AJ14:AJ15)</f>
        <v>5.5396933080006337E-2</v>
      </c>
      <c r="AK16">
        <v>1989</v>
      </c>
      <c r="AL16">
        <v>876</v>
      </c>
      <c r="AM16" t="s">
        <v>68</v>
      </c>
      <c r="AN16" s="46">
        <f>AVERAGE(AN14:AN15)</f>
        <v>6.6854470468837607E-2</v>
      </c>
      <c r="AO16">
        <v>1989</v>
      </c>
      <c r="AP16">
        <v>876</v>
      </c>
      <c r="AQ16" t="s">
        <v>68</v>
      </c>
      <c r="AR16" s="46">
        <f>AVERAGE(AR14:AR15)</f>
        <v>6.5885098123295141E-2</v>
      </c>
      <c r="AS16">
        <v>1989</v>
      </c>
      <c r="AT16">
        <v>876</v>
      </c>
      <c r="AU16" t="s">
        <v>68</v>
      </c>
      <c r="AV16" s="46">
        <f>AVERAGE(AV14:AV15)</f>
        <v>6.2176518526929375E-2</v>
      </c>
      <c r="AW16">
        <v>1989</v>
      </c>
      <c r="AX16">
        <v>876</v>
      </c>
      <c r="AY16" t="s">
        <v>68</v>
      </c>
      <c r="AZ16" s="46">
        <f>AVERAGE(AZ14:AZ15)</f>
        <v>6.2176518526929375E-2</v>
      </c>
      <c r="BA16">
        <v>1989</v>
      </c>
      <c r="BB16">
        <v>876</v>
      </c>
      <c r="BC16" t="s">
        <v>68</v>
      </c>
      <c r="BD16" s="46">
        <f>AVERAGE(BD14:BD15)</f>
        <v>6.7134673071688356E-2</v>
      </c>
      <c r="BE16">
        <v>1989</v>
      </c>
      <c r="BF16">
        <v>876</v>
      </c>
      <c r="BG16" t="s">
        <v>68</v>
      </c>
      <c r="BH16" s="46">
        <f>AVERAGE(BH14:BH15)</f>
        <v>6.7247378745406899E-2</v>
      </c>
      <c r="BI16">
        <v>1989</v>
      </c>
      <c r="BJ16">
        <v>876</v>
      </c>
      <c r="BK16" t="s">
        <v>68</v>
      </c>
      <c r="BL16" s="46">
        <f>AVERAGE(BL14:BL15)</f>
        <v>6.6883095399339509E-2</v>
      </c>
      <c r="BM16">
        <v>1989</v>
      </c>
      <c r="BN16">
        <v>876</v>
      </c>
      <c r="BO16" t="s">
        <v>68</v>
      </c>
      <c r="BP16" s="46">
        <f>AVERAGE(BP14:BP15)</f>
        <v>6.6569758042421906E-2</v>
      </c>
      <c r="BQ16">
        <v>1987</v>
      </c>
      <c r="BR16">
        <v>1065.3</v>
      </c>
      <c r="BS16" t="s">
        <v>68</v>
      </c>
      <c r="BT16" s="46">
        <f>AVERAGE(BT14:BT15)</f>
        <v>6.7538750997967523E-2</v>
      </c>
      <c r="BU16">
        <v>1987</v>
      </c>
      <c r="BV16">
        <v>1065.3</v>
      </c>
      <c r="BW16" t="s">
        <v>68</v>
      </c>
      <c r="BX16" s="46">
        <f>AVERAGE(BX14:BX15)</f>
        <v>6.6308811698076384E-2</v>
      </c>
      <c r="BY16">
        <v>1987</v>
      </c>
      <c r="BZ16">
        <v>1065.3</v>
      </c>
      <c r="CA16" t="s">
        <v>68</v>
      </c>
      <c r="CB16" s="46">
        <f>AVERAGE(CB14:CB15)</f>
        <v>6.8154763416314129E-2</v>
      </c>
      <c r="CC16">
        <v>1987</v>
      </c>
      <c r="CD16">
        <v>1065.3</v>
      </c>
    </row>
    <row r="17" spans="1:82">
      <c r="B17">
        <v>-3.6059296823308662E-2</v>
      </c>
      <c r="C17" s="44">
        <v>8.2866201734828782E-2</v>
      </c>
      <c r="D17">
        <v>1.4456551816814784</v>
      </c>
      <c r="E17">
        <v>1989</v>
      </c>
      <c r="F17">
        <v>876</v>
      </c>
      <c r="G17" t="s">
        <v>69</v>
      </c>
      <c r="H17">
        <f>TINV(0.3173,H5)</f>
        <v>1.0303125549783143</v>
      </c>
      <c r="I17">
        <v>1992</v>
      </c>
      <c r="J17">
        <v>1545.9</v>
      </c>
      <c r="K17" t="s">
        <v>69</v>
      </c>
      <c r="L17">
        <f>TINV(0.3173,L5)</f>
        <v>1.0322649193640379</v>
      </c>
      <c r="M17">
        <v>1992</v>
      </c>
      <c r="N17">
        <v>1545.9</v>
      </c>
      <c r="O17" t="s">
        <v>69</v>
      </c>
      <c r="P17">
        <f>TINV(0.3173,P5)</f>
        <v>1.0322649193640379</v>
      </c>
      <c r="Q17">
        <v>1992</v>
      </c>
      <c r="R17">
        <v>1545.9</v>
      </c>
      <c r="S17" t="s">
        <v>69</v>
      </c>
      <c r="T17">
        <f>TINV(0.3173,T5)</f>
        <v>1.0322649193640379</v>
      </c>
      <c r="U17">
        <v>1992</v>
      </c>
      <c r="V17">
        <v>1545.9</v>
      </c>
      <c r="W17" t="s">
        <v>69</v>
      </c>
      <c r="X17">
        <f>TINV(0.3173,X5)</f>
        <v>1.0322649193640379</v>
      </c>
      <c r="Y17">
        <v>1992</v>
      </c>
      <c r="Z17">
        <v>1545.9</v>
      </c>
      <c r="AA17" t="s">
        <v>69</v>
      </c>
      <c r="AB17">
        <f>TINV(0.3173,AB5)</f>
        <v>1.0322649193640379</v>
      </c>
      <c r="AC17">
        <v>1992</v>
      </c>
      <c r="AD17">
        <v>1545.9</v>
      </c>
      <c r="AE17" t="s">
        <v>69</v>
      </c>
      <c r="AF17">
        <f>TINV(0.3173,AF5)</f>
        <v>1.0322649193640379</v>
      </c>
      <c r="AG17">
        <v>1992</v>
      </c>
      <c r="AH17">
        <v>1545.9</v>
      </c>
      <c r="AI17" t="s">
        <v>69</v>
      </c>
      <c r="AJ17">
        <f>TINV(0.3173,AJ5)</f>
        <v>1.0322649193640379</v>
      </c>
      <c r="AK17">
        <v>1992</v>
      </c>
      <c r="AL17">
        <v>1545.9</v>
      </c>
      <c r="AM17" t="s">
        <v>69</v>
      </c>
      <c r="AN17">
        <f>TINV(0.3173,AN5)</f>
        <v>1.0322649193640379</v>
      </c>
      <c r="AO17">
        <v>1992</v>
      </c>
      <c r="AP17">
        <v>1545.9</v>
      </c>
      <c r="AQ17" t="s">
        <v>69</v>
      </c>
      <c r="AR17">
        <f>TINV(0.3173,AR5)</f>
        <v>1.0322649193640379</v>
      </c>
      <c r="AS17">
        <v>1992</v>
      </c>
      <c r="AT17">
        <v>1545.9</v>
      </c>
      <c r="AU17" t="s">
        <v>69</v>
      </c>
      <c r="AV17">
        <f>TINV(0.3173,AV5)</f>
        <v>1.0322649193640379</v>
      </c>
      <c r="AW17">
        <v>1992</v>
      </c>
      <c r="AX17">
        <v>1545.9</v>
      </c>
      <c r="AY17" t="s">
        <v>69</v>
      </c>
      <c r="AZ17">
        <f>TINV(0.3173,AZ5)</f>
        <v>1.0322649193640379</v>
      </c>
      <c r="BA17">
        <v>1992</v>
      </c>
      <c r="BB17">
        <v>1545.9</v>
      </c>
      <c r="BC17" t="s">
        <v>69</v>
      </c>
      <c r="BD17">
        <f>TINV(0.3173,BD5)</f>
        <v>1.0322649193640379</v>
      </c>
      <c r="BE17">
        <v>1992</v>
      </c>
      <c r="BF17">
        <v>1545.9</v>
      </c>
      <c r="BG17" t="s">
        <v>69</v>
      </c>
      <c r="BH17">
        <f>TINV(0.3173,BH5)</f>
        <v>1.0322649193640379</v>
      </c>
      <c r="BI17">
        <v>1992</v>
      </c>
      <c r="BJ17">
        <v>1545.9</v>
      </c>
      <c r="BK17" t="s">
        <v>69</v>
      </c>
      <c r="BL17">
        <f>TINV(0.3173,BL5)</f>
        <v>1.0322649193640379</v>
      </c>
      <c r="BM17">
        <v>1992</v>
      </c>
      <c r="BN17">
        <v>1545.9</v>
      </c>
      <c r="BO17" t="s">
        <v>69</v>
      </c>
      <c r="BP17">
        <f>TINV(0.3173,BP5)</f>
        <v>1.0322649193640379</v>
      </c>
      <c r="BQ17">
        <v>1992</v>
      </c>
      <c r="BR17">
        <v>1545.9</v>
      </c>
      <c r="BS17" t="s">
        <v>69</v>
      </c>
      <c r="BT17">
        <f>TINV(0.3173,BT5)</f>
        <v>1.0322649193640379</v>
      </c>
      <c r="BU17">
        <v>1989</v>
      </c>
      <c r="BV17">
        <v>876</v>
      </c>
      <c r="BW17" t="s">
        <v>69</v>
      </c>
      <c r="BX17">
        <f>TINV(0.3173,BX5)</f>
        <v>1.0322649193640379</v>
      </c>
      <c r="BY17">
        <v>1989</v>
      </c>
      <c r="BZ17">
        <v>876</v>
      </c>
      <c r="CA17" t="s">
        <v>69</v>
      </c>
      <c r="CB17">
        <f>TINV(0.3173,CB5)</f>
        <v>1.0322649193640379</v>
      </c>
      <c r="CC17">
        <v>1989</v>
      </c>
      <c r="CD17">
        <v>876</v>
      </c>
    </row>
    <row r="18" spans="1:82">
      <c r="B18">
        <v>-4.4643711171567041E-2</v>
      </c>
      <c r="C18" s="44">
        <v>0.12751495491335013</v>
      </c>
      <c r="D18">
        <v>2.3384232086304446</v>
      </c>
      <c r="E18">
        <v>1992</v>
      </c>
      <c r="F18">
        <v>1545.9</v>
      </c>
      <c r="G18" t="s">
        <v>70</v>
      </c>
      <c r="H18">
        <f>H17*G3</f>
        <v>2.9818088736129272E-2</v>
      </c>
      <c r="I18">
        <v>1994</v>
      </c>
      <c r="J18">
        <v>1409.5</v>
      </c>
      <c r="K18" t="s">
        <v>70</v>
      </c>
      <c r="L18">
        <f>L17*K3</f>
        <v>3.3693799092290089E-2</v>
      </c>
      <c r="M18">
        <v>1994</v>
      </c>
      <c r="N18">
        <v>1409.5</v>
      </c>
      <c r="O18" t="s">
        <v>70</v>
      </c>
      <c r="P18">
        <f>P17*O3</f>
        <v>3.1331271965320921E-2</v>
      </c>
      <c r="Q18">
        <v>1994</v>
      </c>
      <c r="R18">
        <v>1409.5</v>
      </c>
      <c r="S18" t="s">
        <v>70</v>
      </c>
      <c r="T18">
        <f>T17*S3</f>
        <v>3.2101579237064519E-2</v>
      </c>
      <c r="U18">
        <v>1994</v>
      </c>
      <c r="V18">
        <v>1409.5</v>
      </c>
      <c r="W18" t="s">
        <v>70</v>
      </c>
      <c r="X18">
        <f>X17*W3</f>
        <v>3.1318907316424296E-2</v>
      </c>
      <c r="Y18">
        <v>1994</v>
      </c>
      <c r="Z18">
        <v>1409.5</v>
      </c>
      <c r="AA18" t="s">
        <v>70</v>
      </c>
      <c r="AB18">
        <f>AB17*AA3</f>
        <v>3.0995827909522902E-2</v>
      </c>
      <c r="AC18">
        <v>1994</v>
      </c>
      <c r="AD18">
        <v>1409.5</v>
      </c>
      <c r="AE18" t="s">
        <v>70</v>
      </c>
      <c r="AF18">
        <f>AF17*AE3</f>
        <v>3.0849464552255668E-2</v>
      </c>
      <c r="AG18">
        <v>1994</v>
      </c>
      <c r="AH18">
        <v>1409.5</v>
      </c>
      <c r="AI18" t="s">
        <v>70</v>
      </c>
      <c r="AJ18">
        <f>AJ17*AI3</f>
        <v>2.5341106280656479E-2</v>
      </c>
      <c r="AK18">
        <v>1994</v>
      </c>
      <c r="AL18">
        <v>1409.5</v>
      </c>
      <c r="AM18" t="s">
        <v>70</v>
      </c>
      <c r="AN18">
        <f>AN17*AM3</f>
        <v>3.070763325137793E-2</v>
      </c>
      <c r="AO18">
        <v>1994</v>
      </c>
      <c r="AP18">
        <v>1409.5</v>
      </c>
      <c r="AQ18" t="s">
        <v>70</v>
      </c>
      <c r="AR18">
        <f>AR17*AQ3</f>
        <v>3.0269087057981238E-2</v>
      </c>
      <c r="AS18">
        <v>1994</v>
      </c>
      <c r="AT18">
        <v>1409.5</v>
      </c>
      <c r="AU18" t="s">
        <v>70</v>
      </c>
      <c r="AV18">
        <f>AV17*AU3</f>
        <v>2.8619936915992565E-2</v>
      </c>
      <c r="AW18">
        <v>1994</v>
      </c>
      <c r="AX18">
        <v>1409.5</v>
      </c>
      <c r="AY18" t="s">
        <v>70</v>
      </c>
      <c r="AZ18">
        <f>AZ17*AY3</f>
        <v>2.8619936915992565E-2</v>
      </c>
      <c r="BA18">
        <v>1994</v>
      </c>
      <c r="BB18">
        <v>1409.5</v>
      </c>
      <c r="BC18" t="s">
        <v>70</v>
      </c>
      <c r="BD18">
        <f>BD17*BC3</f>
        <v>3.0852129428708845E-2</v>
      </c>
      <c r="BE18">
        <v>1994</v>
      </c>
      <c r="BF18">
        <v>1409.5</v>
      </c>
      <c r="BG18" t="s">
        <v>70</v>
      </c>
      <c r="BH18">
        <f>BH17*BG3</f>
        <v>3.0890414548834646E-2</v>
      </c>
      <c r="BI18">
        <v>1994</v>
      </c>
      <c r="BJ18">
        <v>1409.5</v>
      </c>
      <c r="BK18" t="s">
        <v>70</v>
      </c>
      <c r="BL18">
        <f>BL17*BK3</f>
        <v>3.075005606681595E-2</v>
      </c>
      <c r="BM18">
        <v>1994</v>
      </c>
      <c r="BN18">
        <v>1409.5</v>
      </c>
      <c r="BO18" t="s">
        <v>70</v>
      </c>
      <c r="BP18">
        <f>BP17*BO3</f>
        <v>3.0535081826187922E-2</v>
      </c>
      <c r="BQ18">
        <v>1994</v>
      </c>
      <c r="BR18">
        <v>1409.5</v>
      </c>
      <c r="BS18" t="s">
        <v>70</v>
      </c>
      <c r="BT18">
        <f>BT17*BS3</f>
        <v>3.0958225787056967E-2</v>
      </c>
      <c r="BU18">
        <v>1994</v>
      </c>
      <c r="BV18">
        <v>1409.5</v>
      </c>
      <c r="BW18" t="s">
        <v>70</v>
      </c>
      <c r="BX18">
        <f>BX17*BW3</f>
        <v>3.0136298011342086E-2</v>
      </c>
      <c r="BY18">
        <v>1992</v>
      </c>
      <c r="BZ18">
        <v>1545.9</v>
      </c>
      <c r="CA18" t="s">
        <v>70</v>
      </c>
      <c r="CB18">
        <f>CB17*CA3</f>
        <v>3.0870220821879756E-2</v>
      </c>
      <c r="CC18">
        <v>1992</v>
      </c>
      <c r="CD18">
        <v>1545.9</v>
      </c>
    </row>
    <row r="19" spans="1:82">
      <c r="B19">
        <v>-4.7957772032428653E-2</v>
      </c>
      <c r="C19" s="44">
        <v>0.1384742832016623</v>
      </c>
      <c r="D19">
        <v>2.5717033026713607</v>
      </c>
      <c r="E19">
        <v>1994</v>
      </c>
      <c r="F19">
        <v>1409.5</v>
      </c>
      <c r="G19" t="s">
        <v>71</v>
      </c>
      <c r="H19">
        <f>G2+H18</f>
        <v>0.99640680196546316</v>
      </c>
      <c r="I19">
        <v>2000</v>
      </c>
      <c r="J19">
        <v>442.9</v>
      </c>
      <c r="K19" t="s">
        <v>71</v>
      </c>
      <c r="L19">
        <f>K2+L18</f>
        <v>1.0096394039098597</v>
      </c>
      <c r="M19">
        <v>2000</v>
      </c>
      <c r="N19">
        <v>442.9</v>
      </c>
      <c r="O19" t="s">
        <v>71</v>
      </c>
      <c r="P19">
        <f>O2+P18</f>
        <v>1.0057052573259262</v>
      </c>
      <c r="Q19">
        <v>2000</v>
      </c>
      <c r="R19">
        <v>442.9</v>
      </c>
      <c r="S19" t="s">
        <v>71</v>
      </c>
      <c r="T19">
        <f>S2+T18</f>
        <v>0.99680802876972396</v>
      </c>
      <c r="U19">
        <v>2000</v>
      </c>
      <c r="V19">
        <v>442.9</v>
      </c>
      <c r="W19" t="s">
        <v>71</v>
      </c>
      <c r="X19">
        <f>W2+X18</f>
        <v>1.0057509803471099</v>
      </c>
      <c r="Y19">
        <v>2000</v>
      </c>
      <c r="Z19">
        <v>442.9</v>
      </c>
      <c r="AA19" t="s">
        <v>71</v>
      </c>
      <c r="AB19">
        <f>AA2+AB18</f>
        <v>1.0043191272311875</v>
      </c>
      <c r="AC19">
        <v>2000</v>
      </c>
      <c r="AD19">
        <v>442.9</v>
      </c>
      <c r="AE19" t="s">
        <v>71</v>
      </c>
      <c r="AF19">
        <f>AE2+AF18</f>
        <v>0.99640881010003846</v>
      </c>
      <c r="AG19">
        <v>2000</v>
      </c>
      <c r="AH19">
        <v>442.9</v>
      </c>
      <c r="AI19" t="s">
        <v>71</v>
      </c>
      <c r="AJ19">
        <f>AI2+AJ18</f>
        <v>0.98748661207865029</v>
      </c>
      <c r="AK19">
        <v>2000</v>
      </c>
      <c r="AL19">
        <v>442.9</v>
      </c>
      <c r="AM19" t="s">
        <v>71</v>
      </c>
      <c r="AN19">
        <f>AM2+AN18</f>
        <v>0.99724625987389337</v>
      </c>
      <c r="AO19">
        <v>2000</v>
      </c>
      <c r="AP19">
        <v>442.9</v>
      </c>
      <c r="AQ19" t="s">
        <v>71</v>
      </c>
      <c r="AR19">
        <f>AQ2+AR18</f>
        <v>0.99698052942762727</v>
      </c>
      <c r="AS19">
        <v>2000</v>
      </c>
      <c r="AT19">
        <v>442.9</v>
      </c>
      <c r="AU19" t="s">
        <v>71</v>
      </c>
      <c r="AV19">
        <f>AU2+AV18</f>
        <v>0.9970279711685307</v>
      </c>
      <c r="AW19">
        <v>2000</v>
      </c>
      <c r="AX19">
        <v>442.9</v>
      </c>
      <c r="AY19" t="s">
        <v>71</v>
      </c>
      <c r="AZ19">
        <f>AY2+AZ18</f>
        <v>0.9970279711685307</v>
      </c>
      <c r="BA19">
        <v>2000</v>
      </c>
      <c r="BB19">
        <v>442.9</v>
      </c>
      <c r="BC19" t="s">
        <v>71</v>
      </c>
      <c r="BD19">
        <f>BC2+BD18</f>
        <v>0.99789786231960331</v>
      </c>
      <c r="BE19">
        <v>2000</v>
      </c>
      <c r="BF19">
        <v>442.9</v>
      </c>
      <c r="BG19" t="s">
        <v>71</v>
      </c>
      <c r="BH19">
        <f>BG2+BH18</f>
        <v>0.99751828015148691</v>
      </c>
      <c r="BI19">
        <v>2000</v>
      </c>
      <c r="BJ19">
        <v>442.9</v>
      </c>
      <c r="BK19" t="s">
        <v>71</v>
      </c>
      <c r="BL19">
        <f>BK2+BL18</f>
        <v>0.998210959647438</v>
      </c>
      <c r="BM19">
        <v>2000</v>
      </c>
      <c r="BN19">
        <v>442.9</v>
      </c>
      <c r="BO19" t="s">
        <v>71</v>
      </c>
      <c r="BP19">
        <f>BO2+BP18</f>
        <v>0.99574093037531353</v>
      </c>
      <c r="BQ19">
        <v>2000</v>
      </c>
      <c r="BR19">
        <v>442.9</v>
      </c>
      <c r="BS19" t="s">
        <v>71</v>
      </c>
      <c r="BT19">
        <f>BS2+BT18</f>
        <v>0.99554132086099967</v>
      </c>
      <c r="BU19">
        <v>2000</v>
      </c>
      <c r="BV19">
        <v>442.9</v>
      </c>
      <c r="BW19" t="s">
        <v>71</v>
      </c>
      <c r="BX19">
        <f>BW2+BX18</f>
        <v>0.98647445175242288</v>
      </c>
      <c r="BY19">
        <v>2000</v>
      </c>
      <c r="BZ19">
        <v>442.9</v>
      </c>
      <c r="CA19" t="s">
        <v>71</v>
      </c>
      <c r="CB19">
        <f>CA2+CB18</f>
        <v>0.98404425765186299</v>
      </c>
      <c r="CC19">
        <v>1994</v>
      </c>
      <c r="CD19">
        <v>1409.5</v>
      </c>
    </row>
    <row r="20" spans="1:82">
      <c r="B20">
        <v>-3.5611014701669025E-2</v>
      </c>
      <c r="C20" s="44">
        <v>5.8048863046452917E-2</v>
      </c>
      <c r="D20">
        <v>0.98601909622096484</v>
      </c>
      <c r="E20">
        <v>2000</v>
      </c>
      <c r="F20">
        <v>442.9</v>
      </c>
      <c r="G20" t="s">
        <v>72</v>
      </c>
      <c r="H20">
        <f>G2-H18</f>
        <v>0.9367706244932047</v>
      </c>
      <c r="K20" t="s">
        <v>72</v>
      </c>
      <c r="L20">
        <f>K2-L18</f>
        <v>0.94225180572527967</v>
      </c>
      <c r="O20" t="s">
        <v>72</v>
      </c>
      <c r="P20">
        <f>O2-P18</f>
        <v>0.94304271339528434</v>
      </c>
      <c r="S20" t="s">
        <v>72</v>
      </c>
      <c r="T20">
        <f>S2-T18</f>
        <v>0.93260487029559502</v>
      </c>
      <c r="W20" t="s">
        <v>72</v>
      </c>
      <c r="X20">
        <f>W2-X18</f>
        <v>0.94311316571426129</v>
      </c>
      <c r="AA20" t="s">
        <v>72</v>
      </c>
      <c r="AB20">
        <f>AA2-AB18</f>
        <v>0.94232747141214168</v>
      </c>
      <c r="AE20" t="s">
        <v>72</v>
      </c>
      <c r="AF20">
        <f>AE2-AF18</f>
        <v>0.9347098809955271</v>
      </c>
      <c r="AI20" t="s">
        <v>72</v>
      </c>
      <c r="AJ20">
        <f>AI2-AJ18</f>
        <v>0.93680439951733741</v>
      </c>
      <c r="AM20" t="s">
        <v>72</v>
      </c>
      <c r="AN20">
        <f>AM2-AN18</f>
        <v>0.93583099337113751</v>
      </c>
      <c r="AQ20" t="s">
        <v>72</v>
      </c>
      <c r="AR20">
        <f>AQ2-AR18</f>
        <v>0.93644235531166475</v>
      </c>
      <c r="AU20" t="s">
        <v>72</v>
      </c>
      <c r="AV20">
        <f>AU2-AV18</f>
        <v>0.93978809733654567</v>
      </c>
      <c r="AY20" t="s">
        <v>72</v>
      </c>
      <c r="AZ20">
        <f>AY2-AZ18</f>
        <v>0.93978809733654567</v>
      </c>
      <c r="BC20" t="s">
        <v>72</v>
      </c>
      <c r="BD20">
        <f>BC2-BD18</f>
        <v>0.93619360346218561</v>
      </c>
      <c r="BG20" t="s">
        <v>72</v>
      </c>
      <c r="BH20">
        <f>BG2-BH18</f>
        <v>0.93573745105381756</v>
      </c>
      <c r="BK20" t="s">
        <v>72</v>
      </c>
      <c r="BL20">
        <f>BK2-BL18</f>
        <v>0.93671084751380618</v>
      </c>
      <c r="BO20" t="s">
        <v>72</v>
      </c>
      <c r="BP20">
        <f>BO2-BP18</f>
        <v>0.9346707667229377</v>
      </c>
      <c r="BS20" t="s">
        <v>72</v>
      </c>
      <c r="BT20">
        <f>BS2-BT18</f>
        <v>0.93362486928688571</v>
      </c>
      <c r="BW20" t="s">
        <v>72</v>
      </c>
      <c r="BX20">
        <f>BW2-BX18</f>
        <v>0.92620185572973868</v>
      </c>
      <c r="CA20" t="s">
        <v>72</v>
      </c>
      <c r="CB20">
        <f>CA2-CB18</f>
        <v>0.92230381600810352</v>
      </c>
    </row>
    <row r="21" spans="1:82">
      <c r="A21" t="s">
        <v>78</v>
      </c>
      <c r="B21" s="22">
        <f>AVERAGE(B2:B20)</f>
        <v>-3.3954029878734152E-2</v>
      </c>
      <c r="C21" s="22">
        <f>AVERAGE(C2:C20)</f>
        <v>7.7587489885921471E-2</v>
      </c>
      <c r="D21" s="22">
        <f>AVERAGE(D2:D20)</f>
        <v>1.3623097343319341</v>
      </c>
      <c r="E21" s="22">
        <f>AVERAGE(E2:E20)</f>
        <v>1984.8421052631579</v>
      </c>
      <c r="F21" s="22">
        <f>AVERAGE(F2:F20)</f>
        <v>914.48421052631568</v>
      </c>
      <c r="G21" t="s">
        <v>63</v>
      </c>
      <c r="H21" s="45">
        <f>LN(G2)</f>
        <v>-3.3982196414276807E-2</v>
      </c>
      <c r="K21" t="s">
        <v>63</v>
      </c>
      <c r="L21" s="45">
        <f>LN(K2)</f>
        <v>-2.4348426891056481E-2</v>
      </c>
      <c r="O21" t="s">
        <v>63</v>
      </c>
      <c r="P21" s="45">
        <f>LN(O2)</f>
        <v>-2.5960080493942675E-2</v>
      </c>
      <c r="S21" t="s">
        <v>63</v>
      </c>
      <c r="T21" s="45">
        <f>LN(S2)</f>
        <v>-3.5931421296040357E-2</v>
      </c>
      <c r="W21" t="s">
        <v>63</v>
      </c>
      <c r="X21" s="45">
        <f>LN(W2)</f>
        <v>-2.5900466896327464E-2</v>
      </c>
      <c r="AA21" t="s">
        <v>63</v>
      </c>
      <c r="AB21" s="45">
        <f>LN(AA2)</f>
        <v>-2.7038981357154553E-2</v>
      </c>
      <c r="AE21" t="s">
        <v>63</v>
      </c>
      <c r="AF21" s="45">
        <f>LN(AE2)</f>
        <v>-3.5047712873291427E-2</v>
      </c>
      <c r="AI21" t="s">
        <v>63</v>
      </c>
      <c r="AJ21" s="45">
        <f>LN(AI2)</f>
        <v>-3.8589586325809E-2</v>
      </c>
      <c r="AM21" t="s">
        <v>63</v>
      </c>
      <c r="AN21" s="45">
        <f>LN(AM2)</f>
        <v>-3.4034015666735917E-2</v>
      </c>
      <c r="AQ21" t="s">
        <v>63</v>
      </c>
      <c r="AR21" s="45">
        <f>LN(AQ2)</f>
        <v>-3.3855233055667934E-2</v>
      </c>
      <c r="AU21" t="s">
        <v>63</v>
      </c>
      <c r="AV21" s="45">
        <f>LN(AU2)</f>
        <v>-3.2101757533257787E-2</v>
      </c>
      <c r="AY21" t="s">
        <v>63</v>
      </c>
      <c r="AZ21" s="45">
        <f>LN(AY2)</f>
        <v>-3.2101757533257787E-2</v>
      </c>
      <c r="BC21" t="s">
        <v>63</v>
      </c>
      <c r="BD21" s="45">
        <f>LN(BC2)</f>
        <v>-3.3509491068147261E-2</v>
      </c>
      <c r="BG21" t="s">
        <v>63</v>
      </c>
      <c r="BH21" s="45">
        <f>LN(BG2)</f>
        <v>-3.3941691513012906E-2</v>
      </c>
      <c r="BK21" t="s">
        <v>63</v>
      </c>
      <c r="BL21" s="45">
        <f>LN(BK2)</f>
        <v>-3.3080264630486675E-2</v>
      </c>
      <c r="BO21" t="s">
        <v>63</v>
      </c>
      <c r="BP21" s="45">
        <f>LN(BO2)</f>
        <v>-3.5413885832787234E-2</v>
      </c>
      <c r="BS21" t="s">
        <v>63</v>
      </c>
      <c r="BT21" s="45">
        <f>LN(BS2)</f>
        <v>-3.6059296823308662E-2</v>
      </c>
      <c r="BW21" t="s">
        <v>63</v>
      </c>
      <c r="BX21" s="45">
        <f>LN(BW2)</f>
        <v>-4.4643711171567041E-2</v>
      </c>
      <c r="CA21" t="s">
        <v>63</v>
      </c>
      <c r="CB21" s="45">
        <f>LN(CA2)</f>
        <v>-4.7957772032428653E-2</v>
      </c>
    </row>
    <row r="22" spans="1:82">
      <c r="A22" t="s">
        <v>79</v>
      </c>
      <c r="B22" s="22">
        <f>STDEV(B2:B20)</f>
        <v>5.8829576629954722E-3</v>
      </c>
      <c r="C22" s="22">
        <f>STDEV(C2:C20)</f>
        <v>2.8833380766051173E-2</v>
      </c>
      <c r="D22" s="22">
        <f>STDEV(D2:D20)</f>
        <v>0.55727521180294337</v>
      </c>
      <c r="E22" s="22">
        <f>STDEV(E2:E20)</f>
        <v>6.6102879236056271</v>
      </c>
      <c r="F22" s="22">
        <f>STDEV(F2:F20)</f>
        <v>601.39970186516484</v>
      </c>
      <c r="G22" t="s">
        <v>73</v>
      </c>
      <c r="H22" s="45">
        <f>LN(H19)</f>
        <v>-3.5996690764016201E-3</v>
      </c>
      <c r="K22" t="s">
        <v>73</v>
      </c>
      <c r="L22" s="45">
        <f>LN(L19)</f>
        <v>9.5932412724499573E-3</v>
      </c>
      <c r="O22" t="s">
        <v>73</v>
      </c>
      <c r="P22" s="45">
        <f>LN(P19)</f>
        <v>5.6890439836450209E-3</v>
      </c>
      <c r="S22" t="s">
        <v>73</v>
      </c>
      <c r="T22" s="45">
        <f>LN(T19)</f>
        <v>-3.1970764371204085E-3</v>
      </c>
      <c r="W22" t="s">
        <v>73</v>
      </c>
      <c r="X22" s="45">
        <f>LN(X19)</f>
        <v>5.734506589626878E-3</v>
      </c>
      <c r="AA22" t="s">
        <v>73</v>
      </c>
      <c r="AB22" s="45">
        <f>LN(AB19)</f>
        <v>4.3098265720378703E-3</v>
      </c>
      <c r="AE22" t="s">
        <v>73</v>
      </c>
      <c r="AF22" s="45">
        <f>LN(AF19)</f>
        <v>-3.5976537022113179E-3</v>
      </c>
      <c r="AI22" t="s">
        <v>73</v>
      </c>
      <c r="AJ22" s="45">
        <f>LN(AJ19)</f>
        <v>-1.2592339687470906E-2</v>
      </c>
      <c r="AM22" t="s">
        <v>73</v>
      </c>
      <c r="AN22" s="45">
        <f>LN(AN19)</f>
        <v>-2.7575386434700866E-3</v>
      </c>
      <c r="AQ22" t="s">
        <v>73</v>
      </c>
      <c r="AR22" s="45">
        <f>LN(AR19)</f>
        <v>-3.0240383708475325E-3</v>
      </c>
      <c r="AU22" t="s">
        <v>73</v>
      </c>
      <c r="AV22" s="45">
        <f>LN(AV19)</f>
        <v>-2.9764540793079538E-3</v>
      </c>
      <c r="AY22" t="s">
        <v>73</v>
      </c>
      <c r="AZ22" s="45">
        <f>LN(AZ19)</f>
        <v>-2.9764540793079538E-3</v>
      </c>
      <c r="BC22" t="s">
        <v>73</v>
      </c>
      <c r="BD22" s="45">
        <f>LN(BD19)</f>
        <v>-2.1043502731372061E-3</v>
      </c>
      <c r="BG22" t="s">
        <v>73</v>
      </c>
      <c r="BH22" s="45">
        <f>LN(BH19)</f>
        <v>-2.4848044196340803E-3</v>
      </c>
      <c r="BK22" t="s">
        <v>73</v>
      </c>
      <c r="BL22" s="45">
        <f>LN(BL19)</f>
        <v>-1.7906425965247908E-3</v>
      </c>
      <c r="BO22" t="s">
        <v>73</v>
      </c>
      <c r="BP22" s="45">
        <f>LN(BP19)</f>
        <v>-4.2681652969752751E-3</v>
      </c>
      <c r="BS22" t="s">
        <v>73</v>
      </c>
      <c r="BT22" s="45">
        <f>LN(BT19)</f>
        <v>-4.4686486939005616E-3</v>
      </c>
      <c r="BW22" t="s">
        <v>73</v>
      </c>
      <c r="BX22" s="45">
        <f>LN(BX19)</f>
        <v>-1.3617851723628614E-2</v>
      </c>
      <c r="CA22" t="s">
        <v>73</v>
      </c>
      <c r="CB22" s="45">
        <f>LN(CB19)</f>
        <v>-1.6084405652852896E-2</v>
      </c>
    </row>
    <row r="23" spans="1:82">
      <c r="A23" t="s">
        <v>80</v>
      </c>
      <c r="B23" s="22">
        <f>MIN(B2:B20)</f>
        <v>-4.7957772032428653E-2</v>
      </c>
      <c r="C23" s="22">
        <f>MIN(C2:C20)</f>
        <v>3.3609111530830828E-2</v>
      </c>
      <c r="D23" s="22">
        <f>MIN(D2:D20)</f>
        <v>0.55644749025430096</v>
      </c>
      <c r="E23" s="22">
        <f>MIN(E2:E20)</f>
        <v>1973</v>
      </c>
      <c r="F23" s="22">
        <f>MIN(F2:F20)</f>
        <v>116.8</v>
      </c>
      <c r="G23" t="s">
        <v>74</v>
      </c>
      <c r="H23" s="45">
        <f>LN(H20)</f>
        <v>-6.531682447763569E-2</v>
      </c>
      <c r="K23" t="s">
        <v>74</v>
      </c>
      <c r="L23" s="45">
        <f>LN(L20)</f>
        <v>-5.9482730439509461E-2</v>
      </c>
      <c r="O23" t="s">
        <v>74</v>
      </c>
      <c r="P23" s="45">
        <f>LN(P20)</f>
        <v>-5.8643702151482138E-2</v>
      </c>
      <c r="S23" t="s">
        <v>74</v>
      </c>
      <c r="T23" s="45">
        <f>LN(T20)</f>
        <v>-6.9773672344483104E-2</v>
      </c>
      <c r="W23" t="s">
        <v>74</v>
      </c>
      <c r="X23" s="45">
        <f>LN(X20)</f>
        <v>-5.8568997489168668E-2</v>
      </c>
      <c r="AA23" t="s">
        <v>74</v>
      </c>
      <c r="AB23" s="45">
        <f>LN(AB20)</f>
        <v>-5.9402430621061278E-2</v>
      </c>
      <c r="AE23" t="s">
        <v>74</v>
      </c>
      <c r="AF23" s="45">
        <f>LN(AF20)</f>
        <v>-6.7519085547959032E-2</v>
      </c>
      <c r="AI23" t="s">
        <v>74</v>
      </c>
      <c r="AJ23" s="45">
        <f>LN(AJ20)</f>
        <v>-6.5280770384574541E-2</v>
      </c>
      <c r="AM23" t="s">
        <v>74</v>
      </c>
      <c r="AN23" s="45">
        <f>LN(AN20)</f>
        <v>-6.6320381445614224E-2</v>
      </c>
      <c r="AQ23" t="s">
        <v>74</v>
      </c>
      <c r="AR23" s="45">
        <f>LN(AR20)</f>
        <v>-6.5667312316914458E-2</v>
      </c>
      <c r="AU23" t="s">
        <v>74</v>
      </c>
      <c r="AV23" s="45">
        <f>LN(AV20)</f>
        <v>-6.2100857496257628E-2</v>
      </c>
      <c r="AY23" t="s">
        <v>74</v>
      </c>
      <c r="AZ23" s="45">
        <f>LN(AZ20)</f>
        <v>-6.2100857496257628E-2</v>
      </c>
      <c r="BC23" t="s">
        <v>74</v>
      </c>
      <c r="BD23" s="45">
        <f>LN(BD20)</f>
        <v>-6.5932982587504699E-2</v>
      </c>
      <c r="BG23" t="s">
        <v>74</v>
      </c>
      <c r="BH23" s="45">
        <f>LN(BH20)</f>
        <v>-6.6420342863190457E-2</v>
      </c>
      <c r="BK23" t="s">
        <v>74</v>
      </c>
      <c r="BL23" s="45">
        <f>LN(BL20)</f>
        <v>-6.5380638270632285E-2</v>
      </c>
      <c r="BO23" t="s">
        <v>74</v>
      </c>
      <c r="BP23" s="45">
        <f>LN(BP20)</f>
        <v>-6.7560932854598091E-2</v>
      </c>
      <c r="BS23" t="s">
        <v>74</v>
      </c>
      <c r="BT23" s="45">
        <f>LN(BT20)</f>
        <v>-6.8680560310929548E-2</v>
      </c>
      <c r="BW23" t="s">
        <v>74</v>
      </c>
      <c r="BX23" s="45">
        <f>LN(BX20)</f>
        <v>-7.6663081342439029E-2</v>
      </c>
      <c r="CA23" t="s">
        <v>74</v>
      </c>
      <c r="CB23" s="45">
        <f>LN(CB20)</f>
        <v>-8.0880591257856044E-2</v>
      </c>
    </row>
    <row r="24" spans="1:82">
      <c r="A24" t="s">
        <v>81</v>
      </c>
      <c r="B24" s="22">
        <f>MAX(B2:B20)</f>
        <v>-2.4348426891056481E-2</v>
      </c>
      <c r="C24" s="22">
        <f>MAX(C2:C20)</f>
        <v>0.1384742832016623</v>
      </c>
      <c r="D24" s="22">
        <f>MAX(D2:D20)</f>
        <v>2.5717033026713607</v>
      </c>
      <c r="E24" s="22">
        <f>MAX(E2:E20)</f>
        <v>2000</v>
      </c>
      <c r="F24" s="22">
        <f>MAX(F2:F20)</f>
        <v>1852.1</v>
      </c>
      <c r="G24" t="s">
        <v>75</v>
      </c>
      <c r="H24" s="45">
        <f>H22-H21</f>
        <v>3.0382527337875186E-2</v>
      </c>
      <c r="K24" t="s">
        <v>75</v>
      </c>
      <c r="L24" s="45">
        <f>L22-L21</f>
        <v>3.3941668163506439E-2</v>
      </c>
      <c r="O24" t="s">
        <v>75</v>
      </c>
      <c r="P24" s="45">
        <f>P22-P21</f>
        <v>3.1649124477587692E-2</v>
      </c>
      <c r="S24" t="s">
        <v>75</v>
      </c>
      <c r="T24" s="45">
        <f>T22-T21</f>
        <v>3.2734344858919948E-2</v>
      </c>
      <c r="W24" t="s">
        <v>75</v>
      </c>
      <c r="X24" s="45">
        <f>X22-X21</f>
        <v>3.1634973485954343E-2</v>
      </c>
      <c r="AA24" t="s">
        <v>75</v>
      </c>
      <c r="AB24" s="45">
        <f>AB22-AB21</f>
        <v>3.1348807929192424E-2</v>
      </c>
      <c r="AE24" t="s">
        <v>75</v>
      </c>
      <c r="AF24" s="45">
        <f>AF22-AF21</f>
        <v>3.1450059171080111E-2</v>
      </c>
      <c r="AI24" t="s">
        <v>75</v>
      </c>
      <c r="AJ24" s="45">
        <f>AJ22-AJ21</f>
        <v>2.5997246638338092E-2</v>
      </c>
      <c r="AM24" t="s">
        <v>75</v>
      </c>
      <c r="AN24" s="45">
        <f>AN22-AN21</f>
        <v>3.1276477023265831E-2</v>
      </c>
      <c r="AQ24" t="s">
        <v>75</v>
      </c>
      <c r="AR24" s="45">
        <f>AR22-AR21</f>
        <v>3.0831194684820401E-2</v>
      </c>
      <c r="AU24" t="s">
        <v>75</v>
      </c>
      <c r="AV24" s="45">
        <f>AV22-AV21</f>
        <v>2.9125303453949834E-2</v>
      </c>
      <c r="AY24" t="s">
        <v>75</v>
      </c>
      <c r="AZ24" s="45">
        <f>AZ22-AZ21</f>
        <v>2.9125303453949834E-2</v>
      </c>
      <c r="BC24" t="s">
        <v>75</v>
      </c>
      <c r="BD24" s="45">
        <f>BD22-BD21</f>
        <v>3.1405140795010056E-2</v>
      </c>
      <c r="BG24" t="s">
        <v>75</v>
      </c>
      <c r="BH24" s="45">
        <f>BH22-BH21</f>
        <v>3.1456887093378828E-2</v>
      </c>
      <c r="BK24" t="s">
        <v>75</v>
      </c>
      <c r="BL24" s="45">
        <f>BL22-BL21</f>
        <v>3.1289622033961885E-2</v>
      </c>
      <c r="BO24" t="s">
        <v>75</v>
      </c>
      <c r="BP24" s="45">
        <f>BP22-BP21</f>
        <v>3.1145720535811959E-2</v>
      </c>
      <c r="BS24" t="s">
        <v>75</v>
      </c>
      <c r="BT24" s="45">
        <f>BT22-BT21</f>
        <v>3.1590648129408101E-2</v>
      </c>
      <c r="BW24" t="s">
        <v>75</v>
      </c>
      <c r="BX24" s="45">
        <f>BX22-BX21</f>
        <v>3.1025859447938425E-2</v>
      </c>
      <c r="CA24" t="s">
        <v>75</v>
      </c>
      <c r="CB24" s="45">
        <f>CB22-CB21</f>
        <v>3.187336637957576E-2</v>
      </c>
    </row>
    <row r="25" spans="1:82">
      <c r="A25" t="s">
        <v>82</v>
      </c>
      <c r="B25" s="22">
        <f>ABS(B24-B23)</f>
        <v>2.3609345141372171E-2</v>
      </c>
      <c r="C25" s="22">
        <f>ABS(C24-C23)</f>
        <v>0.10486517167083148</v>
      </c>
      <c r="D25" s="22">
        <f>ABS(D24-D23)</f>
        <v>2.0152558124170596</v>
      </c>
      <c r="E25" s="22">
        <f>ABS(E24-E23)</f>
        <v>27</v>
      </c>
      <c r="F25" s="22">
        <f>ABS(F24-F23)</f>
        <v>1735.3</v>
      </c>
      <c r="G25" t="s">
        <v>76</v>
      </c>
      <c r="H25" s="45">
        <f>H21-H23</f>
        <v>3.1334628063358884E-2</v>
      </c>
      <c r="K25" t="s">
        <v>76</v>
      </c>
      <c r="L25" s="45">
        <f>L21-L23</f>
        <v>3.5134303548452983E-2</v>
      </c>
      <c r="O25" t="s">
        <v>76</v>
      </c>
      <c r="P25" s="45">
        <f>P21-P23</f>
        <v>3.2683621657539463E-2</v>
      </c>
      <c r="S25" t="s">
        <v>76</v>
      </c>
      <c r="T25" s="45">
        <f>T21-T23</f>
        <v>3.3842251048442747E-2</v>
      </c>
      <c r="W25" t="s">
        <v>76</v>
      </c>
      <c r="X25" s="45">
        <f>X21-X23</f>
        <v>3.2668530592841208E-2</v>
      </c>
      <c r="AA25" t="s">
        <v>76</v>
      </c>
      <c r="AB25" s="45">
        <f>AB21-AB23</f>
        <v>3.2363449263906725E-2</v>
      </c>
      <c r="AE25" t="s">
        <v>76</v>
      </c>
      <c r="AF25" s="45">
        <f>AF21-AF23</f>
        <v>3.2471372674667605E-2</v>
      </c>
      <c r="AI25" t="s">
        <v>76</v>
      </c>
      <c r="AJ25" s="45">
        <f>AJ21-AJ23</f>
        <v>2.6691184058765541E-2</v>
      </c>
      <c r="AM25" t="s">
        <v>76</v>
      </c>
      <c r="AN25" s="45">
        <f>AN21-AN23</f>
        <v>3.2286365778878306E-2</v>
      </c>
      <c r="AQ25" t="s">
        <v>76</v>
      </c>
      <c r="AR25" s="45">
        <f>AR21-AR23</f>
        <v>3.1812079261246524E-2</v>
      </c>
      <c r="AU25" t="s">
        <v>76</v>
      </c>
      <c r="AV25" s="45">
        <f>AV21-AV23</f>
        <v>2.9999099962999841E-2</v>
      </c>
      <c r="AY25" t="s">
        <v>76</v>
      </c>
      <c r="AZ25" s="45">
        <f>AZ21-AZ23</f>
        <v>2.9999099962999841E-2</v>
      </c>
      <c r="BC25" t="s">
        <v>76</v>
      </c>
      <c r="BD25" s="45">
        <f>BD21-BD23</f>
        <v>3.2423491519357438E-2</v>
      </c>
      <c r="BG25" t="s">
        <v>76</v>
      </c>
      <c r="BH25" s="45">
        <f>BH21-BH23</f>
        <v>3.2478651350177551E-2</v>
      </c>
      <c r="BK25" t="s">
        <v>76</v>
      </c>
      <c r="BL25" s="45">
        <f>BL21-BL23</f>
        <v>3.230037364014561E-2</v>
      </c>
      <c r="BO25" t="s">
        <v>76</v>
      </c>
      <c r="BP25" s="45">
        <f>BP21-BP23</f>
        <v>3.2147047021810857E-2</v>
      </c>
      <c r="BS25" t="s">
        <v>76</v>
      </c>
      <c r="BT25" s="45">
        <f>BT21-BT23</f>
        <v>3.2621263487620886E-2</v>
      </c>
      <c r="BW25" t="s">
        <v>76</v>
      </c>
      <c r="BX25" s="45">
        <f>BX21-BX23</f>
        <v>3.2019370170871989E-2</v>
      </c>
      <c r="CA25" t="s">
        <v>76</v>
      </c>
      <c r="CB25" s="45">
        <f>CB21-CB23</f>
        <v>3.2922819225427391E-2</v>
      </c>
    </row>
    <row r="26" spans="1:82">
      <c r="A26" t="s">
        <v>83</v>
      </c>
      <c r="B26" s="22">
        <f>COUNT(B2:B20)</f>
        <v>19</v>
      </c>
      <c r="G26" t="s">
        <v>77</v>
      </c>
      <c r="H26" s="46">
        <f>AVERAGE(H24:H25)</f>
        <v>3.0858577700617035E-2</v>
      </c>
      <c r="K26" t="s">
        <v>77</v>
      </c>
      <c r="L26" s="46">
        <f>AVERAGE(L24:L25)</f>
        <v>3.4537985855979711E-2</v>
      </c>
      <c r="O26" t="s">
        <v>77</v>
      </c>
      <c r="P26" s="46">
        <f>AVERAGE(P24:P25)</f>
        <v>3.2166373067563578E-2</v>
      </c>
      <c r="S26" t="s">
        <v>77</v>
      </c>
      <c r="T26" s="46">
        <f>AVERAGE(T24:T25)</f>
        <v>3.3288297953681351E-2</v>
      </c>
      <c r="W26" t="s">
        <v>77</v>
      </c>
      <c r="X26" s="46">
        <f>AVERAGE(X24:X25)</f>
        <v>3.2151752039397775E-2</v>
      </c>
      <c r="AA26" t="s">
        <v>77</v>
      </c>
      <c r="AB26" s="46">
        <f>AVERAGE(AB24:AB25)</f>
        <v>3.1856128596549571E-2</v>
      </c>
      <c r="AE26" t="s">
        <v>77</v>
      </c>
      <c r="AF26" s="46">
        <f>AVERAGE(AF24:AF25)</f>
        <v>3.1960715922873861E-2</v>
      </c>
      <c r="AI26" t="s">
        <v>77</v>
      </c>
      <c r="AJ26" s="46">
        <f>AVERAGE(AJ24:AJ25)</f>
        <v>2.6344215348551817E-2</v>
      </c>
      <c r="AM26" t="s">
        <v>77</v>
      </c>
      <c r="AN26" s="46">
        <f>AVERAGE(AN24:AN25)</f>
        <v>3.1781421401072069E-2</v>
      </c>
      <c r="AQ26" t="s">
        <v>77</v>
      </c>
      <c r="AR26" s="46">
        <f>AVERAGE(AR24:AR25)</f>
        <v>3.1321636973033459E-2</v>
      </c>
      <c r="AU26" t="s">
        <v>77</v>
      </c>
      <c r="AV26" s="46">
        <f>AVERAGE(AV24:AV25)</f>
        <v>2.9562201708474838E-2</v>
      </c>
      <c r="AY26" t="s">
        <v>77</v>
      </c>
      <c r="AZ26" s="46">
        <f>AVERAGE(AZ24:AZ25)</f>
        <v>2.9562201708474838E-2</v>
      </c>
      <c r="BC26" t="s">
        <v>77</v>
      </c>
      <c r="BD26" s="46">
        <f>AVERAGE(BD24:BD25)</f>
        <v>3.191431615718375E-2</v>
      </c>
      <c r="BG26" t="s">
        <v>77</v>
      </c>
      <c r="BH26" s="46">
        <f>AVERAGE(BH24:BH25)</f>
        <v>3.1967769221778186E-2</v>
      </c>
      <c r="BK26" t="s">
        <v>77</v>
      </c>
      <c r="BL26" s="46">
        <f>AVERAGE(BL24:BL25)</f>
        <v>3.1794997837053751E-2</v>
      </c>
      <c r="BO26" t="s">
        <v>77</v>
      </c>
      <c r="BP26" s="46">
        <f>AVERAGE(BP24:BP25)</f>
        <v>3.1646383778811404E-2</v>
      </c>
      <c r="BS26" t="s">
        <v>77</v>
      </c>
      <c r="BT26" s="46">
        <f>AVERAGE(BT24:BT25)</f>
        <v>3.2105955808514497E-2</v>
      </c>
      <c r="BW26" t="s">
        <v>77</v>
      </c>
      <c r="BX26" s="46">
        <f>AVERAGE(BX24:BX25)</f>
        <v>3.1522614809405207E-2</v>
      </c>
      <c r="CA26" t="s">
        <v>77</v>
      </c>
      <c r="CB26" s="46">
        <f>AVERAGE(CB24:CB25)</f>
        <v>3.2398092802501575E-2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DT36"/>
  <sheetViews>
    <sheetView workbookViewId="0">
      <selection activeCell="F1" sqref="F1"/>
    </sheetView>
  </sheetViews>
  <sheetFormatPr defaultRowHeight="15"/>
  <sheetData>
    <row r="1" spans="2:124" ht="16.5" thickTop="1" thickBot="1">
      <c r="B1" s="22" t="s">
        <v>56</v>
      </c>
      <c r="C1" s="22" t="s">
        <v>57</v>
      </c>
      <c r="D1" s="22" t="s">
        <v>58</v>
      </c>
      <c r="E1" s="22" t="s">
        <v>0</v>
      </c>
      <c r="F1" s="22" t="s">
        <v>55</v>
      </c>
      <c r="G1" s="42">
        <f>LN(G2)</f>
        <v>2.0946002885052037E-2</v>
      </c>
      <c r="H1" s="43">
        <f>G4</f>
        <v>0.35778993875846488</v>
      </c>
      <c r="I1" t="s">
        <v>0</v>
      </c>
      <c r="J1" t="s">
        <v>55</v>
      </c>
      <c r="K1" s="42">
        <f>LN(K2)</f>
        <v>1.5466075516862061E-2</v>
      </c>
      <c r="L1" s="43">
        <f>K4</f>
        <v>0.22879358539534855</v>
      </c>
      <c r="M1" t="s">
        <v>0</v>
      </c>
      <c r="N1" t="s">
        <v>55</v>
      </c>
      <c r="O1" s="42">
        <f>LN(O2)</f>
        <v>2.3073732105661226E-2</v>
      </c>
      <c r="P1" s="43">
        <f>O4</f>
        <v>0.36234046182083746</v>
      </c>
      <c r="Q1" t="s">
        <v>0</v>
      </c>
      <c r="R1" t="s">
        <v>55</v>
      </c>
      <c r="S1" s="42">
        <f>LN(S2)</f>
        <v>1.8508319395000972E-2</v>
      </c>
      <c r="T1" s="43">
        <f>S4</f>
        <v>0.27211407740162719</v>
      </c>
      <c r="U1" t="s">
        <v>0</v>
      </c>
      <c r="V1" t="s">
        <v>55</v>
      </c>
      <c r="W1" s="42">
        <f>LN(W2)</f>
        <v>2.3674391273977177E-2</v>
      </c>
      <c r="X1" s="43">
        <f>W4</f>
        <v>0.39022821498762111</v>
      </c>
      <c r="Y1" t="s">
        <v>0</v>
      </c>
      <c r="Z1" t="s">
        <v>55</v>
      </c>
      <c r="AA1" s="42">
        <f>LN(AA2)</f>
        <v>2.0346737537244114E-2</v>
      </c>
      <c r="AB1" s="43">
        <f>AA4</f>
        <v>0.33000715359688571</v>
      </c>
      <c r="AC1" t="s">
        <v>0</v>
      </c>
      <c r="AD1" t="s">
        <v>55</v>
      </c>
      <c r="AE1" s="42">
        <f>LN(AE2)</f>
        <v>2.2285571389004267E-2</v>
      </c>
      <c r="AF1" s="43">
        <f>AE4</f>
        <v>0.39990044978446421</v>
      </c>
      <c r="AG1" t="s">
        <v>0</v>
      </c>
      <c r="AH1" t="s">
        <v>55</v>
      </c>
      <c r="AI1" s="42">
        <f>LN(AI2)</f>
        <v>2.1014570322371189E-2</v>
      </c>
      <c r="AJ1" s="43">
        <f>AI4</f>
        <v>0.36266220355783679</v>
      </c>
      <c r="AK1" t="s">
        <v>0</v>
      </c>
      <c r="AL1" t="s">
        <v>55</v>
      </c>
      <c r="AM1" s="42">
        <f>LN(AM2)</f>
        <v>2.0919732566347507E-2</v>
      </c>
      <c r="AN1" s="43">
        <f>AM4</f>
        <v>0.36024387140030695</v>
      </c>
      <c r="AO1" t="s">
        <v>0</v>
      </c>
      <c r="AP1" t="s">
        <v>55</v>
      </c>
      <c r="AQ1" s="42">
        <f>LN(AQ2)</f>
        <v>2.0893765118829274E-2</v>
      </c>
      <c r="AR1" s="43">
        <f>AQ4</f>
        <v>0.36082393975924576</v>
      </c>
      <c r="AS1" t="s">
        <v>0</v>
      </c>
      <c r="AT1" t="s">
        <v>55</v>
      </c>
      <c r="AU1" s="42">
        <f>LN(AU2)</f>
        <v>2.1139422260558517E-2</v>
      </c>
      <c r="AV1" s="43">
        <f>AU4</f>
        <v>0.39350741781897441</v>
      </c>
      <c r="AW1" t="s">
        <v>0</v>
      </c>
      <c r="AX1" t="s">
        <v>55</v>
      </c>
      <c r="AY1" s="42">
        <f>LN(AY2)</f>
        <v>2.0677569272387907E-2</v>
      </c>
      <c r="AZ1" s="43">
        <f>AY4</f>
        <v>0.36370860300551422</v>
      </c>
      <c r="BA1" t="s">
        <v>0</v>
      </c>
      <c r="BB1" t="s">
        <v>55</v>
      </c>
      <c r="BC1" s="42">
        <f>LN(BC2)</f>
        <v>2.0536973573268755E-2</v>
      </c>
      <c r="BD1" s="43">
        <f>BC4</f>
        <v>0.35975544863490377</v>
      </c>
      <c r="BE1" t="s">
        <v>0</v>
      </c>
      <c r="BF1" t="s">
        <v>55</v>
      </c>
      <c r="BG1" s="42">
        <f>LN(BG2)</f>
        <v>2.0854384347880131E-2</v>
      </c>
      <c r="BH1" s="43">
        <f>BG4</f>
        <v>0.35540703423402775</v>
      </c>
      <c r="BI1" t="s">
        <v>0</v>
      </c>
      <c r="BJ1" t="s">
        <v>55</v>
      </c>
      <c r="BK1" s="42">
        <f>LN(BK2)</f>
        <v>2.0535075934969938E-2</v>
      </c>
      <c r="BL1" s="43">
        <f>BK4</f>
        <v>0.35982760620658644</v>
      </c>
      <c r="BM1" t="s">
        <v>0</v>
      </c>
      <c r="BN1" t="s">
        <v>55</v>
      </c>
      <c r="BO1" s="42">
        <f>LN(BO2)</f>
        <v>2.0519031968338052E-2</v>
      </c>
      <c r="BP1" s="43">
        <f>BO4</f>
        <v>0.35820539735232559</v>
      </c>
      <c r="BQ1" t="s">
        <v>0</v>
      </c>
      <c r="BR1" t="s">
        <v>55</v>
      </c>
      <c r="BS1" s="42">
        <f>LN(BS2)</f>
        <v>2.1014584214657985E-2</v>
      </c>
      <c r="BT1" s="43">
        <f>BS4</f>
        <v>0.35746748609108803</v>
      </c>
      <c r="BU1" t="s">
        <v>0</v>
      </c>
      <c r="BV1" t="s">
        <v>55</v>
      </c>
      <c r="BW1" s="42">
        <f>LN(BW2)</f>
        <v>2.1933154630442053E-2</v>
      </c>
      <c r="BX1" s="43">
        <f>BW4</f>
        <v>0.40924728676956784</v>
      </c>
      <c r="BY1" t="s">
        <v>0</v>
      </c>
      <c r="BZ1" t="s">
        <v>55</v>
      </c>
      <c r="CA1" s="42">
        <f>LN(CA2)</f>
        <v>2.0804736221812961E-2</v>
      </c>
      <c r="CB1" s="43">
        <f>CA4</f>
        <v>0.35240044120760294</v>
      </c>
      <c r="CC1" t="s">
        <v>0</v>
      </c>
      <c r="CD1" t="s">
        <v>55</v>
      </c>
      <c r="CE1" s="42">
        <f>LN(CE2)</f>
        <v>2.1332248305507538E-2</v>
      </c>
      <c r="CF1" s="43">
        <f>CE4</f>
        <v>0.36706925917328526</v>
      </c>
      <c r="CG1" t="s">
        <v>0</v>
      </c>
      <c r="CH1" t="s">
        <v>55</v>
      </c>
      <c r="CI1" s="42">
        <f>LN(CI2)</f>
        <v>2.1789518814528376E-2</v>
      </c>
      <c r="CJ1" s="43">
        <f>CI4</f>
        <v>0.38938633431158115</v>
      </c>
      <c r="CK1" t="s">
        <v>0</v>
      </c>
      <c r="CL1" t="s">
        <v>55</v>
      </c>
      <c r="CM1" s="42">
        <f>LN(CM2)</f>
        <v>2.1789518814528376E-2</v>
      </c>
      <c r="CN1" s="43">
        <f>CM4</f>
        <v>0.38938633431158115</v>
      </c>
      <c r="CO1" t="s">
        <v>0</v>
      </c>
      <c r="CP1" t="s">
        <v>55</v>
      </c>
      <c r="CQ1" s="42">
        <f>LN(CQ2)</f>
        <v>2.1146959973232418E-2</v>
      </c>
      <c r="CR1" s="43">
        <f>CQ4</f>
        <v>0.35959361090147302</v>
      </c>
      <c r="CS1" t="s">
        <v>0</v>
      </c>
      <c r="CT1" t="s">
        <v>55</v>
      </c>
      <c r="CU1" s="42">
        <f>LN(CU2)</f>
        <v>2.1044423929735736E-2</v>
      </c>
      <c r="CV1" s="43">
        <f>CU4</f>
        <v>0.35675329605926626</v>
      </c>
      <c r="CW1" t="s">
        <v>0</v>
      </c>
      <c r="CX1" t="s">
        <v>55</v>
      </c>
      <c r="CY1" s="42">
        <f>LN(CY2)</f>
        <v>2.1248790457686368E-2</v>
      </c>
      <c r="CZ1" s="43">
        <f>CY4</f>
        <v>0.36282976818249368</v>
      </c>
      <c r="DA1" t="s">
        <v>0</v>
      </c>
      <c r="DB1" t="s">
        <v>55</v>
      </c>
      <c r="DC1" s="42">
        <f>LN(DC2)</f>
        <v>2.0695157790375295E-2</v>
      </c>
      <c r="DD1" s="43">
        <f>DC4</f>
        <v>0.35014941033097352</v>
      </c>
      <c r="DE1" t="s">
        <v>0</v>
      </c>
      <c r="DF1" t="s">
        <v>55</v>
      </c>
      <c r="DG1" s="42">
        <f>LN(DG2)</f>
        <v>2.0851032919270512E-2</v>
      </c>
      <c r="DH1" s="43">
        <f>DG4</f>
        <v>0.35182381325497958</v>
      </c>
      <c r="DI1" t="s">
        <v>0</v>
      </c>
      <c r="DJ1" t="s">
        <v>55</v>
      </c>
      <c r="DK1" s="42">
        <f>LN(DK2)</f>
        <v>2.0404341908762984E-2</v>
      </c>
      <c r="DL1" s="43">
        <f>DK4</f>
        <v>0.34449921799721467</v>
      </c>
      <c r="DM1" t="s">
        <v>0</v>
      </c>
      <c r="DN1" t="s">
        <v>55</v>
      </c>
      <c r="DO1" s="42">
        <f>LN(DO2)</f>
        <v>2.0485819561657442E-2</v>
      </c>
      <c r="DP1" s="43">
        <f>DO4</f>
        <v>0.34407262626821428</v>
      </c>
      <c r="DQ1" t="s">
        <v>0</v>
      </c>
      <c r="DR1" t="s">
        <v>55</v>
      </c>
      <c r="DS1" s="42">
        <f>LN(DS2)</f>
        <v>2.1841027042193845E-2</v>
      </c>
      <c r="DT1" s="43">
        <f>DS4</f>
        <v>0.37439834451629878</v>
      </c>
    </row>
    <row r="2" spans="2:124" ht="15.75" thickTop="1">
      <c r="B2">
        <v>1.5466075516862061E-2</v>
      </c>
      <c r="C2" s="44">
        <v>0.22879358539534855</v>
      </c>
      <c r="D2">
        <v>7.7134125282510118</v>
      </c>
      <c r="E2">
        <v>1889</v>
      </c>
      <c r="F2">
        <v>15.2</v>
      </c>
      <c r="G2">
        <f t="array" ref="G2:H6">LOGEST(F2:F30,E2:E30,TRUE, TRUE)</f>
        <v>1.0211669100817748</v>
      </c>
      <c r="H2">
        <v>6.2329108923384194E-16</v>
      </c>
      <c r="I2">
        <v>1890</v>
      </c>
      <c r="J2">
        <v>200.8</v>
      </c>
      <c r="K2">
        <f t="array" ref="K2:L6">LOGEST(J2:J29,I2:I29,TRUE, TRUE)</f>
        <v>1.0155862942337861</v>
      </c>
      <c r="L2">
        <v>3.2171227155196539E-11</v>
      </c>
      <c r="M2">
        <v>1889</v>
      </c>
      <c r="N2">
        <v>15.2</v>
      </c>
      <c r="O2">
        <f t="array" ref="O2:P6">LOGEST(N2:N29,M2:M29,TRUE, TRUE)</f>
        <v>1.0233419899253544</v>
      </c>
      <c r="P2">
        <v>9.2182595740193089E-18</v>
      </c>
      <c r="Q2">
        <v>1889</v>
      </c>
      <c r="R2">
        <v>15.2</v>
      </c>
      <c r="S2">
        <f t="array" ref="S2:T6">LOGEST(R2:R29,Q2:Q29,TRUE, TRUE)</f>
        <v>1.0186806599411125</v>
      </c>
      <c r="T2">
        <v>7.793820152480727E-14</v>
      </c>
      <c r="U2">
        <v>1889</v>
      </c>
      <c r="V2">
        <v>15.2</v>
      </c>
      <c r="W2">
        <f t="array" ref="W2:X6">LOGEST(V2:V29,U2:U29,TRUE, TRUE)</f>
        <v>1.0239568543174065</v>
      </c>
      <c r="X2">
        <v>2.793999618237989E-18</v>
      </c>
      <c r="Y2">
        <v>1889</v>
      </c>
      <c r="Z2">
        <v>15.2</v>
      </c>
      <c r="AA2">
        <f t="array" ref="AA2:AB6">LOGEST(Z2:Z29,Y2:Y29,TRUE, TRUE)</f>
        <v>1.020555143461811</v>
      </c>
      <c r="AB2">
        <v>2.0536521372115129E-15</v>
      </c>
      <c r="AC2">
        <v>1889</v>
      </c>
      <c r="AD2">
        <v>15.2</v>
      </c>
      <c r="AE2">
        <f t="array" ref="AE2:AF6">LOGEST(AD2:AD29,AC2:AC29,TRUE, TRUE)</f>
        <v>1.0225357497343492</v>
      </c>
      <c r="AF2">
        <v>4.2565944373103564E-17</v>
      </c>
      <c r="AG2">
        <v>1889</v>
      </c>
      <c r="AH2">
        <v>15.2</v>
      </c>
      <c r="AI2">
        <f t="array" ref="AI2:AJ6">LOGEST(AH2:AH29,AG2:AG29,TRUE, TRUE)</f>
        <v>1.0212369312804339</v>
      </c>
      <c r="AJ2">
        <v>5.3300675706026995E-16</v>
      </c>
      <c r="AK2">
        <v>1889</v>
      </c>
      <c r="AL2">
        <v>15.2</v>
      </c>
      <c r="AM2">
        <f t="array" ref="AM2:AN6">LOGEST(AL2:AL29,AK2:AK29,TRUE, TRUE)</f>
        <v>1.0211400840539622</v>
      </c>
      <c r="AN2">
        <v>6.4307030700312606E-16</v>
      </c>
      <c r="AO2">
        <v>1889</v>
      </c>
      <c r="AP2">
        <v>15.2</v>
      </c>
      <c r="AQ2">
        <f t="array" ref="AQ2:AR6">LOGEST(AP2:AP29,AO2:AO29,TRUE, TRUE)</f>
        <v>1.0211135679966994</v>
      </c>
      <c r="AR2">
        <v>6.7431622277387266E-16</v>
      </c>
      <c r="AS2">
        <v>1889</v>
      </c>
      <c r="AT2">
        <v>15.2</v>
      </c>
      <c r="AU2">
        <f t="array" ref="AU2:AV6">LOGEST(AT2:AT29,AS2:AS29,TRUE, TRUE)</f>
        <v>1.021364442650508</v>
      </c>
      <c r="AV2">
        <v>4.5391340857819427E-16</v>
      </c>
      <c r="AW2">
        <v>1889</v>
      </c>
      <c r="AX2">
        <v>15.2</v>
      </c>
      <c r="AY2">
        <f t="array" ref="AY2:AZ6">LOGEST(AX2:AX29,AW2:AW29,TRUE, TRUE)</f>
        <v>1.0208928313465868</v>
      </c>
      <c r="AZ2">
        <v>1.0144595562205745E-15</v>
      </c>
      <c r="BA2">
        <v>1889</v>
      </c>
      <c r="BB2">
        <v>15.2</v>
      </c>
      <c r="BC2">
        <f t="array" ref="BC2:BD6">LOGEST(BB2:BB29,BA2:BA29,TRUE, TRUE)</f>
        <v>1.0207493082948362</v>
      </c>
      <c r="BD2">
        <v>1.3378369315605377E-15</v>
      </c>
      <c r="BE2">
        <v>1889</v>
      </c>
      <c r="BF2">
        <v>15.2</v>
      </c>
      <c r="BG2">
        <f t="array" ref="BG2:BH6">LOGEST(BF2:BF29,BE2:BE29,TRUE, TRUE)</f>
        <v>1.0210733565489492</v>
      </c>
      <c r="BH2">
        <v>7.3959028500850412E-16</v>
      </c>
      <c r="BI2">
        <v>1889</v>
      </c>
      <c r="BJ2">
        <v>15.2</v>
      </c>
      <c r="BK2">
        <f t="array" ref="BK2:BL6">LOGEST(BJ2:BJ29,BI2:BI29,TRUE, TRUE)</f>
        <v>1.0207473712836932</v>
      </c>
      <c r="BL2">
        <v>1.3425860073068243E-15</v>
      </c>
      <c r="BM2">
        <v>1889</v>
      </c>
      <c r="BN2">
        <v>15.2</v>
      </c>
      <c r="BO2">
        <f t="array" ref="BO2:BP6">LOGEST(BN2:BN29,BM2:BM29,TRUE, TRUE)</f>
        <v>1.0207309945783027</v>
      </c>
      <c r="BP2">
        <v>1.3880860037786912E-15</v>
      </c>
      <c r="BQ2">
        <v>1889</v>
      </c>
      <c r="BR2">
        <v>15.2</v>
      </c>
      <c r="BS2">
        <f t="array" ref="BS2:BT6">LOGEST(BR2:BR29,BQ2:BQ29,TRUE, TRUE)</f>
        <v>1.0212369454677503</v>
      </c>
      <c r="BT2">
        <v>5.4724775710581861E-16</v>
      </c>
      <c r="BU2">
        <v>1889</v>
      </c>
      <c r="BV2">
        <v>15.2</v>
      </c>
      <c r="BW2">
        <f t="array" ref="BW2:BX6">LOGEST(BV2:BV29,BU2:BU29,TRUE, TRUE)</f>
        <v>1.0221754544906838</v>
      </c>
      <c r="BX2">
        <v>9.5423886491064758E-17</v>
      </c>
      <c r="BY2">
        <v>1889</v>
      </c>
      <c r="BZ2">
        <v>15.2</v>
      </c>
      <c r="CA2">
        <f t="array" ref="CA2:CB6">LOGEST(BZ2:BZ29,BY2:BY29,TRUE, TRUE)</f>
        <v>1.021022663428639</v>
      </c>
      <c r="CB2">
        <v>8.1608080115584294E-16</v>
      </c>
      <c r="CC2">
        <v>1889</v>
      </c>
      <c r="CD2">
        <v>15.2</v>
      </c>
      <c r="CE2">
        <f t="array" ref="CE2:CF6">LOGEST(CD2:CD29,CC2:CC29,TRUE, TRUE)</f>
        <v>1.0215614073057833</v>
      </c>
      <c r="CF2">
        <v>2.9831761484653862E-16</v>
      </c>
      <c r="CG2">
        <v>1889</v>
      </c>
      <c r="CH2">
        <v>15.2</v>
      </c>
      <c r="CI2">
        <f t="array" ref="CI2:CJ6">LOGEST(CH2:CH29,CG2:CG29,TRUE, TRUE)</f>
        <v>1.0220286440291437</v>
      </c>
      <c r="CJ2">
        <v>1.2438998862952591E-16</v>
      </c>
      <c r="CK2">
        <v>1889</v>
      </c>
      <c r="CL2">
        <v>15.2</v>
      </c>
      <c r="CM2">
        <f t="array" ref="CM2:CN6">LOGEST(CL2:CL29,CK2:CK29,TRUE, TRUE)</f>
        <v>1.0220286440291437</v>
      </c>
      <c r="CN2">
        <v>1.2438998862952591E-16</v>
      </c>
      <c r="CO2">
        <v>1889</v>
      </c>
      <c r="CP2">
        <v>15.2</v>
      </c>
      <c r="CQ2">
        <f t="array" ref="CQ2:CR6">LOGEST(CP2:CP29,CO2:CO29,TRUE, TRUE)</f>
        <v>1.0213721414312276</v>
      </c>
      <c r="CR2">
        <v>4.2434928069596106E-16</v>
      </c>
      <c r="CS2">
        <v>1889</v>
      </c>
      <c r="CT2">
        <v>15.2</v>
      </c>
      <c r="CU2">
        <f t="array" ref="CU2:CV6">LOGEST(CT2:CT29,CS2:CS29,TRUE, TRUE)</f>
        <v>1.0212674193418936</v>
      </c>
      <c r="CV2">
        <v>5.1631731625964695E-16</v>
      </c>
      <c r="CW2">
        <v>1889</v>
      </c>
      <c r="CX2">
        <v>15.2</v>
      </c>
      <c r="CY2">
        <f t="array" ref="CY2:CZ6">LOGEST(CX2:CX29,CW2:CW29,TRUE, TRUE)</f>
        <v>1.0214761535469095</v>
      </c>
      <c r="CZ2">
        <v>3.4923396255523957E-16</v>
      </c>
      <c r="DA2">
        <v>1889</v>
      </c>
      <c r="DB2">
        <v>15.2</v>
      </c>
      <c r="DC2">
        <f t="array" ref="DC2:DD6">LOGEST(DB2:DB29,DA2:DA29,TRUE, TRUE)</f>
        <v>1.0209107874964247</v>
      </c>
      <c r="DD2">
        <v>1.0071829724433659E-15</v>
      </c>
      <c r="DE2">
        <v>1889</v>
      </c>
      <c r="DF2">
        <v>15.2</v>
      </c>
      <c r="DG2">
        <f t="array" ref="DG2:DH6">LOGEST(DF2:DF29,DE2:DE29,TRUE, TRUE)</f>
        <v>1.0210699345002239</v>
      </c>
      <c r="DH2">
        <v>7.4779438512088225E-16</v>
      </c>
      <c r="DI2">
        <v>1889</v>
      </c>
      <c r="DJ2">
        <v>15.2</v>
      </c>
      <c r="DK2">
        <f t="array" ref="DK2:DL6">LOGEST(DJ2:DJ29,DI2:DI29,TRUE, TRUE)</f>
        <v>1.0206139335927185</v>
      </c>
      <c r="DL2">
        <v>1.7663117442776846E-15</v>
      </c>
      <c r="DM2">
        <v>1889</v>
      </c>
      <c r="DN2">
        <v>15.2</v>
      </c>
      <c r="DO2">
        <f t="array" ref="DO2:DP6">LOGEST(DN2:DN29,DM2:DM29,TRUE, TRUE)</f>
        <v>1.0206970942083589</v>
      </c>
      <c r="DP2">
        <v>1.5122283308616495E-15</v>
      </c>
      <c r="DQ2">
        <v>1889</v>
      </c>
      <c r="DR2">
        <v>15.2</v>
      </c>
      <c r="DS2">
        <f t="array" ref="DS2:DT6">LOGEST(DR2:DR29,DQ2:DQ29,TRUE, TRUE)</f>
        <v>1.0220812882690151</v>
      </c>
      <c r="DT2">
        <v>1.104994775412418E-16</v>
      </c>
    </row>
    <row r="3" spans="2:124">
      <c r="B3">
        <v>2.3073732105661226E-2</v>
      </c>
      <c r="C3" s="44">
        <v>0.36234046182083746</v>
      </c>
      <c r="D3">
        <v>14.774109761210545</v>
      </c>
      <c r="E3">
        <v>1890</v>
      </c>
      <c r="F3">
        <v>200.8</v>
      </c>
      <c r="G3">
        <v>5.4006218308340313E-3</v>
      </c>
      <c r="H3">
        <v>10.616746139671502</v>
      </c>
      <c r="I3">
        <v>1892</v>
      </c>
      <c r="J3">
        <v>42.7</v>
      </c>
      <c r="K3">
        <v>5.5687387875786604E-3</v>
      </c>
      <c r="L3">
        <v>10.962209659038798</v>
      </c>
      <c r="M3">
        <v>1892</v>
      </c>
      <c r="N3">
        <v>42.7</v>
      </c>
      <c r="O3">
        <v>6.0029839943930739E-3</v>
      </c>
      <c r="P3">
        <v>11.816827052013522</v>
      </c>
      <c r="Q3">
        <v>1890</v>
      </c>
      <c r="R3">
        <v>200.8</v>
      </c>
      <c r="S3">
        <v>5.9365819402767009E-3</v>
      </c>
      <c r="T3">
        <v>11.685707771987882</v>
      </c>
      <c r="U3">
        <v>1890</v>
      </c>
      <c r="V3">
        <v>200.8</v>
      </c>
      <c r="W3">
        <v>5.8038539601643546E-3</v>
      </c>
      <c r="X3">
        <v>11.423445364276594</v>
      </c>
      <c r="Y3">
        <v>1890</v>
      </c>
      <c r="Z3">
        <v>200.8</v>
      </c>
      <c r="AA3">
        <v>5.6856682371491264E-3</v>
      </c>
      <c r="AB3">
        <v>11.186494718595007</v>
      </c>
      <c r="AC3">
        <v>1890</v>
      </c>
      <c r="AD3">
        <v>200.8</v>
      </c>
      <c r="AE3">
        <v>5.3539314209210985E-3</v>
      </c>
      <c r="AF3">
        <v>10.530620876595622</v>
      </c>
      <c r="AG3">
        <v>1890</v>
      </c>
      <c r="AH3">
        <v>200.8</v>
      </c>
      <c r="AI3">
        <v>5.4634570061011089E-3</v>
      </c>
      <c r="AJ3">
        <v>10.741017971171642</v>
      </c>
      <c r="AK3">
        <v>1890</v>
      </c>
      <c r="AL3">
        <v>200.8</v>
      </c>
      <c r="AM3">
        <v>5.4673689396156199E-3</v>
      </c>
      <c r="AN3">
        <v>10.747733105451649</v>
      </c>
      <c r="AO3">
        <v>1890</v>
      </c>
      <c r="AP3">
        <v>200.8</v>
      </c>
      <c r="AQ3">
        <v>5.4537171789976503E-3</v>
      </c>
      <c r="AR3">
        <v>10.720701580053674</v>
      </c>
      <c r="AS3">
        <v>1890</v>
      </c>
      <c r="AT3">
        <v>200.8</v>
      </c>
      <c r="AU3">
        <v>5.1468643824060991E-3</v>
      </c>
      <c r="AV3">
        <v>10.117318411629327</v>
      </c>
      <c r="AW3">
        <v>1890</v>
      </c>
      <c r="AX3">
        <v>200.8</v>
      </c>
      <c r="AY3">
        <v>5.3636946911803547E-3</v>
      </c>
      <c r="AZ3">
        <v>10.542778777515059</v>
      </c>
      <c r="BA3">
        <v>1890</v>
      </c>
      <c r="BB3">
        <v>200.8</v>
      </c>
      <c r="BC3">
        <v>5.3730270349484294E-3</v>
      </c>
      <c r="BD3">
        <v>10.560350977817469</v>
      </c>
      <c r="BE3">
        <v>1890</v>
      </c>
      <c r="BF3">
        <v>200.8</v>
      </c>
      <c r="BG3">
        <v>5.5079561076649079E-3</v>
      </c>
      <c r="BH3">
        <v>10.825545691287051</v>
      </c>
      <c r="BI3">
        <v>1890</v>
      </c>
      <c r="BJ3">
        <v>200.8</v>
      </c>
      <c r="BK3">
        <v>5.3716891190012037E-3</v>
      </c>
      <c r="BL3">
        <v>10.55772138710638</v>
      </c>
      <c r="BM3">
        <v>1890</v>
      </c>
      <c r="BN3">
        <v>200.8</v>
      </c>
      <c r="BO3">
        <v>5.3864441558064665E-3</v>
      </c>
      <c r="BP3">
        <v>10.586527940286443</v>
      </c>
      <c r="BQ3">
        <v>1890</v>
      </c>
      <c r="BR3">
        <v>200.8</v>
      </c>
      <c r="BS3">
        <v>5.525396002399003E-3</v>
      </c>
      <c r="BT3">
        <v>10.858828938685301</v>
      </c>
      <c r="BU3">
        <v>1890</v>
      </c>
      <c r="BV3">
        <v>200.8</v>
      </c>
      <c r="BW3">
        <v>5.1680223661928733E-3</v>
      </c>
      <c r="BX3">
        <v>10.156311332246315</v>
      </c>
      <c r="BY3">
        <v>1890</v>
      </c>
      <c r="BZ3">
        <v>200.8</v>
      </c>
      <c r="CA3">
        <v>5.5310882807420103E-3</v>
      </c>
      <c r="CB3">
        <v>10.869417600630969</v>
      </c>
      <c r="CC3">
        <v>1890</v>
      </c>
      <c r="CD3">
        <v>200.8</v>
      </c>
      <c r="CE3">
        <v>5.493562164076783E-3</v>
      </c>
      <c r="CF3">
        <v>10.795673156091089</v>
      </c>
      <c r="CG3">
        <v>1890</v>
      </c>
      <c r="CH3">
        <v>200.8</v>
      </c>
      <c r="CI3">
        <v>5.3512331420751229E-3</v>
      </c>
      <c r="CJ3">
        <v>10.515782195915486</v>
      </c>
      <c r="CK3">
        <v>1890</v>
      </c>
      <c r="CL3">
        <v>200.8</v>
      </c>
      <c r="CM3">
        <v>5.3512331420751229E-3</v>
      </c>
      <c r="CN3">
        <v>10.515782195915486</v>
      </c>
      <c r="CO3">
        <v>1890</v>
      </c>
      <c r="CP3">
        <v>200.8</v>
      </c>
      <c r="CQ3">
        <v>5.5345601775956856E-3</v>
      </c>
      <c r="CR3">
        <v>10.8758408709555</v>
      </c>
      <c r="CS3">
        <v>1890</v>
      </c>
      <c r="CT3">
        <v>200.8</v>
      </c>
      <c r="CU3">
        <v>5.5418549619541176E-3</v>
      </c>
      <c r="CV3">
        <v>10.890175689138777</v>
      </c>
      <c r="CW3">
        <v>1890</v>
      </c>
      <c r="CX3">
        <v>200.8</v>
      </c>
      <c r="CY3">
        <v>5.5223486614286599E-3</v>
      </c>
      <c r="CZ3">
        <v>10.851844292661294</v>
      </c>
      <c r="DA3">
        <v>1890</v>
      </c>
      <c r="DB3">
        <v>200.8</v>
      </c>
      <c r="DC3">
        <v>5.5291978065734717E-3</v>
      </c>
      <c r="DD3">
        <v>10.865303395156664</v>
      </c>
      <c r="DE3">
        <v>1890</v>
      </c>
      <c r="DF3">
        <v>200.8</v>
      </c>
      <c r="DG3">
        <v>5.5504068694242148E-3</v>
      </c>
      <c r="DH3">
        <v>10.906579762318083</v>
      </c>
      <c r="DI3">
        <v>1890</v>
      </c>
      <c r="DJ3">
        <v>200.8</v>
      </c>
      <c r="DK3">
        <v>5.5198643499847107E-3</v>
      </c>
      <c r="DL3">
        <v>10.845964441325327</v>
      </c>
      <c r="DM3">
        <v>1890</v>
      </c>
      <c r="DN3">
        <v>200.8</v>
      </c>
      <c r="DO3">
        <v>5.5471445846890918E-3</v>
      </c>
      <c r="DP3">
        <v>10.899165391325429</v>
      </c>
      <c r="DQ3">
        <v>1890</v>
      </c>
      <c r="DR3">
        <v>200.8</v>
      </c>
      <c r="DS3">
        <v>5.5369215132691852E-3</v>
      </c>
      <c r="DT3">
        <v>10.877872870878042</v>
      </c>
    </row>
    <row r="4" spans="2:124" ht="15.75" thickBot="1">
      <c r="B4">
        <v>1.8508319395000972E-2</v>
      </c>
      <c r="C4" s="44">
        <v>0.27211407740162719</v>
      </c>
      <c r="D4">
        <v>9.7198830102200997</v>
      </c>
      <c r="E4">
        <v>1892</v>
      </c>
      <c r="F4">
        <v>42.7</v>
      </c>
      <c r="G4">
        <v>0.35778993875846488</v>
      </c>
      <c r="H4">
        <v>0.97521492121628639</v>
      </c>
      <c r="I4">
        <v>1897</v>
      </c>
      <c r="J4">
        <v>326.7</v>
      </c>
      <c r="K4">
        <v>0.22879358539534855</v>
      </c>
      <c r="L4">
        <v>0.90716984173536386</v>
      </c>
      <c r="M4">
        <v>1897</v>
      </c>
      <c r="N4">
        <v>326.7</v>
      </c>
      <c r="O4">
        <v>0.36234046182083746</v>
      </c>
      <c r="P4">
        <v>0.98080841116718986</v>
      </c>
      <c r="Q4">
        <v>1897</v>
      </c>
      <c r="R4">
        <v>326.7</v>
      </c>
      <c r="S4">
        <v>0.27211407740162719</v>
      </c>
      <c r="T4">
        <v>0.97555414337930257</v>
      </c>
      <c r="U4">
        <v>1892</v>
      </c>
      <c r="V4">
        <v>42.7</v>
      </c>
      <c r="W4">
        <v>0.39022821498762111</v>
      </c>
      <c r="X4">
        <v>0.96665099945119526</v>
      </c>
      <c r="Y4">
        <v>1892</v>
      </c>
      <c r="Z4">
        <v>42.7</v>
      </c>
      <c r="AA4">
        <v>0.33000715359688571</v>
      </c>
      <c r="AB4">
        <v>0.99072200930004917</v>
      </c>
      <c r="AC4">
        <v>1892</v>
      </c>
      <c r="AD4">
        <v>42.7</v>
      </c>
      <c r="AE4">
        <v>0.39990044978446421</v>
      </c>
      <c r="AF4">
        <v>0.95328066105901232</v>
      </c>
      <c r="AG4">
        <v>1892</v>
      </c>
      <c r="AH4">
        <v>42.7</v>
      </c>
      <c r="AI4">
        <v>0.36266220355783679</v>
      </c>
      <c r="AJ4">
        <v>0.98636368449280987</v>
      </c>
      <c r="AK4">
        <v>1892</v>
      </c>
      <c r="AL4">
        <v>42.7</v>
      </c>
      <c r="AM4">
        <v>0.36024387140030695</v>
      </c>
      <c r="AN4">
        <v>0.98723486283087136</v>
      </c>
      <c r="AO4">
        <v>1892</v>
      </c>
      <c r="AP4">
        <v>42.7</v>
      </c>
      <c r="AQ4">
        <v>0.36082393975924576</v>
      </c>
      <c r="AR4">
        <v>0.98470883697307532</v>
      </c>
      <c r="AS4">
        <v>1892</v>
      </c>
      <c r="AT4">
        <v>42.7</v>
      </c>
      <c r="AU4">
        <v>0.39350741781897441</v>
      </c>
      <c r="AV4">
        <v>0.92921725525826937</v>
      </c>
      <c r="AW4">
        <v>1892</v>
      </c>
      <c r="AX4">
        <v>42.7</v>
      </c>
      <c r="AY4">
        <v>0.36370860300551422</v>
      </c>
      <c r="AZ4">
        <v>0.96769308942248622</v>
      </c>
      <c r="BA4">
        <v>1892</v>
      </c>
      <c r="BB4">
        <v>42.7</v>
      </c>
      <c r="BC4">
        <v>0.35975544863490377</v>
      </c>
      <c r="BD4">
        <v>0.96821035616577289</v>
      </c>
      <c r="BE4">
        <v>1892</v>
      </c>
      <c r="BF4">
        <v>42.7</v>
      </c>
      <c r="BG4">
        <v>0.35540703423402775</v>
      </c>
      <c r="BH4">
        <v>0.99252434615729968</v>
      </c>
      <c r="BI4">
        <v>1892</v>
      </c>
      <c r="BJ4">
        <v>42.7</v>
      </c>
      <c r="BK4">
        <v>0.35982760620658644</v>
      </c>
      <c r="BL4">
        <v>0.9679692659819048</v>
      </c>
      <c r="BM4">
        <v>1892</v>
      </c>
      <c r="BN4">
        <v>42.7</v>
      </c>
      <c r="BO4">
        <v>0.35820539735232559</v>
      </c>
      <c r="BP4">
        <v>0.97025811755714109</v>
      </c>
      <c r="BQ4">
        <v>1892</v>
      </c>
      <c r="BR4">
        <v>42.7</v>
      </c>
      <c r="BS4">
        <v>0.35746748609108803</v>
      </c>
      <c r="BT4">
        <v>0.99344967231905112</v>
      </c>
      <c r="BU4">
        <v>1892</v>
      </c>
      <c r="BV4">
        <v>42.7</v>
      </c>
      <c r="BW4">
        <v>0.40924728676956784</v>
      </c>
      <c r="BX4">
        <v>0.92869027081005728</v>
      </c>
      <c r="BY4">
        <v>1892</v>
      </c>
      <c r="BZ4">
        <v>42.7</v>
      </c>
      <c r="CA4">
        <v>0.35240044120760294</v>
      </c>
      <c r="CB4">
        <v>0.99275606019602947</v>
      </c>
      <c r="CC4">
        <v>1892</v>
      </c>
      <c r="CD4">
        <v>42.7</v>
      </c>
      <c r="CE4">
        <v>0.36706925917328526</v>
      </c>
      <c r="CF4">
        <v>0.98602062625534581</v>
      </c>
      <c r="CG4">
        <v>1892</v>
      </c>
      <c r="CH4">
        <v>42.7</v>
      </c>
      <c r="CI4">
        <v>0.38938633431158115</v>
      </c>
      <c r="CJ4">
        <v>0.95985829982648474</v>
      </c>
      <c r="CK4">
        <v>1892</v>
      </c>
      <c r="CL4">
        <v>42.7</v>
      </c>
      <c r="CM4">
        <v>0.38938633431158115</v>
      </c>
      <c r="CN4">
        <v>0.95985829982648474</v>
      </c>
      <c r="CO4">
        <v>1892</v>
      </c>
      <c r="CP4">
        <v>42.7</v>
      </c>
      <c r="CQ4">
        <v>0.35959361090147302</v>
      </c>
      <c r="CR4">
        <v>0.99207225511485708</v>
      </c>
      <c r="CS4">
        <v>1892</v>
      </c>
      <c r="CT4">
        <v>42.7</v>
      </c>
      <c r="CU4">
        <v>0.35675329605926626</v>
      </c>
      <c r="CV4">
        <v>0.9933798482996492</v>
      </c>
      <c r="CW4">
        <v>1892</v>
      </c>
      <c r="CX4">
        <v>42.7</v>
      </c>
      <c r="CY4">
        <v>0.36282976818249368</v>
      </c>
      <c r="CZ4">
        <v>0.98988333567167641</v>
      </c>
      <c r="DA4">
        <v>1892</v>
      </c>
      <c r="DB4">
        <v>42.7</v>
      </c>
      <c r="DC4">
        <v>0.35014941033097352</v>
      </c>
      <c r="DD4">
        <v>0.99111104783874771</v>
      </c>
      <c r="DE4">
        <v>1892</v>
      </c>
      <c r="DF4">
        <v>42.7</v>
      </c>
      <c r="DG4">
        <v>0.35182381325497958</v>
      </c>
      <c r="DH4">
        <v>0.99347188683725307</v>
      </c>
      <c r="DI4">
        <v>1892</v>
      </c>
      <c r="DJ4">
        <v>42.7</v>
      </c>
      <c r="DK4">
        <v>0.34449921799721467</v>
      </c>
      <c r="DL4">
        <v>0.98561159844530155</v>
      </c>
      <c r="DM4">
        <v>1892</v>
      </c>
      <c r="DN4">
        <v>42.7</v>
      </c>
      <c r="DO4">
        <v>0.34407262626821428</v>
      </c>
      <c r="DP4">
        <v>0.98871475189743785</v>
      </c>
      <c r="DQ4">
        <v>1892</v>
      </c>
      <c r="DR4">
        <v>42.7</v>
      </c>
      <c r="DS4">
        <v>0.37439834451629878</v>
      </c>
      <c r="DT4">
        <v>0.98080289296086087</v>
      </c>
    </row>
    <row r="5" spans="2:124" ht="16.5" thickTop="1" thickBot="1">
      <c r="B5">
        <v>2.3674391273977177E-2</v>
      </c>
      <c r="C5" s="44">
        <v>0.39022821498762111</v>
      </c>
      <c r="D5">
        <v>16.638903011021046</v>
      </c>
      <c r="E5">
        <v>1897</v>
      </c>
      <c r="F5">
        <v>326.7</v>
      </c>
      <c r="G5">
        <v>15.042318595574452</v>
      </c>
      <c r="H5">
        <v>27</v>
      </c>
      <c r="I5">
        <v>1919</v>
      </c>
      <c r="J5">
        <v>122.3</v>
      </c>
      <c r="K5" s="41">
        <v>7.7134125282510118</v>
      </c>
      <c r="L5">
        <v>26</v>
      </c>
      <c r="M5">
        <v>1919</v>
      </c>
      <c r="N5">
        <v>122.3</v>
      </c>
      <c r="O5" s="41">
        <v>14.774109761210545</v>
      </c>
      <c r="P5">
        <v>26</v>
      </c>
      <c r="Q5">
        <v>1919</v>
      </c>
      <c r="R5">
        <v>122.3</v>
      </c>
      <c r="S5" s="41">
        <v>9.7198830102200997</v>
      </c>
      <c r="T5">
        <v>26</v>
      </c>
      <c r="U5">
        <v>1919</v>
      </c>
      <c r="V5">
        <v>122.3</v>
      </c>
      <c r="W5" s="41">
        <v>16.638903011021046</v>
      </c>
      <c r="X5">
        <v>26</v>
      </c>
      <c r="Y5">
        <v>1897</v>
      </c>
      <c r="Z5">
        <v>326.7</v>
      </c>
      <c r="AA5" s="41">
        <v>12.8063844854197</v>
      </c>
      <c r="AB5">
        <v>26</v>
      </c>
      <c r="AC5">
        <v>1897</v>
      </c>
      <c r="AD5">
        <v>326.7</v>
      </c>
      <c r="AE5" s="41">
        <v>17.326144788246658</v>
      </c>
      <c r="AF5">
        <v>26</v>
      </c>
      <c r="AG5">
        <v>1897</v>
      </c>
      <c r="AH5">
        <v>326.7</v>
      </c>
      <c r="AI5" s="41">
        <v>14.794693402997378</v>
      </c>
      <c r="AJ5">
        <v>26</v>
      </c>
      <c r="AK5">
        <v>1897</v>
      </c>
      <c r="AL5">
        <v>326.7</v>
      </c>
      <c r="AM5" s="41">
        <v>14.64048601911662</v>
      </c>
      <c r="AN5">
        <v>26</v>
      </c>
      <c r="AO5">
        <v>1897</v>
      </c>
      <c r="AP5">
        <v>326.7</v>
      </c>
      <c r="AQ5" s="41">
        <v>14.677368282858952</v>
      </c>
      <c r="AR5">
        <v>26</v>
      </c>
      <c r="AS5">
        <v>1897</v>
      </c>
      <c r="AT5">
        <v>326.7</v>
      </c>
      <c r="AU5" s="41">
        <v>16.869444349180075</v>
      </c>
      <c r="AV5">
        <v>26</v>
      </c>
      <c r="AW5">
        <v>1897</v>
      </c>
      <c r="AX5">
        <v>326.7</v>
      </c>
      <c r="AY5" s="41">
        <v>14.861781446064908</v>
      </c>
      <c r="AZ5">
        <v>26</v>
      </c>
      <c r="BA5">
        <v>1897</v>
      </c>
      <c r="BB5">
        <v>326.7</v>
      </c>
      <c r="BC5" s="41">
        <v>14.609482649347266</v>
      </c>
      <c r="BD5">
        <v>26</v>
      </c>
      <c r="BE5">
        <v>1897</v>
      </c>
      <c r="BF5">
        <v>326.7</v>
      </c>
      <c r="BG5" s="41">
        <v>14.335531693406089</v>
      </c>
      <c r="BH5">
        <v>26</v>
      </c>
      <c r="BI5">
        <v>1897</v>
      </c>
      <c r="BJ5">
        <v>326.7</v>
      </c>
      <c r="BK5" s="41">
        <v>14.614059981459171</v>
      </c>
      <c r="BL5">
        <v>26</v>
      </c>
      <c r="BM5">
        <v>1897</v>
      </c>
      <c r="BN5">
        <v>326.7</v>
      </c>
      <c r="BO5" s="41">
        <v>14.511403325517222</v>
      </c>
      <c r="BP5">
        <v>26</v>
      </c>
      <c r="BQ5">
        <v>1897</v>
      </c>
      <c r="BR5">
        <v>326.7</v>
      </c>
      <c r="BS5" s="41">
        <v>14.464878332500799</v>
      </c>
      <c r="BT5">
        <v>26</v>
      </c>
      <c r="BU5">
        <v>1897</v>
      </c>
      <c r="BV5">
        <v>326.7</v>
      </c>
      <c r="BW5" s="41">
        <v>18.011647204840347</v>
      </c>
      <c r="BX5">
        <v>26</v>
      </c>
      <c r="BY5">
        <v>1897</v>
      </c>
      <c r="BZ5">
        <v>326.7</v>
      </c>
      <c r="CA5" s="41">
        <v>14.148267006980618</v>
      </c>
      <c r="CB5">
        <v>26</v>
      </c>
      <c r="CC5">
        <v>1897</v>
      </c>
      <c r="CD5">
        <v>326.7</v>
      </c>
      <c r="CE5" s="41">
        <v>15.078744201995303</v>
      </c>
      <c r="CF5">
        <v>26</v>
      </c>
      <c r="CG5">
        <v>1897</v>
      </c>
      <c r="CH5">
        <v>326.7</v>
      </c>
      <c r="CI5" s="41">
        <v>16.580114827084728</v>
      </c>
      <c r="CJ5">
        <v>26</v>
      </c>
      <c r="CK5">
        <v>1897</v>
      </c>
      <c r="CL5">
        <v>326.7</v>
      </c>
      <c r="CM5" s="41">
        <v>16.580114827084728</v>
      </c>
      <c r="CN5">
        <v>26</v>
      </c>
      <c r="CO5">
        <v>1897</v>
      </c>
      <c r="CP5">
        <v>326.7</v>
      </c>
      <c r="CQ5" s="41">
        <v>14.59922018673034</v>
      </c>
      <c r="CR5">
        <v>26</v>
      </c>
      <c r="CS5">
        <v>1897</v>
      </c>
      <c r="CT5">
        <v>326.7</v>
      </c>
      <c r="CU5" s="41">
        <v>14.419950604823525</v>
      </c>
      <c r="CV5">
        <v>26</v>
      </c>
      <c r="CW5">
        <v>1897</v>
      </c>
      <c r="CX5">
        <v>326.7</v>
      </c>
      <c r="CY5" s="41">
        <v>14.805421693722081</v>
      </c>
      <c r="CZ5">
        <v>26</v>
      </c>
      <c r="DA5">
        <v>1897</v>
      </c>
      <c r="DB5">
        <v>326.7</v>
      </c>
      <c r="DC5" s="41">
        <v>14.009196595854418</v>
      </c>
      <c r="DD5">
        <v>26</v>
      </c>
      <c r="DE5">
        <v>1897</v>
      </c>
      <c r="DF5">
        <v>326.7</v>
      </c>
      <c r="DG5" s="41">
        <v>14.112550463424972</v>
      </c>
      <c r="DH5">
        <v>26</v>
      </c>
      <c r="DI5">
        <v>1897</v>
      </c>
      <c r="DJ5">
        <v>326.7</v>
      </c>
      <c r="DK5" s="41">
        <v>13.664331018127637</v>
      </c>
      <c r="DL5">
        <v>26</v>
      </c>
      <c r="DM5">
        <v>1897</v>
      </c>
      <c r="DN5">
        <v>326.7</v>
      </c>
      <c r="DO5" s="41">
        <v>13.638534754354712</v>
      </c>
      <c r="DP5">
        <v>26</v>
      </c>
      <c r="DQ5">
        <v>1897</v>
      </c>
      <c r="DR5">
        <v>326.7</v>
      </c>
      <c r="DS5" s="41">
        <v>15.559992324344762</v>
      </c>
      <c r="DT5">
        <v>26</v>
      </c>
    </row>
    <row r="6" spans="2:124" ht="15.75" thickTop="1">
      <c r="B6">
        <v>2.0346737537244114E-2</v>
      </c>
      <c r="C6" s="44">
        <v>0.33000715359688571</v>
      </c>
      <c r="D6">
        <v>12.8063844854197</v>
      </c>
      <c r="E6">
        <v>1919</v>
      </c>
      <c r="F6">
        <v>122.3</v>
      </c>
      <c r="G6">
        <v>14.305908990885886</v>
      </c>
      <c r="H6">
        <v>25.678191849197969</v>
      </c>
      <c r="I6">
        <v>1936</v>
      </c>
      <c r="J6">
        <v>1019.9</v>
      </c>
      <c r="K6">
        <v>6.3478077731519704</v>
      </c>
      <c r="L6">
        <v>21.396885165608293</v>
      </c>
      <c r="M6">
        <v>1936</v>
      </c>
      <c r="N6">
        <v>1019.9</v>
      </c>
      <c r="O6">
        <v>14.212474038389953</v>
      </c>
      <c r="P6">
        <v>25.01161362482399</v>
      </c>
      <c r="Q6">
        <v>1936</v>
      </c>
      <c r="R6">
        <v>1019.9</v>
      </c>
      <c r="S6">
        <v>9.2504698785169701</v>
      </c>
      <c r="T6">
        <v>24.744353053277646</v>
      </c>
      <c r="U6">
        <v>1936</v>
      </c>
      <c r="V6">
        <v>1019.9</v>
      </c>
      <c r="W6">
        <v>15.547626492843982</v>
      </c>
      <c r="X6">
        <v>24.294768023239861</v>
      </c>
      <c r="Y6">
        <v>1936</v>
      </c>
      <c r="Z6">
        <v>1019.9</v>
      </c>
      <c r="AA6">
        <v>12.569851840918147</v>
      </c>
      <c r="AB6">
        <v>25.519782592499695</v>
      </c>
      <c r="AC6">
        <v>1919</v>
      </c>
      <c r="AD6">
        <v>122.3</v>
      </c>
      <c r="AE6">
        <v>15.745030444300173</v>
      </c>
      <c r="AF6">
        <v>23.627344487476794</v>
      </c>
      <c r="AG6">
        <v>1919</v>
      </c>
      <c r="AH6">
        <v>122.3</v>
      </c>
      <c r="AI6">
        <v>14.393954248778655</v>
      </c>
      <c r="AJ6">
        <v>25.295746270242013</v>
      </c>
      <c r="AK6">
        <v>1919</v>
      </c>
      <c r="AL6">
        <v>122.3</v>
      </c>
      <c r="AM6">
        <v>14.269096043161849</v>
      </c>
      <c r="AN6">
        <v>25.340449534105925</v>
      </c>
      <c r="AO6">
        <v>1919</v>
      </c>
      <c r="AP6">
        <v>122.3</v>
      </c>
      <c r="AQ6">
        <v>14.2319320777803</v>
      </c>
      <c r="AR6">
        <v>25.210938833934534</v>
      </c>
      <c r="AS6">
        <v>1919</v>
      </c>
      <c r="AT6">
        <v>122.3</v>
      </c>
      <c r="AU6">
        <v>14.565832441254372</v>
      </c>
      <c r="AV6">
        <v>22.449562394212506</v>
      </c>
      <c r="AW6">
        <v>1919</v>
      </c>
      <c r="AX6">
        <v>122.3</v>
      </c>
      <c r="AY6">
        <v>13.917016740983996</v>
      </c>
      <c r="AZ6">
        <v>24.347177798216933</v>
      </c>
      <c r="BA6">
        <v>1919</v>
      </c>
      <c r="BB6">
        <v>122.3</v>
      </c>
      <c r="BC6">
        <v>13.695386221531262</v>
      </c>
      <c r="BD6">
        <v>24.37321363845297</v>
      </c>
      <c r="BE6">
        <v>1919</v>
      </c>
      <c r="BF6">
        <v>122.3</v>
      </c>
      <c r="BG6">
        <v>14.12199789515245</v>
      </c>
      <c r="BH6">
        <v>25.612719020589356</v>
      </c>
      <c r="BI6">
        <v>1919</v>
      </c>
      <c r="BJ6">
        <v>122.3</v>
      </c>
      <c r="BK6">
        <v>13.692855401825287</v>
      </c>
      <c r="BL6">
        <v>24.361076997024238</v>
      </c>
      <c r="BM6">
        <v>1919</v>
      </c>
      <c r="BN6">
        <v>122.3</v>
      </c>
      <c r="BO6">
        <v>13.661046912872177</v>
      </c>
      <c r="BP6">
        <v>24.476421181823699</v>
      </c>
      <c r="BQ6">
        <v>1919</v>
      </c>
      <c r="BR6">
        <v>122.3</v>
      </c>
      <c r="BS6">
        <v>14.275999588151368</v>
      </c>
      <c r="BT6">
        <v>25.66049853720158</v>
      </c>
      <c r="BU6">
        <v>1919</v>
      </c>
      <c r="BV6">
        <v>122.3</v>
      </c>
      <c r="BW6">
        <v>15.534426457484017</v>
      </c>
      <c r="BX6">
        <v>22.424106096528696</v>
      </c>
      <c r="BY6">
        <v>1919</v>
      </c>
      <c r="BZ6">
        <v>122.3</v>
      </c>
      <c r="CA6">
        <v>13.944031043478205</v>
      </c>
      <c r="CB6">
        <v>25.624679471454506</v>
      </c>
      <c r="CC6">
        <v>1919</v>
      </c>
      <c r="CD6">
        <v>122.3</v>
      </c>
      <c r="CE6">
        <v>14.660108132169782</v>
      </c>
      <c r="CF6">
        <v>25.278153560425594</v>
      </c>
      <c r="CG6">
        <v>1919</v>
      </c>
      <c r="CH6">
        <v>122.3</v>
      </c>
      <c r="CI6">
        <v>15.275723299668432</v>
      </c>
      <c r="CJ6">
        <v>23.954526849390536</v>
      </c>
      <c r="CK6">
        <v>1919</v>
      </c>
      <c r="CL6">
        <v>122.3</v>
      </c>
      <c r="CM6">
        <v>15.275723299668432</v>
      </c>
      <c r="CN6">
        <v>23.954526849390536</v>
      </c>
      <c r="CO6">
        <v>1919</v>
      </c>
      <c r="CP6">
        <v>122.3</v>
      </c>
      <c r="CQ6">
        <v>14.368659948823765</v>
      </c>
      <c r="CR6">
        <v>25.589391343585628</v>
      </c>
      <c r="CS6">
        <v>1919</v>
      </c>
      <c r="CT6">
        <v>122.3</v>
      </c>
      <c r="CU6">
        <v>14.229658058438801</v>
      </c>
      <c r="CV6">
        <v>25.656891598203686</v>
      </c>
      <c r="CW6">
        <v>1919</v>
      </c>
      <c r="CX6">
        <v>122.3</v>
      </c>
      <c r="CY6">
        <v>14.507374019663832</v>
      </c>
      <c r="CZ6">
        <v>25.476594474252604</v>
      </c>
      <c r="DA6">
        <v>1919</v>
      </c>
      <c r="DB6">
        <v>122.3</v>
      </c>
      <c r="DC6">
        <v>13.761249354380467</v>
      </c>
      <c r="DD6">
        <v>25.539828837848532</v>
      </c>
      <c r="DE6">
        <v>1919</v>
      </c>
      <c r="DF6">
        <v>122.3</v>
      </c>
      <c r="DG6">
        <v>13.92889523468504</v>
      </c>
      <c r="DH6">
        <v>25.661646138335268</v>
      </c>
      <c r="DI6">
        <v>1919</v>
      </c>
      <c r="DJ6">
        <v>122.3</v>
      </c>
      <c r="DK6">
        <v>13.273944127947569</v>
      </c>
      <c r="DL6">
        <v>25.25718579773746</v>
      </c>
      <c r="DM6">
        <v>1919</v>
      </c>
      <c r="DN6">
        <v>122.3</v>
      </c>
      <c r="DO6">
        <v>13.332443217918463</v>
      </c>
      <c r="DP6">
        <v>25.416478376109911</v>
      </c>
      <c r="DQ6">
        <v>1919</v>
      </c>
      <c r="DR6">
        <v>122.3</v>
      </c>
      <c r="DS6">
        <v>14.968312955133342</v>
      </c>
      <c r="DT6">
        <v>25.011332185850243</v>
      </c>
    </row>
    <row r="7" spans="2:124">
      <c r="B7">
        <v>2.2285571389004267E-2</v>
      </c>
      <c r="C7" s="44">
        <v>0.39990044978446421</v>
      </c>
      <c r="D7">
        <v>17.326144788246658</v>
      </c>
      <c r="E7">
        <v>1936</v>
      </c>
      <c r="F7">
        <v>1019.9</v>
      </c>
      <c r="G7" t="s">
        <v>59</v>
      </c>
      <c r="H7">
        <f>TINV(0.0455,H5)</f>
        <v>2.0969450998496573</v>
      </c>
      <c r="I7">
        <v>1962</v>
      </c>
      <c r="J7">
        <v>806</v>
      </c>
      <c r="K7" t="s">
        <v>59</v>
      </c>
      <c r="L7">
        <f>TINV(0.0455,L5)</f>
        <v>2.1008537276408008</v>
      </c>
      <c r="M7">
        <v>1962</v>
      </c>
      <c r="N7">
        <v>806</v>
      </c>
      <c r="O7" t="s">
        <v>59</v>
      </c>
      <c r="P7">
        <f>TINV(0.0455,P5)</f>
        <v>2.1008537276408008</v>
      </c>
      <c r="Q7">
        <v>1962</v>
      </c>
      <c r="R7">
        <v>806</v>
      </c>
      <c r="S7" t="s">
        <v>59</v>
      </c>
      <c r="T7">
        <f>TINV(0.0455,T5)</f>
        <v>2.1008537276408008</v>
      </c>
      <c r="U7">
        <v>1962</v>
      </c>
      <c r="V7">
        <v>806</v>
      </c>
      <c r="W7" t="s">
        <v>59</v>
      </c>
      <c r="X7">
        <f>TINV(0.0455,X5)</f>
        <v>2.1008537276408008</v>
      </c>
      <c r="Y7">
        <v>1962</v>
      </c>
      <c r="Z7">
        <v>806</v>
      </c>
      <c r="AA7" t="s">
        <v>59</v>
      </c>
      <c r="AB7">
        <f>TINV(0.0455,AB5)</f>
        <v>2.1008537276408008</v>
      </c>
      <c r="AC7">
        <v>1962</v>
      </c>
      <c r="AD7">
        <v>806</v>
      </c>
      <c r="AE7" t="s">
        <v>59</v>
      </c>
      <c r="AF7">
        <f>TINV(0.0455,AF5)</f>
        <v>2.1008537276408008</v>
      </c>
      <c r="AG7">
        <v>1936</v>
      </c>
      <c r="AH7">
        <v>1019.9</v>
      </c>
      <c r="AI7" t="s">
        <v>59</v>
      </c>
      <c r="AJ7">
        <f>TINV(0.0455,AJ5)</f>
        <v>2.1008537276408008</v>
      </c>
      <c r="AK7">
        <v>1936</v>
      </c>
      <c r="AL7">
        <v>1019.9</v>
      </c>
      <c r="AM7" t="s">
        <v>59</v>
      </c>
      <c r="AN7">
        <f>TINV(0.0455,AN5)</f>
        <v>2.1008537276408008</v>
      </c>
      <c r="AO7">
        <v>1936</v>
      </c>
      <c r="AP7">
        <v>1019.9</v>
      </c>
      <c r="AQ7" t="s">
        <v>59</v>
      </c>
      <c r="AR7">
        <f>TINV(0.0455,AR5)</f>
        <v>2.1008537276408008</v>
      </c>
      <c r="AS7">
        <v>1936</v>
      </c>
      <c r="AT7">
        <v>1019.9</v>
      </c>
      <c r="AU7" t="s">
        <v>59</v>
      </c>
      <c r="AV7">
        <f>TINV(0.0455,AV5)</f>
        <v>2.1008537276408008</v>
      </c>
      <c r="AW7">
        <v>1936</v>
      </c>
      <c r="AX7">
        <v>1019.9</v>
      </c>
      <c r="AY7" t="s">
        <v>59</v>
      </c>
      <c r="AZ7">
        <f>TINV(0.0455,AZ5)</f>
        <v>2.1008537276408008</v>
      </c>
      <c r="BA7">
        <v>1936</v>
      </c>
      <c r="BB7">
        <v>1019.9</v>
      </c>
      <c r="BC7" t="s">
        <v>59</v>
      </c>
      <c r="BD7">
        <f>TINV(0.0455,BD5)</f>
        <v>2.1008537276408008</v>
      </c>
      <c r="BE7">
        <v>1936</v>
      </c>
      <c r="BF7">
        <v>1019.9</v>
      </c>
      <c r="BG7" t="s">
        <v>59</v>
      </c>
      <c r="BH7">
        <f>TINV(0.0455,BH5)</f>
        <v>2.1008537276408008</v>
      </c>
      <c r="BI7">
        <v>1936</v>
      </c>
      <c r="BJ7">
        <v>1019.9</v>
      </c>
      <c r="BK7" t="s">
        <v>59</v>
      </c>
      <c r="BL7">
        <f>TINV(0.0455,BL5)</f>
        <v>2.1008537276408008</v>
      </c>
      <c r="BM7">
        <v>1936</v>
      </c>
      <c r="BN7">
        <v>1019.9</v>
      </c>
      <c r="BO7" t="s">
        <v>59</v>
      </c>
      <c r="BP7">
        <f>TINV(0.0455,BP5)</f>
        <v>2.1008537276408008</v>
      </c>
      <c r="BQ7">
        <v>1936</v>
      </c>
      <c r="BR7">
        <v>1019.9</v>
      </c>
      <c r="BS7" t="s">
        <v>59</v>
      </c>
      <c r="BT7">
        <f>TINV(0.0455,BT5)</f>
        <v>2.1008537276408008</v>
      </c>
      <c r="BU7">
        <v>1936</v>
      </c>
      <c r="BV7">
        <v>1019.9</v>
      </c>
      <c r="BW7" t="s">
        <v>59</v>
      </c>
      <c r="BX7">
        <f>TINV(0.0455,BX5)</f>
        <v>2.1008537276408008</v>
      </c>
      <c r="BY7">
        <v>1936</v>
      </c>
      <c r="BZ7">
        <v>1019.9</v>
      </c>
      <c r="CA7" t="s">
        <v>59</v>
      </c>
      <c r="CB7">
        <f>TINV(0.0455,CB5)</f>
        <v>2.1008537276408008</v>
      </c>
      <c r="CC7">
        <v>1936</v>
      </c>
      <c r="CD7">
        <v>1019.9</v>
      </c>
      <c r="CE7" t="s">
        <v>59</v>
      </c>
      <c r="CF7">
        <f>TINV(0.0455,CF5)</f>
        <v>2.1008537276408008</v>
      </c>
      <c r="CG7">
        <v>1936</v>
      </c>
      <c r="CH7">
        <v>1019.9</v>
      </c>
      <c r="CI7" t="s">
        <v>59</v>
      </c>
      <c r="CJ7">
        <f>TINV(0.0455,CJ5)</f>
        <v>2.1008537276408008</v>
      </c>
      <c r="CK7">
        <v>1936</v>
      </c>
      <c r="CL7">
        <v>1019.9</v>
      </c>
      <c r="CM7" t="s">
        <v>59</v>
      </c>
      <c r="CN7">
        <f>TINV(0.0455,CN5)</f>
        <v>2.1008537276408008</v>
      </c>
      <c r="CO7">
        <v>1936</v>
      </c>
      <c r="CP7">
        <v>1019.9</v>
      </c>
      <c r="CQ7" t="s">
        <v>59</v>
      </c>
      <c r="CR7">
        <f>TINV(0.0455,CR5)</f>
        <v>2.1008537276408008</v>
      </c>
      <c r="CS7">
        <v>1936</v>
      </c>
      <c r="CT7">
        <v>1019.9</v>
      </c>
      <c r="CU7" t="s">
        <v>59</v>
      </c>
      <c r="CV7">
        <f>TINV(0.0455,CV5)</f>
        <v>2.1008537276408008</v>
      </c>
      <c r="CW7">
        <v>1936</v>
      </c>
      <c r="CX7">
        <v>1019.9</v>
      </c>
      <c r="CY7" t="s">
        <v>59</v>
      </c>
      <c r="CZ7">
        <f>TINV(0.0455,CZ5)</f>
        <v>2.1008537276408008</v>
      </c>
      <c r="DA7">
        <v>1936</v>
      </c>
      <c r="DB7">
        <v>1019.9</v>
      </c>
      <c r="DC7" t="s">
        <v>59</v>
      </c>
      <c r="DD7">
        <f>TINV(0.0455,DD5)</f>
        <v>2.1008537276408008</v>
      </c>
      <c r="DE7">
        <v>1936</v>
      </c>
      <c r="DF7">
        <v>1019.9</v>
      </c>
      <c r="DG7" t="s">
        <v>59</v>
      </c>
      <c r="DH7">
        <f>TINV(0.0455,DH5)</f>
        <v>2.1008537276408008</v>
      </c>
      <c r="DI7">
        <v>1936</v>
      </c>
      <c r="DJ7">
        <v>1019.9</v>
      </c>
      <c r="DK7" t="s">
        <v>59</v>
      </c>
      <c r="DL7">
        <f>TINV(0.0455,DL5)</f>
        <v>2.1008537276408008</v>
      </c>
      <c r="DM7">
        <v>1936</v>
      </c>
      <c r="DN7">
        <v>1019.9</v>
      </c>
      <c r="DO7" t="s">
        <v>59</v>
      </c>
      <c r="DP7">
        <f>TINV(0.0455,DP5)</f>
        <v>2.1008537276408008</v>
      </c>
      <c r="DQ7">
        <v>1936</v>
      </c>
      <c r="DR7">
        <v>1019.9</v>
      </c>
    </row>
    <row r="8" spans="2:124">
      <c r="B8">
        <v>2.1014570322371189E-2</v>
      </c>
      <c r="C8" s="44">
        <v>0.36266220355783679</v>
      </c>
      <c r="D8">
        <v>14.794693402997378</v>
      </c>
      <c r="E8">
        <v>1962</v>
      </c>
      <c r="F8">
        <v>806</v>
      </c>
      <c r="G8" t="s">
        <v>60</v>
      </c>
      <c r="H8">
        <f>H7*G3</f>
        <v>1.1324807484308507E-2</v>
      </c>
      <c r="I8">
        <v>1967</v>
      </c>
      <c r="J8">
        <v>862.9</v>
      </c>
      <c r="K8" t="s">
        <v>60</v>
      </c>
      <c r="L8">
        <f>L7*K3</f>
        <v>1.1699105640142543E-2</v>
      </c>
      <c r="M8">
        <v>1967</v>
      </c>
      <c r="N8">
        <v>862.9</v>
      </c>
      <c r="O8" t="s">
        <v>60</v>
      </c>
      <c r="P8">
        <f>P7*O3</f>
        <v>1.2611391301588754E-2</v>
      </c>
      <c r="Q8">
        <v>1967</v>
      </c>
      <c r="R8">
        <v>862.9</v>
      </c>
      <c r="S8" t="s">
        <v>60</v>
      </c>
      <c r="T8">
        <f>T7*S3</f>
        <v>1.2471890298675365E-2</v>
      </c>
      <c r="U8">
        <v>1967</v>
      </c>
      <c r="V8">
        <v>862.9</v>
      </c>
      <c r="W8" t="s">
        <v>60</v>
      </c>
      <c r="X8">
        <f>X7*W3</f>
        <v>1.2193048226894107E-2</v>
      </c>
      <c r="Y8">
        <v>1967</v>
      </c>
      <c r="Z8">
        <v>862.9</v>
      </c>
      <c r="AA8" t="s">
        <v>60</v>
      </c>
      <c r="AB8">
        <f>AB7*AA3</f>
        <v>1.1944757310143642E-2</v>
      </c>
      <c r="AC8">
        <v>1967</v>
      </c>
      <c r="AD8">
        <v>862.9</v>
      </c>
      <c r="AE8" t="s">
        <v>60</v>
      </c>
      <c r="AF8">
        <f>AF7*AE3</f>
        <v>1.12478267831753E-2</v>
      </c>
      <c r="AG8">
        <v>1967</v>
      </c>
      <c r="AH8">
        <v>862.9</v>
      </c>
      <c r="AI8" t="s">
        <v>60</v>
      </c>
      <c r="AJ8">
        <f>AJ7*AI3</f>
        <v>1.1477924017072764E-2</v>
      </c>
      <c r="AK8">
        <v>1962</v>
      </c>
      <c r="AL8">
        <v>806</v>
      </c>
      <c r="AM8" t="s">
        <v>60</v>
      </c>
      <c r="AN8">
        <f>AN7*AM3</f>
        <v>1.1486142417179008E-2</v>
      </c>
      <c r="AO8">
        <v>1962</v>
      </c>
      <c r="AP8">
        <v>806</v>
      </c>
      <c r="AQ8" t="s">
        <v>60</v>
      </c>
      <c r="AR8">
        <f>AR7*AQ3</f>
        <v>1.1457462064995887E-2</v>
      </c>
      <c r="AS8">
        <v>1962</v>
      </c>
      <c r="AT8">
        <v>806</v>
      </c>
      <c r="AU8" t="s">
        <v>60</v>
      </c>
      <c r="AV8">
        <f>AV7*AU3</f>
        <v>1.0812809223439522E-2</v>
      </c>
      <c r="AW8">
        <v>1962</v>
      </c>
      <c r="AX8">
        <v>806</v>
      </c>
      <c r="AY8" t="s">
        <v>60</v>
      </c>
      <c r="AZ8">
        <f>AZ7*AY3</f>
        <v>1.1268337985893422E-2</v>
      </c>
      <c r="BA8">
        <v>1962</v>
      </c>
      <c r="BB8">
        <v>806</v>
      </c>
      <c r="BC8" t="s">
        <v>60</v>
      </c>
      <c r="BD8">
        <f>BD7*BC3</f>
        <v>1.1287943875086207E-2</v>
      </c>
      <c r="BE8">
        <v>1962</v>
      </c>
      <c r="BF8">
        <v>806</v>
      </c>
      <c r="BG8" t="s">
        <v>60</v>
      </c>
      <c r="BH8">
        <f>BH7*BG3</f>
        <v>1.1571410120469737E-2</v>
      </c>
      <c r="BI8">
        <v>1962</v>
      </c>
      <c r="BJ8">
        <v>806</v>
      </c>
      <c r="BK8" t="s">
        <v>60</v>
      </c>
      <c r="BL8">
        <f>BL7*BK3</f>
        <v>1.1285133109381208E-2</v>
      </c>
      <c r="BM8">
        <v>1962</v>
      </c>
      <c r="BN8">
        <v>806</v>
      </c>
      <c r="BO8" t="s">
        <v>60</v>
      </c>
      <c r="BP8">
        <f>BP7*BO3</f>
        <v>1.1316131283455022E-2</v>
      </c>
      <c r="BQ8">
        <v>1962</v>
      </c>
      <c r="BR8">
        <v>806</v>
      </c>
      <c r="BS8" t="s">
        <v>60</v>
      </c>
      <c r="BT8">
        <f>BT7*BS3</f>
        <v>1.1608048788331524E-2</v>
      </c>
      <c r="BU8">
        <v>1962</v>
      </c>
      <c r="BV8">
        <v>806</v>
      </c>
      <c r="BW8" t="s">
        <v>60</v>
      </c>
      <c r="BX8">
        <f>BX7*BW3</f>
        <v>1.085725905254733E-2</v>
      </c>
      <c r="BY8">
        <v>1962</v>
      </c>
      <c r="BZ8">
        <v>806</v>
      </c>
      <c r="CA8" t="s">
        <v>60</v>
      </c>
      <c r="CB8">
        <f>CB7*CA3</f>
        <v>1.16200074325072E-2</v>
      </c>
      <c r="CC8">
        <v>1962</v>
      </c>
      <c r="CD8">
        <v>806</v>
      </c>
      <c r="CE8" t="s">
        <v>60</v>
      </c>
      <c r="CF8">
        <f>CF7*CE3</f>
        <v>1.1541170550427174E-2</v>
      </c>
      <c r="CG8">
        <v>1962</v>
      </c>
      <c r="CH8">
        <v>806</v>
      </c>
      <c r="CI8" t="s">
        <v>60</v>
      </c>
      <c r="CJ8">
        <f>CJ7*CI3</f>
        <v>1.1242158094003517E-2</v>
      </c>
      <c r="CK8">
        <v>1962</v>
      </c>
      <c r="CL8">
        <v>806</v>
      </c>
      <c r="CM8" t="s">
        <v>60</v>
      </c>
      <c r="CN8">
        <f>CN7*CM3</f>
        <v>1.1242158094003517E-2</v>
      </c>
      <c r="CO8">
        <v>1962</v>
      </c>
      <c r="CP8">
        <v>806</v>
      </c>
      <c r="CQ8" t="s">
        <v>60</v>
      </c>
      <c r="CR8">
        <f>CR7*CQ3</f>
        <v>1.1627301379954229E-2</v>
      </c>
      <c r="CS8">
        <v>1962</v>
      </c>
      <c r="CT8">
        <v>806</v>
      </c>
      <c r="CU8" t="s">
        <v>60</v>
      </c>
      <c r="CV8">
        <f>CV7*CU3</f>
        <v>1.1642626654865977E-2</v>
      </c>
      <c r="CW8">
        <v>1962</v>
      </c>
      <c r="CX8">
        <v>806</v>
      </c>
      <c r="CY8" t="s">
        <v>60</v>
      </c>
      <c r="CZ8">
        <f>CZ7*CY3</f>
        <v>1.1601646770694586E-2</v>
      </c>
      <c r="DA8">
        <v>1962</v>
      </c>
      <c r="DB8">
        <v>806</v>
      </c>
      <c r="DC8" t="s">
        <v>60</v>
      </c>
      <c r="DD8">
        <f>DD7*DC3</f>
        <v>1.1616035822803218E-2</v>
      </c>
      <c r="DE8">
        <v>1962</v>
      </c>
      <c r="DF8">
        <v>806</v>
      </c>
      <c r="DG8" t="s">
        <v>60</v>
      </c>
      <c r="DH8">
        <f>DH7*DG3</f>
        <v>1.166059296155297E-2</v>
      </c>
      <c r="DI8">
        <v>1962</v>
      </c>
      <c r="DJ8">
        <v>806</v>
      </c>
      <c r="DK8" t="s">
        <v>60</v>
      </c>
      <c r="DL8">
        <f>DL7*DK3</f>
        <v>1.1596427595736945E-2</v>
      </c>
      <c r="DM8">
        <v>1962</v>
      </c>
      <c r="DN8">
        <v>806</v>
      </c>
      <c r="DO8" t="s">
        <v>60</v>
      </c>
      <c r="DP8">
        <f>DP7*DO3</f>
        <v>1.1653739378506561E-2</v>
      </c>
      <c r="DQ8">
        <v>1962</v>
      </c>
      <c r="DR8">
        <v>806</v>
      </c>
    </row>
    <row r="9" spans="2:124">
      <c r="B9">
        <v>2.0919732566347507E-2</v>
      </c>
      <c r="C9" s="44">
        <v>0.36024387140030695</v>
      </c>
      <c r="D9">
        <v>14.64048601911662</v>
      </c>
      <c r="E9">
        <v>1967</v>
      </c>
      <c r="F9">
        <v>862.9</v>
      </c>
      <c r="G9" t="s">
        <v>61</v>
      </c>
      <c r="H9">
        <f>G2+H8</f>
        <v>1.0324917175660833</v>
      </c>
      <c r="I9">
        <v>1968</v>
      </c>
      <c r="J9">
        <v>974.4</v>
      </c>
      <c r="K9" t="s">
        <v>61</v>
      </c>
      <c r="L9">
        <f>K2+L8</f>
        <v>1.0272853998739286</v>
      </c>
      <c r="M9">
        <v>1968</v>
      </c>
      <c r="N9">
        <v>974.4</v>
      </c>
      <c r="O9" t="s">
        <v>61</v>
      </c>
      <c r="P9">
        <f>O2+P8</f>
        <v>1.0359533812269432</v>
      </c>
      <c r="Q9">
        <v>1968</v>
      </c>
      <c r="R9">
        <v>974.4</v>
      </c>
      <c r="S9" t="s">
        <v>61</v>
      </c>
      <c r="T9">
        <f>S2+T8</f>
        <v>1.0311525502397878</v>
      </c>
      <c r="U9">
        <v>1968</v>
      </c>
      <c r="V9">
        <v>974.4</v>
      </c>
      <c r="W9" t="s">
        <v>61</v>
      </c>
      <c r="X9">
        <f>W2+X8</f>
        <v>1.0361499025443006</v>
      </c>
      <c r="Y9">
        <v>1968</v>
      </c>
      <c r="Z9">
        <v>974.4</v>
      </c>
      <c r="AA9" t="s">
        <v>61</v>
      </c>
      <c r="AB9">
        <f>AA2+AB8</f>
        <v>1.0324999007719546</v>
      </c>
      <c r="AC9">
        <v>1968</v>
      </c>
      <c r="AD9">
        <v>974.4</v>
      </c>
      <c r="AE9" t="s">
        <v>61</v>
      </c>
      <c r="AF9">
        <f>AE2+AF8</f>
        <v>1.0337835765175245</v>
      </c>
      <c r="AG9">
        <v>1968</v>
      </c>
      <c r="AH9">
        <v>974.4</v>
      </c>
      <c r="AI9" t="s">
        <v>61</v>
      </c>
      <c r="AJ9">
        <f>AI2+AJ8</f>
        <v>1.0327148552975067</v>
      </c>
      <c r="AK9">
        <v>1968</v>
      </c>
      <c r="AL9">
        <v>974.4</v>
      </c>
      <c r="AM9" t="s">
        <v>61</v>
      </c>
      <c r="AN9">
        <f>AM2+AN8</f>
        <v>1.0326262264711412</v>
      </c>
      <c r="AO9">
        <v>1967</v>
      </c>
      <c r="AP9">
        <v>862.9</v>
      </c>
      <c r="AQ9" t="s">
        <v>61</v>
      </c>
      <c r="AR9">
        <f>AQ2+AR8</f>
        <v>1.0325710300616953</v>
      </c>
      <c r="AS9">
        <v>1967</v>
      </c>
      <c r="AT9">
        <v>862.9</v>
      </c>
      <c r="AU9" t="s">
        <v>61</v>
      </c>
      <c r="AV9">
        <f>AU2+AV8</f>
        <v>1.0321772518739474</v>
      </c>
      <c r="AW9">
        <v>1967</v>
      </c>
      <c r="AX9">
        <v>862.9</v>
      </c>
      <c r="AY9" t="s">
        <v>61</v>
      </c>
      <c r="AZ9">
        <f>AY2+AZ8</f>
        <v>1.0321611693324801</v>
      </c>
      <c r="BA9">
        <v>1967</v>
      </c>
      <c r="BB9">
        <v>862.9</v>
      </c>
      <c r="BC9" t="s">
        <v>61</v>
      </c>
      <c r="BD9">
        <f>BC2+BD8</f>
        <v>1.0320372521699224</v>
      </c>
      <c r="BE9">
        <v>1967</v>
      </c>
      <c r="BF9">
        <v>862.9</v>
      </c>
      <c r="BG9" t="s">
        <v>61</v>
      </c>
      <c r="BH9">
        <f>BG2+BH8</f>
        <v>1.032644766669419</v>
      </c>
      <c r="BI9">
        <v>1967</v>
      </c>
      <c r="BJ9">
        <v>862.9</v>
      </c>
      <c r="BK9" t="s">
        <v>61</v>
      </c>
      <c r="BL9">
        <f>BK2+BL8</f>
        <v>1.0320325043930745</v>
      </c>
      <c r="BM9">
        <v>1967</v>
      </c>
      <c r="BN9">
        <v>862.9</v>
      </c>
      <c r="BO9" t="s">
        <v>61</v>
      </c>
      <c r="BP9">
        <f>BO2+BP8</f>
        <v>1.0320471258617578</v>
      </c>
      <c r="BQ9">
        <v>1967</v>
      </c>
      <c r="BR9">
        <v>862.9</v>
      </c>
      <c r="BS9" t="s">
        <v>61</v>
      </c>
      <c r="BT9">
        <f>BS2+BT8</f>
        <v>1.0328449942560818</v>
      </c>
      <c r="BU9">
        <v>1967</v>
      </c>
      <c r="BV9">
        <v>862.9</v>
      </c>
      <c r="BW9" t="s">
        <v>61</v>
      </c>
      <c r="BX9">
        <f>BW2+BX8</f>
        <v>1.0330327135432311</v>
      </c>
      <c r="BY9">
        <v>1967</v>
      </c>
      <c r="BZ9">
        <v>862.9</v>
      </c>
      <c r="CA9" t="s">
        <v>61</v>
      </c>
      <c r="CB9">
        <f>CA2+CB8</f>
        <v>1.0326426708611463</v>
      </c>
      <c r="CC9">
        <v>1967</v>
      </c>
      <c r="CD9">
        <v>862.9</v>
      </c>
      <c r="CE9" t="s">
        <v>61</v>
      </c>
      <c r="CF9">
        <f>CE2+CF8</f>
        <v>1.0331025778562104</v>
      </c>
      <c r="CG9">
        <v>1967</v>
      </c>
      <c r="CH9">
        <v>862.9</v>
      </c>
      <c r="CI9" t="s">
        <v>61</v>
      </c>
      <c r="CJ9">
        <f>CI2+CJ8</f>
        <v>1.0332708021231471</v>
      </c>
      <c r="CK9">
        <v>1967</v>
      </c>
      <c r="CL9">
        <v>862.9</v>
      </c>
      <c r="CM9" t="s">
        <v>61</v>
      </c>
      <c r="CN9">
        <f>CM2+CN8</f>
        <v>1.0332708021231471</v>
      </c>
      <c r="CO9">
        <v>1967</v>
      </c>
      <c r="CP9">
        <v>862.9</v>
      </c>
      <c r="CQ9" t="s">
        <v>61</v>
      </c>
      <c r="CR9">
        <f>CQ2+CR8</f>
        <v>1.0329994428111817</v>
      </c>
      <c r="CS9">
        <v>1967</v>
      </c>
      <c r="CT9">
        <v>862.9</v>
      </c>
      <c r="CU9" t="s">
        <v>61</v>
      </c>
      <c r="CV9">
        <f>CU2+CV8</f>
        <v>1.0329100459967595</v>
      </c>
      <c r="CW9">
        <v>1967</v>
      </c>
      <c r="CX9">
        <v>862.9</v>
      </c>
      <c r="CY9" t="s">
        <v>61</v>
      </c>
      <c r="CZ9">
        <f>CY2+CZ8</f>
        <v>1.033077800317604</v>
      </c>
      <c r="DA9">
        <v>1967</v>
      </c>
      <c r="DB9">
        <v>862.9</v>
      </c>
      <c r="DC9" t="s">
        <v>61</v>
      </c>
      <c r="DD9">
        <f>DC2+DD8</f>
        <v>1.032526823319228</v>
      </c>
      <c r="DE9">
        <v>1967</v>
      </c>
      <c r="DF9">
        <v>862.9</v>
      </c>
      <c r="DG9" t="s">
        <v>61</v>
      </c>
      <c r="DH9">
        <f>DG2+DH8</f>
        <v>1.0327305274617768</v>
      </c>
      <c r="DI9">
        <v>1967</v>
      </c>
      <c r="DJ9">
        <v>862.9</v>
      </c>
      <c r="DK9" t="s">
        <v>61</v>
      </c>
      <c r="DL9">
        <f>DK2+DL8</f>
        <v>1.0322103611884554</v>
      </c>
      <c r="DM9">
        <v>1967</v>
      </c>
      <c r="DN9">
        <v>862.9</v>
      </c>
      <c r="DO9" t="s">
        <v>61</v>
      </c>
      <c r="DP9">
        <f>DO2+DP8</f>
        <v>1.0323508335868654</v>
      </c>
      <c r="DQ9">
        <v>1967</v>
      </c>
      <c r="DR9">
        <v>862.9</v>
      </c>
    </row>
    <row r="10" spans="2:124">
      <c r="B10">
        <v>2.0893765118829274E-2</v>
      </c>
      <c r="C10" s="44">
        <v>0.36082393975924576</v>
      </c>
      <c r="D10">
        <v>14.677368282858952</v>
      </c>
      <c r="E10">
        <v>1968</v>
      </c>
      <c r="F10">
        <v>974.4</v>
      </c>
      <c r="G10" t="s">
        <v>62</v>
      </c>
      <c r="H10">
        <f>G2-H8</f>
        <v>1.0098421025974664</v>
      </c>
      <c r="I10">
        <v>1969</v>
      </c>
      <c r="J10">
        <v>87</v>
      </c>
      <c r="K10" t="s">
        <v>62</v>
      </c>
      <c r="L10">
        <f>K2-L8</f>
        <v>1.0038871885936436</v>
      </c>
      <c r="M10">
        <v>1969</v>
      </c>
      <c r="N10">
        <v>87</v>
      </c>
      <c r="O10" t="s">
        <v>62</v>
      </c>
      <c r="P10">
        <f>O2-P8</f>
        <v>1.0107305986237656</v>
      </c>
      <c r="Q10">
        <v>1969</v>
      </c>
      <c r="R10">
        <v>87</v>
      </c>
      <c r="S10" t="s">
        <v>62</v>
      </c>
      <c r="T10">
        <f>S2-T8</f>
        <v>1.0062087696424371</v>
      </c>
      <c r="U10">
        <v>1969</v>
      </c>
      <c r="V10">
        <v>87</v>
      </c>
      <c r="W10" t="s">
        <v>62</v>
      </c>
      <c r="X10">
        <f>W2-X8</f>
        <v>1.0117638060905123</v>
      </c>
      <c r="Y10">
        <v>1969</v>
      </c>
      <c r="Z10">
        <v>87</v>
      </c>
      <c r="AA10" t="s">
        <v>62</v>
      </c>
      <c r="AB10">
        <f>AA2-AB8</f>
        <v>1.0086103861516673</v>
      </c>
      <c r="AC10">
        <v>1969</v>
      </c>
      <c r="AD10">
        <v>87</v>
      </c>
      <c r="AE10" t="s">
        <v>62</v>
      </c>
      <c r="AF10">
        <f>AE2-AF8</f>
        <v>1.011287922951174</v>
      </c>
      <c r="AG10">
        <v>1969</v>
      </c>
      <c r="AH10">
        <v>87</v>
      </c>
      <c r="AI10" t="s">
        <v>62</v>
      </c>
      <c r="AJ10">
        <f>AI2-AJ8</f>
        <v>1.0097590072633611</v>
      </c>
      <c r="AK10">
        <v>1969</v>
      </c>
      <c r="AL10">
        <v>87</v>
      </c>
      <c r="AM10" t="s">
        <v>62</v>
      </c>
      <c r="AN10">
        <f>AM2-AN8</f>
        <v>1.0096539416367831</v>
      </c>
      <c r="AO10">
        <v>1969</v>
      </c>
      <c r="AP10">
        <v>87</v>
      </c>
      <c r="AQ10" t="s">
        <v>62</v>
      </c>
      <c r="AR10">
        <f>AQ2-AR8</f>
        <v>1.0096561059317035</v>
      </c>
      <c r="AS10">
        <v>1968</v>
      </c>
      <c r="AT10">
        <v>974.4</v>
      </c>
      <c r="AU10" t="s">
        <v>62</v>
      </c>
      <c r="AV10">
        <f>AU2-AV8</f>
        <v>1.0105516334270686</v>
      </c>
      <c r="AW10">
        <v>1968</v>
      </c>
      <c r="AX10">
        <v>974.4</v>
      </c>
      <c r="AY10" t="s">
        <v>62</v>
      </c>
      <c r="AZ10">
        <f>AY2-AZ8</f>
        <v>1.0096244933606935</v>
      </c>
      <c r="BA10">
        <v>1968</v>
      </c>
      <c r="BB10">
        <v>974.4</v>
      </c>
      <c r="BC10" t="s">
        <v>62</v>
      </c>
      <c r="BD10">
        <f>BC2-BD8</f>
        <v>1.0094613644197501</v>
      </c>
      <c r="BE10">
        <v>1968</v>
      </c>
      <c r="BF10">
        <v>974.4</v>
      </c>
      <c r="BG10" t="s">
        <v>62</v>
      </c>
      <c r="BH10">
        <f>BG2-BH8</f>
        <v>1.0095019464284793</v>
      </c>
      <c r="BI10">
        <v>1968</v>
      </c>
      <c r="BJ10">
        <v>974.4</v>
      </c>
      <c r="BK10" t="s">
        <v>62</v>
      </c>
      <c r="BL10">
        <f>BK2-BL8</f>
        <v>1.0094622381743119</v>
      </c>
      <c r="BM10">
        <v>1968</v>
      </c>
      <c r="BN10">
        <v>974.4</v>
      </c>
      <c r="BO10" t="s">
        <v>62</v>
      </c>
      <c r="BP10">
        <f>BO2-BP8</f>
        <v>1.0094148632948476</v>
      </c>
      <c r="BQ10">
        <v>1968</v>
      </c>
      <c r="BR10">
        <v>974.4</v>
      </c>
      <c r="BS10" t="s">
        <v>62</v>
      </c>
      <c r="BT10">
        <f>BS2-BT8</f>
        <v>1.0096288966794189</v>
      </c>
      <c r="BU10">
        <v>1968</v>
      </c>
      <c r="BV10">
        <v>974.4</v>
      </c>
      <c r="BW10" t="s">
        <v>62</v>
      </c>
      <c r="BX10">
        <f>BW2-BX8</f>
        <v>1.0113181954381365</v>
      </c>
      <c r="BY10">
        <v>1968</v>
      </c>
      <c r="BZ10">
        <v>974.4</v>
      </c>
      <c r="CA10" t="s">
        <v>62</v>
      </c>
      <c r="CB10">
        <f>CA2-CB8</f>
        <v>1.0094026559961318</v>
      </c>
      <c r="CC10">
        <v>1968</v>
      </c>
      <c r="CD10">
        <v>974.4</v>
      </c>
      <c r="CE10" t="s">
        <v>62</v>
      </c>
      <c r="CF10">
        <f>CE2-CF8</f>
        <v>1.0100202367553561</v>
      </c>
      <c r="CG10">
        <v>1968</v>
      </c>
      <c r="CH10">
        <v>974.4</v>
      </c>
      <c r="CI10" t="s">
        <v>62</v>
      </c>
      <c r="CJ10">
        <f>CI2-CJ8</f>
        <v>1.0107864859351403</v>
      </c>
      <c r="CK10">
        <v>1968</v>
      </c>
      <c r="CL10">
        <v>974.4</v>
      </c>
      <c r="CM10" t="s">
        <v>62</v>
      </c>
      <c r="CN10">
        <f>CM2-CN8</f>
        <v>1.0107864859351403</v>
      </c>
      <c r="CO10">
        <v>1968</v>
      </c>
      <c r="CP10">
        <v>974.4</v>
      </c>
      <c r="CQ10" t="s">
        <v>62</v>
      </c>
      <c r="CR10">
        <f>CQ2-CR8</f>
        <v>1.0097448400512734</v>
      </c>
      <c r="CS10">
        <v>1968</v>
      </c>
      <c r="CT10">
        <v>974.4</v>
      </c>
      <c r="CU10" t="s">
        <v>62</v>
      </c>
      <c r="CV10">
        <f>CU2-CV8</f>
        <v>1.0096247926870277</v>
      </c>
      <c r="CW10">
        <v>1968</v>
      </c>
      <c r="CX10">
        <v>974.4</v>
      </c>
      <c r="CY10" t="s">
        <v>62</v>
      </c>
      <c r="CZ10">
        <f>CY2-CZ8</f>
        <v>1.0098745067762149</v>
      </c>
      <c r="DA10">
        <v>1968</v>
      </c>
      <c r="DB10">
        <v>974.4</v>
      </c>
      <c r="DC10" t="s">
        <v>62</v>
      </c>
      <c r="DD10">
        <f>DC2-DD8</f>
        <v>1.0092947516736215</v>
      </c>
      <c r="DE10">
        <v>1968</v>
      </c>
      <c r="DF10">
        <v>974.4</v>
      </c>
      <c r="DG10" t="s">
        <v>62</v>
      </c>
      <c r="DH10">
        <f>DG2-DH8</f>
        <v>1.0094093415386709</v>
      </c>
      <c r="DI10">
        <v>1968</v>
      </c>
      <c r="DJ10">
        <v>974.4</v>
      </c>
      <c r="DK10" t="s">
        <v>62</v>
      </c>
      <c r="DL10">
        <f>DK2-DL8</f>
        <v>1.0090175059969815</v>
      </c>
      <c r="DM10">
        <v>1968</v>
      </c>
      <c r="DN10">
        <v>974.4</v>
      </c>
      <c r="DO10" t="s">
        <v>62</v>
      </c>
      <c r="DP10">
        <f>DO2-DP8</f>
        <v>1.0090433548298523</v>
      </c>
      <c r="DQ10">
        <v>1968</v>
      </c>
      <c r="DR10">
        <v>974.4</v>
      </c>
    </row>
    <row r="11" spans="2:124">
      <c r="B11">
        <v>2.1139422260558517E-2</v>
      </c>
      <c r="C11" s="44">
        <v>0.39350741781897441</v>
      </c>
      <c r="D11">
        <v>16.869444349180075</v>
      </c>
      <c r="E11">
        <v>1969</v>
      </c>
      <c r="F11">
        <v>87</v>
      </c>
      <c r="G11" t="s">
        <v>63</v>
      </c>
      <c r="H11" s="45">
        <f>LN(G2)</f>
        <v>2.0946002885052037E-2</v>
      </c>
      <c r="I11">
        <v>1973</v>
      </c>
      <c r="J11">
        <v>1715.7</v>
      </c>
      <c r="K11" t="s">
        <v>63</v>
      </c>
      <c r="L11" s="45">
        <f>LN(K2)</f>
        <v>1.5466075516862061E-2</v>
      </c>
      <c r="M11">
        <v>1973</v>
      </c>
      <c r="N11">
        <v>1715.7</v>
      </c>
      <c r="O11" t="s">
        <v>63</v>
      </c>
      <c r="P11" s="45">
        <f>LN(O2)</f>
        <v>2.3073732105661226E-2</v>
      </c>
      <c r="Q11">
        <v>1973</v>
      </c>
      <c r="R11">
        <v>1715.7</v>
      </c>
      <c r="S11" t="s">
        <v>63</v>
      </c>
      <c r="T11" s="45">
        <f>LN(S2)</f>
        <v>1.8508319395000972E-2</v>
      </c>
      <c r="U11">
        <v>1973</v>
      </c>
      <c r="V11">
        <v>1715.7</v>
      </c>
      <c r="W11" t="s">
        <v>63</v>
      </c>
      <c r="X11" s="45">
        <f>LN(W2)</f>
        <v>2.3674391273977177E-2</v>
      </c>
      <c r="Y11">
        <v>1973</v>
      </c>
      <c r="Z11">
        <v>1715.7</v>
      </c>
      <c r="AA11" t="s">
        <v>63</v>
      </c>
      <c r="AB11" s="45">
        <f>LN(AA2)</f>
        <v>2.0346737537244114E-2</v>
      </c>
      <c r="AC11">
        <v>1973</v>
      </c>
      <c r="AD11">
        <v>1715.7</v>
      </c>
      <c r="AE11" t="s">
        <v>63</v>
      </c>
      <c r="AF11" s="45">
        <f>LN(AE2)</f>
        <v>2.2285571389004267E-2</v>
      </c>
      <c r="AG11">
        <v>1973</v>
      </c>
      <c r="AH11">
        <v>1715.7</v>
      </c>
      <c r="AI11" t="s">
        <v>63</v>
      </c>
      <c r="AJ11" s="45">
        <f>LN(AI2)</f>
        <v>2.1014570322371189E-2</v>
      </c>
      <c r="AK11">
        <v>1973</v>
      </c>
      <c r="AL11">
        <v>1715.7</v>
      </c>
      <c r="AM11" t="s">
        <v>63</v>
      </c>
      <c r="AN11" s="45">
        <f>LN(AM2)</f>
        <v>2.0919732566347507E-2</v>
      </c>
      <c r="AO11">
        <v>1973</v>
      </c>
      <c r="AP11">
        <v>1715.7</v>
      </c>
      <c r="AQ11" t="s">
        <v>63</v>
      </c>
      <c r="AR11" s="45">
        <f>LN(AQ2)</f>
        <v>2.0893765118829274E-2</v>
      </c>
      <c r="AS11">
        <v>1973</v>
      </c>
      <c r="AT11">
        <v>1715.7</v>
      </c>
      <c r="AU11" t="s">
        <v>63</v>
      </c>
      <c r="AV11" s="45">
        <f>LN(AU2)</f>
        <v>2.1139422260558517E-2</v>
      </c>
      <c r="AW11">
        <v>1969</v>
      </c>
      <c r="AX11">
        <v>87</v>
      </c>
      <c r="AY11" t="s">
        <v>63</v>
      </c>
      <c r="AZ11" s="45">
        <f>LN(AY2)</f>
        <v>2.0677569272387907E-2</v>
      </c>
      <c r="BA11">
        <v>1969</v>
      </c>
      <c r="BB11">
        <v>87</v>
      </c>
      <c r="BC11" t="s">
        <v>63</v>
      </c>
      <c r="BD11" s="45">
        <f>LN(BC2)</f>
        <v>2.0536973573268755E-2</v>
      </c>
      <c r="BE11">
        <v>1969</v>
      </c>
      <c r="BF11">
        <v>87</v>
      </c>
      <c r="BG11" t="s">
        <v>63</v>
      </c>
      <c r="BH11" s="45">
        <f>LN(BG2)</f>
        <v>2.0854384347880131E-2</v>
      </c>
      <c r="BI11">
        <v>1969</v>
      </c>
      <c r="BJ11">
        <v>87</v>
      </c>
      <c r="BK11" t="s">
        <v>63</v>
      </c>
      <c r="BL11" s="45">
        <f>LN(BK2)</f>
        <v>2.0535075934969938E-2</v>
      </c>
      <c r="BM11">
        <v>1969</v>
      </c>
      <c r="BN11">
        <v>87</v>
      </c>
      <c r="BO11" t="s">
        <v>63</v>
      </c>
      <c r="BP11" s="45">
        <f>LN(BO2)</f>
        <v>2.0519031968338052E-2</v>
      </c>
      <c r="BQ11">
        <v>1969</v>
      </c>
      <c r="BR11">
        <v>87</v>
      </c>
      <c r="BS11" t="s">
        <v>63</v>
      </c>
      <c r="BT11" s="45">
        <f>LN(BS2)</f>
        <v>2.1014584214657985E-2</v>
      </c>
      <c r="BU11">
        <v>1969</v>
      </c>
      <c r="BV11">
        <v>87</v>
      </c>
      <c r="BW11" t="s">
        <v>63</v>
      </c>
      <c r="BX11" s="45">
        <f>LN(BW2)</f>
        <v>2.1933154630442053E-2</v>
      </c>
      <c r="BY11">
        <v>1969</v>
      </c>
      <c r="BZ11">
        <v>87</v>
      </c>
      <c r="CA11" t="s">
        <v>63</v>
      </c>
      <c r="CB11" s="45">
        <f>LN(CA2)</f>
        <v>2.0804736221812961E-2</v>
      </c>
      <c r="CC11">
        <v>1969</v>
      </c>
      <c r="CD11">
        <v>87</v>
      </c>
      <c r="CE11" t="s">
        <v>63</v>
      </c>
      <c r="CF11" s="45">
        <f>LN(CE2)</f>
        <v>2.1332248305507538E-2</v>
      </c>
      <c r="CG11">
        <v>1969</v>
      </c>
      <c r="CH11">
        <v>87</v>
      </c>
      <c r="CI11" t="s">
        <v>63</v>
      </c>
      <c r="CJ11" s="45">
        <f>LN(CI2)</f>
        <v>2.1789518814528376E-2</v>
      </c>
      <c r="CK11">
        <v>1969</v>
      </c>
      <c r="CL11">
        <v>87</v>
      </c>
      <c r="CM11" t="s">
        <v>63</v>
      </c>
      <c r="CN11" s="45">
        <f>LN(CM2)</f>
        <v>2.1789518814528376E-2</v>
      </c>
      <c r="CO11">
        <v>1969</v>
      </c>
      <c r="CP11">
        <v>87</v>
      </c>
      <c r="CQ11" t="s">
        <v>63</v>
      </c>
      <c r="CR11" s="45">
        <f>LN(CQ2)</f>
        <v>2.1146959973232418E-2</v>
      </c>
      <c r="CS11">
        <v>1969</v>
      </c>
      <c r="CT11">
        <v>87</v>
      </c>
      <c r="CU11" t="s">
        <v>63</v>
      </c>
      <c r="CV11" s="45">
        <f>LN(CU2)</f>
        <v>2.1044423929735736E-2</v>
      </c>
      <c r="CW11">
        <v>1969</v>
      </c>
      <c r="CX11">
        <v>87</v>
      </c>
      <c r="CY11" t="s">
        <v>63</v>
      </c>
      <c r="CZ11" s="45">
        <f>LN(CY2)</f>
        <v>2.1248790457686368E-2</v>
      </c>
      <c r="DA11">
        <v>1969</v>
      </c>
      <c r="DB11">
        <v>87</v>
      </c>
      <c r="DC11" t="s">
        <v>63</v>
      </c>
      <c r="DD11" s="45">
        <f>LN(DC2)</f>
        <v>2.0695157790375295E-2</v>
      </c>
      <c r="DE11">
        <v>1969</v>
      </c>
      <c r="DF11">
        <v>87</v>
      </c>
      <c r="DG11" t="s">
        <v>63</v>
      </c>
      <c r="DH11" s="45">
        <f>LN(DG2)</f>
        <v>2.0851032919270512E-2</v>
      </c>
      <c r="DI11">
        <v>1969</v>
      </c>
      <c r="DJ11">
        <v>87</v>
      </c>
      <c r="DK11" t="s">
        <v>63</v>
      </c>
      <c r="DL11" s="45">
        <f>LN(DK2)</f>
        <v>2.0404341908762984E-2</v>
      </c>
      <c r="DM11">
        <v>1969</v>
      </c>
      <c r="DN11">
        <v>87</v>
      </c>
      <c r="DO11" t="s">
        <v>63</v>
      </c>
      <c r="DP11" s="45">
        <f>LN(DO2)</f>
        <v>2.0485819561657442E-2</v>
      </c>
      <c r="DQ11">
        <v>1969</v>
      </c>
      <c r="DR11">
        <v>87</v>
      </c>
    </row>
    <row r="12" spans="2:124">
      <c r="B12">
        <v>2.0677569272387907E-2</v>
      </c>
      <c r="C12" s="44">
        <v>0.36370860300551422</v>
      </c>
      <c r="D12">
        <v>14.861781446064908</v>
      </c>
      <c r="E12">
        <v>1973</v>
      </c>
      <c r="F12">
        <v>1715.7</v>
      </c>
      <c r="G12" t="s">
        <v>64</v>
      </c>
      <c r="H12" s="45">
        <f>LN(H9)</f>
        <v>3.1975024093112148E-2</v>
      </c>
      <c r="I12">
        <v>1977</v>
      </c>
      <c r="J12">
        <v>1842.5</v>
      </c>
      <c r="K12" t="s">
        <v>64</v>
      </c>
      <c r="L12" s="45">
        <f>LN(L9)</f>
        <v>2.6919789004296046E-2</v>
      </c>
      <c r="M12">
        <v>1977</v>
      </c>
      <c r="N12">
        <v>1842.5</v>
      </c>
      <c r="O12" t="s">
        <v>64</v>
      </c>
      <c r="P12" s="45">
        <f>LN(P9)</f>
        <v>3.532214400912239E-2</v>
      </c>
      <c r="Q12">
        <v>1977</v>
      </c>
      <c r="R12">
        <v>1842.5</v>
      </c>
      <c r="S12" t="s">
        <v>64</v>
      </c>
      <c r="T12" s="45">
        <f>LN(T9)</f>
        <v>3.067715746448026E-2</v>
      </c>
      <c r="U12">
        <v>1977</v>
      </c>
      <c r="V12">
        <v>1842.5</v>
      </c>
      <c r="W12" t="s">
        <v>64</v>
      </c>
      <c r="X12" s="45">
        <f>LN(X9)</f>
        <v>3.5511826945765324E-2</v>
      </c>
      <c r="Y12">
        <v>1977</v>
      </c>
      <c r="Z12">
        <v>1842.5</v>
      </c>
      <c r="AA12" t="s">
        <v>64</v>
      </c>
      <c r="AB12" s="45">
        <f>LN(AB9)</f>
        <v>3.1982949748401733E-2</v>
      </c>
      <c r="AC12">
        <v>1977</v>
      </c>
      <c r="AD12">
        <v>1842.5</v>
      </c>
      <c r="AE12" t="s">
        <v>64</v>
      </c>
      <c r="AF12" s="45">
        <f>LN(AF9)</f>
        <v>3.3225447135448186E-2</v>
      </c>
      <c r="AG12">
        <v>1977</v>
      </c>
      <c r="AH12">
        <v>1842.5</v>
      </c>
      <c r="AI12" t="s">
        <v>64</v>
      </c>
      <c r="AJ12" s="45">
        <f>LN(AJ9)</f>
        <v>3.2191116502679064E-2</v>
      </c>
      <c r="AK12">
        <v>1977</v>
      </c>
      <c r="AL12">
        <v>1842.5</v>
      </c>
      <c r="AM12" t="s">
        <v>64</v>
      </c>
      <c r="AN12" s="45">
        <f>LN(AN9)</f>
        <v>3.2105291621547065E-2</v>
      </c>
      <c r="AO12">
        <v>1977</v>
      </c>
      <c r="AP12">
        <v>1842.5</v>
      </c>
      <c r="AQ12" t="s">
        <v>64</v>
      </c>
      <c r="AR12" s="45">
        <f>LN(AR9)</f>
        <v>3.2051837735450235E-2</v>
      </c>
      <c r="AS12">
        <v>1977</v>
      </c>
      <c r="AT12">
        <v>1842.5</v>
      </c>
      <c r="AU12" t="s">
        <v>64</v>
      </c>
      <c r="AV12" s="45">
        <f>LN(AV9)</f>
        <v>3.1670408002860348E-2</v>
      </c>
      <c r="AW12">
        <v>1977</v>
      </c>
      <c r="AX12">
        <v>1842.5</v>
      </c>
      <c r="AY12" t="s">
        <v>64</v>
      </c>
      <c r="AZ12" s="45">
        <f>LN(AZ9)</f>
        <v>3.1654826699618256E-2</v>
      </c>
      <c r="BA12">
        <v>1973</v>
      </c>
      <c r="BB12">
        <v>1715.7</v>
      </c>
      <c r="BC12" t="s">
        <v>64</v>
      </c>
      <c r="BD12" s="45">
        <f>LN(BD9)</f>
        <v>3.1534763471765925E-2</v>
      </c>
      <c r="BE12">
        <v>1973</v>
      </c>
      <c r="BF12">
        <v>1715.7</v>
      </c>
      <c r="BG12" t="s">
        <v>64</v>
      </c>
      <c r="BH12" s="45">
        <f>LN(BH9)</f>
        <v>3.2123245873884716E-2</v>
      </c>
      <c r="BI12">
        <v>1973</v>
      </c>
      <c r="BJ12">
        <v>1715.7</v>
      </c>
      <c r="BK12" t="s">
        <v>64</v>
      </c>
      <c r="BL12" s="45">
        <f>LN(BL9)</f>
        <v>3.1530163068283629E-2</v>
      </c>
      <c r="BM12">
        <v>1973</v>
      </c>
      <c r="BN12">
        <v>1715.7</v>
      </c>
      <c r="BO12" t="s">
        <v>64</v>
      </c>
      <c r="BP12" s="45">
        <f>LN(BP9)</f>
        <v>3.1544330611501713E-2</v>
      </c>
      <c r="BQ12">
        <v>1973</v>
      </c>
      <c r="BR12">
        <v>1715.7</v>
      </c>
      <c r="BS12" t="s">
        <v>64</v>
      </c>
      <c r="BT12" s="45">
        <f>LN(BT9)</f>
        <v>3.2317124915144456E-2</v>
      </c>
      <c r="BU12">
        <v>1973</v>
      </c>
      <c r="BV12">
        <v>1715.7</v>
      </c>
      <c r="BW12" t="s">
        <v>64</v>
      </c>
      <c r="BX12" s="45">
        <f>LN(BX9)</f>
        <v>3.2498858119348453E-2</v>
      </c>
      <c r="BY12">
        <v>1973</v>
      </c>
      <c r="BZ12">
        <v>1715.7</v>
      </c>
      <c r="CA12" t="s">
        <v>64</v>
      </c>
      <c r="CB12" s="45">
        <f>LN(CB9)</f>
        <v>3.2121216317867844E-2</v>
      </c>
      <c r="CC12">
        <v>1973</v>
      </c>
      <c r="CD12">
        <v>1715.7</v>
      </c>
      <c r="CE12" t="s">
        <v>64</v>
      </c>
      <c r="CF12" s="45">
        <f>LN(CF9)</f>
        <v>3.2566486133154451E-2</v>
      </c>
      <c r="CG12">
        <v>1973</v>
      </c>
      <c r="CH12">
        <v>1715.7</v>
      </c>
      <c r="CI12" t="s">
        <v>64</v>
      </c>
      <c r="CJ12" s="45">
        <f>LN(CJ9)</f>
        <v>3.2729306917566675E-2</v>
      </c>
      <c r="CK12">
        <v>1973</v>
      </c>
      <c r="CL12">
        <v>1715.7</v>
      </c>
      <c r="CM12" t="s">
        <v>64</v>
      </c>
      <c r="CN12" s="45">
        <f>LN(CN9)</f>
        <v>3.2729306917566675E-2</v>
      </c>
      <c r="CO12">
        <v>1973</v>
      </c>
      <c r="CP12">
        <v>1715.7</v>
      </c>
      <c r="CQ12" t="s">
        <v>64</v>
      </c>
      <c r="CR12" s="45">
        <f>LN(CR9)</f>
        <v>3.2466650748374147E-2</v>
      </c>
      <c r="CS12">
        <v>1973</v>
      </c>
      <c r="CT12">
        <v>1715.7</v>
      </c>
      <c r="CU12" t="s">
        <v>64</v>
      </c>
      <c r="CV12" s="45">
        <f>LN(CV9)</f>
        <v>3.2380105994151059E-2</v>
      </c>
      <c r="CW12">
        <v>1973</v>
      </c>
      <c r="CX12">
        <v>1715.7</v>
      </c>
      <c r="CY12" t="s">
        <v>64</v>
      </c>
      <c r="CZ12" s="45">
        <f>LN(CZ9)</f>
        <v>3.254250222655139E-2</v>
      </c>
      <c r="DA12">
        <v>1973</v>
      </c>
      <c r="DB12">
        <v>1715.7</v>
      </c>
      <c r="DC12" t="s">
        <v>64</v>
      </c>
      <c r="DD12" s="45">
        <f>LN(DD9)</f>
        <v>3.2009024517275921E-2</v>
      </c>
      <c r="DE12">
        <v>1973</v>
      </c>
      <c r="DF12">
        <v>1715.7</v>
      </c>
      <c r="DG12" t="s">
        <v>64</v>
      </c>
      <c r="DH12" s="45">
        <f>LN(DH9)</f>
        <v>3.2206292081177763E-2</v>
      </c>
      <c r="DI12">
        <v>1973</v>
      </c>
      <c r="DJ12">
        <v>1715.7</v>
      </c>
      <c r="DK12" t="s">
        <v>64</v>
      </c>
      <c r="DL12" s="45">
        <f>LN(DL9)</f>
        <v>3.1702484648061469E-2</v>
      </c>
      <c r="DM12">
        <v>1973</v>
      </c>
      <c r="DN12">
        <v>1715.7</v>
      </c>
      <c r="DO12" t="s">
        <v>64</v>
      </c>
      <c r="DP12" s="45">
        <f>LN(DP9)</f>
        <v>3.1838564313786302E-2</v>
      </c>
      <c r="DQ12">
        <v>1973</v>
      </c>
      <c r="DR12">
        <v>1715.7</v>
      </c>
    </row>
    <row r="13" spans="2:124">
      <c r="B13">
        <v>2.0536973573268755E-2</v>
      </c>
      <c r="C13" s="44">
        <v>0.35975544863490377</v>
      </c>
      <c r="D13">
        <v>14.609482649347266</v>
      </c>
      <c r="E13">
        <v>1977</v>
      </c>
      <c r="F13">
        <v>1842.5</v>
      </c>
      <c r="G13" t="s">
        <v>65</v>
      </c>
      <c r="H13" s="45">
        <f>LN(H10)</f>
        <v>9.7939845698104301E-3</v>
      </c>
      <c r="I13">
        <v>1977</v>
      </c>
      <c r="J13">
        <v>772.5</v>
      </c>
      <c r="K13" t="s">
        <v>65</v>
      </c>
      <c r="L13" s="45">
        <f>LN(L10)</f>
        <v>3.8796529979373412E-3</v>
      </c>
      <c r="M13">
        <v>1977</v>
      </c>
      <c r="N13">
        <v>772.5</v>
      </c>
      <c r="O13" t="s">
        <v>65</v>
      </c>
      <c r="P13" s="45">
        <f>LN(P10)</f>
        <v>1.0673434324850739E-2</v>
      </c>
      <c r="Q13">
        <v>1977</v>
      </c>
      <c r="R13">
        <v>772.5</v>
      </c>
      <c r="S13" t="s">
        <v>65</v>
      </c>
      <c r="T13" s="45">
        <f>LN(T10)</f>
        <v>6.1895746427823237E-3</v>
      </c>
      <c r="U13">
        <v>1977</v>
      </c>
      <c r="V13">
        <v>772.5</v>
      </c>
      <c r="W13" t="s">
        <v>65</v>
      </c>
      <c r="X13" s="45">
        <f>LN(X10)</f>
        <v>1.1695150433651012E-2</v>
      </c>
      <c r="Y13">
        <v>1977</v>
      </c>
      <c r="Z13">
        <v>772.5</v>
      </c>
      <c r="AA13" t="s">
        <v>65</v>
      </c>
      <c r="AB13" s="45">
        <f>LN(AB10)</f>
        <v>8.5735281998409411E-3</v>
      </c>
      <c r="AC13">
        <v>1977</v>
      </c>
      <c r="AD13">
        <v>772.5</v>
      </c>
      <c r="AE13" t="s">
        <v>65</v>
      </c>
      <c r="AF13" s="45">
        <f>LN(AF10)</f>
        <v>1.1224689751618774E-2</v>
      </c>
      <c r="AG13">
        <v>1977</v>
      </c>
      <c r="AH13">
        <v>772.5</v>
      </c>
      <c r="AI13" t="s">
        <v>65</v>
      </c>
      <c r="AJ13" s="45">
        <f>LN(AJ10)</f>
        <v>9.711695712128085E-3</v>
      </c>
      <c r="AK13">
        <v>1977</v>
      </c>
      <c r="AL13">
        <v>772.5</v>
      </c>
      <c r="AM13" t="s">
        <v>65</v>
      </c>
      <c r="AN13" s="45">
        <f>LN(AN10)</f>
        <v>9.6076400986093193E-3</v>
      </c>
      <c r="AO13">
        <v>1977</v>
      </c>
      <c r="AP13">
        <v>772.5</v>
      </c>
      <c r="AQ13" t="s">
        <v>65</v>
      </c>
      <c r="AR13" s="45">
        <f>LN(AR10)</f>
        <v>9.6097836970359205E-3</v>
      </c>
      <c r="AS13">
        <v>1977</v>
      </c>
      <c r="AT13">
        <v>772.5</v>
      </c>
      <c r="AU13" t="s">
        <v>65</v>
      </c>
      <c r="AV13" s="45">
        <f>LN(AV10)</f>
        <v>1.0496353465654642E-2</v>
      </c>
      <c r="AW13">
        <v>1977</v>
      </c>
      <c r="AX13">
        <v>772.5</v>
      </c>
      <c r="AY13" t="s">
        <v>65</v>
      </c>
      <c r="AZ13" s="45">
        <f>LN(AZ10)</f>
        <v>9.578472970806301E-3</v>
      </c>
      <c r="BA13">
        <v>1977</v>
      </c>
      <c r="BB13">
        <v>772.5</v>
      </c>
      <c r="BC13" t="s">
        <v>65</v>
      </c>
      <c r="BD13" s="45">
        <f>LN(BD10)</f>
        <v>9.4168860420784026E-3</v>
      </c>
      <c r="BE13">
        <v>1977</v>
      </c>
      <c r="BF13">
        <v>1842.5</v>
      </c>
      <c r="BG13" t="s">
        <v>65</v>
      </c>
      <c r="BH13" s="45">
        <f>LN(BH10)</f>
        <v>9.4570868803171785E-3</v>
      </c>
      <c r="BI13">
        <v>1977</v>
      </c>
      <c r="BJ13">
        <v>1842.5</v>
      </c>
      <c r="BK13" t="s">
        <v>65</v>
      </c>
      <c r="BL13" s="45">
        <f>LN(BL10)</f>
        <v>9.4177516068384478E-3</v>
      </c>
      <c r="BM13">
        <v>1977</v>
      </c>
      <c r="BN13">
        <v>1842.5</v>
      </c>
      <c r="BO13" t="s">
        <v>65</v>
      </c>
      <c r="BP13" s="45">
        <f>LN(BP10)</f>
        <v>9.3708196965815154E-3</v>
      </c>
      <c r="BQ13">
        <v>1977</v>
      </c>
      <c r="BR13">
        <v>1842.5</v>
      </c>
      <c r="BS13" t="s">
        <v>65</v>
      </c>
      <c r="BT13" s="45">
        <f>LN(BT10)</f>
        <v>9.5828343043042625E-3</v>
      </c>
      <c r="BU13">
        <v>1977</v>
      </c>
      <c r="BV13">
        <v>1842.5</v>
      </c>
      <c r="BW13" t="s">
        <v>65</v>
      </c>
      <c r="BX13" s="45">
        <f>LN(BX10)</f>
        <v>1.1254623891231573E-2</v>
      </c>
      <c r="BY13">
        <v>1977</v>
      </c>
      <c r="BZ13">
        <v>1842.5</v>
      </c>
      <c r="CA13" t="s">
        <v>65</v>
      </c>
      <c r="CB13" s="45">
        <f>LN(CB10)</f>
        <v>9.3587261828296554E-3</v>
      </c>
      <c r="CC13">
        <v>1977</v>
      </c>
      <c r="CD13">
        <v>1842.5</v>
      </c>
      <c r="CE13" t="s">
        <v>65</v>
      </c>
      <c r="CF13" s="45">
        <f>LN(CF10)</f>
        <v>9.9703670438839823E-3</v>
      </c>
      <c r="CG13">
        <v>1977</v>
      </c>
      <c r="CH13">
        <v>1842.5</v>
      </c>
      <c r="CI13" t="s">
        <v>65</v>
      </c>
      <c r="CJ13" s="45">
        <f>LN(CJ10)</f>
        <v>1.0728726770129449E-2</v>
      </c>
      <c r="CK13">
        <v>1977</v>
      </c>
      <c r="CL13">
        <v>1842.5</v>
      </c>
      <c r="CM13" t="s">
        <v>65</v>
      </c>
      <c r="CN13" s="45">
        <f>LN(CN10)</f>
        <v>1.0728726770129449E-2</v>
      </c>
      <c r="CO13">
        <v>1977</v>
      </c>
      <c r="CP13">
        <v>1842.5</v>
      </c>
      <c r="CQ13" t="s">
        <v>65</v>
      </c>
      <c r="CR13" s="45">
        <f>LN(CR10)</f>
        <v>9.6976653233206943E-3</v>
      </c>
      <c r="CS13">
        <v>1977</v>
      </c>
      <c r="CT13">
        <v>1842.5</v>
      </c>
      <c r="CU13" t="s">
        <v>65</v>
      </c>
      <c r="CV13" s="45">
        <f>LN(CV10)</f>
        <v>9.5787694436947467E-3</v>
      </c>
      <c r="CW13">
        <v>1977</v>
      </c>
      <c r="CX13">
        <v>1842.5</v>
      </c>
      <c r="CY13" t="s">
        <v>65</v>
      </c>
      <c r="CZ13" s="45">
        <f>LN(CZ10)</f>
        <v>9.8260724167894484E-3</v>
      </c>
      <c r="DA13">
        <v>1977</v>
      </c>
      <c r="DB13">
        <v>1842.5</v>
      </c>
      <c r="DC13" t="s">
        <v>65</v>
      </c>
      <c r="DD13" s="45">
        <f>LN(DD10)</f>
        <v>9.2518212824685732E-3</v>
      </c>
      <c r="DE13">
        <v>1977</v>
      </c>
      <c r="DF13">
        <v>1842.5</v>
      </c>
      <c r="DG13" t="s">
        <v>65</v>
      </c>
      <c r="DH13" s="45">
        <f>LN(DH10)</f>
        <v>9.3653494271409825E-3</v>
      </c>
      <c r="DI13">
        <v>1977</v>
      </c>
      <c r="DJ13">
        <v>1842.5</v>
      </c>
      <c r="DK13" t="s">
        <v>65</v>
      </c>
      <c r="DL13" s="45">
        <f>LN(DL10)</f>
        <v>8.9770910693113878E-3</v>
      </c>
      <c r="DM13">
        <v>1977</v>
      </c>
      <c r="DN13">
        <v>1842.5</v>
      </c>
      <c r="DO13" t="s">
        <v>65</v>
      </c>
      <c r="DP13" s="45">
        <f>LN(DP10)</f>
        <v>9.0027085651699073E-3</v>
      </c>
      <c r="DQ13">
        <v>1977</v>
      </c>
      <c r="DR13">
        <v>1842.5</v>
      </c>
    </row>
    <row r="14" spans="2:124">
      <c r="B14">
        <v>2.0854384347880131E-2</v>
      </c>
      <c r="C14" s="44">
        <v>0.35540703423402775</v>
      </c>
      <c r="D14">
        <v>14.335531693406089</v>
      </c>
      <c r="E14">
        <v>1977</v>
      </c>
      <c r="F14">
        <v>772.5</v>
      </c>
      <c r="G14" t="s">
        <v>66</v>
      </c>
      <c r="H14" s="45">
        <f>H12-H11</f>
        <v>1.1029021208060111E-2</v>
      </c>
      <c r="I14">
        <v>1977</v>
      </c>
      <c r="J14">
        <v>1852.1</v>
      </c>
      <c r="K14" t="s">
        <v>66</v>
      </c>
      <c r="L14" s="45">
        <f>L12-L11</f>
        <v>1.1453713487433985E-2</v>
      </c>
      <c r="M14">
        <v>1977</v>
      </c>
      <c r="N14">
        <v>1852.1</v>
      </c>
      <c r="O14" t="s">
        <v>66</v>
      </c>
      <c r="P14" s="45">
        <f>P12-P11</f>
        <v>1.2248411903461164E-2</v>
      </c>
      <c r="Q14">
        <v>1977</v>
      </c>
      <c r="R14">
        <v>1852.1</v>
      </c>
      <c r="S14" t="s">
        <v>66</v>
      </c>
      <c r="T14" s="45">
        <f>T12-T11</f>
        <v>1.2168838069479288E-2</v>
      </c>
      <c r="U14">
        <v>1977</v>
      </c>
      <c r="V14">
        <v>1852.1</v>
      </c>
      <c r="W14" t="s">
        <v>66</v>
      </c>
      <c r="X14" s="45">
        <f>X12-X11</f>
        <v>1.1837435671788146E-2</v>
      </c>
      <c r="Y14">
        <v>1977</v>
      </c>
      <c r="Z14">
        <v>1852.1</v>
      </c>
      <c r="AA14" t="s">
        <v>66</v>
      </c>
      <c r="AB14" s="45">
        <f>AB12-AB11</f>
        <v>1.1636212211157619E-2</v>
      </c>
      <c r="AC14">
        <v>1977</v>
      </c>
      <c r="AD14">
        <v>1852.1</v>
      </c>
      <c r="AE14" t="s">
        <v>66</v>
      </c>
      <c r="AF14" s="45">
        <f>AF12-AF11</f>
        <v>1.0939875746443919E-2</v>
      </c>
      <c r="AG14">
        <v>1977</v>
      </c>
      <c r="AH14">
        <v>1852.1</v>
      </c>
      <c r="AI14" t="s">
        <v>66</v>
      </c>
      <c r="AJ14" s="45">
        <f>AJ12-AJ11</f>
        <v>1.1176546180307875E-2</v>
      </c>
      <c r="AK14">
        <v>1977</v>
      </c>
      <c r="AL14">
        <v>1852.1</v>
      </c>
      <c r="AM14" t="s">
        <v>66</v>
      </c>
      <c r="AN14" s="45">
        <f>AN12-AN11</f>
        <v>1.1185559055199558E-2</v>
      </c>
      <c r="AO14">
        <v>1977</v>
      </c>
      <c r="AP14">
        <v>1852.1</v>
      </c>
      <c r="AQ14" t="s">
        <v>66</v>
      </c>
      <c r="AR14" s="45">
        <f>AR12-AR11</f>
        <v>1.1158072616620961E-2</v>
      </c>
      <c r="AS14">
        <v>1977</v>
      </c>
      <c r="AT14">
        <v>1852.1</v>
      </c>
      <c r="AU14" t="s">
        <v>66</v>
      </c>
      <c r="AV14" s="45">
        <f>AV12-AV11</f>
        <v>1.0530985742301831E-2</v>
      </c>
      <c r="AW14">
        <v>1977</v>
      </c>
      <c r="AX14">
        <v>1852.1</v>
      </c>
      <c r="AY14" t="s">
        <v>66</v>
      </c>
      <c r="AZ14" s="45">
        <f>AZ12-AZ11</f>
        <v>1.0977257427230349E-2</v>
      </c>
      <c r="BA14">
        <v>1977</v>
      </c>
      <c r="BB14">
        <v>1852.1</v>
      </c>
      <c r="BC14" t="s">
        <v>66</v>
      </c>
      <c r="BD14" s="45">
        <f>BD12-BD11</f>
        <v>1.099778989849717E-2</v>
      </c>
      <c r="BE14">
        <v>1977</v>
      </c>
      <c r="BF14">
        <v>1852.1</v>
      </c>
      <c r="BG14" t="s">
        <v>66</v>
      </c>
      <c r="BH14" s="45">
        <f>BH12-BH11</f>
        <v>1.1268861526004585E-2</v>
      </c>
      <c r="BI14">
        <v>1977</v>
      </c>
      <c r="BJ14">
        <v>772.5</v>
      </c>
      <c r="BK14" t="s">
        <v>66</v>
      </c>
      <c r="BL14" s="45">
        <f>BL12-BL11</f>
        <v>1.0995087133313691E-2</v>
      </c>
      <c r="BM14">
        <v>1977</v>
      </c>
      <c r="BN14">
        <v>772.5</v>
      </c>
      <c r="BO14" t="s">
        <v>66</v>
      </c>
      <c r="BP14" s="45">
        <f>BP12-BP11</f>
        <v>1.1025298643163661E-2</v>
      </c>
      <c r="BQ14">
        <v>1977</v>
      </c>
      <c r="BR14">
        <v>772.5</v>
      </c>
      <c r="BS14" t="s">
        <v>66</v>
      </c>
      <c r="BT14" s="45">
        <f>BT12-BT11</f>
        <v>1.1302540700486471E-2</v>
      </c>
      <c r="BU14">
        <v>1977</v>
      </c>
      <c r="BV14">
        <v>772.5</v>
      </c>
      <c r="BW14" t="s">
        <v>66</v>
      </c>
      <c r="BX14" s="45">
        <f>BX12-BX11</f>
        <v>1.0565703488906401E-2</v>
      </c>
      <c r="BY14">
        <v>1977</v>
      </c>
      <c r="BZ14">
        <v>772.5</v>
      </c>
      <c r="CA14" t="s">
        <v>66</v>
      </c>
      <c r="CB14" s="45">
        <f>CB12-CB11</f>
        <v>1.1316480096054883E-2</v>
      </c>
      <c r="CC14">
        <v>1977</v>
      </c>
      <c r="CD14">
        <v>772.5</v>
      </c>
      <c r="CE14" t="s">
        <v>66</v>
      </c>
      <c r="CF14" s="45">
        <f>CF12-CF11</f>
        <v>1.1234237827646914E-2</v>
      </c>
      <c r="CG14">
        <v>1977</v>
      </c>
      <c r="CH14">
        <v>772.5</v>
      </c>
      <c r="CI14" t="s">
        <v>66</v>
      </c>
      <c r="CJ14" s="45">
        <f>CJ12-CJ11</f>
        <v>1.0939788103038299E-2</v>
      </c>
      <c r="CK14">
        <v>1977</v>
      </c>
      <c r="CL14">
        <v>772.5</v>
      </c>
      <c r="CM14" t="s">
        <v>66</v>
      </c>
      <c r="CN14" s="45">
        <f>CN12-CN11</f>
        <v>1.0939788103038299E-2</v>
      </c>
      <c r="CO14">
        <v>1977</v>
      </c>
      <c r="CP14">
        <v>772.5</v>
      </c>
      <c r="CQ14" t="s">
        <v>66</v>
      </c>
      <c r="CR14" s="45">
        <f>CR12-CR11</f>
        <v>1.1319690775141729E-2</v>
      </c>
      <c r="CS14">
        <v>1977</v>
      </c>
      <c r="CT14">
        <v>772.5</v>
      </c>
      <c r="CU14" t="s">
        <v>66</v>
      </c>
      <c r="CV14" s="45">
        <f>CV12-CV11</f>
        <v>1.1335682064415323E-2</v>
      </c>
      <c r="CW14">
        <v>1977</v>
      </c>
      <c r="CX14">
        <v>772.5</v>
      </c>
      <c r="CY14" t="s">
        <v>66</v>
      </c>
      <c r="CZ14" s="45">
        <f>CZ12-CZ11</f>
        <v>1.1293711768865022E-2</v>
      </c>
      <c r="DA14">
        <v>1977</v>
      </c>
      <c r="DB14">
        <v>772.5</v>
      </c>
      <c r="DC14" t="s">
        <v>66</v>
      </c>
      <c r="DD14" s="45">
        <f>DD12-DD11</f>
        <v>1.1313866726900625E-2</v>
      </c>
      <c r="DE14">
        <v>1977</v>
      </c>
      <c r="DF14">
        <v>772.5</v>
      </c>
      <c r="DG14" t="s">
        <v>66</v>
      </c>
      <c r="DH14" s="45">
        <f>DH12-DH11</f>
        <v>1.1355259161907251E-2</v>
      </c>
      <c r="DI14">
        <v>1977</v>
      </c>
      <c r="DJ14">
        <v>772.5</v>
      </c>
      <c r="DK14" t="s">
        <v>66</v>
      </c>
      <c r="DL14" s="45">
        <f>DL12-DL11</f>
        <v>1.1298142739298484E-2</v>
      </c>
      <c r="DM14">
        <v>1977</v>
      </c>
      <c r="DN14">
        <v>772.5</v>
      </c>
      <c r="DO14" t="s">
        <v>66</v>
      </c>
      <c r="DP14" s="45">
        <f>DP12-DP11</f>
        <v>1.1352744752128861E-2</v>
      </c>
      <c r="DQ14">
        <v>1977</v>
      </c>
      <c r="DR14">
        <v>772.5</v>
      </c>
    </row>
    <row r="15" spans="2:124">
      <c r="B15">
        <v>2.0535075934969938E-2</v>
      </c>
      <c r="C15" s="44">
        <v>0.35982760620658644</v>
      </c>
      <c r="D15">
        <v>14.614059981459171</v>
      </c>
      <c r="E15">
        <v>1977</v>
      </c>
      <c r="F15">
        <v>1852.1</v>
      </c>
      <c r="G15" t="s">
        <v>67</v>
      </c>
      <c r="H15" s="45">
        <f>H11-H13</f>
        <v>1.1152018315241607E-2</v>
      </c>
      <c r="I15">
        <v>1978</v>
      </c>
      <c r="J15">
        <v>1797.6</v>
      </c>
      <c r="K15" t="s">
        <v>67</v>
      </c>
      <c r="L15" s="45">
        <f>L11-L13</f>
        <v>1.158642251892472E-2</v>
      </c>
      <c r="M15">
        <v>1978</v>
      </c>
      <c r="N15">
        <v>1797.6</v>
      </c>
      <c r="O15" t="s">
        <v>67</v>
      </c>
      <c r="P15" s="45">
        <f>P11-P13</f>
        <v>1.2400297780810487E-2</v>
      </c>
      <c r="Q15">
        <v>1978</v>
      </c>
      <c r="R15">
        <v>1797.6</v>
      </c>
      <c r="S15" t="s">
        <v>67</v>
      </c>
      <c r="T15" s="45">
        <f>T11-T13</f>
        <v>1.2318744752218648E-2</v>
      </c>
      <c r="U15">
        <v>1978</v>
      </c>
      <c r="V15">
        <v>1797.6</v>
      </c>
      <c r="W15" t="s">
        <v>67</v>
      </c>
      <c r="X15" s="45">
        <f>X11-X13</f>
        <v>1.1979240840326165E-2</v>
      </c>
      <c r="Y15">
        <v>1978</v>
      </c>
      <c r="Z15">
        <v>1797.6</v>
      </c>
      <c r="AA15" t="s">
        <v>67</v>
      </c>
      <c r="AB15" s="45">
        <f>AB11-AB13</f>
        <v>1.1773209337403173E-2</v>
      </c>
      <c r="AC15">
        <v>1978</v>
      </c>
      <c r="AD15">
        <v>1797.6</v>
      </c>
      <c r="AE15" t="s">
        <v>67</v>
      </c>
      <c r="AF15" s="45">
        <f>AF11-AF13</f>
        <v>1.1060881637385493E-2</v>
      </c>
      <c r="AG15">
        <v>1978</v>
      </c>
      <c r="AH15">
        <v>1797.6</v>
      </c>
      <c r="AI15" t="s">
        <v>67</v>
      </c>
      <c r="AJ15" s="45">
        <f>AJ11-AJ13</f>
        <v>1.1302874610243104E-2</v>
      </c>
      <c r="AK15">
        <v>1978</v>
      </c>
      <c r="AL15">
        <v>1797.6</v>
      </c>
      <c r="AM15" t="s">
        <v>67</v>
      </c>
      <c r="AN15" s="45">
        <f>AN11-AN13</f>
        <v>1.1312092467738188E-2</v>
      </c>
      <c r="AO15">
        <v>1978</v>
      </c>
      <c r="AP15">
        <v>1797.6</v>
      </c>
      <c r="AQ15" t="s">
        <v>67</v>
      </c>
      <c r="AR15" s="45">
        <f>AR11-AR13</f>
        <v>1.1283981421793354E-2</v>
      </c>
      <c r="AS15">
        <v>1978</v>
      </c>
      <c r="AT15">
        <v>1797.6</v>
      </c>
      <c r="AU15" t="s">
        <v>67</v>
      </c>
      <c r="AV15" s="45">
        <f>AV11-AV13</f>
        <v>1.0643068794903876E-2</v>
      </c>
      <c r="AW15">
        <v>1978</v>
      </c>
      <c r="AX15">
        <v>1797.6</v>
      </c>
      <c r="AY15" t="s">
        <v>67</v>
      </c>
      <c r="AZ15" s="45">
        <f>AZ11-AZ13</f>
        <v>1.1099096301581606E-2</v>
      </c>
      <c r="BA15">
        <v>1978</v>
      </c>
      <c r="BB15">
        <v>1797.6</v>
      </c>
      <c r="BC15" t="s">
        <v>67</v>
      </c>
      <c r="BD15" s="45">
        <f>BD11-BD13</f>
        <v>1.1120087531190353E-2</v>
      </c>
      <c r="BE15">
        <v>1978</v>
      </c>
      <c r="BF15">
        <v>1797.6</v>
      </c>
      <c r="BG15" t="s">
        <v>67</v>
      </c>
      <c r="BH15" s="45">
        <f>BH11-BH13</f>
        <v>1.1397297467562953E-2</v>
      </c>
      <c r="BI15">
        <v>1978</v>
      </c>
      <c r="BJ15">
        <v>1797.6</v>
      </c>
      <c r="BK15" t="s">
        <v>67</v>
      </c>
      <c r="BL15" s="45">
        <f>BL11-BL13</f>
        <v>1.111732432813149E-2</v>
      </c>
      <c r="BM15">
        <v>1977</v>
      </c>
      <c r="BN15">
        <v>1852.1</v>
      </c>
      <c r="BO15" t="s">
        <v>67</v>
      </c>
      <c r="BP15" s="45">
        <f>BP11-BP13</f>
        <v>1.1148212271756537E-2</v>
      </c>
      <c r="BQ15">
        <v>1977</v>
      </c>
      <c r="BR15">
        <v>1852.1</v>
      </c>
      <c r="BS15" t="s">
        <v>67</v>
      </c>
      <c r="BT15" s="45">
        <f>BT11-BT13</f>
        <v>1.1431749910353723E-2</v>
      </c>
      <c r="BU15">
        <v>1977</v>
      </c>
      <c r="BV15">
        <v>1852.1</v>
      </c>
      <c r="BW15" t="s">
        <v>67</v>
      </c>
      <c r="BX15" s="45">
        <f>BX11-BX13</f>
        <v>1.067853073921048E-2</v>
      </c>
      <c r="BY15">
        <v>1977</v>
      </c>
      <c r="BZ15">
        <v>1852.1</v>
      </c>
      <c r="CA15" t="s">
        <v>67</v>
      </c>
      <c r="CB15" s="45">
        <f>CB11-CB13</f>
        <v>1.1446010038983306E-2</v>
      </c>
      <c r="CC15">
        <v>1977</v>
      </c>
      <c r="CD15">
        <v>1852.1</v>
      </c>
      <c r="CE15" t="s">
        <v>67</v>
      </c>
      <c r="CF15" s="45">
        <f>CF11-CF13</f>
        <v>1.1361881261623555E-2</v>
      </c>
      <c r="CG15">
        <v>1977</v>
      </c>
      <c r="CH15">
        <v>1852.1</v>
      </c>
      <c r="CI15" t="s">
        <v>67</v>
      </c>
      <c r="CJ15" s="45">
        <f>CJ11-CJ13</f>
        <v>1.1060792044398927E-2</v>
      </c>
      <c r="CK15">
        <v>1977</v>
      </c>
      <c r="CL15">
        <v>1852.1</v>
      </c>
      <c r="CM15" t="s">
        <v>67</v>
      </c>
      <c r="CN15" s="45">
        <f>CN11-CN13</f>
        <v>1.1060792044398927E-2</v>
      </c>
      <c r="CO15">
        <v>1977</v>
      </c>
      <c r="CP15">
        <v>1852.1</v>
      </c>
      <c r="CQ15" t="s">
        <v>67</v>
      </c>
      <c r="CR15" s="45">
        <f>CR11-CR13</f>
        <v>1.1449294649911724E-2</v>
      </c>
      <c r="CS15">
        <v>1977</v>
      </c>
      <c r="CT15">
        <v>1852.1</v>
      </c>
      <c r="CU15" t="s">
        <v>67</v>
      </c>
      <c r="CV15" s="45">
        <f>CV11-CV13</f>
        <v>1.1465654486040989E-2</v>
      </c>
      <c r="CW15">
        <v>1977</v>
      </c>
      <c r="CX15">
        <v>1852.1</v>
      </c>
      <c r="CY15" t="s">
        <v>67</v>
      </c>
      <c r="CZ15" s="45">
        <f>CZ11-CZ13</f>
        <v>1.142271804089692E-2</v>
      </c>
      <c r="DA15">
        <v>1977</v>
      </c>
      <c r="DB15">
        <v>1852.1</v>
      </c>
      <c r="DC15" t="s">
        <v>67</v>
      </c>
      <c r="DD15" s="45">
        <f>DD11-DD13</f>
        <v>1.1443336507906722E-2</v>
      </c>
      <c r="DE15">
        <v>1977</v>
      </c>
      <c r="DF15">
        <v>1852.1</v>
      </c>
      <c r="DG15" t="s">
        <v>67</v>
      </c>
      <c r="DH15" s="45">
        <f>DH11-DH13</f>
        <v>1.148568349212953E-2</v>
      </c>
      <c r="DI15">
        <v>1977</v>
      </c>
      <c r="DJ15">
        <v>1852.1</v>
      </c>
      <c r="DK15" t="s">
        <v>67</v>
      </c>
      <c r="DL15" s="45">
        <f>DL11-DL13</f>
        <v>1.1427250839451597E-2</v>
      </c>
      <c r="DM15">
        <v>1977</v>
      </c>
      <c r="DN15">
        <v>1852.1</v>
      </c>
      <c r="DO15" t="s">
        <v>67</v>
      </c>
      <c r="DP15" s="45">
        <f>DP11-DP13</f>
        <v>1.1483110996487534E-2</v>
      </c>
      <c r="DQ15">
        <v>1977</v>
      </c>
      <c r="DR15">
        <v>1852.1</v>
      </c>
    </row>
    <row r="16" spans="2:124">
      <c r="B16">
        <v>2.0519031968338052E-2</v>
      </c>
      <c r="C16" s="44">
        <v>0.35820539735232559</v>
      </c>
      <c r="D16">
        <v>14.511403325517222</v>
      </c>
      <c r="E16">
        <v>1978</v>
      </c>
      <c r="F16">
        <v>1797.6</v>
      </c>
      <c r="G16" t="s">
        <v>68</v>
      </c>
      <c r="H16" s="46">
        <f>AVERAGE(H14:H15)</f>
        <v>1.1090519761650859E-2</v>
      </c>
      <c r="I16">
        <v>1982</v>
      </c>
      <c r="J16">
        <v>586</v>
      </c>
      <c r="K16" t="s">
        <v>68</v>
      </c>
      <c r="L16" s="46">
        <f>AVERAGE(L14:L15)</f>
        <v>1.1520068003179352E-2</v>
      </c>
      <c r="M16">
        <v>1982</v>
      </c>
      <c r="N16">
        <v>586</v>
      </c>
      <c r="O16" t="s">
        <v>68</v>
      </c>
      <c r="P16" s="46">
        <f>AVERAGE(P14:P15)</f>
        <v>1.2324354842135826E-2</v>
      </c>
      <c r="Q16">
        <v>1982</v>
      </c>
      <c r="R16">
        <v>586</v>
      </c>
      <c r="S16" t="s">
        <v>68</v>
      </c>
      <c r="T16" s="46">
        <f>AVERAGE(T14:T15)</f>
        <v>1.2243791410848968E-2</v>
      </c>
      <c r="U16">
        <v>1982</v>
      </c>
      <c r="V16">
        <v>586</v>
      </c>
      <c r="W16" t="s">
        <v>68</v>
      </c>
      <c r="X16" s="46">
        <f>AVERAGE(X14:X15)</f>
        <v>1.1908338256057156E-2</v>
      </c>
      <c r="Y16">
        <v>1982</v>
      </c>
      <c r="Z16">
        <v>586</v>
      </c>
      <c r="AA16" t="s">
        <v>68</v>
      </c>
      <c r="AB16" s="46">
        <f>AVERAGE(AB14:AB15)</f>
        <v>1.1704710774280397E-2</v>
      </c>
      <c r="AC16">
        <v>1982</v>
      </c>
      <c r="AD16">
        <v>586</v>
      </c>
      <c r="AE16" t="s">
        <v>68</v>
      </c>
      <c r="AF16" s="46">
        <f>AVERAGE(AF14:AF15)</f>
        <v>1.1000378691914706E-2</v>
      </c>
      <c r="AG16">
        <v>1982</v>
      </c>
      <c r="AH16">
        <v>586</v>
      </c>
      <c r="AI16" t="s">
        <v>68</v>
      </c>
      <c r="AJ16" s="46">
        <f>AVERAGE(AJ14:AJ15)</f>
        <v>1.1239710395275489E-2</v>
      </c>
      <c r="AK16">
        <v>1982</v>
      </c>
      <c r="AL16">
        <v>586</v>
      </c>
      <c r="AM16" t="s">
        <v>68</v>
      </c>
      <c r="AN16" s="46">
        <f>AVERAGE(AN14:AN15)</f>
        <v>1.1248825761468873E-2</v>
      </c>
      <c r="AO16">
        <v>1982</v>
      </c>
      <c r="AP16">
        <v>586</v>
      </c>
      <c r="AQ16" t="s">
        <v>68</v>
      </c>
      <c r="AR16" s="46">
        <f>AVERAGE(AR14:AR15)</f>
        <v>1.1221027019207158E-2</v>
      </c>
      <c r="AS16">
        <v>1982</v>
      </c>
      <c r="AT16">
        <v>586</v>
      </c>
      <c r="AU16" t="s">
        <v>68</v>
      </c>
      <c r="AV16" s="46">
        <f>AVERAGE(AV14:AV15)</f>
        <v>1.0587027268602854E-2</v>
      </c>
      <c r="AW16">
        <v>1982</v>
      </c>
      <c r="AX16">
        <v>586</v>
      </c>
      <c r="AY16" t="s">
        <v>68</v>
      </c>
      <c r="AZ16" s="46">
        <f>AVERAGE(AZ14:AZ15)</f>
        <v>1.1038176864405978E-2</v>
      </c>
      <c r="BA16">
        <v>1982</v>
      </c>
      <c r="BB16">
        <v>586</v>
      </c>
      <c r="BC16" t="s">
        <v>68</v>
      </c>
      <c r="BD16" s="46">
        <f>AVERAGE(BD14:BD15)</f>
        <v>1.1058938714843761E-2</v>
      </c>
      <c r="BE16">
        <v>1982</v>
      </c>
      <c r="BF16">
        <v>586</v>
      </c>
      <c r="BG16" t="s">
        <v>68</v>
      </c>
      <c r="BH16" s="46">
        <f>AVERAGE(BH14:BH15)</f>
        <v>1.133307949678377E-2</v>
      </c>
      <c r="BI16">
        <v>1982</v>
      </c>
      <c r="BJ16">
        <v>586</v>
      </c>
      <c r="BK16" t="s">
        <v>68</v>
      </c>
      <c r="BL16" s="46">
        <f>AVERAGE(BL14:BL15)</f>
        <v>1.105620573072259E-2</v>
      </c>
      <c r="BM16">
        <v>1982</v>
      </c>
      <c r="BN16">
        <v>586</v>
      </c>
      <c r="BO16" t="s">
        <v>68</v>
      </c>
      <c r="BP16" s="46">
        <f>AVERAGE(BP14:BP15)</f>
        <v>1.1086755457460098E-2</v>
      </c>
      <c r="BQ16">
        <v>1978</v>
      </c>
      <c r="BR16">
        <v>1797.6</v>
      </c>
      <c r="BS16" t="s">
        <v>68</v>
      </c>
      <c r="BT16" s="46">
        <f>AVERAGE(BT14:BT15)</f>
        <v>1.1367145305420098E-2</v>
      </c>
      <c r="BU16">
        <v>1978</v>
      </c>
      <c r="BV16">
        <v>1797.6</v>
      </c>
      <c r="BW16" t="s">
        <v>68</v>
      </c>
      <c r="BX16" s="46">
        <f>AVERAGE(BX14:BX15)</f>
        <v>1.062211711405844E-2</v>
      </c>
      <c r="BY16">
        <v>1978</v>
      </c>
      <c r="BZ16">
        <v>1797.6</v>
      </c>
      <c r="CA16" t="s">
        <v>68</v>
      </c>
      <c r="CB16" s="46">
        <f>AVERAGE(CB14:CB15)</f>
        <v>1.1381245067519094E-2</v>
      </c>
      <c r="CC16">
        <v>1978</v>
      </c>
      <c r="CD16">
        <v>1797.6</v>
      </c>
      <c r="CE16" t="s">
        <v>68</v>
      </c>
      <c r="CF16" s="46">
        <f>AVERAGE(CF14:CF15)</f>
        <v>1.1298059544635235E-2</v>
      </c>
      <c r="CG16">
        <v>1978</v>
      </c>
      <c r="CH16">
        <v>1797.6</v>
      </c>
      <c r="CI16" t="s">
        <v>68</v>
      </c>
      <c r="CJ16" s="46">
        <f>AVERAGE(CJ14:CJ15)</f>
        <v>1.1000290073718614E-2</v>
      </c>
      <c r="CK16">
        <v>1978</v>
      </c>
      <c r="CL16">
        <v>1797.6</v>
      </c>
      <c r="CM16" t="s">
        <v>68</v>
      </c>
      <c r="CN16" s="46">
        <f>AVERAGE(CN14:CN15)</f>
        <v>1.1000290073718614E-2</v>
      </c>
      <c r="CO16">
        <v>1978</v>
      </c>
      <c r="CP16">
        <v>1797.6</v>
      </c>
      <c r="CQ16" t="s">
        <v>68</v>
      </c>
      <c r="CR16" s="46">
        <f>AVERAGE(CR14:CR15)</f>
        <v>1.1384492712526726E-2</v>
      </c>
      <c r="CS16">
        <v>1978</v>
      </c>
      <c r="CT16">
        <v>1797.6</v>
      </c>
      <c r="CU16" t="s">
        <v>68</v>
      </c>
      <c r="CV16" s="46">
        <f>AVERAGE(CV14:CV15)</f>
        <v>1.1400668275228155E-2</v>
      </c>
      <c r="CW16">
        <v>1978</v>
      </c>
      <c r="CX16">
        <v>1797.6</v>
      </c>
      <c r="CY16" t="s">
        <v>68</v>
      </c>
      <c r="CZ16" s="46">
        <f>AVERAGE(CZ14:CZ15)</f>
        <v>1.1358214904880971E-2</v>
      </c>
      <c r="DA16">
        <v>1978</v>
      </c>
      <c r="DB16">
        <v>1797.6</v>
      </c>
      <c r="DC16" t="s">
        <v>68</v>
      </c>
      <c r="DD16" s="46">
        <f>AVERAGE(DD14:DD15)</f>
        <v>1.1378601617403674E-2</v>
      </c>
      <c r="DE16">
        <v>1978</v>
      </c>
      <c r="DF16">
        <v>1797.6</v>
      </c>
      <c r="DG16" t="s">
        <v>68</v>
      </c>
      <c r="DH16" s="46">
        <f>AVERAGE(DH14:DH15)</f>
        <v>1.142047132701839E-2</v>
      </c>
      <c r="DI16">
        <v>1978</v>
      </c>
      <c r="DJ16">
        <v>1797.6</v>
      </c>
      <c r="DK16" t="s">
        <v>68</v>
      </c>
      <c r="DL16" s="46">
        <f>AVERAGE(DL14:DL15)</f>
        <v>1.136269678937504E-2</v>
      </c>
      <c r="DM16">
        <v>1978</v>
      </c>
      <c r="DN16">
        <v>1797.6</v>
      </c>
      <c r="DO16" t="s">
        <v>68</v>
      </c>
      <c r="DP16" s="46">
        <f>AVERAGE(DP14:DP15)</f>
        <v>1.1417927874308197E-2</v>
      </c>
      <c r="DQ16">
        <v>1978</v>
      </c>
      <c r="DR16">
        <v>1797.6</v>
      </c>
    </row>
    <row r="17" spans="1:122">
      <c r="B17">
        <v>2.1014584214657985E-2</v>
      </c>
      <c r="C17" s="44">
        <v>0.35746748609108803</v>
      </c>
      <c r="D17">
        <v>14.464878332500799</v>
      </c>
      <c r="E17">
        <v>1982</v>
      </c>
      <c r="F17">
        <v>586</v>
      </c>
      <c r="G17" t="s">
        <v>69</v>
      </c>
      <c r="H17">
        <f>TINV(0.3173,H5)</f>
        <v>1.0188871635204584</v>
      </c>
      <c r="I17">
        <v>1983</v>
      </c>
      <c r="J17">
        <v>116.8</v>
      </c>
      <c r="K17" t="s">
        <v>69</v>
      </c>
      <c r="L17">
        <f>TINV(0.3173,L5)</f>
        <v>1.0196267136079915</v>
      </c>
      <c r="M17">
        <v>1983</v>
      </c>
      <c r="N17">
        <v>116.8</v>
      </c>
      <c r="O17" t="s">
        <v>69</v>
      </c>
      <c r="P17">
        <f>TINV(0.3173,P5)</f>
        <v>1.0196267136079915</v>
      </c>
      <c r="Q17">
        <v>1983</v>
      </c>
      <c r="R17">
        <v>116.8</v>
      </c>
      <c r="S17" t="s">
        <v>69</v>
      </c>
      <c r="T17">
        <f>TINV(0.3173,T5)</f>
        <v>1.0196267136079915</v>
      </c>
      <c r="U17">
        <v>1983</v>
      </c>
      <c r="V17">
        <v>116.8</v>
      </c>
      <c r="W17" t="s">
        <v>69</v>
      </c>
      <c r="X17">
        <f>TINV(0.3173,X5)</f>
        <v>1.0196267136079915</v>
      </c>
      <c r="Y17">
        <v>1983</v>
      </c>
      <c r="Z17">
        <v>116.8</v>
      </c>
      <c r="AA17" t="s">
        <v>69</v>
      </c>
      <c r="AB17">
        <f>TINV(0.3173,AB5)</f>
        <v>1.0196267136079915</v>
      </c>
      <c r="AC17">
        <v>1983</v>
      </c>
      <c r="AD17">
        <v>116.8</v>
      </c>
      <c r="AE17" t="s">
        <v>69</v>
      </c>
      <c r="AF17">
        <f>TINV(0.3173,AF5)</f>
        <v>1.0196267136079915</v>
      </c>
      <c r="AG17">
        <v>1983</v>
      </c>
      <c r="AH17">
        <v>116.8</v>
      </c>
      <c r="AI17" t="s">
        <v>69</v>
      </c>
      <c r="AJ17">
        <f>TINV(0.3173,AJ5)</f>
        <v>1.0196267136079915</v>
      </c>
      <c r="AK17">
        <v>1983</v>
      </c>
      <c r="AL17">
        <v>116.8</v>
      </c>
      <c r="AM17" t="s">
        <v>69</v>
      </c>
      <c r="AN17">
        <f>TINV(0.3173,AN5)</f>
        <v>1.0196267136079915</v>
      </c>
      <c r="AO17">
        <v>1983</v>
      </c>
      <c r="AP17">
        <v>116.8</v>
      </c>
      <c r="AQ17" t="s">
        <v>69</v>
      </c>
      <c r="AR17">
        <f>TINV(0.3173,AR5)</f>
        <v>1.0196267136079915</v>
      </c>
      <c r="AS17">
        <v>1983</v>
      </c>
      <c r="AT17">
        <v>116.8</v>
      </c>
      <c r="AU17" t="s">
        <v>69</v>
      </c>
      <c r="AV17">
        <f>TINV(0.3173,AV5)</f>
        <v>1.0196267136079915</v>
      </c>
      <c r="AW17">
        <v>1983</v>
      </c>
      <c r="AX17">
        <v>116.8</v>
      </c>
      <c r="AY17" t="s">
        <v>69</v>
      </c>
      <c r="AZ17">
        <f>TINV(0.3173,AZ5)</f>
        <v>1.0196267136079915</v>
      </c>
      <c r="BA17">
        <v>1983</v>
      </c>
      <c r="BB17">
        <v>116.8</v>
      </c>
      <c r="BC17" t="s">
        <v>69</v>
      </c>
      <c r="BD17">
        <f>TINV(0.3173,BD5)</f>
        <v>1.0196267136079915</v>
      </c>
      <c r="BE17">
        <v>1983</v>
      </c>
      <c r="BF17">
        <v>116.8</v>
      </c>
      <c r="BG17" t="s">
        <v>69</v>
      </c>
      <c r="BH17">
        <f>TINV(0.3173,BH5)</f>
        <v>1.0196267136079915</v>
      </c>
      <c r="BI17">
        <v>1983</v>
      </c>
      <c r="BJ17">
        <v>116.8</v>
      </c>
      <c r="BK17" t="s">
        <v>69</v>
      </c>
      <c r="BL17">
        <f>TINV(0.3173,BL5)</f>
        <v>1.0196267136079915</v>
      </c>
      <c r="BM17">
        <v>1983</v>
      </c>
      <c r="BN17">
        <v>116.8</v>
      </c>
      <c r="BO17" t="s">
        <v>69</v>
      </c>
      <c r="BP17">
        <f>TINV(0.3173,BP5)</f>
        <v>1.0196267136079915</v>
      </c>
      <c r="BQ17">
        <v>1983</v>
      </c>
      <c r="BR17">
        <v>116.8</v>
      </c>
      <c r="BS17" t="s">
        <v>69</v>
      </c>
      <c r="BT17">
        <f>TINV(0.3173,BT5)</f>
        <v>1.0196267136079915</v>
      </c>
      <c r="BU17">
        <v>1982</v>
      </c>
      <c r="BV17">
        <v>586</v>
      </c>
      <c r="BW17" t="s">
        <v>69</v>
      </c>
      <c r="BX17">
        <f>TINV(0.3173,BX5)</f>
        <v>1.0196267136079915</v>
      </c>
      <c r="BY17">
        <v>1982</v>
      </c>
      <c r="BZ17">
        <v>586</v>
      </c>
      <c r="CA17" t="s">
        <v>69</v>
      </c>
      <c r="CB17">
        <f>TINV(0.3173,CB5)</f>
        <v>1.0196267136079915</v>
      </c>
      <c r="CC17">
        <v>1982</v>
      </c>
      <c r="CD17">
        <v>586</v>
      </c>
      <c r="CE17" t="s">
        <v>69</v>
      </c>
      <c r="CF17">
        <f>TINV(0.3173,CF5)</f>
        <v>1.0196267136079915</v>
      </c>
      <c r="CG17">
        <v>1982</v>
      </c>
      <c r="CH17">
        <v>586</v>
      </c>
      <c r="CI17" t="s">
        <v>69</v>
      </c>
      <c r="CJ17">
        <f>TINV(0.3173,CJ5)</f>
        <v>1.0196267136079915</v>
      </c>
      <c r="CK17">
        <v>1982</v>
      </c>
      <c r="CL17">
        <v>586</v>
      </c>
      <c r="CM17" t="s">
        <v>69</v>
      </c>
      <c r="CN17">
        <f>TINV(0.3173,CN5)</f>
        <v>1.0196267136079915</v>
      </c>
      <c r="CO17">
        <v>1982</v>
      </c>
      <c r="CP17">
        <v>586</v>
      </c>
      <c r="CQ17" t="s">
        <v>69</v>
      </c>
      <c r="CR17">
        <f>TINV(0.3173,CR5)</f>
        <v>1.0196267136079915</v>
      </c>
      <c r="CS17">
        <v>1982</v>
      </c>
      <c r="CT17">
        <v>586</v>
      </c>
      <c r="CU17" t="s">
        <v>69</v>
      </c>
      <c r="CV17">
        <f>TINV(0.3173,CV5)</f>
        <v>1.0196267136079915</v>
      </c>
      <c r="CW17">
        <v>1982</v>
      </c>
      <c r="CX17">
        <v>586</v>
      </c>
      <c r="CY17" t="s">
        <v>69</v>
      </c>
      <c r="CZ17">
        <f>TINV(0.3173,CZ5)</f>
        <v>1.0196267136079915</v>
      </c>
      <c r="DA17">
        <v>1982</v>
      </c>
      <c r="DB17">
        <v>586</v>
      </c>
      <c r="DC17" t="s">
        <v>69</v>
      </c>
      <c r="DD17">
        <f>TINV(0.3173,DD5)</f>
        <v>1.0196267136079915</v>
      </c>
      <c r="DE17">
        <v>1982</v>
      </c>
      <c r="DF17">
        <v>586</v>
      </c>
      <c r="DG17" t="s">
        <v>69</v>
      </c>
      <c r="DH17">
        <f>TINV(0.3173,DH5)</f>
        <v>1.0196267136079915</v>
      </c>
      <c r="DI17">
        <v>1982</v>
      </c>
      <c r="DJ17">
        <v>586</v>
      </c>
      <c r="DK17" t="s">
        <v>69</v>
      </c>
      <c r="DL17">
        <f>TINV(0.3173,DL5)</f>
        <v>1.0196267136079915</v>
      </c>
      <c r="DM17">
        <v>1982</v>
      </c>
      <c r="DN17">
        <v>586</v>
      </c>
      <c r="DO17" t="s">
        <v>69</v>
      </c>
      <c r="DP17">
        <f>TINV(0.3173,DP5)</f>
        <v>1.0196267136079915</v>
      </c>
      <c r="DQ17">
        <v>1982</v>
      </c>
      <c r="DR17">
        <v>586</v>
      </c>
    </row>
    <row r="18" spans="1:122">
      <c r="B18">
        <v>2.1933154630442053E-2</v>
      </c>
      <c r="C18" s="44">
        <v>0.40924728676956784</v>
      </c>
      <c r="D18">
        <v>18.011647204840347</v>
      </c>
      <c r="E18">
        <v>1983</v>
      </c>
      <c r="F18">
        <v>116.8</v>
      </c>
      <c r="G18" t="s">
        <v>70</v>
      </c>
      <c r="H18">
        <f>H17*G3</f>
        <v>5.5026242584651514E-3</v>
      </c>
      <c r="I18">
        <v>1985</v>
      </c>
      <c r="J18">
        <v>890.9</v>
      </c>
      <c r="K18" t="s">
        <v>70</v>
      </c>
      <c r="L18">
        <f>L17*K3</f>
        <v>5.678034828920181E-3</v>
      </c>
      <c r="M18">
        <v>1985</v>
      </c>
      <c r="N18">
        <v>890.9</v>
      </c>
      <c r="O18" t="s">
        <v>70</v>
      </c>
      <c r="P18">
        <f>P17*O3</f>
        <v>6.1208028420443837E-3</v>
      </c>
      <c r="Q18">
        <v>1985</v>
      </c>
      <c r="R18">
        <v>890.9</v>
      </c>
      <c r="S18" t="s">
        <v>70</v>
      </c>
      <c r="T18">
        <f>T17*S3</f>
        <v>6.0530975338288859E-3</v>
      </c>
      <c r="U18">
        <v>1985</v>
      </c>
      <c r="V18">
        <v>890.9</v>
      </c>
      <c r="W18" t="s">
        <v>70</v>
      </c>
      <c r="X18">
        <f>X17*W3</f>
        <v>5.9177645396631074E-3</v>
      </c>
      <c r="Y18">
        <v>1985</v>
      </c>
      <c r="Z18">
        <v>890.9</v>
      </c>
      <c r="AA18" t="s">
        <v>70</v>
      </c>
      <c r="AB18">
        <f>AB17*AA3</f>
        <v>5.7972592193097066E-3</v>
      </c>
      <c r="AC18">
        <v>1985</v>
      </c>
      <c r="AD18">
        <v>890.9</v>
      </c>
      <c r="AE18" t="s">
        <v>70</v>
      </c>
      <c r="AF18">
        <f>AF17*AE3</f>
        <v>5.4590114995963441E-3</v>
      </c>
      <c r="AG18">
        <v>1985</v>
      </c>
      <c r="AH18">
        <v>890.9</v>
      </c>
      <c r="AI18" t="s">
        <v>70</v>
      </c>
      <c r="AJ18">
        <f>AJ17*AI3</f>
        <v>5.5706867120694304E-3</v>
      </c>
      <c r="AK18">
        <v>1985</v>
      </c>
      <c r="AL18">
        <v>890.9</v>
      </c>
      <c r="AM18" t="s">
        <v>70</v>
      </c>
      <c r="AN18">
        <f>AN17*AM3</f>
        <v>5.5746754239826843E-3</v>
      </c>
      <c r="AO18">
        <v>1985</v>
      </c>
      <c r="AP18">
        <v>890.9</v>
      </c>
      <c r="AQ18" t="s">
        <v>70</v>
      </c>
      <c r="AR18">
        <f>AR17*AQ3</f>
        <v>5.560755724168821E-3</v>
      </c>
      <c r="AS18">
        <v>1985</v>
      </c>
      <c r="AT18">
        <v>890.9</v>
      </c>
      <c r="AU18" t="s">
        <v>70</v>
      </c>
      <c r="AV18">
        <f>AV17*AU3</f>
        <v>5.2478804156187555E-3</v>
      </c>
      <c r="AW18">
        <v>1985</v>
      </c>
      <c r="AX18">
        <v>890.9</v>
      </c>
      <c r="AY18" t="s">
        <v>70</v>
      </c>
      <c r="AZ18">
        <f>AZ17*AY3</f>
        <v>5.4689663907648558E-3</v>
      </c>
      <c r="BA18">
        <v>1985</v>
      </c>
      <c r="BB18">
        <v>890.9</v>
      </c>
      <c r="BC18" t="s">
        <v>70</v>
      </c>
      <c r="BD18">
        <f>BD17*BC3</f>
        <v>5.4784818977713576E-3</v>
      </c>
      <c r="BE18">
        <v>1985</v>
      </c>
      <c r="BF18">
        <v>890.9</v>
      </c>
      <c r="BG18" t="s">
        <v>70</v>
      </c>
      <c r="BH18">
        <f>BH17*BG3</f>
        <v>5.6160591847554345E-3</v>
      </c>
      <c r="BI18">
        <v>1985</v>
      </c>
      <c r="BJ18">
        <v>890.9</v>
      </c>
      <c r="BK18" t="s">
        <v>70</v>
      </c>
      <c r="BL18">
        <f>BL17*BK3</f>
        <v>5.4771177229310042E-3</v>
      </c>
      <c r="BM18">
        <v>1985</v>
      </c>
      <c r="BN18">
        <v>890.9</v>
      </c>
      <c r="BO18" t="s">
        <v>70</v>
      </c>
      <c r="BP18">
        <f>BP17*BO3</f>
        <v>5.4921623526179193E-3</v>
      </c>
      <c r="BQ18">
        <v>1985</v>
      </c>
      <c r="BR18">
        <v>890.9</v>
      </c>
      <c r="BS18" t="s">
        <v>70</v>
      </c>
      <c r="BT18">
        <f>BT17*BS3</f>
        <v>5.6338413673088297E-3</v>
      </c>
      <c r="BU18">
        <v>1985</v>
      </c>
      <c r="BV18">
        <v>890.9</v>
      </c>
      <c r="BW18" t="s">
        <v>70</v>
      </c>
      <c r="BX18">
        <f>BX17*BW3</f>
        <v>5.2694536610938354E-3</v>
      </c>
      <c r="BY18">
        <v>1983</v>
      </c>
      <c r="BZ18">
        <v>116.8</v>
      </c>
      <c r="CA18" t="s">
        <v>70</v>
      </c>
      <c r="CB18">
        <f>CB17*CA3</f>
        <v>5.639645366368652E-3</v>
      </c>
      <c r="CC18">
        <v>1983</v>
      </c>
      <c r="CD18">
        <v>116.8</v>
      </c>
      <c r="CE18" t="s">
        <v>70</v>
      </c>
      <c r="CF18">
        <f>CF17*CE3</f>
        <v>5.6013827353588157E-3</v>
      </c>
      <c r="CG18">
        <v>1983</v>
      </c>
      <c r="CH18">
        <v>116.8</v>
      </c>
      <c r="CI18" t="s">
        <v>70</v>
      </c>
      <c r="CJ18">
        <f>CJ17*CI3</f>
        <v>5.4562602624042235E-3</v>
      </c>
      <c r="CK18">
        <v>1983</v>
      </c>
      <c r="CL18">
        <v>116.8</v>
      </c>
      <c r="CM18" t="s">
        <v>70</v>
      </c>
      <c r="CN18">
        <f>CN17*CM3</f>
        <v>5.4562602624042235E-3</v>
      </c>
      <c r="CO18">
        <v>1983</v>
      </c>
      <c r="CP18">
        <v>116.8</v>
      </c>
      <c r="CQ18" t="s">
        <v>70</v>
      </c>
      <c r="CR18">
        <f>CR17*CQ3</f>
        <v>5.6431854051475503E-3</v>
      </c>
      <c r="CS18">
        <v>1983</v>
      </c>
      <c r="CT18">
        <v>116.8</v>
      </c>
      <c r="CU18" t="s">
        <v>70</v>
      </c>
      <c r="CV18">
        <f>CV17*CU3</f>
        <v>5.6506233621494177E-3</v>
      </c>
      <c r="CW18">
        <v>1983</v>
      </c>
      <c r="CX18">
        <v>116.8</v>
      </c>
      <c r="CY18" t="s">
        <v>70</v>
      </c>
      <c r="CZ18">
        <f>CZ17*CY3</f>
        <v>5.6307342170499953E-3</v>
      </c>
      <c r="DA18">
        <v>1983</v>
      </c>
      <c r="DB18">
        <v>116.8</v>
      </c>
      <c r="DC18" t="s">
        <v>70</v>
      </c>
      <c r="DD18">
        <f>DD17*DC3</f>
        <v>5.637717788405024E-3</v>
      </c>
      <c r="DE18">
        <v>1983</v>
      </c>
      <c r="DF18">
        <v>116.8</v>
      </c>
      <c r="DG18" t="s">
        <v>70</v>
      </c>
      <c r="DH18">
        <f>DH17*DG3</f>
        <v>5.6593431154582322E-3</v>
      </c>
      <c r="DI18">
        <v>1983</v>
      </c>
      <c r="DJ18">
        <v>116.8</v>
      </c>
      <c r="DK18" t="s">
        <v>70</v>
      </c>
      <c r="DL18">
        <f>DL17*DK3</f>
        <v>5.6282011467368226E-3</v>
      </c>
      <c r="DM18">
        <v>1983</v>
      </c>
      <c r="DN18">
        <v>116.8</v>
      </c>
      <c r="DO18" t="s">
        <v>70</v>
      </c>
      <c r="DP18">
        <f>DP17*DO3</f>
        <v>5.6560168027949059E-3</v>
      </c>
      <c r="DQ18">
        <v>1983</v>
      </c>
      <c r="DR18">
        <v>116.8</v>
      </c>
    </row>
    <row r="19" spans="1:122">
      <c r="B19">
        <v>2.0804736221812961E-2</v>
      </c>
      <c r="C19" s="44">
        <v>0.35240044120760294</v>
      </c>
      <c r="D19">
        <v>14.148267006980618</v>
      </c>
      <c r="E19">
        <v>1985</v>
      </c>
      <c r="F19">
        <v>890.9</v>
      </c>
      <c r="G19" t="s">
        <v>71</v>
      </c>
      <c r="H19">
        <f>G2+H18</f>
        <v>1.0266695343402401</v>
      </c>
      <c r="I19">
        <v>1985</v>
      </c>
      <c r="J19">
        <v>383.2</v>
      </c>
      <c r="K19" t="s">
        <v>71</v>
      </c>
      <c r="L19">
        <f>K2+L18</f>
        <v>1.0212643290627064</v>
      </c>
      <c r="M19">
        <v>1985</v>
      </c>
      <c r="N19">
        <v>383.2</v>
      </c>
      <c r="O19" t="s">
        <v>71</v>
      </c>
      <c r="P19">
        <f>O2+P18</f>
        <v>1.0294627927673987</v>
      </c>
      <c r="Q19">
        <v>1985</v>
      </c>
      <c r="R19">
        <v>383.2</v>
      </c>
      <c r="S19" t="s">
        <v>71</v>
      </c>
      <c r="T19">
        <f>S2+T18</f>
        <v>1.0247337574749413</v>
      </c>
      <c r="U19">
        <v>1985</v>
      </c>
      <c r="V19">
        <v>383.2</v>
      </c>
      <c r="W19" t="s">
        <v>71</v>
      </c>
      <c r="X19">
        <f>W2+X18</f>
        <v>1.0298746188570695</v>
      </c>
      <c r="Y19">
        <v>1985</v>
      </c>
      <c r="Z19">
        <v>383.2</v>
      </c>
      <c r="AA19" t="s">
        <v>71</v>
      </c>
      <c r="AB19">
        <f>AA2+AB18</f>
        <v>1.0263524026811206</v>
      </c>
      <c r="AC19">
        <v>1985</v>
      </c>
      <c r="AD19">
        <v>383.2</v>
      </c>
      <c r="AE19" t="s">
        <v>71</v>
      </c>
      <c r="AF19">
        <f>AE2+AF18</f>
        <v>1.0279947612339455</v>
      </c>
      <c r="AG19">
        <v>1985</v>
      </c>
      <c r="AH19">
        <v>383.2</v>
      </c>
      <c r="AI19" t="s">
        <v>71</v>
      </c>
      <c r="AJ19">
        <f>AI2+AJ18</f>
        <v>1.0268076179925034</v>
      </c>
      <c r="AK19">
        <v>1985</v>
      </c>
      <c r="AL19">
        <v>383.2</v>
      </c>
      <c r="AM19" t="s">
        <v>71</v>
      </c>
      <c r="AN19">
        <f>AM2+AN18</f>
        <v>1.0267147594779449</v>
      </c>
      <c r="AO19">
        <v>1985</v>
      </c>
      <c r="AP19">
        <v>383.2</v>
      </c>
      <c r="AQ19" t="s">
        <v>71</v>
      </c>
      <c r="AR19">
        <f>AQ2+AR18</f>
        <v>1.0266743237208682</v>
      </c>
      <c r="AS19">
        <v>1985</v>
      </c>
      <c r="AT19">
        <v>383.2</v>
      </c>
      <c r="AU19" t="s">
        <v>71</v>
      </c>
      <c r="AV19">
        <f>AU2+AV18</f>
        <v>1.0266123230661268</v>
      </c>
      <c r="AW19">
        <v>1985</v>
      </c>
      <c r="AX19">
        <v>383.2</v>
      </c>
      <c r="AY19" t="s">
        <v>71</v>
      </c>
      <c r="AZ19">
        <f>AY2+AZ18</f>
        <v>1.0263617977373516</v>
      </c>
      <c r="BA19">
        <v>1985</v>
      </c>
      <c r="BB19">
        <v>383.2</v>
      </c>
      <c r="BC19" t="s">
        <v>71</v>
      </c>
      <c r="BD19">
        <f>BC2+BD18</f>
        <v>1.0262277901926076</v>
      </c>
      <c r="BE19">
        <v>1985</v>
      </c>
      <c r="BF19">
        <v>383.2</v>
      </c>
      <c r="BG19" t="s">
        <v>71</v>
      </c>
      <c r="BH19">
        <f>BG2+BH18</f>
        <v>1.0266894157337045</v>
      </c>
      <c r="BI19">
        <v>1985</v>
      </c>
      <c r="BJ19">
        <v>383.2</v>
      </c>
      <c r="BK19" t="s">
        <v>71</v>
      </c>
      <c r="BL19">
        <f>BK2+BL18</f>
        <v>1.0262244890066241</v>
      </c>
      <c r="BM19">
        <v>1985</v>
      </c>
      <c r="BN19">
        <v>383.2</v>
      </c>
      <c r="BO19" t="s">
        <v>71</v>
      </c>
      <c r="BP19">
        <f>BO2+BP18</f>
        <v>1.0262231569309206</v>
      </c>
      <c r="BQ19">
        <v>1985</v>
      </c>
      <c r="BR19">
        <v>383.2</v>
      </c>
      <c r="BS19" t="s">
        <v>71</v>
      </c>
      <c r="BT19">
        <f>BS2+BT18</f>
        <v>1.0268707868350593</v>
      </c>
      <c r="BU19">
        <v>1985</v>
      </c>
      <c r="BV19">
        <v>383.2</v>
      </c>
      <c r="BW19" t="s">
        <v>71</v>
      </c>
      <c r="BX19">
        <f>BW2+BX18</f>
        <v>1.0274449081517776</v>
      </c>
      <c r="BY19">
        <v>1985</v>
      </c>
      <c r="BZ19">
        <v>383.2</v>
      </c>
      <c r="CA19" t="s">
        <v>71</v>
      </c>
      <c r="CB19">
        <f>CA2+CB18</f>
        <v>1.0266623087950077</v>
      </c>
      <c r="CC19">
        <v>1985</v>
      </c>
      <c r="CD19">
        <v>890.9</v>
      </c>
      <c r="CE19" t="s">
        <v>71</v>
      </c>
      <c r="CF19">
        <f>CE2+CF18</f>
        <v>1.027162790041142</v>
      </c>
      <c r="CG19">
        <v>1985</v>
      </c>
      <c r="CH19">
        <v>890.9</v>
      </c>
      <c r="CI19" t="s">
        <v>71</v>
      </c>
      <c r="CJ19">
        <f>CI2+CJ18</f>
        <v>1.0274849042915479</v>
      </c>
      <c r="CK19">
        <v>1985</v>
      </c>
      <c r="CL19">
        <v>890.9</v>
      </c>
      <c r="CM19" t="s">
        <v>71</v>
      </c>
      <c r="CN19">
        <f>CM2+CN18</f>
        <v>1.0274849042915479</v>
      </c>
      <c r="CO19">
        <v>1985</v>
      </c>
      <c r="CP19">
        <v>890.9</v>
      </c>
      <c r="CQ19" t="s">
        <v>71</v>
      </c>
      <c r="CR19">
        <f>CQ2+CR18</f>
        <v>1.0270153268363751</v>
      </c>
      <c r="CS19">
        <v>1985</v>
      </c>
      <c r="CT19">
        <v>890.9</v>
      </c>
      <c r="CU19" t="s">
        <v>71</v>
      </c>
      <c r="CV19">
        <f>CU2+CV18</f>
        <v>1.026918042704043</v>
      </c>
      <c r="CW19">
        <v>1985</v>
      </c>
      <c r="CX19">
        <v>890.9</v>
      </c>
      <c r="CY19" t="s">
        <v>71</v>
      </c>
      <c r="CZ19">
        <f>CY2+CZ18</f>
        <v>1.0271068877639595</v>
      </c>
      <c r="DA19">
        <v>1985</v>
      </c>
      <c r="DB19">
        <v>890.9</v>
      </c>
      <c r="DC19" t="s">
        <v>71</v>
      </c>
      <c r="DD19">
        <f>DC2+DD18</f>
        <v>1.0265485052848298</v>
      </c>
      <c r="DE19">
        <v>1985</v>
      </c>
      <c r="DF19">
        <v>890.9</v>
      </c>
      <c r="DG19" t="s">
        <v>71</v>
      </c>
      <c r="DH19">
        <f>DG2+DH18</f>
        <v>1.026729277615682</v>
      </c>
      <c r="DI19">
        <v>1985</v>
      </c>
      <c r="DJ19">
        <v>890.9</v>
      </c>
      <c r="DK19" t="s">
        <v>71</v>
      </c>
      <c r="DL19">
        <f>DK2+DL18</f>
        <v>1.0262421347394552</v>
      </c>
      <c r="DM19">
        <v>1985</v>
      </c>
      <c r="DN19">
        <v>890.9</v>
      </c>
      <c r="DO19" t="s">
        <v>71</v>
      </c>
      <c r="DP19">
        <f>DO2+DP18</f>
        <v>1.0263531110111537</v>
      </c>
      <c r="DQ19">
        <v>1985</v>
      </c>
      <c r="DR19">
        <v>890.9</v>
      </c>
    </row>
    <row r="20" spans="1:122">
      <c r="B20">
        <v>2.1332248305507538E-2</v>
      </c>
      <c r="C20" s="44">
        <v>0.36706925917328526</v>
      </c>
      <c r="D20">
        <v>15.078744201995303</v>
      </c>
      <c r="E20">
        <v>1985</v>
      </c>
      <c r="F20">
        <v>383.2</v>
      </c>
      <c r="G20" t="s">
        <v>72</v>
      </c>
      <c r="H20">
        <f>G2-H18</f>
        <v>1.0156642858233096</v>
      </c>
      <c r="I20">
        <v>1986</v>
      </c>
      <c r="J20">
        <v>201.5</v>
      </c>
      <c r="K20" t="s">
        <v>72</v>
      </c>
      <c r="L20">
        <f>K2-L18</f>
        <v>1.0099082594048658</v>
      </c>
      <c r="M20">
        <v>1986</v>
      </c>
      <c r="N20">
        <v>201.5</v>
      </c>
      <c r="O20" t="s">
        <v>72</v>
      </c>
      <c r="P20">
        <f>O2-P18</f>
        <v>1.0172211870833101</v>
      </c>
      <c r="Q20">
        <v>1986</v>
      </c>
      <c r="R20">
        <v>201.5</v>
      </c>
      <c r="S20" t="s">
        <v>72</v>
      </c>
      <c r="T20">
        <f>S2-T18</f>
        <v>1.0126275624072836</v>
      </c>
      <c r="U20">
        <v>1986</v>
      </c>
      <c r="V20">
        <v>201.5</v>
      </c>
      <c r="W20" t="s">
        <v>72</v>
      </c>
      <c r="X20">
        <f>W2-X18</f>
        <v>1.0180390897777434</v>
      </c>
      <c r="Y20">
        <v>1986</v>
      </c>
      <c r="Z20">
        <v>201.5</v>
      </c>
      <c r="AA20" t="s">
        <v>72</v>
      </c>
      <c r="AB20">
        <f>AA2-AB18</f>
        <v>1.0147578842425014</v>
      </c>
      <c r="AC20">
        <v>1986</v>
      </c>
      <c r="AD20">
        <v>201.5</v>
      </c>
      <c r="AE20" t="s">
        <v>72</v>
      </c>
      <c r="AF20">
        <f>AE2-AF18</f>
        <v>1.017076738234753</v>
      </c>
      <c r="AG20">
        <v>1986</v>
      </c>
      <c r="AH20">
        <v>201.5</v>
      </c>
      <c r="AI20" t="s">
        <v>72</v>
      </c>
      <c r="AJ20">
        <f>AI2-AJ18</f>
        <v>1.0156662445683644</v>
      </c>
      <c r="AK20">
        <v>1986</v>
      </c>
      <c r="AL20">
        <v>201.5</v>
      </c>
      <c r="AM20" t="s">
        <v>72</v>
      </c>
      <c r="AN20">
        <f>AM2-AN18</f>
        <v>1.0155654086299795</v>
      </c>
      <c r="AO20">
        <v>1986</v>
      </c>
      <c r="AP20">
        <v>201.5</v>
      </c>
      <c r="AQ20" t="s">
        <v>72</v>
      </c>
      <c r="AR20">
        <f>AQ2-AR18</f>
        <v>1.0155528122725306</v>
      </c>
      <c r="AS20">
        <v>1986</v>
      </c>
      <c r="AT20">
        <v>201.5</v>
      </c>
      <c r="AU20" t="s">
        <v>72</v>
      </c>
      <c r="AV20">
        <f>AU2-AV18</f>
        <v>1.0161165622348891</v>
      </c>
      <c r="AW20">
        <v>1986</v>
      </c>
      <c r="AX20">
        <v>201.5</v>
      </c>
      <c r="AY20" t="s">
        <v>72</v>
      </c>
      <c r="AZ20">
        <f>AY2-AZ18</f>
        <v>1.015423864955822</v>
      </c>
      <c r="BA20">
        <v>1986</v>
      </c>
      <c r="BB20">
        <v>201.5</v>
      </c>
      <c r="BC20" t="s">
        <v>72</v>
      </c>
      <c r="BD20">
        <f>BC2-BD18</f>
        <v>1.0152708263970649</v>
      </c>
      <c r="BE20">
        <v>1986</v>
      </c>
      <c r="BF20">
        <v>201.5</v>
      </c>
      <c r="BG20" t="s">
        <v>72</v>
      </c>
      <c r="BH20">
        <f>BG2-BH18</f>
        <v>1.0154572973641938</v>
      </c>
      <c r="BI20">
        <v>1986</v>
      </c>
      <c r="BJ20">
        <v>201.5</v>
      </c>
      <c r="BK20" t="s">
        <v>72</v>
      </c>
      <c r="BL20">
        <f>BK2-BL18</f>
        <v>1.0152702535607623</v>
      </c>
      <c r="BM20">
        <v>1986</v>
      </c>
      <c r="BN20">
        <v>201.5</v>
      </c>
      <c r="BO20" t="s">
        <v>72</v>
      </c>
      <c r="BP20">
        <f>BO2-BP18</f>
        <v>1.0152388322256849</v>
      </c>
      <c r="BQ20">
        <v>1986</v>
      </c>
      <c r="BR20">
        <v>201.5</v>
      </c>
      <c r="BS20" t="s">
        <v>72</v>
      </c>
      <c r="BT20">
        <f>BS2-BT18</f>
        <v>1.0156031041004414</v>
      </c>
      <c r="BU20">
        <v>1986</v>
      </c>
      <c r="BV20">
        <v>201.5</v>
      </c>
      <c r="BW20" t="s">
        <v>72</v>
      </c>
      <c r="BX20">
        <f>BW2-BX18</f>
        <v>1.01690600082959</v>
      </c>
      <c r="BY20">
        <v>1986</v>
      </c>
      <c r="BZ20">
        <v>201.5</v>
      </c>
      <c r="CA20" t="s">
        <v>72</v>
      </c>
      <c r="CB20">
        <f>CA2-CB18</f>
        <v>1.0153830180622703</v>
      </c>
      <c r="CC20">
        <v>1986</v>
      </c>
      <c r="CD20">
        <v>201.5</v>
      </c>
      <c r="CE20" t="s">
        <v>72</v>
      </c>
      <c r="CF20">
        <f>CE2-CF18</f>
        <v>1.0159600245704246</v>
      </c>
      <c r="CG20">
        <v>1985</v>
      </c>
      <c r="CH20">
        <v>383.2</v>
      </c>
      <c r="CI20" t="s">
        <v>72</v>
      </c>
      <c r="CJ20">
        <f>CI2-CJ18</f>
        <v>1.0165723837667395</v>
      </c>
      <c r="CK20">
        <v>1985</v>
      </c>
      <c r="CL20">
        <v>383.2</v>
      </c>
      <c r="CM20" t="s">
        <v>72</v>
      </c>
      <c r="CN20">
        <f>CM2-CN18</f>
        <v>1.0165723837667395</v>
      </c>
      <c r="CO20">
        <v>1985</v>
      </c>
      <c r="CP20">
        <v>383.2</v>
      </c>
      <c r="CQ20" t="s">
        <v>72</v>
      </c>
      <c r="CR20">
        <f>CQ2-CR18</f>
        <v>1.01572895602608</v>
      </c>
      <c r="CS20">
        <v>1985</v>
      </c>
      <c r="CT20">
        <v>383.2</v>
      </c>
      <c r="CU20" t="s">
        <v>72</v>
      </c>
      <c r="CV20">
        <f>CU2-CV18</f>
        <v>1.0156167959797442</v>
      </c>
      <c r="CW20">
        <v>1985</v>
      </c>
      <c r="CX20">
        <v>383.2</v>
      </c>
      <c r="CY20" t="s">
        <v>72</v>
      </c>
      <c r="CZ20">
        <f>CY2-CZ18</f>
        <v>1.0158454193298594</v>
      </c>
      <c r="DA20">
        <v>1985</v>
      </c>
      <c r="DB20">
        <v>383.2</v>
      </c>
      <c r="DC20" t="s">
        <v>72</v>
      </c>
      <c r="DD20">
        <f>DC2-DD18</f>
        <v>1.0152730697080197</v>
      </c>
      <c r="DE20">
        <v>1985</v>
      </c>
      <c r="DF20">
        <v>383.2</v>
      </c>
      <c r="DG20" t="s">
        <v>72</v>
      </c>
      <c r="DH20">
        <f>DG2-DH18</f>
        <v>1.0154105913847657</v>
      </c>
      <c r="DI20">
        <v>1985</v>
      </c>
      <c r="DJ20">
        <v>383.2</v>
      </c>
      <c r="DK20" t="s">
        <v>72</v>
      </c>
      <c r="DL20">
        <f>DK2-DL18</f>
        <v>1.0149857324459817</v>
      </c>
      <c r="DM20">
        <v>1985</v>
      </c>
      <c r="DN20">
        <v>383.2</v>
      </c>
      <c r="DO20" t="s">
        <v>72</v>
      </c>
      <c r="DP20">
        <f>DO2-DP18</f>
        <v>1.015041077405564</v>
      </c>
      <c r="DQ20">
        <v>1985</v>
      </c>
      <c r="DR20">
        <v>383.2</v>
      </c>
    </row>
    <row r="21" spans="1:122">
      <c r="B21">
        <v>2.1789518814528376E-2</v>
      </c>
      <c r="C21" s="44">
        <v>0.38938633431158115</v>
      </c>
      <c r="D21">
        <v>16.580114827084728</v>
      </c>
      <c r="E21">
        <v>1986</v>
      </c>
      <c r="F21">
        <v>201.5</v>
      </c>
      <c r="G21" t="s">
        <v>63</v>
      </c>
      <c r="H21" s="45">
        <f>LN(G2)</f>
        <v>2.0946002885052037E-2</v>
      </c>
      <c r="I21">
        <v>1986</v>
      </c>
      <c r="J21">
        <v>201.5</v>
      </c>
      <c r="K21" t="s">
        <v>63</v>
      </c>
      <c r="L21" s="45">
        <f>LN(K2)</f>
        <v>1.5466075516862061E-2</v>
      </c>
      <c r="M21">
        <v>1986</v>
      </c>
      <c r="N21">
        <v>201.5</v>
      </c>
      <c r="O21" t="s">
        <v>63</v>
      </c>
      <c r="P21" s="45">
        <f>LN(O2)</f>
        <v>2.3073732105661226E-2</v>
      </c>
      <c r="Q21">
        <v>1986</v>
      </c>
      <c r="R21">
        <v>201.5</v>
      </c>
      <c r="S21" t="s">
        <v>63</v>
      </c>
      <c r="T21" s="45">
        <f>LN(S2)</f>
        <v>1.8508319395000972E-2</v>
      </c>
      <c r="U21">
        <v>1986</v>
      </c>
      <c r="V21">
        <v>201.5</v>
      </c>
      <c r="W21" t="s">
        <v>63</v>
      </c>
      <c r="X21" s="45">
        <f>LN(W2)</f>
        <v>2.3674391273977177E-2</v>
      </c>
      <c r="Y21">
        <v>1986</v>
      </c>
      <c r="Z21">
        <v>201.5</v>
      </c>
      <c r="AA21" t="s">
        <v>63</v>
      </c>
      <c r="AB21" s="45">
        <f>LN(AA2)</f>
        <v>2.0346737537244114E-2</v>
      </c>
      <c r="AC21">
        <v>1986</v>
      </c>
      <c r="AD21">
        <v>201.5</v>
      </c>
      <c r="AE21" t="s">
        <v>63</v>
      </c>
      <c r="AF21" s="45">
        <f>LN(AE2)</f>
        <v>2.2285571389004267E-2</v>
      </c>
      <c r="AG21">
        <v>1986</v>
      </c>
      <c r="AH21">
        <v>201.5</v>
      </c>
      <c r="AI21" t="s">
        <v>63</v>
      </c>
      <c r="AJ21" s="45">
        <f>LN(AI2)</f>
        <v>2.1014570322371189E-2</v>
      </c>
      <c r="AK21">
        <v>1986</v>
      </c>
      <c r="AL21">
        <v>201.5</v>
      </c>
      <c r="AM21" t="s">
        <v>63</v>
      </c>
      <c r="AN21" s="45">
        <f>LN(AM2)</f>
        <v>2.0919732566347507E-2</v>
      </c>
      <c r="AO21">
        <v>1986</v>
      </c>
      <c r="AP21">
        <v>201.5</v>
      </c>
      <c r="AQ21" t="s">
        <v>63</v>
      </c>
      <c r="AR21" s="45">
        <f>LN(AQ2)</f>
        <v>2.0893765118829274E-2</v>
      </c>
      <c r="AS21">
        <v>1986</v>
      </c>
      <c r="AT21">
        <v>201.5</v>
      </c>
      <c r="AU21" t="s">
        <v>63</v>
      </c>
      <c r="AV21" s="45">
        <f>LN(AU2)</f>
        <v>2.1139422260558517E-2</v>
      </c>
      <c r="AW21">
        <v>1986</v>
      </c>
      <c r="AX21">
        <v>201.5</v>
      </c>
      <c r="AY21" t="s">
        <v>63</v>
      </c>
      <c r="AZ21" s="45">
        <f>LN(AY2)</f>
        <v>2.0677569272387907E-2</v>
      </c>
      <c r="BA21">
        <v>1986</v>
      </c>
      <c r="BB21">
        <v>201.5</v>
      </c>
      <c r="BC21" t="s">
        <v>63</v>
      </c>
      <c r="BD21" s="45">
        <f>LN(BC2)</f>
        <v>2.0536973573268755E-2</v>
      </c>
      <c r="BE21">
        <v>1986</v>
      </c>
      <c r="BF21">
        <v>201.5</v>
      </c>
      <c r="BG21" t="s">
        <v>63</v>
      </c>
      <c r="BH21" s="45">
        <f>LN(BG2)</f>
        <v>2.0854384347880131E-2</v>
      </c>
      <c r="BI21">
        <v>1986</v>
      </c>
      <c r="BJ21">
        <v>201.5</v>
      </c>
      <c r="BK21" t="s">
        <v>63</v>
      </c>
      <c r="BL21" s="45">
        <f>LN(BK2)</f>
        <v>2.0535075934969938E-2</v>
      </c>
      <c r="BM21">
        <v>1986</v>
      </c>
      <c r="BN21">
        <v>201.5</v>
      </c>
      <c r="BO21" t="s">
        <v>63</v>
      </c>
      <c r="BP21" s="45">
        <f>LN(BO2)</f>
        <v>2.0519031968338052E-2</v>
      </c>
      <c r="BQ21">
        <v>1986</v>
      </c>
      <c r="BR21">
        <v>201.5</v>
      </c>
      <c r="BS21" t="s">
        <v>63</v>
      </c>
      <c r="BT21" s="45">
        <f>LN(BS2)</f>
        <v>2.1014584214657985E-2</v>
      </c>
      <c r="BU21">
        <v>1986</v>
      </c>
      <c r="BV21">
        <v>201.5</v>
      </c>
      <c r="BW21" t="s">
        <v>63</v>
      </c>
      <c r="BX21" s="45">
        <f>LN(BW2)</f>
        <v>2.1933154630442053E-2</v>
      </c>
      <c r="BY21">
        <v>1986</v>
      </c>
      <c r="BZ21">
        <v>201.5</v>
      </c>
      <c r="CA21" t="s">
        <v>63</v>
      </c>
      <c r="CB21" s="45">
        <f>LN(CA2)</f>
        <v>2.0804736221812961E-2</v>
      </c>
      <c r="CC21">
        <v>1986</v>
      </c>
      <c r="CD21">
        <v>201.5</v>
      </c>
      <c r="CE21" t="s">
        <v>63</v>
      </c>
      <c r="CF21" s="45">
        <f>LN(CE2)</f>
        <v>2.1332248305507538E-2</v>
      </c>
      <c r="CG21">
        <v>1986</v>
      </c>
      <c r="CH21">
        <v>201.5</v>
      </c>
      <c r="CI21" t="s">
        <v>63</v>
      </c>
      <c r="CJ21" s="45">
        <f>LN(CI2)</f>
        <v>2.1789518814528376E-2</v>
      </c>
      <c r="CK21">
        <v>1986</v>
      </c>
      <c r="CL21">
        <v>201.5</v>
      </c>
      <c r="CM21" t="s">
        <v>63</v>
      </c>
      <c r="CN21" s="45">
        <f>LN(CM2)</f>
        <v>2.1789518814528376E-2</v>
      </c>
      <c r="CO21">
        <v>1986</v>
      </c>
      <c r="CP21">
        <v>201.5</v>
      </c>
      <c r="CQ21" t="s">
        <v>63</v>
      </c>
      <c r="CR21" s="45">
        <f>LN(CQ2)</f>
        <v>2.1146959973232418E-2</v>
      </c>
      <c r="CS21">
        <v>1986</v>
      </c>
      <c r="CT21">
        <v>201.5</v>
      </c>
      <c r="CU21" t="s">
        <v>63</v>
      </c>
      <c r="CV21" s="45">
        <f>LN(CU2)</f>
        <v>2.1044423929735736E-2</v>
      </c>
      <c r="CW21">
        <v>1986</v>
      </c>
      <c r="CX21">
        <v>201.5</v>
      </c>
      <c r="CY21" t="s">
        <v>63</v>
      </c>
      <c r="CZ21" s="45">
        <f>LN(CY2)</f>
        <v>2.1248790457686368E-2</v>
      </c>
      <c r="DA21">
        <v>1986</v>
      </c>
      <c r="DB21">
        <v>201.5</v>
      </c>
      <c r="DC21" t="s">
        <v>63</v>
      </c>
      <c r="DD21" s="45">
        <f>LN(DC2)</f>
        <v>2.0695157790375295E-2</v>
      </c>
      <c r="DE21">
        <v>1986</v>
      </c>
      <c r="DF21">
        <v>201.5</v>
      </c>
      <c r="DG21" t="s">
        <v>63</v>
      </c>
      <c r="DH21" s="45">
        <f>LN(DG2)</f>
        <v>2.0851032919270512E-2</v>
      </c>
      <c r="DI21">
        <v>1986</v>
      </c>
      <c r="DJ21">
        <v>201.5</v>
      </c>
      <c r="DK21" t="s">
        <v>63</v>
      </c>
      <c r="DL21" s="45">
        <f>LN(DK2)</f>
        <v>2.0404341908762984E-2</v>
      </c>
      <c r="DM21">
        <v>1986</v>
      </c>
      <c r="DN21">
        <v>201.5</v>
      </c>
      <c r="DO21" t="s">
        <v>63</v>
      </c>
      <c r="DP21" s="45">
        <f>LN(DO2)</f>
        <v>2.0485819561657442E-2</v>
      </c>
      <c r="DQ21">
        <v>1986</v>
      </c>
      <c r="DR21">
        <v>201.5</v>
      </c>
    </row>
    <row r="22" spans="1:122">
      <c r="B22">
        <v>2.1789518814528376E-2</v>
      </c>
      <c r="C22" s="44">
        <v>0.38938633431158115</v>
      </c>
      <c r="D22">
        <v>16.580114827084728</v>
      </c>
      <c r="E22">
        <v>1986</v>
      </c>
      <c r="F22">
        <v>201.5</v>
      </c>
      <c r="G22" t="s">
        <v>73</v>
      </c>
      <c r="H22" s="45">
        <f>LN(H19)</f>
        <v>2.6320101502018026E-2</v>
      </c>
      <c r="I22">
        <v>1987</v>
      </c>
      <c r="J22">
        <v>554.20000000000005</v>
      </c>
      <c r="K22" t="s">
        <v>73</v>
      </c>
      <c r="L22" s="45">
        <f>LN(L19)</f>
        <v>2.1041397999598175E-2</v>
      </c>
      <c r="M22">
        <v>1987</v>
      </c>
      <c r="N22">
        <v>554.20000000000005</v>
      </c>
      <c r="O22" t="s">
        <v>73</v>
      </c>
      <c r="P22" s="45">
        <f>LN(P19)</f>
        <v>2.9037105761596255E-2</v>
      </c>
      <c r="Q22">
        <v>1987</v>
      </c>
      <c r="R22">
        <v>554.20000000000005</v>
      </c>
      <c r="S22" t="s">
        <v>73</v>
      </c>
      <c r="T22" s="45">
        <f>LN(T19)</f>
        <v>2.4432830044872542E-2</v>
      </c>
      <c r="U22">
        <v>1987</v>
      </c>
      <c r="V22">
        <v>554.20000000000005</v>
      </c>
      <c r="W22" t="s">
        <v>73</v>
      </c>
      <c r="X22" s="45">
        <f>LN(X19)</f>
        <v>2.9437065566955085E-2</v>
      </c>
      <c r="Y22">
        <v>1987</v>
      </c>
      <c r="Z22">
        <v>554.20000000000005</v>
      </c>
      <c r="AA22" t="s">
        <v>73</v>
      </c>
      <c r="AB22" s="45">
        <f>LN(AB19)</f>
        <v>2.6011160174189838E-2</v>
      </c>
      <c r="AC22">
        <v>1987</v>
      </c>
      <c r="AD22">
        <v>554.20000000000005</v>
      </c>
      <c r="AE22" t="s">
        <v>73</v>
      </c>
      <c r="AF22" s="45">
        <f>LN(AF19)</f>
        <v>2.7610070944059834E-2</v>
      </c>
      <c r="AG22">
        <v>1987</v>
      </c>
      <c r="AH22">
        <v>554.20000000000005</v>
      </c>
      <c r="AI22" t="s">
        <v>73</v>
      </c>
      <c r="AJ22" s="45">
        <f>LN(AJ19)</f>
        <v>2.6454589146367585E-2</v>
      </c>
      <c r="AK22">
        <v>1987</v>
      </c>
      <c r="AL22">
        <v>554.20000000000005</v>
      </c>
      <c r="AM22" t="s">
        <v>73</v>
      </c>
      <c r="AN22" s="45">
        <f>LN(AN19)</f>
        <v>2.6364150867592934E-2</v>
      </c>
      <c r="AO22">
        <v>1987</v>
      </c>
      <c r="AP22">
        <v>554.20000000000005</v>
      </c>
      <c r="AQ22" t="s">
        <v>73</v>
      </c>
      <c r="AR22" s="45">
        <f>LN(AR19)</f>
        <v>2.6324766459238216E-2</v>
      </c>
      <c r="AS22">
        <v>1987</v>
      </c>
      <c r="AT22">
        <v>554.20000000000005</v>
      </c>
      <c r="AU22" t="s">
        <v>73</v>
      </c>
      <c r="AV22" s="45">
        <f>LN(AV19)</f>
        <v>2.6264374837973604E-2</v>
      </c>
      <c r="AW22">
        <v>1987</v>
      </c>
      <c r="AX22">
        <v>554.20000000000005</v>
      </c>
      <c r="AY22" t="s">
        <v>73</v>
      </c>
      <c r="AZ22" s="45">
        <f>LN(AZ19)</f>
        <v>2.602031396308957E-2</v>
      </c>
      <c r="BA22">
        <v>1987</v>
      </c>
      <c r="BB22">
        <v>554.20000000000005</v>
      </c>
      <c r="BC22" t="s">
        <v>73</v>
      </c>
      <c r="BD22" s="45">
        <f>LN(BD19)</f>
        <v>2.588973983787483E-2</v>
      </c>
      <c r="BE22">
        <v>1987</v>
      </c>
      <c r="BF22">
        <v>554.20000000000005</v>
      </c>
      <c r="BG22" t="s">
        <v>73</v>
      </c>
      <c r="BH22" s="45">
        <f>LN(BH19)</f>
        <v>2.6339466254064258E-2</v>
      </c>
      <c r="BI22">
        <v>1987</v>
      </c>
      <c r="BJ22">
        <v>554.20000000000005</v>
      </c>
      <c r="BK22" t="s">
        <v>73</v>
      </c>
      <c r="BL22" s="45">
        <f>LN(BL19)</f>
        <v>2.5886523016692753E-2</v>
      </c>
      <c r="BM22">
        <v>1987</v>
      </c>
      <c r="BN22">
        <v>554.20000000000005</v>
      </c>
      <c r="BO22" t="s">
        <v>73</v>
      </c>
      <c r="BP22" s="45">
        <f>LN(BP19)</f>
        <v>2.5885224980461568E-2</v>
      </c>
      <c r="BQ22">
        <v>1987</v>
      </c>
      <c r="BR22">
        <v>554.20000000000005</v>
      </c>
      <c r="BS22" t="s">
        <v>73</v>
      </c>
      <c r="BT22" s="45">
        <f>LN(BT19)</f>
        <v>2.6516106901462336E-2</v>
      </c>
      <c r="BU22">
        <v>1987</v>
      </c>
      <c r="BV22">
        <v>554.20000000000005</v>
      </c>
      <c r="BW22" t="s">
        <v>73</v>
      </c>
      <c r="BX22" s="45">
        <f>LN(BX19)</f>
        <v>2.7075048580257256E-2</v>
      </c>
      <c r="BY22">
        <v>1987</v>
      </c>
      <c r="BZ22">
        <v>554.20000000000005</v>
      </c>
      <c r="CA22" t="s">
        <v>73</v>
      </c>
      <c r="CB22" s="45">
        <f>LN(CB19)</f>
        <v>2.6313063628177473E-2</v>
      </c>
      <c r="CC22">
        <v>1987</v>
      </c>
      <c r="CD22">
        <v>554.20000000000005</v>
      </c>
      <c r="CE22" t="s">
        <v>73</v>
      </c>
      <c r="CF22" s="45">
        <f>LN(CF19)</f>
        <v>2.6800428649010274E-2</v>
      </c>
      <c r="CG22">
        <v>1987</v>
      </c>
      <c r="CH22">
        <v>554.20000000000005</v>
      </c>
      <c r="CI22" t="s">
        <v>73</v>
      </c>
      <c r="CJ22" s="45">
        <f>LN(CJ19)</f>
        <v>2.711397559327075E-2</v>
      </c>
      <c r="CK22">
        <v>1987</v>
      </c>
      <c r="CL22">
        <v>554.20000000000005</v>
      </c>
      <c r="CM22" t="s">
        <v>73</v>
      </c>
      <c r="CN22" s="45">
        <f>LN(CN19)</f>
        <v>2.711397559327075E-2</v>
      </c>
      <c r="CO22">
        <v>1986</v>
      </c>
      <c r="CP22">
        <v>201.5</v>
      </c>
      <c r="CQ22" t="s">
        <v>73</v>
      </c>
      <c r="CR22" s="45">
        <f>LN(CR19)</f>
        <v>2.6656854726370745E-2</v>
      </c>
      <c r="CS22">
        <v>1986</v>
      </c>
      <c r="CT22">
        <v>201.5</v>
      </c>
      <c r="CU22" t="s">
        <v>73</v>
      </c>
      <c r="CV22" s="45">
        <f>LN(CV19)</f>
        <v>2.6562125136942401E-2</v>
      </c>
      <c r="CW22">
        <v>1986</v>
      </c>
      <c r="CX22">
        <v>201.5</v>
      </c>
      <c r="CY22" t="s">
        <v>73</v>
      </c>
      <c r="CZ22" s="45">
        <f>LN(CZ19)</f>
        <v>2.6746003197668396E-2</v>
      </c>
      <c r="DA22">
        <v>1986</v>
      </c>
      <c r="DB22">
        <v>201.5</v>
      </c>
      <c r="DC22" t="s">
        <v>73</v>
      </c>
      <c r="DD22" s="45">
        <f>LN(DD19)</f>
        <v>2.6202209438715662E-2</v>
      </c>
      <c r="DE22">
        <v>1986</v>
      </c>
      <c r="DF22">
        <v>201.5</v>
      </c>
      <c r="DG22" t="s">
        <v>73</v>
      </c>
      <c r="DH22" s="45">
        <f>LN(DH19)</f>
        <v>2.6378291148482117E-2</v>
      </c>
      <c r="DI22">
        <v>1986</v>
      </c>
      <c r="DJ22">
        <v>201.5</v>
      </c>
      <c r="DK22" t="s">
        <v>73</v>
      </c>
      <c r="DL22" s="45">
        <f>LN(DL19)</f>
        <v>2.5903717676647193E-2</v>
      </c>
      <c r="DM22">
        <v>1986</v>
      </c>
      <c r="DN22">
        <v>201.5</v>
      </c>
      <c r="DO22" t="s">
        <v>73</v>
      </c>
      <c r="DP22" s="45">
        <f>LN(DP19)</f>
        <v>2.6011850317055777E-2</v>
      </c>
      <c r="DQ22">
        <v>1986</v>
      </c>
      <c r="DR22">
        <v>201.5</v>
      </c>
    </row>
    <row r="23" spans="1:122">
      <c r="B23">
        <v>2.1146959973232418E-2</v>
      </c>
      <c r="C23" s="44">
        <v>0.35959361090147302</v>
      </c>
      <c r="D23">
        <v>14.59922018673034</v>
      </c>
      <c r="E23">
        <v>1987</v>
      </c>
      <c r="F23">
        <v>554.20000000000005</v>
      </c>
      <c r="G23" t="s">
        <v>74</v>
      </c>
      <c r="H23" s="45">
        <f>LN(H20)</f>
        <v>1.5542867213886088E-2</v>
      </c>
      <c r="I23">
        <v>1987</v>
      </c>
      <c r="J23">
        <v>642.79999999999995</v>
      </c>
      <c r="K23" t="s">
        <v>74</v>
      </c>
      <c r="L23" s="45">
        <f>LN(L20)</f>
        <v>9.8594944552573456E-3</v>
      </c>
      <c r="M23">
        <v>1987</v>
      </c>
      <c r="N23">
        <v>642.79999999999995</v>
      </c>
      <c r="O23" t="s">
        <v>74</v>
      </c>
      <c r="P23" s="45">
        <f>LN(P20)</f>
        <v>1.7074583176387999E-2</v>
      </c>
      <c r="Q23">
        <v>1987</v>
      </c>
      <c r="R23">
        <v>642.79999999999995</v>
      </c>
      <c r="S23" t="s">
        <v>74</v>
      </c>
      <c r="T23" s="45">
        <f>LN(T20)</f>
        <v>1.2548499625539913E-2</v>
      </c>
      <c r="U23">
        <v>1987</v>
      </c>
      <c r="V23">
        <v>642.79999999999995</v>
      </c>
      <c r="W23" t="s">
        <v>74</v>
      </c>
      <c r="X23" s="45">
        <f>LN(X20)</f>
        <v>1.7878315994014855E-2</v>
      </c>
      <c r="Y23">
        <v>1987</v>
      </c>
      <c r="Z23">
        <v>642.79999999999995</v>
      </c>
      <c r="AA23" t="s">
        <v>74</v>
      </c>
      <c r="AB23" s="45">
        <f>LN(AB20)</f>
        <v>1.4650046346993387E-2</v>
      </c>
      <c r="AC23">
        <v>1987</v>
      </c>
      <c r="AD23">
        <v>642.79999999999995</v>
      </c>
      <c r="AE23" t="s">
        <v>74</v>
      </c>
      <c r="AF23" s="45">
        <f>LN(AF20)</f>
        <v>1.6932569711199691E-2</v>
      </c>
      <c r="AG23">
        <v>1987</v>
      </c>
      <c r="AH23">
        <v>642.79999999999995</v>
      </c>
      <c r="AI23" t="s">
        <v>74</v>
      </c>
      <c r="AJ23" s="45">
        <f>LN(AJ20)</f>
        <v>1.5544795747943459E-2</v>
      </c>
      <c r="AK23">
        <v>1987</v>
      </c>
      <c r="AL23">
        <v>642.79999999999995</v>
      </c>
      <c r="AM23" t="s">
        <v>74</v>
      </c>
      <c r="AN23" s="45">
        <f>LN(AN20)</f>
        <v>1.5445510234832234E-2</v>
      </c>
      <c r="AO23">
        <v>1987</v>
      </c>
      <c r="AP23">
        <v>642.79999999999995</v>
      </c>
      <c r="AQ23" t="s">
        <v>74</v>
      </c>
      <c r="AR23" s="45">
        <f>LN(AR20)</f>
        <v>1.5433106862818326E-2</v>
      </c>
      <c r="AS23">
        <v>1987</v>
      </c>
      <c r="AT23">
        <v>642.79999999999995</v>
      </c>
      <c r="AU23" t="s">
        <v>74</v>
      </c>
      <c r="AV23" s="45">
        <f>LN(AV20)</f>
        <v>1.598806918483886E-2</v>
      </c>
      <c r="AW23">
        <v>1987</v>
      </c>
      <c r="AX23">
        <v>642.79999999999995</v>
      </c>
      <c r="AY23" t="s">
        <v>74</v>
      </c>
      <c r="AZ23" s="45">
        <f>LN(AZ20)</f>
        <v>1.5306126264441612E-2</v>
      </c>
      <c r="BA23">
        <v>1987</v>
      </c>
      <c r="BB23">
        <v>642.79999999999995</v>
      </c>
      <c r="BC23" t="s">
        <v>74</v>
      </c>
      <c r="BD23" s="45">
        <f>LN(BD20)</f>
        <v>1.5155400939065481E-2</v>
      </c>
      <c r="BE23">
        <v>1987</v>
      </c>
      <c r="BF23">
        <v>642.79999999999995</v>
      </c>
      <c r="BG23" t="s">
        <v>74</v>
      </c>
      <c r="BH23" s="45">
        <f>LN(BH20)</f>
        <v>1.5339050306473253E-2</v>
      </c>
      <c r="BI23">
        <v>1987</v>
      </c>
      <c r="BJ23">
        <v>642.79999999999995</v>
      </c>
      <c r="BK23" t="s">
        <v>74</v>
      </c>
      <c r="BL23" s="45">
        <f>LN(BL20)</f>
        <v>1.5154836718712325E-2</v>
      </c>
      <c r="BM23">
        <v>1987</v>
      </c>
      <c r="BN23">
        <v>642.79999999999995</v>
      </c>
      <c r="BO23" t="s">
        <v>74</v>
      </c>
      <c r="BP23" s="45">
        <f>LN(BP20)</f>
        <v>1.5123887499819542E-2</v>
      </c>
      <c r="BQ23">
        <v>1987</v>
      </c>
      <c r="BR23">
        <v>642.79999999999995</v>
      </c>
      <c r="BS23" t="s">
        <v>74</v>
      </c>
      <c r="BT23" s="45">
        <f>LN(BT20)</f>
        <v>1.5482627264000442E-2</v>
      </c>
      <c r="BU23">
        <v>1987</v>
      </c>
      <c r="BV23">
        <v>642.79999999999995</v>
      </c>
      <c r="BW23" t="s">
        <v>74</v>
      </c>
      <c r="BX23" s="45">
        <f>LN(BX20)</f>
        <v>1.6764684898526699E-2</v>
      </c>
      <c r="BY23">
        <v>1987</v>
      </c>
      <c r="BZ23">
        <v>642.79999999999995</v>
      </c>
      <c r="CA23" t="s">
        <v>74</v>
      </c>
      <c r="CB23" s="45">
        <f>LN(CB20)</f>
        <v>1.526589900905968E-2</v>
      </c>
      <c r="CC23">
        <v>1987</v>
      </c>
      <c r="CD23">
        <v>642.79999999999995</v>
      </c>
      <c r="CE23" t="s">
        <v>74</v>
      </c>
      <c r="CF23" s="45">
        <f>LN(CF20)</f>
        <v>1.5834002486968687E-2</v>
      </c>
      <c r="CG23">
        <v>1987</v>
      </c>
      <c r="CH23">
        <v>642.79999999999995</v>
      </c>
      <c r="CI23" t="s">
        <v>74</v>
      </c>
      <c r="CJ23" s="45">
        <f>LN(CJ20)</f>
        <v>1.6436560372226412E-2</v>
      </c>
      <c r="CK23">
        <v>1987</v>
      </c>
      <c r="CL23">
        <v>642.79999999999995</v>
      </c>
      <c r="CM23" t="s">
        <v>74</v>
      </c>
      <c r="CN23" s="45">
        <f>LN(CN20)</f>
        <v>1.6436560372226412E-2</v>
      </c>
      <c r="CO23">
        <v>1987</v>
      </c>
      <c r="CP23">
        <v>642.79999999999995</v>
      </c>
      <c r="CQ23" t="s">
        <v>74</v>
      </c>
      <c r="CR23" s="45">
        <f>LN(CR20)</f>
        <v>1.5606538000477291E-2</v>
      </c>
      <c r="CS23">
        <v>1987</v>
      </c>
      <c r="CT23">
        <v>554.20000000000005</v>
      </c>
      <c r="CU23" t="s">
        <v>74</v>
      </c>
      <c r="CV23" s="45">
        <f>LN(CV20)</f>
        <v>1.5496108698780049E-2</v>
      </c>
      <c r="CW23">
        <v>1987</v>
      </c>
      <c r="CX23">
        <v>554.20000000000005</v>
      </c>
      <c r="CY23" t="s">
        <v>74</v>
      </c>
      <c r="CZ23" s="45">
        <f>LN(CZ20)</f>
        <v>1.5721191251984779E-2</v>
      </c>
      <c r="DA23">
        <v>1987</v>
      </c>
      <c r="DB23">
        <v>554.20000000000005</v>
      </c>
      <c r="DC23" t="s">
        <v>74</v>
      </c>
      <c r="DD23" s="45">
        <f>LN(DD20)</f>
        <v>1.5157610505634397E-2</v>
      </c>
      <c r="DE23">
        <v>1987</v>
      </c>
      <c r="DF23">
        <v>554.20000000000005</v>
      </c>
      <c r="DG23" t="s">
        <v>74</v>
      </c>
      <c r="DH23" s="45">
        <f>LN(DH20)</f>
        <v>1.5293054227954305E-2</v>
      </c>
      <c r="DI23">
        <v>1987</v>
      </c>
      <c r="DJ23">
        <v>554.20000000000005</v>
      </c>
      <c r="DK23" t="s">
        <v>74</v>
      </c>
      <c r="DL23" s="45">
        <f>LN(DL20)</f>
        <v>1.4874555691487937E-2</v>
      </c>
      <c r="DM23">
        <v>1987</v>
      </c>
      <c r="DN23">
        <v>554.20000000000005</v>
      </c>
      <c r="DO23" t="s">
        <v>74</v>
      </c>
      <c r="DP23" s="45">
        <f>LN(DP20)</f>
        <v>1.4929082025157522E-2</v>
      </c>
      <c r="DQ23">
        <v>1987</v>
      </c>
      <c r="DR23">
        <v>554.20000000000005</v>
      </c>
    </row>
    <row r="24" spans="1:122">
      <c r="B24">
        <v>2.1044423929735736E-2</v>
      </c>
      <c r="C24" s="44">
        <v>0.35675329605926626</v>
      </c>
      <c r="D24">
        <v>14.419950604823525</v>
      </c>
      <c r="E24">
        <v>1987</v>
      </c>
      <c r="F24">
        <v>642.79999999999995</v>
      </c>
      <c r="G24" t="s">
        <v>75</v>
      </c>
      <c r="H24" s="45">
        <f>H22-H21</f>
        <v>5.3740986169659895E-3</v>
      </c>
      <c r="I24">
        <v>1987</v>
      </c>
      <c r="J24">
        <v>478.3</v>
      </c>
      <c r="K24" t="s">
        <v>75</v>
      </c>
      <c r="L24" s="45">
        <f>L22-L21</f>
        <v>5.5753224827361138E-3</v>
      </c>
      <c r="M24">
        <v>1987</v>
      </c>
      <c r="N24">
        <v>478.3</v>
      </c>
      <c r="O24" t="s">
        <v>75</v>
      </c>
      <c r="P24" s="45">
        <f>P22-P21</f>
        <v>5.9633736559350295E-3</v>
      </c>
      <c r="Q24">
        <v>1987</v>
      </c>
      <c r="R24">
        <v>478.3</v>
      </c>
      <c r="S24" t="s">
        <v>75</v>
      </c>
      <c r="T24" s="45">
        <f>T22-T21</f>
        <v>5.9245106498715706E-3</v>
      </c>
      <c r="U24">
        <v>1987</v>
      </c>
      <c r="V24">
        <v>478.3</v>
      </c>
      <c r="W24" t="s">
        <v>75</v>
      </c>
      <c r="X24" s="45">
        <f>X22-X21</f>
        <v>5.7626742929779082E-3</v>
      </c>
      <c r="Y24">
        <v>1987</v>
      </c>
      <c r="Z24">
        <v>478.3</v>
      </c>
      <c r="AA24" t="s">
        <v>75</v>
      </c>
      <c r="AB24" s="45">
        <f>AB22-AB21</f>
        <v>5.6644226369457241E-3</v>
      </c>
      <c r="AC24">
        <v>1987</v>
      </c>
      <c r="AD24">
        <v>478.3</v>
      </c>
      <c r="AE24" t="s">
        <v>75</v>
      </c>
      <c r="AF24" s="45">
        <f>AF22-AF21</f>
        <v>5.3244995550555674E-3</v>
      </c>
      <c r="AG24">
        <v>1987</v>
      </c>
      <c r="AH24">
        <v>478.3</v>
      </c>
      <c r="AI24" t="s">
        <v>75</v>
      </c>
      <c r="AJ24" s="45">
        <f>AJ22-AJ21</f>
        <v>5.4400188239963967E-3</v>
      </c>
      <c r="AK24">
        <v>1987</v>
      </c>
      <c r="AL24">
        <v>478.3</v>
      </c>
      <c r="AM24" t="s">
        <v>75</v>
      </c>
      <c r="AN24" s="45">
        <f>AN22-AN21</f>
        <v>5.4444183012454274E-3</v>
      </c>
      <c r="AO24">
        <v>1987</v>
      </c>
      <c r="AP24">
        <v>478.3</v>
      </c>
      <c r="AQ24" t="s">
        <v>75</v>
      </c>
      <c r="AR24" s="45">
        <f>AR22-AR21</f>
        <v>5.4310013404089419E-3</v>
      </c>
      <c r="AS24">
        <v>1987</v>
      </c>
      <c r="AT24">
        <v>478.3</v>
      </c>
      <c r="AU24" t="s">
        <v>75</v>
      </c>
      <c r="AV24" s="45">
        <f>AV22-AV21</f>
        <v>5.1249525774150866E-3</v>
      </c>
      <c r="AW24">
        <v>1987</v>
      </c>
      <c r="AX24">
        <v>478.3</v>
      </c>
      <c r="AY24" t="s">
        <v>75</v>
      </c>
      <c r="AZ24" s="45">
        <f>AZ22-AZ21</f>
        <v>5.3427446907016625E-3</v>
      </c>
      <c r="BA24">
        <v>1987</v>
      </c>
      <c r="BB24">
        <v>478.3</v>
      </c>
      <c r="BC24" t="s">
        <v>75</v>
      </c>
      <c r="BD24" s="45">
        <f>BD22-BD21</f>
        <v>5.352766264606075E-3</v>
      </c>
      <c r="BE24">
        <v>1987</v>
      </c>
      <c r="BF24">
        <v>478.3</v>
      </c>
      <c r="BG24" t="s">
        <v>75</v>
      </c>
      <c r="BH24" s="45">
        <f>BH22-BH21</f>
        <v>5.485081906184127E-3</v>
      </c>
      <c r="BI24">
        <v>1987</v>
      </c>
      <c r="BJ24">
        <v>478.3</v>
      </c>
      <c r="BK24" t="s">
        <v>75</v>
      </c>
      <c r="BL24" s="45">
        <f>BL22-BL21</f>
        <v>5.3514470817228148E-3</v>
      </c>
      <c r="BM24">
        <v>1987</v>
      </c>
      <c r="BN24">
        <v>478.3</v>
      </c>
      <c r="BO24" t="s">
        <v>75</v>
      </c>
      <c r="BP24" s="45">
        <f>BP22-BP21</f>
        <v>5.3661930121235157E-3</v>
      </c>
      <c r="BQ24">
        <v>1987</v>
      </c>
      <c r="BR24">
        <v>478.3</v>
      </c>
      <c r="BS24" t="s">
        <v>75</v>
      </c>
      <c r="BT24" s="45">
        <f>BT22-BT21</f>
        <v>5.5015226868043512E-3</v>
      </c>
      <c r="BU24">
        <v>1987</v>
      </c>
      <c r="BV24">
        <v>478.3</v>
      </c>
      <c r="BW24" t="s">
        <v>75</v>
      </c>
      <c r="BX24" s="45">
        <f>BX22-BX21</f>
        <v>5.1418939498152037E-3</v>
      </c>
      <c r="BY24">
        <v>1987</v>
      </c>
      <c r="BZ24">
        <v>478.3</v>
      </c>
      <c r="CA24" t="s">
        <v>75</v>
      </c>
      <c r="CB24" s="45">
        <f>CB22-CB21</f>
        <v>5.5083274063645118E-3</v>
      </c>
      <c r="CC24">
        <v>1987</v>
      </c>
      <c r="CD24">
        <v>478.3</v>
      </c>
      <c r="CE24" t="s">
        <v>75</v>
      </c>
      <c r="CF24" s="45">
        <f>CF22-CF21</f>
        <v>5.4681803435027362E-3</v>
      </c>
      <c r="CG24">
        <v>1987</v>
      </c>
      <c r="CH24">
        <v>478.3</v>
      </c>
      <c r="CI24" t="s">
        <v>75</v>
      </c>
      <c r="CJ24" s="45">
        <f>CJ22-CJ21</f>
        <v>5.3244567787423744E-3</v>
      </c>
      <c r="CK24">
        <v>1987</v>
      </c>
      <c r="CL24">
        <v>478.3</v>
      </c>
      <c r="CM24" t="s">
        <v>75</v>
      </c>
      <c r="CN24" s="45">
        <f>CN22-CN21</f>
        <v>5.3244567787423744E-3</v>
      </c>
      <c r="CO24">
        <v>1987</v>
      </c>
      <c r="CP24">
        <v>478.3</v>
      </c>
      <c r="CQ24" t="s">
        <v>75</v>
      </c>
      <c r="CR24" s="45">
        <f>CR22-CR21</f>
        <v>5.5098947531383273E-3</v>
      </c>
      <c r="CS24">
        <v>1987</v>
      </c>
      <c r="CT24">
        <v>478.3</v>
      </c>
      <c r="CU24" t="s">
        <v>75</v>
      </c>
      <c r="CV24" s="45">
        <f>CV22-CV21</f>
        <v>5.5177012072066649E-3</v>
      </c>
      <c r="CW24">
        <v>1987</v>
      </c>
      <c r="CX24">
        <v>642.79999999999995</v>
      </c>
      <c r="CY24" t="s">
        <v>75</v>
      </c>
      <c r="CZ24" s="45">
        <f>CZ22-CZ21</f>
        <v>5.4972127399820284E-3</v>
      </c>
      <c r="DA24">
        <v>1987</v>
      </c>
      <c r="DB24">
        <v>642.79999999999995</v>
      </c>
      <c r="DC24" t="s">
        <v>75</v>
      </c>
      <c r="DD24" s="45">
        <f>DD22-DD21</f>
        <v>5.5070516483403664E-3</v>
      </c>
      <c r="DE24">
        <v>1987</v>
      </c>
      <c r="DF24">
        <v>642.79999999999995</v>
      </c>
      <c r="DG24" t="s">
        <v>75</v>
      </c>
      <c r="DH24" s="45">
        <f>DH22-DH21</f>
        <v>5.5272582292116047E-3</v>
      </c>
      <c r="DI24">
        <v>1987</v>
      </c>
      <c r="DJ24">
        <v>642.79999999999995</v>
      </c>
      <c r="DK24" t="s">
        <v>75</v>
      </c>
      <c r="DL24" s="45">
        <f>DL22-DL21</f>
        <v>5.4993757678842084E-3</v>
      </c>
      <c r="DM24">
        <v>1987</v>
      </c>
      <c r="DN24">
        <v>642.79999999999995</v>
      </c>
      <c r="DO24" t="s">
        <v>75</v>
      </c>
      <c r="DP24" s="45">
        <f>DP22-DP21</f>
        <v>5.5260307553983354E-3</v>
      </c>
      <c r="DQ24">
        <v>1987</v>
      </c>
      <c r="DR24">
        <v>642.79999999999995</v>
      </c>
    </row>
    <row r="25" spans="1:122">
      <c r="B25">
        <v>2.1248790457686368E-2</v>
      </c>
      <c r="C25" s="44">
        <v>0.36282976818249368</v>
      </c>
      <c r="D25">
        <v>14.805421693722081</v>
      </c>
      <c r="E25">
        <v>1987</v>
      </c>
      <c r="F25">
        <v>478.3</v>
      </c>
      <c r="G25" t="s">
        <v>76</v>
      </c>
      <c r="H25" s="45">
        <f>H21-H23</f>
        <v>5.4031356711659491E-3</v>
      </c>
      <c r="I25">
        <v>1987</v>
      </c>
      <c r="J25">
        <v>1065.3</v>
      </c>
      <c r="K25" t="s">
        <v>76</v>
      </c>
      <c r="L25" s="45">
        <f>L21-L23</f>
        <v>5.6065810616047155E-3</v>
      </c>
      <c r="M25">
        <v>1987</v>
      </c>
      <c r="N25">
        <v>1065.3</v>
      </c>
      <c r="O25" t="s">
        <v>76</v>
      </c>
      <c r="P25" s="45">
        <f>P21-P23</f>
        <v>5.9991489292732271E-3</v>
      </c>
      <c r="Q25">
        <v>1987</v>
      </c>
      <c r="R25">
        <v>1065.3</v>
      </c>
      <c r="S25" t="s">
        <v>76</v>
      </c>
      <c r="T25" s="45">
        <f>T21-T23</f>
        <v>5.959819769461059E-3</v>
      </c>
      <c r="U25">
        <v>1987</v>
      </c>
      <c r="V25">
        <v>1065.3</v>
      </c>
      <c r="W25" t="s">
        <v>76</v>
      </c>
      <c r="X25" s="45">
        <f>X21-X23</f>
        <v>5.7960752799623219E-3</v>
      </c>
      <c r="Y25">
        <v>1987</v>
      </c>
      <c r="Z25">
        <v>1065.3</v>
      </c>
      <c r="AA25" t="s">
        <v>76</v>
      </c>
      <c r="AB25" s="45">
        <f>AB21-AB23</f>
        <v>5.6966911902507269E-3</v>
      </c>
      <c r="AC25">
        <v>1987</v>
      </c>
      <c r="AD25">
        <v>1065.3</v>
      </c>
      <c r="AE25" t="s">
        <v>76</v>
      </c>
      <c r="AF25" s="45">
        <f>AF21-AF23</f>
        <v>5.3530016778045759E-3</v>
      </c>
      <c r="AG25">
        <v>1987</v>
      </c>
      <c r="AH25">
        <v>1065.3</v>
      </c>
      <c r="AI25" t="s">
        <v>76</v>
      </c>
      <c r="AJ25" s="45">
        <f>AJ21-AJ23</f>
        <v>5.4697745744277295E-3</v>
      </c>
      <c r="AK25">
        <v>1987</v>
      </c>
      <c r="AL25">
        <v>1065.3</v>
      </c>
      <c r="AM25" t="s">
        <v>76</v>
      </c>
      <c r="AN25" s="45">
        <f>AN21-AN23</f>
        <v>5.4742223315152726E-3</v>
      </c>
      <c r="AO25">
        <v>1987</v>
      </c>
      <c r="AP25">
        <v>1065.3</v>
      </c>
      <c r="AQ25" t="s">
        <v>76</v>
      </c>
      <c r="AR25" s="45">
        <f>AR21-AR23</f>
        <v>5.4606582560109487E-3</v>
      </c>
      <c r="AS25">
        <v>1987</v>
      </c>
      <c r="AT25">
        <v>1065.3</v>
      </c>
      <c r="AU25" t="s">
        <v>76</v>
      </c>
      <c r="AV25" s="45">
        <f>AV21-AV23</f>
        <v>5.1513530757196571E-3</v>
      </c>
      <c r="AW25">
        <v>1987</v>
      </c>
      <c r="AX25">
        <v>1065.3</v>
      </c>
      <c r="AY25" t="s">
        <v>76</v>
      </c>
      <c r="AZ25" s="45">
        <f>AZ21-AZ23</f>
        <v>5.3714430079462947E-3</v>
      </c>
      <c r="BA25">
        <v>1987</v>
      </c>
      <c r="BB25">
        <v>1065.3</v>
      </c>
      <c r="BC25" t="s">
        <v>76</v>
      </c>
      <c r="BD25" s="45">
        <f>BD21-BD23</f>
        <v>5.3815726342032744E-3</v>
      </c>
      <c r="BE25">
        <v>1987</v>
      </c>
      <c r="BF25">
        <v>1065.3</v>
      </c>
      <c r="BG25" t="s">
        <v>76</v>
      </c>
      <c r="BH25" s="45">
        <f>BH21-BH23</f>
        <v>5.5153340414068781E-3</v>
      </c>
      <c r="BI25">
        <v>1987</v>
      </c>
      <c r="BJ25">
        <v>1065.3</v>
      </c>
      <c r="BK25" t="s">
        <v>76</v>
      </c>
      <c r="BL25" s="45">
        <f>BL21-BL23</f>
        <v>5.3802392162576127E-3</v>
      </c>
      <c r="BM25">
        <v>1987</v>
      </c>
      <c r="BN25">
        <v>1065.3</v>
      </c>
      <c r="BO25" t="s">
        <v>76</v>
      </c>
      <c r="BP25" s="45">
        <f>BP21-BP23</f>
        <v>5.3951444685185097E-3</v>
      </c>
      <c r="BQ25">
        <v>1987</v>
      </c>
      <c r="BR25">
        <v>1065.3</v>
      </c>
      <c r="BS25" t="s">
        <v>76</v>
      </c>
      <c r="BT25" s="45">
        <f>BT21-BT23</f>
        <v>5.5319569506575433E-3</v>
      </c>
      <c r="BU25">
        <v>1987</v>
      </c>
      <c r="BV25">
        <v>1065.3</v>
      </c>
      <c r="BW25" t="s">
        <v>76</v>
      </c>
      <c r="BX25" s="45">
        <f>BX21-BX23</f>
        <v>5.1684697319153532E-3</v>
      </c>
      <c r="BY25">
        <v>1987</v>
      </c>
      <c r="BZ25">
        <v>1065.3</v>
      </c>
      <c r="CA25" t="s">
        <v>76</v>
      </c>
      <c r="CB25" s="45">
        <f>CB21-CB23</f>
        <v>5.5388372127532816E-3</v>
      </c>
      <c r="CC25">
        <v>1987</v>
      </c>
      <c r="CD25">
        <v>1065.3</v>
      </c>
      <c r="CE25" t="s">
        <v>76</v>
      </c>
      <c r="CF25" s="45">
        <f>CF21-CF23</f>
        <v>5.4982458185388501E-3</v>
      </c>
      <c r="CG25">
        <v>1987</v>
      </c>
      <c r="CH25">
        <v>1065.3</v>
      </c>
      <c r="CI25" t="s">
        <v>76</v>
      </c>
      <c r="CJ25" s="45">
        <f>CJ21-CJ23</f>
        <v>5.3529584423019638E-3</v>
      </c>
      <c r="CK25">
        <v>1987</v>
      </c>
      <c r="CL25">
        <v>1065.3</v>
      </c>
      <c r="CM25" t="s">
        <v>76</v>
      </c>
      <c r="CN25" s="45">
        <f>CN21-CN23</f>
        <v>5.3529584423019638E-3</v>
      </c>
      <c r="CO25">
        <v>1987</v>
      </c>
      <c r="CP25">
        <v>1065.3</v>
      </c>
      <c r="CQ25" t="s">
        <v>76</v>
      </c>
      <c r="CR25" s="45">
        <f>CR21-CR23</f>
        <v>5.5404219727551267E-3</v>
      </c>
      <c r="CS25">
        <v>1987</v>
      </c>
      <c r="CT25">
        <v>1065.3</v>
      </c>
      <c r="CU25" t="s">
        <v>76</v>
      </c>
      <c r="CV25" s="45">
        <f>CV21-CV23</f>
        <v>5.5483152309556867E-3</v>
      </c>
      <c r="CW25">
        <v>1987</v>
      </c>
      <c r="CX25">
        <v>1065.3</v>
      </c>
      <c r="CY25" t="s">
        <v>76</v>
      </c>
      <c r="CZ25" s="45">
        <f>CZ21-CZ23</f>
        <v>5.5275992057015888E-3</v>
      </c>
      <c r="DA25">
        <v>1987</v>
      </c>
      <c r="DB25">
        <v>478.3</v>
      </c>
      <c r="DC25" t="s">
        <v>76</v>
      </c>
      <c r="DD25" s="45">
        <f>DD21-DD23</f>
        <v>5.5375472847408978E-3</v>
      </c>
      <c r="DE25">
        <v>1987</v>
      </c>
      <c r="DF25">
        <v>478.3</v>
      </c>
      <c r="DG25" t="s">
        <v>76</v>
      </c>
      <c r="DH25" s="45">
        <f>DH21-DH23</f>
        <v>5.5579786913162073E-3</v>
      </c>
      <c r="DI25">
        <v>1987</v>
      </c>
      <c r="DJ25">
        <v>478.3</v>
      </c>
      <c r="DK25" t="s">
        <v>76</v>
      </c>
      <c r="DL25" s="45">
        <f>DL21-DL23</f>
        <v>5.529786217275047E-3</v>
      </c>
      <c r="DM25">
        <v>1987</v>
      </c>
      <c r="DN25">
        <v>478.3</v>
      </c>
      <c r="DO25" t="s">
        <v>76</v>
      </c>
      <c r="DP25" s="45">
        <f>DP21-DP23</f>
        <v>5.55673753649992E-3</v>
      </c>
      <c r="DQ25">
        <v>1987</v>
      </c>
      <c r="DR25">
        <v>478.3</v>
      </c>
    </row>
    <row r="26" spans="1:122">
      <c r="B26">
        <v>2.0695157790375295E-2</v>
      </c>
      <c r="C26" s="44">
        <v>0.35014941033097352</v>
      </c>
      <c r="D26">
        <v>14.009196595854418</v>
      </c>
      <c r="E26">
        <v>1987</v>
      </c>
      <c r="F26">
        <v>1065.3</v>
      </c>
      <c r="G26" t="s">
        <v>77</v>
      </c>
      <c r="H26" s="46">
        <f>AVERAGE(H24:H25)</f>
        <v>5.3886171440659693E-3</v>
      </c>
      <c r="I26">
        <v>1989</v>
      </c>
      <c r="J26">
        <v>876</v>
      </c>
      <c r="K26" t="s">
        <v>77</v>
      </c>
      <c r="L26" s="46">
        <f>AVERAGE(L24:L25)</f>
        <v>5.5909517721704147E-3</v>
      </c>
      <c r="M26">
        <v>1989</v>
      </c>
      <c r="N26">
        <v>876</v>
      </c>
      <c r="O26" t="s">
        <v>77</v>
      </c>
      <c r="P26" s="46">
        <f>AVERAGE(P24:P25)</f>
        <v>5.9812612926041283E-3</v>
      </c>
      <c r="Q26">
        <v>1989</v>
      </c>
      <c r="R26">
        <v>876</v>
      </c>
      <c r="S26" t="s">
        <v>77</v>
      </c>
      <c r="T26" s="46">
        <f>AVERAGE(T24:T25)</f>
        <v>5.9421652096663148E-3</v>
      </c>
      <c r="U26">
        <v>1989</v>
      </c>
      <c r="V26">
        <v>876</v>
      </c>
      <c r="W26" t="s">
        <v>77</v>
      </c>
      <c r="X26" s="46">
        <f>AVERAGE(X24:X25)</f>
        <v>5.779374786470115E-3</v>
      </c>
      <c r="Y26">
        <v>1989</v>
      </c>
      <c r="Z26">
        <v>876</v>
      </c>
      <c r="AA26" t="s">
        <v>77</v>
      </c>
      <c r="AB26" s="46">
        <f>AVERAGE(AB24:AB25)</f>
        <v>5.6805569135982255E-3</v>
      </c>
      <c r="AC26">
        <v>1989</v>
      </c>
      <c r="AD26">
        <v>876</v>
      </c>
      <c r="AE26" t="s">
        <v>77</v>
      </c>
      <c r="AF26" s="46">
        <f>AVERAGE(AF24:AF25)</f>
        <v>5.3387506164300717E-3</v>
      </c>
      <c r="AG26">
        <v>1989</v>
      </c>
      <c r="AH26">
        <v>876</v>
      </c>
      <c r="AI26" t="s">
        <v>77</v>
      </c>
      <c r="AJ26" s="46">
        <f>AVERAGE(AJ24:AJ25)</f>
        <v>5.4548966992120631E-3</v>
      </c>
      <c r="AK26">
        <v>1989</v>
      </c>
      <c r="AL26">
        <v>876</v>
      </c>
      <c r="AM26" t="s">
        <v>77</v>
      </c>
      <c r="AN26" s="46">
        <f>AVERAGE(AN24:AN25)</f>
        <v>5.45932031638035E-3</v>
      </c>
      <c r="AO26">
        <v>1989</v>
      </c>
      <c r="AP26">
        <v>876</v>
      </c>
      <c r="AQ26" t="s">
        <v>77</v>
      </c>
      <c r="AR26" s="46">
        <f>AVERAGE(AR24:AR25)</f>
        <v>5.4458297982099453E-3</v>
      </c>
      <c r="AS26">
        <v>1989</v>
      </c>
      <c r="AT26">
        <v>876</v>
      </c>
      <c r="AU26" t="s">
        <v>77</v>
      </c>
      <c r="AV26" s="46">
        <f>AVERAGE(AV24:AV25)</f>
        <v>5.1381528265673718E-3</v>
      </c>
      <c r="AW26">
        <v>1989</v>
      </c>
      <c r="AX26">
        <v>876</v>
      </c>
      <c r="AY26" t="s">
        <v>77</v>
      </c>
      <c r="AZ26" s="46">
        <f>AVERAGE(AZ24:AZ25)</f>
        <v>5.3570938493239786E-3</v>
      </c>
      <c r="BA26">
        <v>1989</v>
      </c>
      <c r="BB26">
        <v>876</v>
      </c>
      <c r="BC26" t="s">
        <v>77</v>
      </c>
      <c r="BD26" s="46">
        <f>AVERAGE(BD24:BD25)</f>
        <v>5.3671694494046747E-3</v>
      </c>
      <c r="BE26">
        <v>1989</v>
      </c>
      <c r="BF26">
        <v>876</v>
      </c>
      <c r="BG26" t="s">
        <v>77</v>
      </c>
      <c r="BH26" s="46">
        <f>AVERAGE(BH24:BH25)</f>
        <v>5.5002079737955026E-3</v>
      </c>
      <c r="BI26">
        <v>1989</v>
      </c>
      <c r="BJ26">
        <v>876</v>
      </c>
      <c r="BK26" t="s">
        <v>77</v>
      </c>
      <c r="BL26" s="46">
        <f>AVERAGE(BL24:BL25)</f>
        <v>5.3658431489902137E-3</v>
      </c>
      <c r="BM26">
        <v>1989</v>
      </c>
      <c r="BN26">
        <v>876</v>
      </c>
      <c r="BO26" t="s">
        <v>77</v>
      </c>
      <c r="BP26" s="46">
        <f>AVERAGE(BP24:BP25)</f>
        <v>5.3806687403210127E-3</v>
      </c>
      <c r="BQ26">
        <v>1989</v>
      </c>
      <c r="BR26">
        <v>876</v>
      </c>
      <c r="BS26" t="s">
        <v>77</v>
      </c>
      <c r="BT26" s="46">
        <f>AVERAGE(BT24:BT25)</f>
        <v>5.5167398187309473E-3</v>
      </c>
      <c r="BU26">
        <v>1989</v>
      </c>
      <c r="BV26">
        <v>876</v>
      </c>
      <c r="BW26" t="s">
        <v>77</v>
      </c>
      <c r="BX26" s="46">
        <f>AVERAGE(BX24:BX25)</f>
        <v>5.1551818408652784E-3</v>
      </c>
      <c r="BY26">
        <v>1989</v>
      </c>
      <c r="BZ26">
        <v>876</v>
      </c>
      <c r="CA26" t="s">
        <v>77</v>
      </c>
      <c r="CB26" s="46">
        <f>AVERAGE(CB24:CB25)</f>
        <v>5.5235823095588967E-3</v>
      </c>
      <c r="CC26">
        <v>1989</v>
      </c>
      <c r="CD26">
        <v>876</v>
      </c>
      <c r="CE26" t="s">
        <v>77</v>
      </c>
      <c r="CF26" s="46">
        <f>AVERAGE(CF24:CF25)</f>
        <v>5.4832130810207932E-3</v>
      </c>
      <c r="CG26">
        <v>1989</v>
      </c>
      <c r="CH26">
        <v>876</v>
      </c>
      <c r="CI26" t="s">
        <v>77</v>
      </c>
      <c r="CJ26" s="46">
        <f>AVERAGE(CJ24:CJ25)</f>
        <v>5.3387076105221691E-3</v>
      </c>
      <c r="CK26">
        <v>1989</v>
      </c>
      <c r="CL26">
        <v>876</v>
      </c>
      <c r="CM26" t="s">
        <v>77</v>
      </c>
      <c r="CN26" s="46">
        <f>AVERAGE(CN24:CN25)</f>
        <v>5.3387076105221691E-3</v>
      </c>
      <c r="CO26">
        <v>1989</v>
      </c>
      <c r="CP26">
        <v>876</v>
      </c>
      <c r="CQ26" t="s">
        <v>77</v>
      </c>
      <c r="CR26" s="46">
        <f>AVERAGE(CR24:CR25)</f>
        <v>5.525158362946727E-3</v>
      </c>
      <c r="CS26">
        <v>1989</v>
      </c>
      <c r="CT26">
        <v>876</v>
      </c>
      <c r="CU26" t="s">
        <v>77</v>
      </c>
      <c r="CV26" s="46">
        <f>AVERAGE(CV24:CV25)</f>
        <v>5.5330082190811758E-3</v>
      </c>
      <c r="CW26">
        <v>1989</v>
      </c>
      <c r="CX26">
        <v>876</v>
      </c>
      <c r="CY26" t="s">
        <v>77</v>
      </c>
      <c r="CZ26" s="46">
        <f>AVERAGE(CZ24:CZ25)</f>
        <v>5.5124059728418086E-3</v>
      </c>
      <c r="DA26">
        <v>1989</v>
      </c>
      <c r="DB26">
        <v>876</v>
      </c>
      <c r="DC26" t="s">
        <v>77</v>
      </c>
      <c r="DD26" s="46">
        <f>AVERAGE(DD24:DD25)</f>
        <v>5.5222994665406321E-3</v>
      </c>
      <c r="DE26">
        <v>1987</v>
      </c>
      <c r="DF26">
        <v>1065.3</v>
      </c>
      <c r="DG26" t="s">
        <v>77</v>
      </c>
      <c r="DH26" s="46">
        <f>AVERAGE(DH24:DH25)</f>
        <v>5.542618460263906E-3</v>
      </c>
      <c r="DI26">
        <v>1987</v>
      </c>
      <c r="DJ26">
        <v>1065.3</v>
      </c>
      <c r="DK26" t="s">
        <v>77</v>
      </c>
      <c r="DL26" s="46">
        <f>AVERAGE(DL24:DL25)</f>
        <v>5.5145809925796277E-3</v>
      </c>
      <c r="DM26">
        <v>1987</v>
      </c>
      <c r="DN26">
        <v>1065.3</v>
      </c>
      <c r="DO26" t="s">
        <v>77</v>
      </c>
      <c r="DP26" s="46">
        <f>AVERAGE(DP24:DP25)</f>
        <v>5.5413841459491277E-3</v>
      </c>
      <c r="DQ26">
        <v>1987</v>
      </c>
      <c r="DR26">
        <v>1065.3</v>
      </c>
    </row>
    <row r="27" spans="1:122">
      <c r="B27">
        <v>2.0851032919270512E-2</v>
      </c>
      <c r="C27" s="44">
        <v>0.35182381325497958</v>
      </c>
      <c r="D27">
        <v>14.112550463424972</v>
      </c>
      <c r="E27">
        <v>1989</v>
      </c>
      <c r="F27">
        <v>876</v>
      </c>
      <c r="I27">
        <v>1992</v>
      </c>
      <c r="J27">
        <v>1545.9</v>
      </c>
      <c r="M27">
        <v>1992</v>
      </c>
      <c r="N27">
        <v>1545.9</v>
      </c>
      <c r="Q27">
        <v>1992</v>
      </c>
      <c r="R27">
        <v>1545.9</v>
      </c>
      <c r="U27">
        <v>1992</v>
      </c>
      <c r="V27">
        <v>1545.9</v>
      </c>
      <c r="Y27">
        <v>1992</v>
      </c>
      <c r="Z27">
        <v>1545.9</v>
      </c>
      <c r="AC27">
        <v>1992</v>
      </c>
      <c r="AD27">
        <v>1545.9</v>
      </c>
      <c r="AG27">
        <v>1992</v>
      </c>
      <c r="AH27">
        <v>1545.9</v>
      </c>
      <c r="AK27">
        <v>1992</v>
      </c>
      <c r="AL27">
        <v>1545.9</v>
      </c>
      <c r="AO27">
        <v>1992</v>
      </c>
      <c r="AP27">
        <v>1545.9</v>
      </c>
      <c r="AS27">
        <v>1992</v>
      </c>
      <c r="AT27">
        <v>1545.9</v>
      </c>
      <c r="AW27">
        <v>1992</v>
      </c>
      <c r="AX27">
        <v>1545.9</v>
      </c>
      <c r="BA27">
        <v>1992</v>
      </c>
      <c r="BB27">
        <v>1545.9</v>
      </c>
      <c r="BE27">
        <v>1992</v>
      </c>
      <c r="BF27">
        <v>1545.9</v>
      </c>
      <c r="BI27">
        <v>1992</v>
      </c>
      <c r="BJ27">
        <v>1545.9</v>
      </c>
      <c r="BM27">
        <v>1992</v>
      </c>
      <c r="BN27">
        <v>1545.9</v>
      </c>
      <c r="BQ27">
        <v>1992</v>
      </c>
      <c r="BR27">
        <v>1545.9</v>
      </c>
      <c r="BU27">
        <v>1992</v>
      </c>
      <c r="BV27">
        <v>1545.9</v>
      </c>
      <c r="BY27">
        <v>1992</v>
      </c>
      <c r="BZ27">
        <v>1545.9</v>
      </c>
      <c r="CC27">
        <v>1992</v>
      </c>
      <c r="CD27">
        <v>1545.9</v>
      </c>
      <c r="CG27">
        <v>1992</v>
      </c>
      <c r="CH27">
        <v>1545.9</v>
      </c>
      <c r="CK27">
        <v>1992</v>
      </c>
      <c r="CL27">
        <v>1545.9</v>
      </c>
      <c r="CO27">
        <v>1992</v>
      </c>
      <c r="CP27">
        <v>1545.9</v>
      </c>
      <c r="CS27">
        <v>1992</v>
      </c>
      <c r="CT27">
        <v>1545.9</v>
      </c>
      <c r="CW27">
        <v>1992</v>
      </c>
      <c r="CX27">
        <v>1545.9</v>
      </c>
      <c r="DA27">
        <v>1992</v>
      </c>
      <c r="DB27">
        <v>1545.9</v>
      </c>
      <c r="DE27">
        <v>1992</v>
      </c>
      <c r="DF27">
        <v>1545.9</v>
      </c>
      <c r="DI27">
        <v>1989</v>
      </c>
      <c r="DJ27">
        <v>876</v>
      </c>
      <c r="DM27">
        <v>1989</v>
      </c>
      <c r="DN27">
        <v>876</v>
      </c>
      <c r="DQ27">
        <v>1989</v>
      </c>
      <c r="DR27">
        <v>876</v>
      </c>
    </row>
    <row r="28" spans="1:122">
      <c r="B28">
        <v>2.0404341908762984E-2</v>
      </c>
      <c r="C28" s="44">
        <v>0.34449921799721467</v>
      </c>
      <c r="D28">
        <v>13.664331018127637</v>
      </c>
      <c r="E28">
        <v>1992</v>
      </c>
      <c r="F28">
        <v>1545.9</v>
      </c>
      <c r="I28">
        <v>1994</v>
      </c>
      <c r="J28">
        <v>1409.5</v>
      </c>
      <c r="M28">
        <v>1994</v>
      </c>
      <c r="N28">
        <v>1409.5</v>
      </c>
      <c r="Q28">
        <v>1994</v>
      </c>
      <c r="R28">
        <v>1409.5</v>
      </c>
      <c r="U28">
        <v>1994</v>
      </c>
      <c r="V28">
        <v>1409.5</v>
      </c>
      <c r="Y28">
        <v>1994</v>
      </c>
      <c r="Z28">
        <v>1409.5</v>
      </c>
      <c r="AC28">
        <v>1994</v>
      </c>
      <c r="AD28">
        <v>1409.5</v>
      </c>
      <c r="AG28">
        <v>1994</v>
      </c>
      <c r="AH28">
        <v>1409.5</v>
      </c>
      <c r="AK28">
        <v>1994</v>
      </c>
      <c r="AL28">
        <v>1409.5</v>
      </c>
      <c r="AO28">
        <v>1994</v>
      </c>
      <c r="AP28">
        <v>1409.5</v>
      </c>
      <c r="AS28">
        <v>1994</v>
      </c>
      <c r="AT28">
        <v>1409.5</v>
      </c>
      <c r="AW28">
        <v>1994</v>
      </c>
      <c r="AX28">
        <v>1409.5</v>
      </c>
      <c r="BA28">
        <v>1994</v>
      </c>
      <c r="BB28">
        <v>1409.5</v>
      </c>
      <c r="BE28">
        <v>1994</v>
      </c>
      <c r="BF28">
        <v>1409.5</v>
      </c>
      <c r="BI28">
        <v>1994</v>
      </c>
      <c r="BJ28">
        <v>1409.5</v>
      </c>
      <c r="BM28">
        <v>1994</v>
      </c>
      <c r="BN28">
        <v>1409.5</v>
      </c>
      <c r="BQ28">
        <v>1994</v>
      </c>
      <c r="BR28">
        <v>1409.5</v>
      </c>
      <c r="BU28">
        <v>1994</v>
      </c>
      <c r="BV28">
        <v>1409.5</v>
      </c>
      <c r="BY28">
        <v>1994</v>
      </c>
      <c r="BZ28">
        <v>1409.5</v>
      </c>
      <c r="CC28">
        <v>1994</v>
      </c>
      <c r="CD28">
        <v>1409.5</v>
      </c>
      <c r="CG28">
        <v>1994</v>
      </c>
      <c r="CH28">
        <v>1409.5</v>
      </c>
      <c r="CK28">
        <v>1994</v>
      </c>
      <c r="CL28">
        <v>1409.5</v>
      </c>
      <c r="CO28">
        <v>1994</v>
      </c>
      <c r="CP28">
        <v>1409.5</v>
      </c>
      <c r="CS28">
        <v>1994</v>
      </c>
      <c r="CT28">
        <v>1409.5</v>
      </c>
      <c r="CW28">
        <v>1994</v>
      </c>
      <c r="CX28">
        <v>1409.5</v>
      </c>
      <c r="DA28">
        <v>1994</v>
      </c>
      <c r="DB28">
        <v>1409.5</v>
      </c>
      <c r="DE28">
        <v>1994</v>
      </c>
      <c r="DF28">
        <v>1409.5</v>
      </c>
      <c r="DI28">
        <v>1994</v>
      </c>
      <c r="DJ28">
        <v>1409.5</v>
      </c>
      <c r="DM28">
        <v>1992</v>
      </c>
      <c r="DN28">
        <v>1545.9</v>
      </c>
      <c r="DQ28">
        <v>1992</v>
      </c>
      <c r="DR28">
        <v>1545.9</v>
      </c>
    </row>
    <row r="29" spans="1:122">
      <c r="B29">
        <v>2.0485819561657442E-2</v>
      </c>
      <c r="C29" s="44">
        <v>0.34407262626821428</v>
      </c>
      <c r="D29">
        <v>13.638534754354712</v>
      </c>
      <c r="E29">
        <v>1994</v>
      </c>
      <c r="F29">
        <v>1409.5</v>
      </c>
      <c r="I29">
        <v>2000</v>
      </c>
      <c r="J29">
        <v>442.9</v>
      </c>
      <c r="M29">
        <v>2000</v>
      </c>
      <c r="N29">
        <v>442.9</v>
      </c>
      <c r="Q29">
        <v>2000</v>
      </c>
      <c r="R29">
        <v>442.9</v>
      </c>
      <c r="U29">
        <v>2000</v>
      </c>
      <c r="V29">
        <v>442.9</v>
      </c>
      <c r="Y29">
        <v>2000</v>
      </c>
      <c r="Z29">
        <v>442.9</v>
      </c>
      <c r="AC29">
        <v>2000</v>
      </c>
      <c r="AD29">
        <v>442.9</v>
      </c>
      <c r="AG29">
        <v>2000</v>
      </c>
      <c r="AH29">
        <v>442.9</v>
      </c>
      <c r="AK29">
        <v>2000</v>
      </c>
      <c r="AL29">
        <v>442.9</v>
      </c>
      <c r="AO29">
        <v>2000</v>
      </c>
      <c r="AP29">
        <v>442.9</v>
      </c>
      <c r="AS29">
        <v>2000</v>
      </c>
      <c r="AT29">
        <v>442.9</v>
      </c>
      <c r="AW29">
        <v>2000</v>
      </c>
      <c r="AX29">
        <v>442.9</v>
      </c>
      <c r="BA29">
        <v>2000</v>
      </c>
      <c r="BB29">
        <v>442.9</v>
      </c>
      <c r="BE29">
        <v>2000</v>
      </c>
      <c r="BF29">
        <v>442.9</v>
      </c>
      <c r="BI29">
        <v>2000</v>
      </c>
      <c r="BJ29">
        <v>442.9</v>
      </c>
      <c r="BM29">
        <v>2000</v>
      </c>
      <c r="BN29">
        <v>442.9</v>
      </c>
      <c r="BQ29">
        <v>2000</v>
      </c>
      <c r="BR29">
        <v>442.9</v>
      </c>
      <c r="BU29">
        <v>2000</v>
      </c>
      <c r="BV29">
        <v>442.9</v>
      </c>
      <c r="BY29">
        <v>2000</v>
      </c>
      <c r="BZ29">
        <v>442.9</v>
      </c>
      <c r="CC29">
        <v>2000</v>
      </c>
      <c r="CD29">
        <v>442.9</v>
      </c>
      <c r="CG29">
        <v>2000</v>
      </c>
      <c r="CH29">
        <v>442.9</v>
      </c>
      <c r="CK29">
        <v>2000</v>
      </c>
      <c r="CL29">
        <v>442.9</v>
      </c>
      <c r="CO29">
        <v>2000</v>
      </c>
      <c r="CP29">
        <v>442.9</v>
      </c>
      <c r="CS29">
        <v>2000</v>
      </c>
      <c r="CT29">
        <v>442.9</v>
      </c>
      <c r="CW29">
        <v>2000</v>
      </c>
      <c r="CX29">
        <v>442.9</v>
      </c>
      <c r="DA29">
        <v>2000</v>
      </c>
      <c r="DB29">
        <v>442.9</v>
      </c>
      <c r="DE29">
        <v>2000</v>
      </c>
      <c r="DF29">
        <v>442.9</v>
      </c>
      <c r="DI29">
        <v>2000</v>
      </c>
      <c r="DJ29">
        <v>442.9</v>
      </c>
      <c r="DM29">
        <v>2000</v>
      </c>
      <c r="DN29">
        <v>442.9</v>
      </c>
      <c r="DQ29">
        <v>1994</v>
      </c>
      <c r="DR29">
        <v>1409.5</v>
      </c>
    </row>
    <row r="30" spans="1:122">
      <c r="B30">
        <v>2.1841027042193845E-2</v>
      </c>
      <c r="C30" s="44">
        <v>0.37439834451629878</v>
      </c>
      <c r="D30">
        <v>15.559992324344762</v>
      </c>
      <c r="E30">
        <v>2000</v>
      </c>
      <c r="F30">
        <v>442.9</v>
      </c>
    </row>
    <row r="31" spans="1:122">
      <c r="A31" t="s">
        <v>78</v>
      </c>
      <c r="B31" s="22">
        <f>AVERAGE(B2:B30)</f>
        <v>2.0925057488520443E-2</v>
      </c>
      <c r="C31" s="22">
        <f>AVERAGE(C2:C30)</f>
        <v>0.35746905842524568</v>
      </c>
      <c r="D31" s="22">
        <f>AVERAGE(D2:D30)</f>
        <v>14.571243199178816</v>
      </c>
      <c r="E31" s="22">
        <f>AVERAGE(E2:E30)</f>
        <v>1965.5517241379309</v>
      </c>
      <c r="F31" s="22">
        <f>AVERAGE(F2:F30)</f>
        <v>752.86551724137939</v>
      </c>
    </row>
    <row r="32" spans="1:122">
      <c r="A32" t="s">
        <v>79</v>
      </c>
      <c r="B32" s="22">
        <f>STDEV(B2:B30)</f>
        <v>1.3992320693733864E-3</v>
      </c>
      <c r="C32" s="22">
        <f>STDEV(C2:C30)</f>
        <v>3.5093386326133666E-2</v>
      </c>
      <c r="D32" s="22">
        <f>STDEV(D2:D30)</f>
        <v>2.0240592084106606</v>
      </c>
      <c r="E32" s="22">
        <f>STDEV(E2:E30)</f>
        <v>34.125384568108423</v>
      </c>
      <c r="F32" s="22">
        <f>STDEV(F2:F30)</f>
        <v>583.02611695719679</v>
      </c>
    </row>
    <row r="33" spans="1:6">
      <c r="A33" t="s">
        <v>80</v>
      </c>
      <c r="B33" s="22">
        <f>MIN(B2:B30)</f>
        <v>1.5466075516862061E-2</v>
      </c>
      <c r="C33" s="22">
        <f>MIN(C2:C30)</f>
        <v>0.22879358539534855</v>
      </c>
      <c r="D33" s="22">
        <f>MIN(D2:D30)</f>
        <v>7.7134125282510118</v>
      </c>
      <c r="E33" s="22">
        <f>MIN(E2:E30)</f>
        <v>1889</v>
      </c>
      <c r="F33" s="22">
        <f>MIN(F2:F30)</f>
        <v>15.2</v>
      </c>
    </row>
    <row r="34" spans="1:6">
      <c r="A34" t="s">
        <v>81</v>
      </c>
      <c r="B34" s="22">
        <f>MAX(B2:B30)</f>
        <v>2.3674391273977177E-2</v>
      </c>
      <c r="C34" s="22">
        <f>MAX(C2:C30)</f>
        <v>0.40924728676956784</v>
      </c>
      <c r="D34" s="22">
        <f>MAX(D2:D30)</f>
        <v>18.011647204840347</v>
      </c>
      <c r="E34" s="22">
        <f>MAX(E2:E30)</f>
        <v>2000</v>
      </c>
      <c r="F34" s="22">
        <f>MAX(F2:F30)</f>
        <v>1852.1</v>
      </c>
    </row>
    <row r="35" spans="1:6">
      <c r="A35" t="s">
        <v>82</v>
      </c>
      <c r="B35" s="22">
        <f>ABS(B34-B33)</f>
        <v>8.2083157571151161E-3</v>
      </c>
      <c r="C35" s="22">
        <f>ABS(C34-C33)</f>
        <v>0.18045370137421929</v>
      </c>
      <c r="D35" s="22">
        <f>ABS(D34-D33)</f>
        <v>10.298234676589335</v>
      </c>
      <c r="E35" s="22">
        <f>ABS(E34-E33)</f>
        <v>111</v>
      </c>
      <c r="F35" s="22">
        <f>ABS(F34-F33)</f>
        <v>1836.8999999999999</v>
      </c>
    </row>
    <row r="36" spans="1:6">
      <c r="A36" t="s">
        <v>83</v>
      </c>
      <c r="B36" s="22">
        <f>COUNT(B2:B30)</f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M30"/>
  <sheetViews>
    <sheetView workbookViewId="0">
      <selection sqref="A1:B30"/>
    </sheetView>
  </sheetViews>
  <sheetFormatPr defaultRowHeight="15"/>
  <sheetData>
    <row r="1" spans="1:13">
      <c r="A1" t="s">
        <v>0</v>
      </c>
      <c r="B1" t="s">
        <v>55</v>
      </c>
    </row>
    <row r="2" spans="1:13">
      <c r="A2">
        <v>1889</v>
      </c>
      <c r="B2">
        <v>15.2</v>
      </c>
    </row>
    <row r="3" spans="1:13">
      <c r="A3">
        <v>1890</v>
      </c>
      <c r="B3">
        <v>200.8</v>
      </c>
    </row>
    <row r="4" spans="1:13">
      <c r="A4">
        <v>1892</v>
      </c>
      <c r="B4">
        <v>42.7</v>
      </c>
    </row>
    <row r="5" spans="1:13">
      <c r="A5">
        <v>1897</v>
      </c>
      <c r="B5">
        <v>326.7</v>
      </c>
    </row>
    <row r="6" spans="1:13">
      <c r="A6">
        <v>1919</v>
      </c>
      <c r="B6">
        <v>122.3</v>
      </c>
      <c r="D6" s="22"/>
      <c r="E6" s="22"/>
      <c r="F6" s="22"/>
      <c r="G6" s="22"/>
      <c r="H6" s="22"/>
      <c r="I6" s="22"/>
    </row>
    <row r="7" spans="1:13">
      <c r="A7">
        <v>1936</v>
      </c>
      <c r="B7">
        <v>1019.9</v>
      </c>
      <c r="E7" s="23"/>
    </row>
    <row r="8" spans="1:13">
      <c r="A8">
        <v>1962</v>
      </c>
      <c r="B8">
        <v>806</v>
      </c>
    </row>
    <row r="9" spans="1:13">
      <c r="A9">
        <v>1967</v>
      </c>
      <c r="B9">
        <v>862.9</v>
      </c>
    </row>
    <row r="10" spans="1:13">
      <c r="A10">
        <v>1968</v>
      </c>
      <c r="B10">
        <v>974.4</v>
      </c>
      <c r="D10" s="24"/>
      <c r="E10" s="25"/>
      <c r="F10" s="25"/>
      <c r="G10" s="26"/>
      <c r="H10" s="27"/>
      <c r="I10" s="25"/>
      <c r="J10" s="26"/>
      <c r="K10" s="26"/>
      <c r="L10" s="26"/>
      <c r="M10" s="24"/>
    </row>
    <row r="11" spans="1:13">
      <c r="A11">
        <v>1969</v>
      </c>
      <c r="B11">
        <v>87</v>
      </c>
    </row>
    <row r="12" spans="1:13">
      <c r="A12">
        <v>1973</v>
      </c>
      <c r="B12">
        <v>1715.7</v>
      </c>
    </row>
    <row r="13" spans="1:13">
      <c r="A13">
        <v>1977</v>
      </c>
      <c r="B13">
        <v>1842.5</v>
      </c>
    </row>
    <row r="14" spans="1:13">
      <c r="A14">
        <v>1977</v>
      </c>
      <c r="B14">
        <v>772.5</v>
      </c>
    </row>
    <row r="15" spans="1:13">
      <c r="A15">
        <v>1977</v>
      </c>
      <c r="B15">
        <v>1852.1</v>
      </c>
    </row>
    <row r="16" spans="1:13">
      <c r="A16">
        <v>1978</v>
      </c>
      <c r="B16">
        <v>1797.6</v>
      </c>
    </row>
    <row r="17" spans="1:2">
      <c r="A17">
        <v>1982</v>
      </c>
      <c r="B17">
        <v>586</v>
      </c>
    </row>
    <row r="18" spans="1:2">
      <c r="A18">
        <v>1983</v>
      </c>
      <c r="B18">
        <v>116.8</v>
      </c>
    </row>
    <row r="19" spans="1:2">
      <c r="A19">
        <v>1985</v>
      </c>
      <c r="B19">
        <v>890.9</v>
      </c>
    </row>
    <row r="20" spans="1:2">
      <c r="A20">
        <v>1985</v>
      </c>
      <c r="B20">
        <v>383.2</v>
      </c>
    </row>
    <row r="21" spans="1:2">
      <c r="A21">
        <v>1986</v>
      </c>
      <c r="B21">
        <v>201.5</v>
      </c>
    </row>
    <row r="22" spans="1:2">
      <c r="A22">
        <v>1986</v>
      </c>
      <c r="B22">
        <v>201.5</v>
      </c>
    </row>
    <row r="23" spans="1:2">
      <c r="A23">
        <v>1987</v>
      </c>
      <c r="B23">
        <v>554.20000000000005</v>
      </c>
    </row>
    <row r="24" spans="1:2">
      <c r="A24">
        <v>1987</v>
      </c>
      <c r="B24">
        <v>642.79999999999995</v>
      </c>
    </row>
    <row r="25" spans="1:2">
      <c r="A25">
        <v>1987</v>
      </c>
      <c r="B25">
        <v>478.3</v>
      </c>
    </row>
    <row r="26" spans="1:2">
      <c r="A26">
        <v>1987</v>
      </c>
      <c r="B26">
        <v>1065.3</v>
      </c>
    </row>
    <row r="27" spans="1:2">
      <c r="A27">
        <v>1989</v>
      </c>
      <c r="B27">
        <v>876</v>
      </c>
    </row>
    <row r="28" spans="1:2">
      <c r="A28">
        <v>1992</v>
      </c>
      <c r="B28">
        <v>1545.9</v>
      </c>
    </row>
    <row r="29" spans="1:2">
      <c r="A29">
        <v>1994</v>
      </c>
      <c r="B29">
        <v>1409.5</v>
      </c>
    </row>
    <row r="30" spans="1:2">
      <c r="A30">
        <v>2000</v>
      </c>
      <c r="B30">
        <v>442.9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Q40"/>
  <sheetViews>
    <sheetView zoomScale="95" zoomScaleNormal="95" workbookViewId="0">
      <selection activeCell="P8" sqref="P8"/>
    </sheetView>
  </sheetViews>
  <sheetFormatPr defaultRowHeight="15"/>
  <cols>
    <col min="5" max="5" width="9.140625" style="14"/>
  </cols>
  <sheetData>
    <row r="7" spans="1:17" s="30" customFormat="1">
      <c r="A7" s="24" t="s">
        <v>0</v>
      </c>
      <c r="B7" s="25" t="s">
        <v>49</v>
      </c>
      <c r="C7" s="25" t="s">
        <v>50</v>
      </c>
      <c r="D7" s="26" t="s">
        <v>51</v>
      </c>
      <c r="E7" s="27" t="s">
        <v>52</v>
      </c>
      <c r="F7" s="25" t="s">
        <v>1</v>
      </c>
      <c r="G7" s="26" t="s">
        <v>53</v>
      </c>
      <c r="H7" s="26" t="s">
        <v>54</v>
      </c>
      <c r="I7" s="26" t="s">
        <v>55</v>
      </c>
      <c r="J7" s="24" t="s">
        <v>2</v>
      </c>
      <c r="K7" s="28"/>
      <c r="L7" s="29" t="s">
        <v>39</v>
      </c>
      <c r="M7" s="29" t="s">
        <v>40</v>
      </c>
      <c r="N7" s="29" t="s">
        <v>41</v>
      </c>
      <c r="O7" s="29" t="s">
        <v>42</v>
      </c>
      <c r="P7" s="29" t="s">
        <v>43</v>
      </c>
      <c r="Q7" s="29" t="s">
        <v>44</v>
      </c>
    </row>
    <row r="8" spans="1:17" s="30" customFormat="1">
      <c r="A8" s="32">
        <v>1889</v>
      </c>
      <c r="B8" s="32">
        <v>4</v>
      </c>
      <c r="C8" s="33">
        <v>32500</v>
      </c>
      <c r="D8" s="33">
        <v>22.5</v>
      </c>
      <c r="E8" s="34">
        <v>732000</v>
      </c>
      <c r="F8" s="35">
        <v>0.53</v>
      </c>
      <c r="G8" s="35">
        <v>2136</v>
      </c>
      <c r="H8" s="36">
        <v>48100</v>
      </c>
      <c r="I8" s="32">
        <v>15.2</v>
      </c>
      <c r="J8" s="32" t="s">
        <v>3</v>
      </c>
      <c r="K8" s="28"/>
      <c r="L8" s="30">
        <v>1</v>
      </c>
      <c r="M8" s="31" t="s">
        <v>45</v>
      </c>
      <c r="N8" s="30" t="s">
        <v>46</v>
      </c>
      <c r="O8" s="30" t="s">
        <v>47</v>
      </c>
      <c r="P8" s="30" t="s">
        <v>48</v>
      </c>
    </row>
    <row r="9" spans="1:17" s="30" customFormat="1">
      <c r="A9" s="32">
        <v>1890</v>
      </c>
      <c r="B9" s="32">
        <v>1.1000000000000001</v>
      </c>
      <c r="C9" s="33">
        <v>120000</v>
      </c>
      <c r="D9" s="33">
        <v>22.5</v>
      </c>
      <c r="E9" s="34">
        <v>2700000</v>
      </c>
      <c r="F9" s="35">
        <v>0.54</v>
      </c>
      <c r="G9" s="35">
        <v>597</v>
      </c>
      <c r="H9" s="36">
        <v>13500</v>
      </c>
      <c r="I9" s="32">
        <v>200.8</v>
      </c>
      <c r="J9" s="32" t="s">
        <v>4</v>
      </c>
      <c r="K9" s="28"/>
    </row>
    <row r="10" spans="1:17" s="30" customFormat="1">
      <c r="A10" s="32">
        <v>1892</v>
      </c>
      <c r="B10" s="32">
        <v>5</v>
      </c>
      <c r="C10" s="33">
        <v>120000</v>
      </c>
      <c r="D10" s="33">
        <v>20.9</v>
      </c>
      <c r="E10" s="34">
        <v>2510000</v>
      </c>
      <c r="F10" s="35">
        <v>0.56000000000000005</v>
      </c>
      <c r="G10" s="35">
        <v>2810</v>
      </c>
      <c r="H10" s="36">
        <v>58800</v>
      </c>
      <c r="I10" s="32">
        <v>42.7</v>
      </c>
      <c r="J10" s="32" t="s">
        <v>5</v>
      </c>
      <c r="K10" s="28"/>
    </row>
    <row r="11" spans="1:17" s="30" customFormat="1">
      <c r="A11" s="32">
        <v>1897</v>
      </c>
      <c r="B11" s="32" t="s">
        <v>6</v>
      </c>
      <c r="C11" s="33">
        <v>746000</v>
      </c>
      <c r="D11" s="33">
        <v>41.8</v>
      </c>
      <c r="E11" s="34">
        <v>31200000</v>
      </c>
      <c r="F11" s="35">
        <v>0.61</v>
      </c>
      <c r="G11" s="32" t="s">
        <v>6</v>
      </c>
      <c r="H11" s="32" t="s">
        <v>6</v>
      </c>
      <c r="I11" s="32" t="s">
        <v>6</v>
      </c>
      <c r="J11" s="32" t="s">
        <v>7</v>
      </c>
      <c r="K11" s="28"/>
    </row>
    <row r="12" spans="1:17" s="30" customFormat="1">
      <c r="A12" s="32">
        <v>1897</v>
      </c>
      <c r="B12" s="32">
        <v>7.0000000000000007E-2</v>
      </c>
      <c r="C12" s="33">
        <v>14000</v>
      </c>
      <c r="D12" s="33">
        <v>21.3</v>
      </c>
      <c r="E12" s="34">
        <v>299000</v>
      </c>
      <c r="F12" s="35">
        <v>0.61</v>
      </c>
      <c r="G12" s="35">
        <v>43</v>
      </c>
      <c r="H12" s="36">
        <v>914</v>
      </c>
      <c r="I12" s="32">
        <v>326.7</v>
      </c>
      <c r="J12" s="32" t="s">
        <v>8</v>
      </c>
      <c r="K12" s="28"/>
    </row>
    <row r="13" spans="1:17" s="30" customFormat="1">
      <c r="A13" s="32">
        <v>1919</v>
      </c>
      <c r="B13" s="32">
        <v>110</v>
      </c>
      <c r="C13" s="33">
        <v>12000000</v>
      </c>
      <c r="D13" s="33">
        <v>161</v>
      </c>
      <c r="E13" s="34">
        <v>1930000000</v>
      </c>
      <c r="F13" s="35">
        <v>0.89</v>
      </c>
      <c r="G13" s="35">
        <v>98105</v>
      </c>
      <c r="H13" s="36">
        <v>15800000</v>
      </c>
      <c r="I13" s="32">
        <v>122.3</v>
      </c>
      <c r="J13" s="32" t="s">
        <v>9</v>
      </c>
      <c r="K13" s="28"/>
    </row>
    <row r="14" spans="1:17" s="30" customFormat="1">
      <c r="A14" s="32">
        <v>1936</v>
      </c>
      <c r="B14" s="32">
        <v>220</v>
      </c>
      <c r="C14" s="33">
        <v>160000000</v>
      </c>
      <c r="D14" s="33">
        <v>56</v>
      </c>
      <c r="E14" s="34">
        <v>8960000000</v>
      </c>
      <c r="F14" s="35">
        <v>0.71</v>
      </c>
      <c r="G14" s="35">
        <v>156884</v>
      </c>
      <c r="H14" s="36">
        <v>8790000</v>
      </c>
      <c r="I14" s="37">
        <v>1019.9</v>
      </c>
      <c r="J14" s="32" t="s">
        <v>10</v>
      </c>
      <c r="K14" s="28"/>
    </row>
    <row r="15" spans="1:17" s="30" customFormat="1">
      <c r="A15" s="8">
        <v>1962</v>
      </c>
      <c r="B15" s="8">
        <v>400</v>
      </c>
      <c r="C15" s="9">
        <v>720000000</v>
      </c>
      <c r="D15" s="9">
        <v>470</v>
      </c>
      <c r="E15" s="10">
        <v>338000000000</v>
      </c>
      <c r="F15" s="8">
        <v>1.67</v>
      </c>
      <c r="G15" s="8">
        <v>666608</v>
      </c>
      <c r="H15" s="11">
        <v>420000000</v>
      </c>
      <c r="I15" s="8">
        <v>806</v>
      </c>
      <c r="J15" s="8" t="s">
        <v>11</v>
      </c>
      <c r="K15" s="28"/>
    </row>
    <row r="16" spans="1:17" s="30" customFormat="1">
      <c r="A16" s="8">
        <v>1967</v>
      </c>
      <c r="B16" s="8">
        <v>200</v>
      </c>
      <c r="C16" s="9">
        <v>300000000</v>
      </c>
      <c r="D16" s="9">
        <v>423</v>
      </c>
      <c r="E16" s="10">
        <v>127000000000</v>
      </c>
      <c r="F16" s="8">
        <v>1.31</v>
      </c>
      <c r="G16" s="8">
        <v>261395</v>
      </c>
      <c r="H16" s="11">
        <v>147000000</v>
      </c>
      <c r="I16" s="8">
        <v>862.9</v>
      </c>
      <c r="J16" s="8" t="s">
        <v>12</v>
      </c>
      <c r="K16" s="28"/>
    </row>
    <row r="17" spans="1:11" s="30" customFormat="1">
      <c r="A17" s="3">
        <v>1968</v>
      </c>
      <c r="B17" s="3">
        <v>500</v>
      </c>
      <c r="C17" s="4">
        <v>1000000000</v>
      </c>
      <c r="D17" s="4">
        <v>151</v>
      </c>
      <c r="E17" s="5">
        <v>151000000000</v>
      </c>
      <c r="F17" s="6">
        <v>2.0499999999999998</v>
      </c>
      <c r="G17" s="6">
        <v>1026304</v>
      </c>
      <c r="H17" s="7">
        <v>155000000</v>
      </c>
      <c r="I17" s="3">
        <v>974.4</v>
      </c>
      <c r="J17" s="3" t="s">
        <v>13</v>
      </c>
      <c r="K17" s="28"/>
    </row>
    <row r="18" spans="1:11" s="30" customFormat="1">
      <c r="A18" s="3">
        <v>1969</v>
      </c>
      <c r="B18" s="3">
        <v>330</v>
      </c>
      <c r="C18" s="4">
        <v>50000000</v>
      </c>
      <c r="D18" s="4">
        <v>430</v>
      </c>
      <c r="E18" s="5">
        <v>21500000000</v>
      </c>
      <c r="F18" s="6">
        <v>1.74</v>
      </c>
      <c r="G18" s="6">
        <v>574995</v>
      </c>
      <c r="H18" s="7">
        <v>247000000</v>
      </c>
      <c r="I18" s="3">
        <v>87</v>
      </c>
      <c r="J18" s="3" t="s">
        <v>14</v>
      </c>
      <c r="K18" s="28"/>
    </row>
    <row r="19" spans="1:11" s="30" customFormat="1">
      <c r="A19" s="8">
        <v>1973</v>
      </c>
      <c r="B19" s="8">
        <v>450</v>
      </c>
      <c r="C19" s="9">
        <v>1620000000</v>
      </c>
      <c r="D19" s="9">
        <v>890</v>
      </c>
      <c r="E19" s="10">
        <v>1440000000000</v>
      </c>
      <c r="F19" s="8">
        <v>2.2400000000000002</v>
      </c>
      <c r="G19" s="8">
        <v>1009857</v>
      </c>
      <c r="H19" s="11">
        <v>840000000</v>
      </c>
      <c r="I19" s="8">
        <v>1715.7</v>
      </c>
      <c r="J19" s="8" t="s">
        <v>11</v>
      </c>
      <c r="K19" s="28"/>
    </row>
    <row r="20" spans="1:11" s="30" customFormat="1">
      <c r="A20" s="12">
        <v>1977</v>
      </c>
      <c r="B20" s="12">
        <v>533</v>
      </c>
      <c r="C20" s="10">
        <v>1920000000</v>
      </c>
      <c r="D20" s="10">
        <v>1410</v>
      </c>
      <c r="E20" s="10">
        <v>2710000000000</v>
      </c>
      <c r="F20" s="12">
        <v>2.64</v>
      </c>
      <c r="G20" s="12">
        <v>1408169</v>
      </c>
      <c r="H20" s="13">
        <v>1470000000</v>
      </c>
      <c r="I20" s="12">
        <v>1842.5</v>
      </c>
      <c r="J20" s="12" t="s">
        <v>11</v>
      </c>
    </row>
    <row r="21" spans="1:11" s="30" customFormat="1">
      <c r="A21" s="12">
        <v>1977</v>
      </c>
      <c r="B21" s="12">
        <v>250</v>
      </c>
      <c r="C21" s="10">
        <v>500000000</v>
      </c>
      <c r="D21" s="10">
        <v>749</v>
      </c>
      <c r="E21" s="10">
        <v>375000000000</v>
      </c>
      <c r="F21" s="12">
        <v>2.64</v>
      </c>
      <c r="G21" s="12">
        <v>660492</v>
      </c>
      <c r="H21" s="13">
        <v>485000000</v>
      </c>
      <c r="I21" s="12">
        <v>772.5</v>
      </c>
      <c r="J21" s="12" t="s">
        <v>11</v>
      </c>
    </row>
    <row r="22" spans="1:11" s="30" customFormat="1">
      <c r="A22" s="8">
        <v>1977</v>
      </c>
      <c r="B22" s="8">
        <v>533</v>
      </c>
      <c r="C22" s="9">
        <v>1930000000</v>
      </c>
      <c r="D22" s="9">
        <v>1420</v>
      </c>
      <c r="E22" s="10">
        <v>2740000000000</v>
      </c>
      <c r="F22" s="8">
        <v>2.64</v>
      </c>
      <c r="G22" s="8">
        <v>1408169</v>
      </c>
      <c r="H22" s="11">
        <v>1480000000</v>
      </c>
      <c r="I22" s="8">
        <v>1852.1</v>
      </c>
      <c r="J22" s="8" t="s">
        <v>12</v>
      </c>
    </row>
    <row r="23" spans="1:11" s="30" customFormat="1">
      <c r="A23" s="8">
        <v>1978</v>
      </c>
      <c r="B23" s="8">
        <v>250</v>
      </c>
      <c r="C23" s="9">
        <v>900000000</v>
      </c>
      <c r="D23" s="9">
        <v>930</v>
      </c>
      <c r="E23" s="10">
        <v>837000000000</v>
      </c>
      <c r="F23" s="8">
        <v>2.29</v>
      </c>
      <c r="G23" s="8">
        <v>572183</v>
      </c>
      <c r="H23" s="11">
        <v>466000000</v>
      </c>
      <c r="I23" s="8">
        <v>1797.6</v>
      </c>
      <c r="J23" s="8" t="s">
        <v>11</v>
      </c>
    </row>
    <row r="24" spans="1:11" s="30" customFormat="1">
      <c r="A24" s="8">
        <v>1982</v>
      </c>
      <c r="B24" s="8">
        <v>500</v>
      </c>
      <c r="C24" s="9">
        <v>560000000</v>
      </c>
      <c r="D24" s="9">
        <v>1700</v>
      </c>
      <c r="E24" s="10">
        <v>952000000000</v>
      </c>
      <c r="F24" s="8">
        <v>2.5499999999999998</v>
      </c>
      <c r="G24" s="8">
        <v>1274076</v>
      </c>
      <c r="H24" s="11">
        <v>1620000000</v>
      </c>
      <c r="I24" s="8">
        <v>586</v>
      </c>
      <c r="J24" s="8" t="s">
        <v>15</v>
      </c>
    </row>
    <row r="25" spans="1:11" s="30" customFormat="1">
      <c r="A25" s="3">
        <v>1983</v>
      </c>
      <c r="B25" s="3">
        <v>220</v>
      </c>
      <c r="C25" s="4">
        <v>70000000</v>
      </c>
      <c r="D25" s="4">
        <v>699</v>
      </c>
      <c r="E25" s="5">
        <v>48900000000</v>
      </c>
      <c r="F25" s="6">
        <v>2.72</v>
      </c>
      <c r="G25" s="6">
        <v>599335</v>
      </c>
      <c r="H25" s="7">
        <v>419000000</v>
      </c>
      <c r="I25" s="3">
        <v>116.8</v>
      </c>
      <c r="J25" s="3" t="s">
        <v>16</v>
      </c>
    </row>
    <row r="26" spans="1:11" s="30" customFormat="1">
      <c r="A26" s="8">
        <v>1985</v>
      </c>
      <c r="B26" s="8">
        <v>500</v>
      </c>
      <c r="C26" s="9">
        <v>900000000</v>
      </c>
      <c r="D26" s="9">
        <v>720</v>
      </c>
      <c r="E26" s="10">
        <v>648000000000</v>
      </c>
      <c r="F26" s="8">
        <v>2.1</v>
      </c>
      <c r="G26" s="8">
        <v>1052323</v>
      </c>
      <c r="H26" s="11">
        <v>727000000</v>
      </c>
      <c r="I26" s="8">
        <v>890.9</v>
      </c>
      <c r="J26" s="8" t="s">
        <v>11</v>
      </c>
    </row>
    <row r="27" spans="1:11" s="30" customFormat="1">
      <c r="A27" s="8">
        <v>1985</v>
      </c>
      <c r="B27" s="8">
        <v>400</v>
      </c>
      <c r="C27" s="9">
        <v>500000000</v>
      </c>
      <c r="D27" s="9">
        <v>256</v>
      </c>
      <c r="E27" s="10">
        <v>128000000000</v>
      </c>
      <c r="F27" s="8">
        <v>2.1</v>
      </c>
      <c r="G27" s="8">
        <v>841859</v>
      </c>
      <c r="H27" s="11">
        <v>334000000</v>
      </c>
      <c r="I27" s="8">
        <v>383.2</v>
      </c>
      <c r="J27" s="8" t="s">
        <v>11</v>
      </c>
    </row>
    <row r="28" spans="1:11" s="30" customFormat="1">
      <c r="A28" s="8">
        <v>1986</v>
      </c>
      <c r="B28" s="8">
        <v>450</v>
      </c>
      <c r="C28" s="9">
        <v>690000000</v>
      </c>
      <c r="D28" s="9">
        <v>175</v>
      </c>
      <c r="E28" s="10">
        <v>121000000000</v>
      </c>
      <c r="F28" s="8">
        <v>4.88</v>
      </c>
      <c r="G28" s="8">
        <v>2195008</v>
      </c>
      <c r="H28" s="11">
        <v>599000000</v>
      </c>
      <c r="I28" s="8">
        <v>201.5</v>
      </c>
      <c r="J28" s="8" t="s">
        <v>11</v>
      </c>
    </row>
    <row r="29" spans="1:11" s="30" customFormat="1">
      <c r="A29" s="8">
        <v>1986</v>
      </c>
      <c r="B29" s="8">
        <v>450</v>
      </c>
      <c r="C29" s="9">
        <v>690000000</v>
      </c>
      <c r="D29" s="9">
        <v>175</v>
      </c>
      <c r="E29" s="10">
        <v>121000000000</v>
      </c>
      <c r="F29" s="8">
        <v>4.88</v>
      </c>
      <c r="G29" s="8">
        <v>2195008</v>
      </c>
      <c r="H29" s="11">
        <v>599000000</v>
      </c>
      <c r="I29" s="8">
        <v>201.5</v>
      </c>
      <c r="J29" s="8" t="s">
        <v>11</v>
      </c>
    </row>
    <row r="30" spans="1:11" s="30" customFormat="1">
      <c r="A30" s="8">
        <v>1987</v>
      </c>
      <c r="B30" s="8">
        <v>500</v>
      </c>
      <c r="C30" s="9">
        <v>1200000000</v>
      </c>
      <c r="D30" s="9">
        <v>1080</v>
      </c>
      <c r="E30" s="10">
        <v>1300000000000</v>
      </c>
      <c r="F30" s="8">
        <v>4.9800000000000004</v>
      </c>
      <c r="G30" s="8">
        <v>2489021</v>
      </c>
      <c r="H30" s="11">
        <v>2340000000</v>
      </c>
      <c r="I30" s="8">
        <v>554.20000000000005</v>
      </c>
      <c r="J30" s="8" t="s">
        <v>11</v>
      </c>
    </row>
    <row r="31" spans="1:11" s="30" customFormat="1">
      <c r="A31" s="8">
        <v>1987</v>
      </c>
      <c r="B31" s="8">
        <v>500</v>
      </c>
      <c r="C31" s="9">
        <v>1600000000</v>
      </c>
      <c r="D31" s="9">
        <v>794</v>
      </c>
      <c r="E31" s="10">
        <v>1270000000000</v>
      </c>
      <c r="F31" s="8">
        <v>4.9800000000000004</v>
      </c>
      <c r="G31" s="8">
        <v>2489021</v>
      </c>
      <c r="H31" s="11">
        <v>1980000000</v>
      </c>
      <c r="I31" s="8">
        <v>642.79999999999995</v>
      </c>
      <c r="J31" s="8" t="s">
        <v>11</v>
      </c>
    </row>
    <row r="32" spans="1:11" s="30" customFormat="1">
      <c r="A32" s="8">
        <v>1987</v>
      </c>
      <c r="B32" s="8">
        <v>500</v>
      </c>
      <c r="C32" s="9">
        <v>1000000000</v>
      </c>
      <c r="D32" s="9">
        <v>1000</v>
      </c>
      <c r="E32" s="10">
        <v>1000000000000</v>
      </c>
      <c r="F32" s="8">
        <v>4.9800000000000004</v>
      </c>
      <c r="G32" s="8">
        <v>2489021</v>
      </c>
      <c r="H32" s="11">
        <v>2090000000</v>
      </c>
      <c r="I32" s="8">
        <v>478.3</v>
      </c>
      <c r="J32" s="8" t="s">
        <v>11</v>
      </c>
    </row>
    <row r="33" spans="1:10" s="30" customFormat="1">
      <c r="A33" s="8">
        <v>1987</v>
      </c>
      <c r="B33" s="8">
        <v>600</v>
      </c>
      <c r="C33" s="9">
        <v>3150000000</v>
      </c>
      <c r="D33" s="9">
        <v>785</v>
      </c>
      <c r="E33" s="10">
        <v>2470000000000</v>
      </c>
      <c r="F33" s="8">
        <v>4.9800000000000004</v>
      </c>
      <c r="G33" s="8">
        <v>2986825</v>
      </c>
      <c r="H33" s="11">
        <v>2320000000</v>
      </c>
      <c r="I33" s="8">
        <v>1065.3</v>
      </c>
      <c r="J33" s="8" t="s">
        <v>15</v>
      </c>
    </row>
    <row r="34" spans="1:10" s="30" customFormat="1">
      <c r="A34" s="8">
        <v>1989</v>
      </c>
      <c r="B34" s="8">
        <v>364</v>
      </c>
      <c r="C34" s="9">
        <v>1600000000</v>
      </c>
      <c r="D34" s="9">
        <v>400</v>
      </c>
      <c r="E34" s="10">
        <v>640000000000</v>
      </c>
      <c r="F34" s="8">
        <v>3.86</v>
      </c>
      <c r="G34" s="8">
        <v>1405065</v>
      </c>
      <c r="H34" s="11">
        <v>731000000</v>
      </c>
      <c r="I34" s="8">
        <v>876</v>
      </c>
      <c r="J34" s="8" t="s">
        <v>11</v>
      </c>
    </row>
    <row r="35" spans="1:10" s="30" customFormat="1">
      <c r="A35" s="8">
        <v>1990</v>
      </c>
      <c r="B35" s="8">
        <v>450</v>
      </c>
      <c r="C35" s="9">
        <v>2000000000</v>
      </c>
      <c r="D35" s="9">
        <v>1480</v>
      </c>
      <c r="E35" s="10">
        <v>2960000000000</v>
      </c>
      <c r="F35" s="8" t="s">
        <v>6</v>
      </c>
      <c r="G35" s="8" t="s">
        <v>6</v>
      </c>
      <c r="H35" s="8" t="s">
        <v>6</v>
      </c>
      <c r="I35" s="8" t="s">
        <v>6</v>
      </c>
      <c r="J35" s="8" t="s">
        <v>15</v>
      </c>
    </row>
    <row r="36" spans="1:10" s="30" customFormat="1">
      <c r="A36" s="8">
        <v>1990</v>
      </c>
      <c r="B36" s="8">
        <v>500</v>
      </c>
      <c r="C36" s="9">
        <v>1500000000</v>
      </c>
      <c r="D36" s="9">
        <v>814</v>
      </c>
      <c r="E36" s="10">
        <v>1220000000000</v>
      </c>
      <c r="F36" s="8" t="s">
        <v>6</v>
      </c>
      <c r="G36" s="8" t="s">
        <v>6</v>
      </c>
      <c r="H36" s="8" t="s">
        <v>6</v>
      </c>
      <c r="I36" s="8" t="s">
        <v>6</v>
      </c>
      <c r="J36" s="8" t="s">
        <v>15</v>
      </c>
    </row>
    <row r="37" spans="1:10" s="30" customFormat="1">
      <c r="A37" s="8">
        <v>1991</v>
      </c>
      <c r="B37" s="8">
        <v>500</v>
      </c>
      <c r="C37" s="9">
        <v>1200000000</v>
      </c>
      <c r="D37" s="9">
        <v>1050</v>
      </c>
      <c r="E37" s="10">
        <v>1250000000000</v>
      </c>
      <c r="F37" s="8" t="s">
        <v>6</v>
      </c>
      <c r="G37" s="8" t="s">
        <v>6</v>
      </c>
      <c r="H37" s="8" t="s">
        <v>6</v>
      </c>
      <c r="I37" s="8" t="s">
        <v>6</v>
      </c>
      <c r="J37" s="8" t="s">
        <v>17</v>
      </c>
    </row>
    <row r="38" spans="1:10" s="30" customFormat="1">
      <c r="A38" s="8">
        <v>1992</v>
      </c>
      <c r="B38" s="8">
        <v>500</v>
      </c>
      <c r="C38" s="9">
        <v>2000000000</v>
      </c>
      <c r="D38" s="9">
        <v>930</v>
      </c>
      <c r="E38" s="10">
        <v>1860000000000</v>
      </c>
      <c r="F38" s="8">
        <v>2.97</v>
      </c>
      <c r="G38" s="8">
        <v>1487019</v>
      </c>
      <c r="H38" s="11">
        <v>1200000000</v>
      </c>
      <c r="I38" s="8">
        <v>1545.9</v>
      </c>
      <c r="J38" s="8" t="s">
        <v>11</v>
      </c>
    </row>
    <row r="39" spans="1:10" s="30" customFormat="1">
      <c r="A39" s="8">
        <v>1994</v>
      </c>
      <c r="B39" s="8">
        <v>450</v>
      </c>
      <c r="C39" s="9">
        <v>600000000</v>
      </c>
      <c r="D39" s="9">
        <v>250</v>
      </c>
      <c r="E39" s="10">
        <v>150000000000</v>
      </c>
      <c r="F39" s="8">
        <v>0.56999999999999995</v>
      </c>
      <c r="G39" s="8">
        <v>257982</v>
      </c>
      <c r="H39" s="11">
        <v>106000000</v>
      </c>
      <c r="I39" s="8">
        <v>1409.5</v>
      </c>
      <c r="J39" s="8" t="s">
        <v>15</v>
      </c>
    </row>
    <row r="40" spans="1:10" s="30" customFormat="1">
      <c r="A40" s="8">
        <v>2000</v>
      </c>
      <c r="B40" s="8">
        <v>450</v>
      </c>
      <c r="C40" s="9">
        <v>600000000</v>
      </c>
      <c r="D40" s="9">
        <v>260</v>
      </c>
      <c r="E40" s="10">
        <v>156000000000</v>
      </c>
      <c r="F40" s="8">
        <v>1.82</v>
      </c>
      <c r="G40" s="8">
        <v>821102</v>
      </c>
      <c r="H40" s="11">
        <v>352000000</v>
      </c>
      <c r="I40" s="8">
        <v>442.9</v>
      </c>
      <c r="J40" s="8" t="s">
        <v>18</v>
      </c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K54"/>
  <sheetViews>
    <sheetView zoomScale="95" zoomScaleNormal="95" workbookViewId="0">
      <selection activeCell="M15" sqref="M15"/>
    </sheetView>
  </sheetViews>
  <sheetFormatPr defaultRowHeight="15"/>
  <cols>
    <col min="5" max="5" width="9.140625" style="14"/>
  </cols>
  <sheetData>
    <row r="1" spans="1:11">
      <c r="A1" s="38" t="s">
        <v>0</v>
      </c>
      <c r="B1" s="39" t="s">
        <v>49</v>
      </c>
      <c r="C1" s="39" t="s">
        <v>50</v>
      </c>
      <c r="D1" s="39" t="s">
        <v>51</v>
      </c>
      <c r="E1" s="38" t="s">
        <v>52</v>
      </c>
      <c r="F1" s="39" t="s">
        <v>1</v>
      </c>
      <c r="G1" s="39" t="s">
        <v>53</v>
      </c>
      <c r="H1" s="39" t="s">
        <v>54</v>
      </c>
      <c r="I1" s="39" t="s">
        <v>55</v>
      </c>
      <c r="J1" s="38" t="s">
        <v>2</v>
      </c>
      <c r="K1" s="1"/>
    </row>
    <row r="2" spans="1:11">
      <c r="A2" s="15">
        <v>1889</v>
      </c>
      <c r="B2" s="15">
        <v>4</v>
      </c>
      <c r="C2" s="16">
        <v>32500</v>
      </c>
      <c r="D2" s="16">
        <v>22.5</v>
      </c>
      <c r="E2" s="17">
        <v>732000</v>
      </c>
      <c r="F2" s="18">
        <v>0.53</v>
      </c>
      <c r="G2" s="18">
        <v>2136</v>
      </c>
      <c r="H2" s="19">
        <v>48100</v>
      </c>
      <c r="I2" s="15">
        <v>15.2</v>
      </c>
      <c r="J2" s="15" t="s">
        <v>3</v>
      </c>
      <c r="K2" s="1"/>
    </row>
    <row r="3" spans="1:11">
      <c r="A3" s="15">
        <v>1890</v>
      </c>
      <c r="B3" s="15">
        <v>1.1000000000000001</v>
      </c>
      <c r="C3" s="16">
        <v>120000</v>
      </c>
      <c r="D3" s="16">
        <v>22.5</v>
      </c>
      <c r="E3" s="17">
        <v>2700000</v>
      </c>
      <c r="F3" s="18">
        <v>0.54</v>
      </c>
      <c r="G3" s="18">
        <v>597</v>
      </c>
      <c r="H3" s="19">
        <v>13500</v>
      </c>
      <c r="I3" s="15">
        <v>200.8</v>
      </c>
      <c r="J3" s="15" t="s">
        <v>4</v>
      </c>
      <c r="K3" s="1"/>
    </row>
    <row r="4" spans="1:11">
      <c r="A4" s="15">
        <v>1892</v>
      </c>
      <c r="B4" s="15">
        <v>5</v>
      </c>
      <c r="C4" s="16">
        <v>120000</v>
      </c>
      <c r="D4" s="16">
        <v>20.9</v>
      </c>
      <c r="E4" s="17">
        <v>2510000</v>
      </c>
      <c r="F4" s="18">
        <v>0.56000000000000005</v>
      </c>
      <c r="G4" s="18">
        <v>2810</v>
      </c>
      <c r="H4" s="19">
        <v>58800</v>
      </c>
      <c r="I4" s="15">
        <v>42.7</v>
      </c>
      <c r="J4" s="15" t="s">
        <v>5</v>
      </c>
      <c r="K4" s="1"/>
    </row>
    <row r="5" spans="1:11">
      <c r="A5" s="15">
        <v>1897</v>
      </c>
      <c r="B5" s="15" t="s">
        <v>6</v>
      </c>
      <c r="C5" s="16">
        <v>746000</v>
      </c>
      <c r="D5" s="16">
        <v>41.8</v>
      </c>
      <c r="E5" s="17">
        <v>31200000</v>
      </c>
      <c r="F5" s="18">
        <v>0.61</v>
      </c>
      <c r="G5" s="15" t="s">
        <v>6</v>
      </c>
      <c r="H5" s="15" t="s">
        <v>6</v>
      </c>
      <c r="I5" s="15" t="s">
        <v>6</v>
      </c>
      <c r="J5" s="15" t="s">
        <v>7</v>
      </c>
      <c r="K5" s="1"/>
    </row>
    <row r="6" spans="1:11">
      <c r="A6" s="15">
        <v>1897</v>
      </c>
      <c r="B6" s="15">
        <v>7.0000000000000007E-2</v>
      </c>
      <c r="C6" s="16">
        <v>14000</v>
      </c>
      <c r="D6" s="16">
        <v>21.3</v>
      </c>
      <c r="E6" s="17">
        <v>299000</v>
      </c>
      <c r="F6" s="18">
        <v>0.61</v>
      </c>
      <c r="G6" s="18">
        <v>43</v>
      </c>
      <c r="H6" s="19">
        <v>914</v>
      </c>
      <c r="I6" s="15">
        <v>326.7</v>
      </c>
      <c r="J6" s="15" t="s">
        <v>8</v>
      </c>
      <c r="K6" s="1"/>
    </row>
    <row r="7" spans="1:11">
      <c r="A7" s="15">
        <v>1919</v>
      </c>
      <c r="B7" s="15">
        <v>110</v>
      </c>
      <c r="C7" s="16">
        <v>12000000</v>
      </c>
      <c r="D7" s="16">
        <v>161</v>
      </c>
      <c r="E7" s="17">
        <v>1930000000</v>
      </c>
      <c r="F7" s="18">
        <v>0.89</v>
      </c>
      <c r="G7" s="18">
        <v>98105</v>
      </c>
      <c r="H7" s="19">
        <v>15800000</v>
      </c>
      <c r="I7" s="15">
        <v>122.3</v>
      </c>
      <c r="J7" s="15" t="s">
        <v>9</v>
      </c>
      <c r="K7" s="1"/>
    </row>
    <row r="8" spans="1:11">
      <c r="A8" s="15">
        <v>1936</v>
      </c>
      <c r="B8" s="15">
        <v>220</v>
      </c>
      <c r="C8" s="16">
        <v>160000000</v>
      </c>
      <c r="D8" s="16">
        <v>56</v>
      </c>
      <c r="E8" s="17">
        <v>8960000000</v>
      </c>
      <c r="F8" s="18">
        <v>0.71</v>
      </c>
      <c r="G8" s="18">
        <v>156884</v>
      </c>
      <c r="H8" s="19">
        <v>8790000</v>
      </c>
      <c r="I8" s="20">
        <v>1019.9</v>
      </c>
      <c r="J8" s="15" t="s">
        <v>10</v>
      </c>
      <c r="K8" s="1"/>
    </row>
    <row r="9" spans="1:11">
      <c r="A9" s="15">
        <v>1936</v>
      </c>
      <c r="B9" s="15" t="s">
        <v>6</v>
      </c>
      <c r="C9" s="16">
        <v>5040</v>
      </c>
      <c r="D9" s="16">
        <v>6.4999999999999997E-4</v>
      </c>
      <c r="E9" s="17">
        <v>3.27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19</v>
      </c>
      <c r="K9" s="1"/>
    </row>
    <row r="10" spans="1:11">
      <c r="A10" s="15">
        <v>1936</v>
      </c>
      <c r="B10" s="15" t="s">
        <v>6</v>
      </c>
      <c r="C10" s="16">
        <v>671</v>
      </c>
      <c r="D10" s="16">
        <v>2.7299999999999998E-3</v>
      </c>
      <c r="E10" s="17">
        <v>1.83</v>
      </c>
      <c r="F10" s="15" t="s">
        <v>6</v>
      </c>
      <c r="G10" s="15" t="s">
        <v>6</v>
      </c>
      <c r="H10" s="15" t="s">
        <v>6</v>
      </c>
      <c r="I10" s="15" t="s">
        <v>6</v>
      </c>
      <c r="J10" s="15" t="s">
        <v>20</v>
      </c>
      <c r="K10" s="1"/>
    </row>
    <row r="11" spans="1:11">
      <c r="A11" s="15">
        <v>1936</v>
      </c>
      <c r="B11" s="15" t="s">
        <v>6</v>
      </c>
      <c r="C11" s="16">
        <v>8490</v>
      </c>
      <c r="D11" s="16">
        <v>4.6100000000000004E-3</v>
      </c>
      <c r="E11" s="17">
        <v>39.200000000000003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21</v>
      </c>
      <c r="K11" s="1"/>
    </row>
    <row r="12" spans="1:11">
      <c r="A12" s="15">
        <v>1941</v>
      </c>
      <c r="B12" s="15" t="s">
        <v>6</v>
      </c>
      <c r="C12" s="16">
        <v>7150</v>
      </c>
      <c r="D12" s="16">
        <v>6.4999999999999997E-4</v>
      </c>
      <c r="E12" s="17">
        <v>4.6500000000000004</v>
      </c>
      <c r="F12" s="15" t="s">
        <v>6</v>
      </c>
      <c r="G12" s="15" t="s">
        <v>6</v>
      </c>
      <c r="H12" s="15" t="s">
        <v>6</v>
      </c>
      <c r="I12" s="15" t="s">
        <v>6</v>
      </c>
      <c r="J12" s="15" t="s">
        <v>22</v>
      </c>
      <c r="K12" s="1"/>
    </row>
    <row r="13" spans="1:11">
      <c r="A13" s="15">
        <v>1941</v>
      </c>
      <c r="B13" s="15" t="s">
        <v>6</v>
      </c>
      <c r="C13" s="16">
        <v>671</v>
      </c>
      <c r="D13" s="16">
        <v>2.7299999999999998E-3</v>
      </c>
      <c r="E13" s="17">
        <v>1.83</v>
      </c>
      <c r="F13" s="15" t="s">
        <v>6</v>
      </c>
      <c r="G13" s="15" t="s">
        <v>6</v>
      </c>
      <c r="H13" s="15" t="s">
        <v>6</v>
      </c>
      <c r="I13" s="15" t="s">
        <v>6</v>
      </c>
      <c r="J13" s="15" t="s">
        <v>23</v>
      </c>
      <c r="K13" s="1"/>
    </row>
    <row r="14" spans="1:11">
      <c r="A14" s="15">
        <v>1941</v>
      </c>
      <c r="B14" s="15" t="s">
        <v>6</v>
      </c>
      <c r="C14" s="16">
        <v>6630</v>
      </c>
      <c r="D14" s="16">
        <v>4.6100000000000004E-3</v>
      </c>
      <c r="E14" s="17">
        <v>30.6</v>
      </c>
      <c r="F14" s="15" t="s">
        <v>6</v>
      </c>
      <c r="G14" s="15" t="s">
        <v>6</v>
      </c>
      <c r="H14" s="15" t="s">
        <v>6</v>
      </c>
      <c r="I14" s="15" t="s">
        <v>6</v>
      </c>
      <c r="J14" s="15" t="s">
        <v>24</v>
      </c>
      <c r="K14" s="1"/>
    </row>
    <row r="15" spans="1:11">
      <c r="A15" s="15">
        <v>1955</v>
      </c>
      <c r="B15" s="15" t="s">
        <v>6</v>
      </c>
      <c r="C15" s="16">
        <v>7150</v>
      </c>
      <c r="D15" s="16">
        <v>6.4999999999999997E-4</v>
      </c>
      <c r="E15" s="17">
        <v>4.6500000000000004</v>
      </c>
      <c r="F15" s="15" t="s">
        <v>6</v>
      </c>
      <c r="G15" s="15" t="s">
        <v>6</v>
      </c>
      <c r="H15" s="15" t="s">
        <v>6</v>
      </c>
      <c r="I15" s="15" t="s">
        <v>6</v>
      </c>
      <c r="J15" s="15" t="s">
        <v>25</v>
      </c>
      <c r="K15" s="1"/>
    </row>
    <row r="16" spans="1:11">
      <c r="A16" s="15">
        <v>1955</v>
      </c>
      <c r="B16" s="15" t="s">
        <v>6</v>
      </c>
      <c r="C16" s="16">
        <v>1340</v>
      </c>
      <c r="D16" s="16">
        <v>2.7299999999999998E-3</v>
      </c>
      <c r="E16" s="17">
        <v>3.66</v>
      </c>
      <c r="F16" s="15" t="s">
        <v>6</v>
      </c>
      <c r="G16" s="15" t="s">
        <v>6</v>
      </c>
      <c r="H16" s="15" t="s">
        <v>6</v>
      </c>
      <c r="I16" s="15" t="s">
        <v>6</v>
      </c>
      <c r="J16" s="15" t="s">
        <v>26</v>
      </c>
      <c r="K16" s="1"/>
    </row>
    <row r="17" spans="1:11">
      <c r="A17" s="15">
        <v>1955</v>
      </c>
      <c r="B17" s="15" t="s">
        <v>6</v>
      </c>
      <c r="C17" s="16">
        <v>11900</v>
      </c>
      <c r="D17" s="16">
        <v>3.0400000000000002E-3</v>
      </c>
      <c r="E17" s="17">
        <v>36.299999999999997</v>
      </c>
      <c r="F17" s="15" t="s">
        <v>6</v>
      </c>
      <c r="G17" s="15" t="s">
        <v>6</v>
      </c>
      <c r="H17" s="15" t="s">
        <v>6</v>
      </c>
      <c r="I17" s="15" t="s">
        <v>6</v>
      </c>
      <c r="J17" s="15" t="s">
        <v>27</v>
      </c>
      <c r="K17" s="1"/>
    </row>
    <row r="18" spans="1:11">
      <c r="A18" s="15">
        <v>1962</v>
      </c>
      <c r="B18" s="15">
        <v>400</v>
      </c>
      <c r="C18" s="16">
        <v>720000000</v>
      </c>
      <c r="D18" s="16">
        <v>470</v>
      </c>
      <c r="E18" s="17">
        <v>338000000000</v>
      </c>
      <c r="F18" s="15">
        <v>1.67</v>
      </c>
      <c r="G18" s="15">
        <v>666608</v>
      </c>
      <c r="H18" s="19">
        <v>420000000</v>
      </c>
      <c r="I18" s="15">
        <v>806</v>
      </c>
      <c r="J18" s="15" t="s">
        <v>11</v>
      </c>
      <c r="K18" s="1"/>
    </row>
    <row r="19" spans="1:11">
      <c r="A19" s="15">
        <v>1967</v>
      </c>
      <c r="B19" s="15">
        <v>200</v>
      </c>
      <c r="C19" s="16">
        <v>300000000</v>
      </c>
      <c r="D19" s="16">
        <v>423</v>
      </c>
      <c r="E19" s="17">
        <v>127000000000</v>
      </c>
      <c r="F19" s="15">
        <v>1.31</v>
      </c>
      <c r="G19" s="15">
        <v>261395</v>
      </c>
      <c r="H19" s="19">
        <v>147000000</v>
      </c>
      <c r="I19" s="15">
        <v>862.9</v>
      </c>
      <c r="J19" s="15" t="s">
        <v>12</v>
      </c>
      <c r="K19" s="1"/>
    </row>
    <row r="20" spans="1:11">
      <c r="A20" s="15">
        <v>1967</v>
      </c>
      <c r="B20" s="15" t="s">
        <v>6</v>
      </c>
      <c r="C20" s="16">
        <v>7150</v>
      </c>
      <c r="D20" s="16">
        <v>6.4999999999999997E-4</v>
      </c>
      <c r="E20" s="17">
        <v>4.6500000000000004</v>
      </c>
      <c r="F20" s="15"/>
      <c r="G20" s="15"/>
      <c r="H20" s="15"/>
      <c r="I20" s="15"/>
      <c r="J20" s="15" t="s">
        <v>28</v>
      </c>
      <c r="K20" s="1"/>
    </row>
    <row r="21" spans="1:11">
      <c r="A21" s="15">
        <v>1967</v>
      </c>
      <c r="B21" s="15" t="s">
        <v>6</v>
      </c>
      <c r="C21" s="16">
        <v>3130</v>
      </c>
      <c r="D21" s="16">
        <v>1.9599999999999999E-3</v>
      </c>
      <c r="E21" s="17">
        <v>6.14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29</v>
      </c>
      <c r="K21" s="1"/>
    </row>
    <row r="22" spans="1:11">
      <c r="A22" s="15">
        <v>1968</v>
      </c>
      <c r="B22" s="15">
        <v>500</v>
      </c>
      <c r="C22" s="16">
        <v>1000000000</v>
      </c>
      <c r="D22" s="16">
        <v>151</v>
      </c>
      <c r="E22" s="17">
        <v>151000000000</v>
      </c>
      <c r="F22" s="18">
        <v>2.0499999999999998</v>
      </c>
      <c r="G22" s="18">
        <v>1026304</v>
      </c>
      <c r="H22" s="19">
        <v>155000000</v>
      </c>
      <c r="I22" s="15">
        <v>974.4</v>
      </c>
      <c r="J22" s="15" t="s">
        <v>13</v>
      </c>
      <c r="K22" s="1"/>
    </row>
    <row r="23" spans="1:11">
      <c r="A23" s="15">
        <v>1969</v>
      </c>
      <c r="B23" s="15">
        <v>330</v>
      </c>
      <c r="C23" s="16">
        <v>50000000</v>
      </c>
      <c r="D23" s="16">
        <v>430</v>
      </c>
      <c r="E23" s="17">
        <v>21500000000</v>
      </c>
      <c r="F23" s="18">
        <v>1.74</v>
      </c>
      <c r="G23" s="18">
        <v>574995</v>
      </c>
      <c r="H23" s="19">
        <v>247000000</v>
      </c>
      <c r="I23" s="15">
        <v>87</v>
      </c>
      <c r="J23" s="15" t="s">
        <v>14</v>
      </c>
      <c r="K23" s="1"/>
    </row>
    <row r="24" spans="1:11">
      <c r="A24" s="15">
        <v>1973</v>
      </c>
      <c r="B24" s="15">
        <v>450</v>
      </c>
      <c r="C24" s="16">
        <v>1620000000</v>
      </c>
      <c r="D24" s="16">
        <v>890</v>
      </c>
      <c r="E24" s="17">
        <v>1440000000000</v>
      </c>
      <c r="F24" s="15">
        <v>2.2400000000000002</v>
      </c>
      <c r="G24" s="15">
        <v>1009857</v>
      </c>
      <c r="H24" s="19">
        <v>840000000</v>
      </c>
      <c r="I24" s="15">
        <v>1715.7</v>
      </c>
      <c r="J24" s="15" t="s">
        <v>11</v>
      </c>
      <c r="K24" s="1"/>
    </row>
    <row r="25" spans="1:11">
      <c r="A25" s="2">
        <v>1977</v>
      </c>
      <c r="B25" s="2">
        <v>533</v>
      </c>
      <c r="C25" s="17">
        <v>1920000000</v>
      </c>
      <c r="D25" s="17">
        <v>1410</v>
      </c>
      <c r="E25" s="17">
        <v>2710000000000</v>
      </c>
      <c r="F25" s="2">
        <v>2.64</v>
      </c>
      <c r="G25" s="2">
        <v>1408169</v>
      </c>
      <c r="H25" s="21">
        <v>1470000000</v>
      </c>
      <c r="I25" s="2">
        <v>1842.5</v>
      </c>
      <c r="J25" s="2" t="s">
        <v>11</v>
      </c>
      <c r="K25" s="1"/>
    </row>
    <row r="26" spans="1:11">
      <c r="A26" s="2">
        <v>1977</v>
      </c>
      <c r="B26" s="2">
        <v>250</v>
      </c>
      <c r="C26" s="17">
        <v>500000000</v>
      </c>
      <c r="D26" s="17">
        <v>749</v>
      </c>
      <c r="E26" s="17">
        <v>375000000000</v>
      </c>
      <c r="F26" s="2">
        <v>2.64</v>
      </c>
      <c r="G26" s="2">
        <v>660492</v>
      </c>
      <c r="H26" s="21">
        <v>485000000</v>
      </c>
      <c r="I26" s="2">
        <v>772.5</v>
      </c>
      <c r="J26" s="2" t="s">
        <v>11</v>
      </c>
    </row>
    <row r="27" spans="1:11">
      <c r="A27" s="15">
        <v>1977</v>
      </c>
      <c r="B27" s="15">
        <v>533</v>
      </c>
      <c r="C27" s="16">
        <v>1930000000</v>
      </c>
      <c r="D27" s="16">
        <v>1420</v>
      </c>
      <c r="E27" s="17">
        <v>2740000000000</v>
      </c>
      <c r="F27" s="15">
        <v>2.64</v>
      </c>
      <c r="G27" s="15">
        <v>1408169</v>
      </c>
      <c r="H27" s="19">
        <v>1480000000</v>
      </c>
      <c r="I27" s="15">
        <v>1852.1</v>
      </c>
      <c r="J27" s="15" t="s">
        <v>12</v>
      </c>
    </row>
    <row r="28" spans="1:11">
      <c r="A28" s="15">
        <v>1978</v>
      </c>
      <c r="B28" s="15">
        <v>250</v>
      </c>
      <c r="C28" s="16">
        <v>900000000</v>
      </c>
      <c r="D28" s="16">
        <v>930</v>
      </c>
      <c r="E28" s="17">
        <v>837000000000</v>
      </c>
      <c r="F28" s="15">
        <v>2.29</v>
      </c>
      <c r="G28" s="15">
        <v>572183</v>
      </c>
      <c r="H28" s="19">
        <v>466000000</v>
      </c>
      <c r="I28" s="15">
        <v>1797.6</v>
      </c>
      <c r="J28" s="15" t="s">
        <v>11</v>
      </c>
    </row>
    <row r="29" spans="1:11">
      <c r="A29" s="15">
        <v>1978</v>
      </c>
      <c r="B29" s="15" t="s">
        <v>6</v>
      </c>
      <c r="C29" s="16">
        <v>7150</v>
      </c>
      <c r="D29" s="16">
        <v>6.4999999999999997E-4</v>
      </c>
      <c r="E29" s="17">
        <v>4.6500000000000004</v>
      </c>
      <c r="F29" s="15" t="s">
        <v>6</v>
      </c>
      <c r="G29" s="15" t="s">
        <v>6</v>
      </c>
      <c r="H29" s="15" t="s">
        <v>6</v>
      </c>
      <c r="I29" s="15" t="s">
        <v>6</v>
      </c>
      <c r="J29" s="15" t="s">
        <v>30</v>
      </c>
    </row>
    <row r="30" spans="1:11">
      <c r="A30" s="15">
        <v>1978</v>
      </c>
      <c r="B30" s="15" t="s">
        <v>6</v>
      </c>
      <c r="C30" s="16">
        <v>3350</v>
      </c>
      <c r="D30" s="16">
        <v>1.9599999999999999E-3</v>
      </c>
      <c r="E30" s="17">
        <v>6.58</v>
      </c>
      <c r="F30" s="15" t="s">
        <v>6</v>
      </c>
      <c r="G30" s="15" t="s">
        <v>6</v>
      </c>
      <c r="H30" s="15" t="s">
        <v>6</v>
      </c>
      <c r="I30" s="15" t="s">
        <v>6</v>
      </c>
      <c r="J30" s="15" t="s">
        <v>31</v>
      </c>
    </row>
    <row r="31" spans="1:11">
      <c r="A31" s="15">
        <v>1982</v>
      </c>
      <c r="B31" s="15">
        <v>500</v>
      </c>
      <c r="C31" s="16">
        <v>560000000</v>
      </c>
      <c r="D31" s="16">
        <v>1700</v>
      </c>
      <c r="E31" s="17">
        <v>952000000000</v>
      </c>
      <c r="F31" s="15">
        <v>2.5499999999999998</v>
      </c>
      <c r="G31" s="15">
        <v>1274076</v>
      </c>
      <c r="H31" s="19">
        <v>1620000000</v>
      </c>
      <c r="I31" s="15">
        <v>586</v>
      </c>
      <c r="J31" s="15" t="s">
        <v>15</v>
      </c>
    </row>
    <row r="32" spans="1:11">
      <c r="A32" s="15">
        <v>1983</v>
      </c>
      <c r="B32" s="15">
        <v>220</v>
      </c>
      <c r="C32" s="16">
        <v>70000000</v>
      </c>
      <c r="D32" s="16">
        <v>699</v>
      </c>
      <c r="E32" s="17">
        <v>48900000000</v>
      </c>
      <c r="F32" s="18">
        <v>2.72</v>
      </c>
      <c r="G32" s="18">
        <v>599335</v>
      </c>
      <c r="H32" s="19">
        <v>419000000</v>
      </c>
      <c r="I32" s="15">
        <v>116.8</v>
      </c>
      <c r="J32" s="15" t="s">
        <v>16</v>
      </c>
    </row>
    <row r="33" spans="1:10">
      <c r="A33" s="15">
        <v>1985</v>
      </c>
      <c r="B33" s="15">
        <v>500</v>
      </c>
      <c r="C33" s="16">
        <v>900000000</v>
      </c>
      <c r="D33" s="16">
        <v>720</v>
      </c>
      <c r="E33" s="17">
        <v>648000000000</v>
      </c>
      <c r="F33" s="15">
        <v>2.1</v>
      </c>
      <c r="G33" s="15">
        <v>1052323</v>
      </c>
      <c r="H33" s="19">
        <v>727000000</v>
      </c>
      <c r="I33" s="15">
        <v>890.9</v>
      </c>
      <c r="J33" s="15" t="s">
        <v>11</v>
      </c>
    </row>
    <row r="34" spans="1:10">
      <c r="A34" s="15">
        <v>1985</v>
      </c>
      <c r="B34" s="15">
        <v>400</v>
      </c>
      <c r="C34" s="16">
        <v>500000000</v>
      </c>
      <c r="D34" s="16">
        <v>256</v>
      </c>
      <c r="E34" s="17">
        <v>128000000000</v>
      </c>
      <c r="F34" s="15">
        <v>2.1</v>
      </c>
      <c r="G34" s="15">
        <v>841859</v>
      </c>
      <c r="H34" s="19">
        <v>334000000</v>
      </c>
      <c r="I34" s="15">
        <v>383.2</v>
      </c>
      <c r="J34" s="15" t="s">
        <v>11</v>
      </c>
    </row>
    <row r="35" spans="1:10">
      <c r="A35" s="15">
        <v>1986</v>
      </c>
      <c r="B35" s="15">
        <v>450</v>
      </c>
      <c r="C35" s="16">
        <v>690000000</v>
      </c>
      <c r="D35" s="16">
        <v>175</v>
      </c>
      <c r="E35" s="17">
        <v>121000000000</v>
      </c>
      <c r="F35" s="15">
        <v>4.88</v>
      </c>
      <c r="G35" s="15">
        <v>2195008</v>
      </c>
      <c r="H35" s="19">
        <v>599000000</v>
      </c>
      <c r="I35" s="15">
        <v>201.5</v>
      </c>
      <c r="J35" s="15" t="s">
        <v>11</v>
      </c>
    </row>
    <row r="36" spans="1:10">
      <c r="A36" s="15">
        <v>1986</v>
      </c>
      <c r="B36" s="15">
        <v>450</v>
      </c>
      <c r="C36" s="16">
        <v>690000000</v>
      </c>
      <c r="D36" s="16">
        <v>175</v>
      </c>
      <c r="E36" s="17">
        <v>121000000000</v>
      </c>
      <c r="F36" s="15">
        <v>4.88</v>
      </c>
      <c r="G36" s="15">
        <v>2195008</v>
      </c>
      <c r="H36" s="19">
        <v>599000000</v>
      </c>
      <c r="I36" s="15">
        <v>201.5</v>
      </c>
      <c r="J36" s="15" t="s">
        <v>11</v>
      </c>
    </row>
    <row r="37" spans="1:10">
      <c r="A37" s="15">
        <v>1987</v>
      </c>
      <c r="B37" s="15">
        <v>500</v>
      </c>
      <c r="C37" s="16">
        <v>1200000000</v>
      </c>
      <c r="D37" s="16">
        <v>1080</v>
      </c>
      <c r="E37" s="17">
        <v>1300000000000</v>
      </c>
      <c r="F37" s="15">
        <v>4.9800000000000004</v>
      </c>
      <c r="G37" s="15">
        <v>2489021</v>
      </c>
      <c r="H37" s="19">
        <v>2340000000</v>
      </c>
      <c r="I37" s="15">
        <v>554.20000000000005</v>
      </c>
      <c r="J37" s="15" t="s">
        <v>11</v>
      </c>
    </row>
    <row r="38" spans="1:10">
      <c r="A38" s="15">
        <v>1987</v>
      </c>
      <c r="B38" s="15">
        <v>500</v>
      </c>
      <c r="C38" s="16">
        <v>1600000000</v>
      </c>
      <c r="D38" s="16">
        <v>794</v>
      </c>
      <c r="E38" s="17">
        <v>1270000000000</v>
      </c>
      <c r="F38" s="15">
        <v>4.9800000000000004</v>
      </c>
      <c r="G38" s="15">
        <v>2489021</v>
      </c>
      <c r="H38" s="19">
        <v>1980000000</v>
      </c>
      <c r="I38" s="15">
        <v>642.79999999999995</v>
      </c>
      <c r="J38" s="15" t="s">
        <v>11</v>
      </c>
    </row>
    <row r="39" spans="1:10">
      <c r="A39" s="15">
        <v>1987</v>
      </c>
      <c r="B39" s="15">
        <v>500</v>
      </c>
      <c r="C39" s="16">
        <v>1000000000</v>
      </c>
      <c r="D39" s="16">
        <v>1000</v>
      </c>
      <c r="E39" s="17">
        <v>1000000000000</v>
      </c>
      <c r="F39" s="15">
        <v>4.9800000000000004</v>
      </c>
      <c r="G39" s="15">
        <v>2489021</v>
      </c>
      <c r="H39" s="19">
        <v>2090000000</v>
      </c>
      <c r="I39" s="15">
        <v>478.3</v>
      </c>
      <c r="J39" s="15" t="s">
        <v>11</v>
      </c>
    </row>
    <row r="40" spans="1:10">
      <c r="A40" s="15">
        <v>1987</v>
      </c>
      <c r="B40" s="15">
        <v>600</v>
      </c>
      <c r="C40" s="16">
        <v>3150000000</v>
      </c>
      <c r="D40" s="16">
        <v>785</v>
      </c>
      <c r="E40" s="17">
        <v>2470000000000</v>
      </c>
      <c r="F40" s="15">
        <v>4.9800000000000004</v>
      </c>
      <c r="G40" s="15">
        <v>2986825</v>
      </c>
      <c r="H40" s="19">
        <v>2320000000</v>
      </c>
      <c r="I40" s="15">
        <v>1065.3</v>
      </c>
      <c r="J40" s="15" t="s">
        <v>15</v>
      </c>
    </row>
    <row r="41" spans="1:10">
      <c r="A41" s="15">
        <v>1988</v>
      </c>
      <c r="B41" s="15" t="s">
        <v>6</v>
      </c>
      <c r="C41" s="16">
        <v>7600</v>
      </c>
      <c r="D41" s="16">
        <v>6.4999999999999997E-4</v>
      </c>
      <c r="E41" s="17">
        <v>4.9400000000000004</v>
      </c>
      <c r="F41" s="15" t="s">
        <v>6</v>
      </c>
      <c r="G41" s="15" t="s">
        <v>6</v>
      </c>
      <c r="H41" s="15" t="s">
        <v>6</v>
      </c>
      <c r="I41" s="15" t="s">
        <v>6</v>
      </c>
      <c r="J41" s="15" t="s">
        <v>32</v>
      </c>
    </row>
    <row r="42" spans="1:10">
      <c r="A42" s="15">
        <v>1988</v>
      </c>
      <c r="B42" s="15" t="s">
        <v>6</v>
      </c>
      <c r="C42" s="16">
        <v>3200</v>
      </c>
      <c r="D42" s="16">
        <v>1.9599999999999999E-3</v>
      </c>
      <c r="E42" s="17">
        <v>6.29</v>
      </c>
      <c r="F42" s="15" t="s">
        <v>6</v>
      </c>
      <c r="G42" s="15" t="s">
        <v>6</v>
      </c>
      <c r="H42" s="15" t="s">
        <v>6</v>
      </c>
      <c r="I42" s="15" t="s">
        <v>6</v>
      </c>
      <c r="J42" s="15" t="s">
        <v>33</v>
      </c>
    </row>
    <row r="43" spans="1:10">
      <c r="A43" s="15">
        <v>1988</v>
      </c>
      <c r="B43" s="15" t="s">
        <v>6</v>
      </c>
      <c r="C43" s="16">
        <v>11900</v>
      </c>
      <c r="D43" s="16">
        <v>4.3200000000000001E-3</v>
      </c>
      <c r="E43" s="17">
        <v>51.5</v>
      </c>
      <c r="F43" s="15" t="s">
        <v>6</v>
      </c>
      <c r="G43" s="15" t="s">
        <v>6</v>
      </c>
      <c r="H43" s="15" t="s">
        <v>6</v>
      </c>
      <c r="I43" s="15" t="s">
        <v>6</v>
      </c>
      <c r="J43" s="15" t="s">
        <v>34</v>
      </c>
    </row>
    <row r="44" spans="1:10">
      <c r="A44" s="15">
        <v>1989</v>
      </c>
      <c r="B44" s="15">
        <v>364</v>
      </c>
      <c r="C44" s="16">
        <v>1600000000</v>
      </c>
      <c r="D44" s="16">
        <v>400</v>
      </c>
      <c r="E44" s="17">
        <v>640000000000</v>
      </c>
      <c r="F44" s="15">
        <v>3.86</v>
      </c>
      <c r="G44" s="15">
        <v>1405065</v>
      </c>
      <c r="H44" s="19">
        <v>731000000</v>
      </c>
      <c r="I44" s="15">
        <v>876</v>
      </c>
      <c r="J44" s="15" t="s">
        <v>11</v>
      </c>
    </row>
    <row r="45" spans="1:10">
      <c r="A45" s="15">
        <v>1990</v>
      </c>
      <c r="B45" s="15">
        <v>450</v>
      </c>
      <c r="C45" s="16">
        <v>2000000000</v>
      </c>
      <c r="D45" s="16">
        <v>1480</v>
      </c>
      <c r="E45" s="17">
        <v>2960000000000</v>
      </c>
      <c r="F45" s="15" t="s">
        <v>6</v>
      </c>
      <c r="G45" s="15" t="s">
        <v>6</v>
      </c>
      <c r="H45" s="15" t="s">
        <v>6</v>
      </c>
      <c r="I45" s="15" t="s">
        <v>6</v>
      </c>
      <c r="J45" s="15" t="s">
        <v>15</v>
      </c>
    </row>
    <row r="46" spans="1:10">
      <c r="A46" s="15">
        <v>1990</v>
      </c>
      <c r="B46" s="15">
        <v>500</v>
      </c>
      <c r="C46" s="16">
        <v>1500000000</v>
      </c>
      <c r="D46" s="16">
        <v>814</v>
      </c>
      <c r="E46" s="17">
        <v>1220000000000</v>
      </c>
      <c r="F46" s="15" t="s">
        <v>6</v>
      </c>
      <c r="G46" s="15" t="s">
        <v>6</v>
      </c>
      <c r="H46" s="15" t="s">
        <v>6</v>
      </c>
      <c r="I46" s="15" t="s">
        <v>6</v>
      </c>
      <c r="J46" s="15" t="s">
        <v>15</v>
      </c>
    </row>
    <row r="47" spans="1:10">
      <c r="A47" s="15">
        <v>1991</v>
      </c>
      <c r="B47" s="15">
        <v>500</v>
      </c>
      <c r="C47" s="16">
        <v>1200000000</v>
      </c>
      <c r="D47" s="16">
        <v>1050</v>
      </c>
      <c r="E47" s="17">
        <v>1250000000000</v>
      </c>
      <c r="F47" s="15" t="s">
        <v>6</v>
      </c>
      <c r="G47" s="15" t="s">
        <v>6</v>
      </c>
      <c r="H47" s="15" t="s">
        <v>6</v>
      </c>
      <c r="I47" s="15" t="s">
        <v>6</v>
      </c>
      <c r="J47" s="15" t="s">
        <v>17</v>
      </c>
    </row>
    <row r="48" spans="1:10">
      <c r="A48" s="15">
        <v>1992</v>
      </c>
      <c r="B48" s="15">
        <v>500</v>
      </c>
      <c r="C48" s="16">
        <v>2000000000</v>
      </c>
      <c r="D48" s="16">
        <v>930</v>
      </c>
      <c r="E48" s="17">
        <v>1860000000000</v>
      </c>
      <c r="F48" s="15">
        <v>2.97</v>
      </c>
      <c r="G48" s="15">
        <v>1487019</v>
      </c>
      <c r="H48" s="19">
        <v>1200000000</v>
      </c>
      <c r="I48" s="15">
        <v>1545.9</v>
      </c>
      <c r="J48" s="15" t="s">
        <v>11</v>
      </c>
    </row>
    <row r="49" spans="1:10">
      <c r="A49" s="15">
        <v>1994</v>
      </c>
      <c r="B49" s="15">
        <v>450</v>
      </c>
      <c r="C49" s="16">
        <v>600000000</v>
      </c>
      <c r="D49" s="16">
        <v>250</v>
      </c>
      <c r="E49" s="17">
        <v>150000000000</v>
      </c>
      <c r="F49" s="15">
        <v>0.56999999999999995</v>
      </c>
      <c r="G49" s="15">
        <v>257982</v>
      </c>
      <c r="H49" s="19">
        <v>106000000</v>
      </c>
      <c r="I49" s="15">
        <v>1409.5</v>
      </c>
      <c r="J49" s="15" t="s">
        <v>15</v>
      </c>
    </row>
    <row r="50" spans="1:10">
      <c r="A50" s="15">
        <v>1997</v>
      </c>
      <c r="B50" s="15" t="s">
        <v>6</v>
      </c>
      <c r="C50" s="16">
        <v>8870</v>
      </c>
      <c r="D50" s="16">
        <v>6.4999999999999997E-4</v>
      </c>
      <c r="E50" s="17">
        <v>5.76</v>
      </c>
      <c r="F50" s="15" t="s">
        <v>6</v>
      </c>
      <c r="G50" s="15" t="s">
        <v>6</v>
      </c>
      <c r="H50" s="15" t="s">
        <v>6</v>
      </c>
      <c r="I50" s="15" t="s">
        <v>6</v>
      </c>
      <c r="J50" s="15" t="s">
        <v>35</v>
      </c>
    </row>
    <row r="51" spans="1:10">
      <c r="A51" s="15">
        <v>1997</v>
      </c>
      <c r="B51" s="15" t="s">
        <v>6</v>
      </c>
      <c r="C51" s="16">
        <v>3350</v>
      </c>
      <c r="D51" s="16">
        <v>1.9599999999999999E-3</v>
      </c>
      <c r="E51" s="17">
        <v>6.58</v>
      </c>
      <c r="F51" s="15" t="s">
        <v>6</v>
      </c>
      <c r="G51" s="15" t="s">
        <v>6</v>
      </c>
      <c r="H51" s="15" t="s">
        <v>6</v>
      </c>
      <c r="I51" s="15" t="s">
        <v>6</v>
      </c>
      <c r="J51" s="15" t="s">
        <v>36</v>
      </c>
    </row>
    <row r="52" spans="1:10">
      <c r="A52" s="15">
        <v>1997</v>
      </c>
      <c r="B52" s="15" t="s">
        <v>6</v>
      </c>
      <c r="C52" s="16">
        <v>11900</v>
      </c>
      <c r="D52" s="16">
        <v>4.3200000000000001E-3</v>
      </c>
      <c r="E52" s="17">
        <v>51.5</v>
      </c>
      <c r="F52" s="15" t="s">
        <v>6</v>
      </c>
      <c r="G52" s="15" t="s">
        <v>6</v>
      </c>
      <c r="H52" s="15" t="s">
        <v>6</v>
      </c>
      <c r="I52" s="15" t="s">
        <v>6</v>
      </c>
      <c r="J52" s="15" t="s">
        <v>37</v>
      </c>
    </row>
    <row r="53" spans="1:10">
      <c r="A53" s="15">
        <v>2000</v>
      </c>
      <c r="B53" s="15">
        <v>450</v>
      </c>
      <c r="C53" s="16">
        <v>600000000</v>
      </c>
      <c r="D53" s="16">
        <v>260</v>
      </c>
      <c r="E53" s="17">
        <v>156000000000</v>
      </c>
      <c r="F53" s="15">
        <v>1.82</v>
      </c>
      <c r="G53" s="15">
        <v>821102</v>
      </c>
      <c r="H53" s="19">
        <v>352000000</v>
      </c>
      <c r="I53" s="15">
        <v>442.9</v>
      </c>
      <c r="J53" s="15" t="s">
        <v>18</v>
      </c>
    </row>
    <row r="54" spans="1:10" s="14" customFormat="1">
      <c r="A54" s="2">
        <v>2000</v>
      </c>
      <c r="B54" s="2" t="s">
        <v>6</v>
      </c>
      <c r="C54" s="17">
        <v>8870</v>
      </c>
      <c r="D54" s="17">
        <v>6.4999999999999997E-4</v>
      </c>
      <c r="E54" s="17">
        <v>5.76</v>
      </c>
      <c r="F54" s="2">
        <v>15.73</v>
      </c>
      <c r="G54" s="2">
        <v>7864271</v>
      </c>
      <c r="H54" s="2">
        <v>1443723032</v>
      </c>
      <c r="I54" s="2">
        <v>92.5</v>
      </c>
      <c r="J54" s="2" t="s">
        <v>38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2013-11-14T00:01:34Z</dcterms:created>
  <dcterms:modified xsi:type="dcterms:W3CDTF">2013-11-18T15:39:45Z</dcterms:modified>
</cp:coreProperties>
</file>