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80" yWindow="105" windowWidth="19155" windowHeight="6720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_ac_dc" sheetId="1" r:id="rId7"/>
    <sheet name="ener_transport_data_orig" sheetId="2" r:id="rId8"/>
  </sheets>
  <calcPr calcId="125725" concurrentCalc="0"/>
</workbook>
</file>

<file path=xl/calcChain.xml><?xml version="1.0" encoding="utf-8"?>
<calcChain xmlns="http://schemas.openxmlformats.org/spreadsheetml/2006/main">
  <c r="E13" i="8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40" i="7"/>
  <c r="F38"/>
  <c r="F37"/>
  <c r="F39"/>
  <c r="F36"/>
  <c r="F35"/>
  <c r="E38"/>
  <c r="E37"/>
  <c r="E39"/>
  <c r="E36"/>
  <c r="E35"/>
  <c r="D38"/>
  <c r="D37"/>
  <c r="D39"/>
  <c r="D36"/>
  <c r="D35"/>
  <c r="C38"/>
  <c r="C37"/>
  <c r="C39"/>
  <c r="C36"/>
  <c r="C35"/>
  <c r="B39"/>
  <c r="B38"/>
  <c r="B37"/>
  <c r="B36"/>
  <c r="B35"/>
  <c r="EF26"/>
  <c r="EF25"/>
  <c r="EF24"/>
  <c r="EF23"/>
  <c r="EF22"/>
  <c r="EF21"/>
  <c r="EF20"/>
  <c r="EF19"/>
  <c r="EF18"/>
  <c r="EF17"/>
  <c r="EF16"/>
  <c r="EF15"/>
  <c r="EF14"/>
  <c r="EF13"/>
  <c r="EF12"/>
  <c r="EF11"/>
  <c r="EF10"/>
  <c r="EF9"/>
  <c r="EF8"/>
  <c r="EF7"/>
  <c r="EJ1"/>
  <c r="EI1"/>
  <c r="EI2" a="1"/>
  <c r="EI2"/>
  <c r="EJ2"/>
  <c r="EI3"/>
  <c r="EJ3"/>
  <c r="EI4"/>
  <c r="EJ4"/>
  <c r="EI5"/>
  <c r="EJ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2" a="1"/>
  <c r="EE4"/>
  <c r="EF1"/>
  <c r="EE2"/>
  <c r="EE1"/>
  <c r="EF2"/>
  <c r="EE3"/>
  <c r="EF3"/>
  <c r="EF4"/>
  <c r="EE5"/>
  <c r="EF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9" i="6"/>
  <c r="F27"/>
  <c r="F26"/>
  <c r="F28"/>
  <c r="F25"/>
  <c r="F24"/>
  <c r="E27"/>
  <c r="E26"/>
  <c r="E28"/>
  <c r="E25"/>
  <c r="E24"/>
  <c r="D27"/>
  <c r="D26"/>
  <c r="D28"/>
  <c r="D25"/>
  <c r="D24"/>
  <c r="C27"/>
  <c r="C26"/>
  <c r="C28"/>
  <c r="C25"/>
  <c r="C24"/>
  <c r="B28"/>
  <c r="B27"/>
  <c r="B26"/>
  <c r="B25"/>
  <c r="B24"/>
  <c r="CN26"/>
  <c r="CN25"/>
  <c r="CN24"/>
  <c r="CN23"/>
  <c r="CN22"/>
  <c r="CN21"/>
  <c r="CN20"/>
  <c r="CN19"/>
  <c r="CN18"/>
  <c r="CN17"/>
  <c r="CN16"/>
  <c r="CN15"/>
  <c r="CN14"/>
  <c r="CN13"/>
  <c r="CN12"/>
  <c r="CN11"/>
  <c r="CN10"/>
  <c r="CN9"/>
  <c r="CN8"/>
  <c r="CN7"/>
  <c r="CR1"/>
  <c r="CQ1"/>
  <c r="CQ2" a="1"/>
  <c r="CQ2"/>
  <c r="CR2"/>
  <c r="CQ3"/>
  <c r="CR3"/>
  <c r="CQ4"/>
  <c r="CR4"/>
  <c r="CQ5"/>
  <c r="CR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2" a="1"/>
  <c r="CM4"/>
  <c r="CN1"/>
  <c r="CM2"/>
  <c r="CM1"/>
  <c r="CN2"/>
  <c r="CM3"/>
  <c r="CN3"/>
  <c r="CN4"/>
  <c r="CM5"/>
  <c r="CN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7" i="5"/>
  <c r="F15"/>
  <c r="F14"/>
  <c r="F16"/>
  <c r="F13"/>
  <c r="F12"/>
  <c r="E15"/>
  <c r="E14"/>
  <c r="E16"/>
  <c r="E13"/>
  <c r="E12"/>
  <c r="D15"/>
  <c r="D14"/>
  <c r="D16"/>
  <c r="D13"/>
  <c r="D12"/>
  <c r="C15"/>
  <c r="C14"/>
  <c r="C16"/>
  <c r="C13"/>
  <c r="C12"/>
  <c r="B16"/>
  <c r="B15"/>
  <c r="B14"/>
  <c r="B13"/>
  <c r="B12"/>
  <c r="AR26"/>
  <c r="AR25"/>
  <c r="AR24"/>
  <c r="AR23"/>
  <c r="AR22"/>
  <c r="AR21"/>
  <c r="AR20"/>
  <c r="AR19"/>
  <c r="AR18"/>
  <c r="AR17"/>
  <c r="AR16"/>
  <c r="AR15"/>
  <c r="AR14"/>
  <c r="AR13"/>
  <c r="AR12"/>
  <c r="AR11"/>
  <c r="AR10"/>
  <c r="AR9"/>
  <c r="AR8"/>
  <c r="AR7"/>
  <c r="AV1"/>
  <c r="AU1"/>
  <c r="AU2" a="1"/>
  <c r="AU2"/>
  <c r="AV2"/>
  <c r="AU3"/>
  <c r="AV3"/>
  <c r="AU4"/>
  <c r="AV4"/>
  <c r="AU5"/>
  <c r="AV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2" a="1"/>
  <c r="AQ4"/>
  <c r="AR1"/>
  <c r="AQ2"/>
  <c r="AQ1"/>
  <c r="AR2"/>
  <c r="AQ3"/>
  <c r="AR3"/>
  <c r="AR4"/>
  <c r="AQ5"/>
  <c r="AR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1" i="4"/>
  <c r="F9"/>
  <c r="F8"/>
  <c r="F10"/>
  <c r="F7"/>
  <c r="F6"/>
  <c r="E9"/>
  <c r="E8"/>
  <c r="E10"/>
  <c r="E7"/>
  <c r="E6"/>
  <c r="D9"/>
  <c r="D8"/>
  <c r="D10"/>
  <c r="D7"/>
  <c r="D6"/>
  <c r="C9"/>
  <c r="C8"/>
  <c r="C10"/>
  <c r="C7"/>
  <c r="C6"/>
  <c r="B10"/>
  <c r="B9"/>
  <c r="B8"/>
  <c r="B7"/>
  <c r="B6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X1"/>
  <c r="W1"/>
  <c r="W2" a="1"/>
  <c r="W2"/>
  <c r="X2"/>
  <c r="W3"/>
  <c r="X3"/>
  <c r="W4"/>
  <c r="X4"/>
  <c r="W5"/>
  <c r="X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2" a="1"/>
  <c r="S4"/>
  <c r="T1"/>
  <c r="S2"/>
  <c r="S1"/>
  <c r="T2"/>
  <c r="S3"/>
  <c r="T3"/>
  <c r="T4"/>
  <c r="S5"/>
  <c r="T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</calcChain>
</file>

<file path=xl/sharedStrings.xml><?xml version="1.0" encoding="utf-8"?>
<sst xmlns="http://schemas.openxmlformats.org/spreadsheetml/2006/main" count="1822" uniqueCount="100">
  <si>
    <t>Year</t>
  </si>
  <si>
    <t>γ</t>
  </si>
  <si>
    <t>Remarks</t>
  </si>
  <si>
    <r>
      <t xml:space="preserve">AC </t>
    </r>
    <r>
      <rPr>
        <vertAlign val="superscript"/>
        <sz val="9"/>
        <color theme="1"/>
        <rFont val="Times New Roman"/>
        <family val="1"/>
      </rPr>
      <t>3, 14, 15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</si>
  <si>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4, 14, 15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</si>
  <si>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5, 14, 15</t>
    </r>
  </si>
  <si>
    <t>-</t>
  </si>
  <si>
    <r>
      <t xml:space="preserve">AC </t>
    </r>
    <r>
      <rPr>
        <vertAlign val="superscript"/>
        <sz val="9"/>
        <color theme="1"/>
        <rFont val="Times New Roman"/>
        <family val="1"/>
      </rPr>
      <t>6, 14, 15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</si>
  <si>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7, 14, 15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</si>
  <si>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9, 14, 15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</si>
  <si>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10, 14, 15</t>
    </r>
  </si>
  <si>
    <r>
      <t>DC</t>
    </r>
    <r>
      <rPr>
        <vertAlign val="superscript"/>
        <sz val="9"/>
        <color theme="1"/>
        <rFont val="Times New Roman"/>
        <family val="1"/>
      </rPr>
      <t>26</t>
    </r>
  </si>
  <si>
    <r>
      <t>DC</t>
    </r>
    <r>
      <rPr>
        <vertAlign val="superscript"/>
        <sz val="9"/>
        <color theme="1"/>
        <rFont val="Times New Roman"/>
        <family val="1"/>
      </rPr>
      <t xml:space="preserve">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</si>
  <si>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11, 14, 15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</si>
  <si>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12, 14, 15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</si>
  <si>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14, 15</t>
    </r>
  </si>
  <si>
    <r>
      <t>AC</t>
    </r>
    <r>
      <rPr>
        <vertAlign val="superscript"/>
        <sz val="9"/>
        <color theme="1"/>
        <rFont val="Times New Roman"/>
        <family val="1"/>
      </rPr>
      <t>12, 14, 15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</si>
  <si>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13, 14, 15</t>
    </r>
  </si>
  <si>
    <r>
      <t>DC</t>
    </r>
    <r>
      <rPr>
        <vertAlign val="superscript"/>
        <sz val="9"/>
        <color theme="1"/>
        <rFont val="Times New Roman"/>
        <family val="1"/>
      </rPr>
      <t>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</si>
  <si>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16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</si>
  <si>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</si>
  <si>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</si>
  <si>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17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</si>
  <si>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</si>
  <si>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</si>
  <si>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18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</si>
  <si>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</si>
  <si>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</si>
  <si>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19</t>
    </r>
  </si>
  <si>
    <r>
      <t>Belt</t>
    </r>
    <r>
      <rPr>
        <vertAlign val="superscript"/>
        <sz val="9"/>
        <color theme="1"/>
        <rFont val="Times New Roman"/>
        <family val="1"/>
      </rPr>
      <t>19</t>
    </r>
  </si>
  <si>
    <r>
      <t>Chain</t>
    </r>
    <r>
      <rPr>
        <vertAlign val="superscript"/>
        <sz val="9"/>
        <color theme="1"/>
        <rFont val="Times New Roman"/>
        <family val="1"/>
      </rPr>
      <t>20</t>
    </r>
  </si>
  <si>
    <r>
      <t>Belt</t>
    </r>
    <r>
      <rPr>
        <vertAlign val="superscript"/>
        <sz val="9"/>
        <color theme="1"/>
        <rFont val="Times New Roman"/>
        <family val="1"/>
      </rPr>
      <t>20</t>
    </r>
  </si>
  <si>
    <r>
      <t xml:space="preserve">Chain </t>
    </r>
    <r>
      <rPr>
        <vertAlign val="superscript"/>
        <sz val="9"/>
        <color theme="1"/>
        <rFont val="Times New Roman"/>
        <family val="1"/>
      </rPr>
      <t>21</t>
    </r>
  </si>
  <si>
    <r>
      <t xml:space="preserve">Belt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</si>
  <si>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Shaft </t>
    </r>
    <r>
      <rPr>
        <vertAlign val="superscript"/>
        <sz val="9"/>
        <color theme="1"/>
        <rFont val="Times New Roman"/>
        <family val="1"/>
      </rPr>
      <t>21</t>
    </r>
  </si>
  <si>
    <r>
      <t>Chain</t>
    </r>
    <r>
      <rPr>
        <vertAlign val="superscript"/>
        <sz val="9"/>
        <color theme="1"/>
        <rFont val="Times New Roman"/>
        <family val="1"/>
      </rPr>
      <t>22</t>
    </r>
  </si>
  <si>
    <r>
      <t>Belt</t>
    </r>
    <r>
      <rPr>
        <vertAlign val="superscript"/>
        <sz val="9"/>
        <color theme="1"/>
        <rFont val="Times New Roman"/>
        <family val="1"/>
      </rPr>
      <t>22</t>
    </r>
  </si>
  <si>
    <r>
      <t>Shaft</t>
    </r>
    <r>
      <rPr>
        <vertAlign val="superscript"/>
        <sz val="9"/>
        <color theme="1"/>
        <rFont val="Times New Roman"/>
        <family val="1"/>
      </rPr>
      <t>22</t>
    </r>
  </si>
  <si>
    <r>
      <t>Chain</t>
    </r>
    <r>
      <rPr>
        <vertAlign val="superscript"/>
        <sz val="9"/>
        <color theme="1"/>
        <rFont val="Times New Roman"/>
        <family val="1"/>
      </rPr>
      <t>23</t>
    </r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</si>
  <si>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</si>
  <si>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</si>
  <si>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</si>
  <si>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</si>
  <si>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</si>
  <si>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</si>
  <si>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</si>
  <si>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</si>
  <si>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</si>
  <si>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 &amp; Magee</t>
  </si>
  <si>
    <t>KV, Voltage</t>
  </si>
  <si>
    <t>W, Power</t>
  </si>
  <si>
    <t>Km, Transmission distance</t>
  </si>
  <si>
    <t>W∙Km, Powered distance</t>
  </si>
  <si>
    <t>$/Km, Cost per unit distancer</t>
  </si>
  <si>
    <t>$, Construction cost</t>
  </si>
  <si>
    <t>W∙Km/$, Powered distance per cost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</si>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</sst>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8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1" fontId="1" fillId="3" borderId="0" xfId="0" applyNumberFormat="1" applyFont="1" applyFill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11" fontId="2" fillId="3" borderId="0" xfId="0" applyNumberFormat="1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11" fontId="2" fillId="3" borderId="0" xfId="0" applyNumberFormat="1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" fillId="4" borderId="0" xfId="0" applyFont="1" applyFill="1" applyAlignment="1">
      <alignment horizontal="center"/>
    </xf>
    <xf numFmtId="11" fontId="1" fillId="4" borderId="0" xfId="0" applyNumberFormat="1" applyFont="1" applyFill="1" applyAlignment="1">
      <alignment horizontal="center"/>
    </xf>
    <xf numFmtId="11" fontId="1" fillId="4" borderId="0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1" fontId="2" fillId="4" borderId="0" xfId="0" applyNumberFormat="1" applyFont="1" applyFill="1" applyAlignment="1">
      <alignment horizontal="center"/>
    </xf>
    <xf numFmtId="4" fontId="1" fillId="4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5" borderId="1" xfId="2"/>
    <xf numFmtId="0" fontId="7" fillId="6" borderId="2" xfId="3"/>
    <xf numFmtId="164" fontId="6" fillId="5" borderId="1" xfId="2" applyNumberFormat="1"/>
    <xf numFmtId="2" fontId="7" fillId="6" borderId="2" xfId="3" applyNumberFormat="1"/>
    <xf numFmtId="10" fontId="0" fillId="0" borderId="0" xfId="0" applyNumberFormat="1"/>
    <xf numFmtId="164" fontId="0" fillId="0" borderId="0" xfId="1" applyNumberFormat="1" applyFont="1"/>
    <xf numFmtId="164" fontId="4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84</v>
      </c>
      <c r="C1" t="s">
        <v>85</v>
      </c>
      <c r="D1" t="s">
        <v>86</v>
      </c>
      <c r="E1" t="s">
        <v>87</v>
      </c>
    </row>
    <row r="2" spans="1:5">
      <c r="A2" t="s">
        <v>88</v>
      </c>
      <c r="B2" s="48">
        <f>PRMallall!G1</f>
        <v>0.12641022143693961</v>
      </c>
      <c r="C2" s="48">
        <f>PRMallND!G1</f>
        <v>0.14923910453688999</v>
      </c>
      <c r="D2" s="48">
        <f>PRM70all!G1</f>
        <v>-4.1277204032599518E-2</v>
      </c>
      <c r="E2" s="48">
        <f>PRM70ND!G1</f>
        <v>2.9594691503982664E-2</v>
      </c>
    </row>
    <row r="3" spans="1:5">
      <c r="A3" t="s">
        <v>83</v>
      </c>
      <c r="B3">
        <f>PRMallall!B40</f>
        <v>33</v>
      </c>
      <c r="C3">
        <f>PRMallND!B17</f>
        <v>10</v>
      </c>
      <c r="D3">
        <f>PRM70all!B29</f>
        <v>22</v>
      </c>
      <c r="E3">
        <f>PRM70ND!B11</f>
        <v>4</v>
      </c>
    </row>
    <row r="4" spans="1:5">
      <c r="A4" t="s">
        <v>57</v>
      </c>
      <c r="B4" s="47">
        <f>PRMallall!H1</f>
        <v>0.87557007415375987</v>
      </c>
      <c r="C4" s="47">
        <f>PRMallND!H1</f>
        <v>0.96900353715116505</v>
      </c>
      <c r="D4" s="47">
        <f>PRM70all!H1</f>
        <v>4.6731796537038808E-2</v>
      </c>
      <c r="E4" s="47">
        <f>PRM70ND!H1</f>
        <v>0.42858274791713169</v>
      </c>
    </row>
    <row r="5" spans="1:5">
      <c r="A5" t="s">
        <v>89</v>
      </c>
      <c r="B5" s="48">
        <f>PRMallall!H16</f>
        <v>1.5719491646476666E-2</v>
      </c>
      <c r="C5" s="48">
        <f>PRMallND!H16</f>
        <v>1.9238119479170757E-2</v>
      </c>
      <c r="D5" s="48">
        <f>PRM70all!H16</f>
        <v>9.2932457146822106E-2</v>
      </c>
      <c r="E5" s="48">
        <f>PRM70ND!H16</f>
        <v>0.10658917436143944</v>
      </c>
    </row>
    <row r="6" spans="1:5">
      <c r="A6" t="s">
        <v>90</v>
      </c>
      <c r="B6" s="48">
        <f>PRMallall!H26</f>
        <v>7.6665164178120471E-3</v>
      </c>
      <c r="C6" s="48">
        <f>PRMallND!H26</f>
        <v>8.6698320984627403E-3</v>
      </c>
      <c r="D6" s="48">
        <f>PRM70all!H26</f>
        <v>4.458741413392002E-2</v>
      </c>
      <c r="E6" s="48">
        <f>PRM70ND!H26</f>
        <v>3.1006375425881479E-2</v>
      </c>
    </row>
    <row r="7" spans="1:5">
      <c r="A7" t="s">
        <v>91</v>
      </c>
      <c r="B7" s="48">
        <f>SUM(B5:B6)/3</f>
        <v>7.7953360214295707E-3</v>
      </c>
      <c r="C7" s="48">
        <f>SUM(C5:C6)/3</f>
        <v>9.3026505258778317E-3</v>
      </c>
      <c r="D7" s="48">
        <f>SUM(D5:D6)/3</f>
        <v>4.5839957093580706E-2</v>
      </c>
      <c r="E7" s="48">
        <f>SUM(E5:E6)/3</f>
        <v>4.5865183262440302E-2</v>
      </c>
    </row>
    <row r="8" spans="1:5">
      <c r="A8" t="s">
        <v>92</v>
      </c>
      <c r="B8" s="49">
        <f>B7/B2</f>
        <v>6.1666975445639212E-2</v>
      </c>
      <c r="C8" s="49">
        <f>C7/C2</f>
        <v>6.2333867217612096E-2</v>
      </c>
      <c r="D8" s="49">
        <f>D7/D2</f>
        <v>-1.1105392956697759</v>
      </c>
      <c r="E8" s="49">
        <f>E7/E2</f>
        <v>1.549777373292371</v>
      </c>
    </row>
    <row r="9" spans="1:5">
      <c r="A9" t="s">
        <v>93</v>
      </c>
      <c r="B9" s="48">
        <f>PRMallall!B35</f>
        <v>0.12637460562265584</v>
      </c>
      <c r="C9" s="48">
        <f>PRMallND!B12</f>
        <v>0.14916628763363524</v>
      </c>
      <c r="D9" s="48">
        <f>PRM70all!B24</f>
        <v>-4.0957306312026549E-2</v>
      </c>
      <c r="E9" s="48">
        <f>PRM70ND!B6</f>
        <v>5.8201145716985432E-2</v>
      </c>
    </row>
    <row r="10" spans="1:5">
      <c r="A10" t="s">
        <v>94</v>
      </c>
      <c r="B10" s="48">
        <f>PRMallall!B36</f>
        <v>1.8378232992097736E-3</v>
      </c>
      <c r="C10" s="48">
        <f>PRMallND!B13</f>
        <v>4.3855317170880823E-3</v>
      </c>
      <c r="D10" s="48">
        <f>PRM70all!B25</f>
        <v>7.9080496959054135E-3</v>
      </c>
      <c r="E10" s="48">
        <f>PRM70ND!B7</f>
        <v>6.8701829059647321E-2</v>
      </c>
    </row>
    <row r="11" spans="1:5">
      <c r="A11" t="s">
        <v>96</v>
      </c>
      <c r="B11" s="48">
        <f>PRMallall!B38</f>
        <v>0.12969467358256664</v>
      </c>
      <c r="C11" s="48">
        <f>PRMallND!B15</f>
        <v>0.15695517796624744</v>
      </c>
      <c r="D11" s="48">
        <f>PRM70all!B27</f>
        <v>-2.1628278101756861E-2</v>
      </c>
      <c r="E11" s="48">
        <f>PRM70ND!B9</f>
        <v>0.15945254101447132</v>
      </c>
    </row>
    <row r="12" spans="1:5">
      <c r="A12" t="s">
        <v>95</v>
      </c>
      <c r="B12" s="48">
        <f>PRMallall!B37</f>
        <v>0.11922155564791442</v>
      </c>
      <c r="C12" s="48">
        <f>PRMallND!B14</f>
        <v>0.14008501100197779</v>
      </c>
      <c r="D12" s="48">
        <f>PRM70all!B26</f>
        <v>-5.193326907077514E-2</v>
      </c>
      <c r="E12" s="48">
        <f>PRM70ND!B8</f>
        <v>6.3643069761672513E-3</v>
      </c>
    </row>
    <row r="13" spans="1:5">
      <c r="A13" t="s">
        <v>97</v>
      </c>
      <c r="B13">
        <f>PRMallall!E39</f>
        <v>111</v>
      </c>
      <c r="C13">
        <f>PRMallND!E16</f>
        <v>101</v>
      </c>
      <c r="D13">
        <f>PRM70all!E28</f>
        <v>27</v>
      </c>
      <c r="E13">
        <f>PRM70ND!E10</f>
        <v>17</v>
      </c>
    </row>
    <row r="14" spans="1:5">
      <c r="A14" t="s">
        <v>98</v>
      </c>
    </row>
    <row r="15" spans="1:5">
      <c r="A1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X26"/>
  <sheetViews>
    <sheetView workbookViewId="0">
      <selection activeCell="F1" sqref="F1"/>
    </sheetView>
  </sheetViews>
  <sheetFormatPr defaultRowHeight="15"/>
  <sheetData>
    <row r="1" spans="1:24" ht="16.5" thickTop="1" thickBot="1">
      <c r="B1" s="22" t="s">
        <v>56</v>
      </c>
      <c r="C1" s="22" t="s">
        <v>57</v>
      </c>
      <c r="D1" s="22" t="s">
        <v>58</v>
      </c>
      <c r="E1" s="22" t="s">
        <v>0</v>
      </c>
      <c r="F1" s="22" t="s">
        <v>52</v>
      </c>
      <c r="G1" s="40">
        <f>LN(G2)</f>
        <v>2.9594691503982664E-2</v>
      </c>
      <c r="H1" s="41">
        <f>G4</f>
        <v>0.42858274791713169</v>
      </c>
      <c r="I1" t="s">
        <v>0</v>
      </c>
      <c r="J1" t="s">
        <v>52</v>
      </c>
      <c r="K1" s="42">
        <f>LN(K2)</f>
        <v>6.3643069761672513E-3</v>
      </c>
      <c r="L1" s="43">
        <f>K4</f>
        <v>0.98689426998814067</v>
      </c>
      <c r="M1" t="s">
        <v>0</v>
      </c>
      <c r="N1" t="s">
        <v>52</v>
      </c>
      <c r="O1" s="42">
        <f>LN(O2)</f>
        <v>3.3389348905344257E-2</v>
      </c>
      <c r="P1" s="43">
        <f>O4</f>
        <v>0.56276380909201384</v>
      </c>
      <c r="Q1" t="s">
        <v>0</v>
      </c>
      <c r="R1" t="s">
        <v>52</v>
      </c>
      <c r="S1" s="42">
        <f>LN(S2)</f>
        <v>3.3598385971958911E-2</v>
      </c>
      <c r="T1" s="43">
        <f>S4</f>
        <v>0.57734698875831991</v>
      </c>
      <c r="U1" t="s">
        <v>0</v>
      </c>
      <c r="V1" t="s">
        <v>52</v>
      </c>
      <c r="W1" s="42">
        <f>LN(W2)</f>
        <v>0.15945254101447132</v>
      </c>
      <c r="X1" s="43">
        <f>W4</f>
        <v>0.9997765915347685</v>
      </c>
    </row>
    <row r="2" spans="1:24" ht="15.75" thickTop="1">
      <c r="B2">
        <v>6.3643069761672513E-3</v>
      </c>
      <c r="C2" s="44">
        <v>0.98689426998814067</v>
      </c>
      <c r="D2">
        <v>75.302502729349214</v>
      </c>
      <c r="E2">
        <v>1973</v>
      </c>
      <c r="F2">
        <v>1440000000000</v>
      </c>
      <c r="G2">
        <f t="array" ref="G2:H6">LOGEST(F2:F5,E2:E5,TRUE, TRUE)</f>
        <v>1.0300369666036595</v>
      </c>
      <c r="H2">
        <v>8.633102937378578E-14</v>
      </c>
      <c r="I2">
        <v>1977</v>
      </c>
      <c r="J2">
        <v>2710000000000</v>
      </c>
      <c r="K2">
        <f t="array" ref="K2:L6">LOGEST(J2:J4,I2:I4,TRUE, TRUE)</f>
        <v>1.0063846022099991</v>
      </c>
      <c r="L2">
        <v>9353297.3952873666</v>
      </c>
      <c r="M2">
        <v>1973</v>
      </c>
      <c r="N2">
        <v>1440000000000</v>
      </c>
      <c r="O2">
        <f t="array" ref="O2:P6">LOGEST(N2:N4,M2:M4,TRUE, TRUE)</f>
        <v>1.0339530293618364</v>
      </c>
      <c r="P2">
        <v>4.4075558128071095E-17</v>
      </c>
      <c r="Q2">
        <v>1973</v>
      </c>
      <c r="R2">
        <v>1440000000000</v>
      </c>
      <c r="S2">
        <f t="array" ref="S2:T6">LOGEST(R2:R4,Q2:Q4,TRUE, TRUE)</f>
        <v>1.0341691864617475</v>
      </c>
      <c r="T2">
        <v>2.9030361703804867E-17</v>
      </c>
      <c r="U2">
        <v>1973</v>
      </c>
      <c r="V2">
        <v>1440000000000</v>
      </c>
      <c r="W2">
        <f t="array" ref="W2:X6">LOGEST(V2:V4,U2:U4,TRUE, TRUE)</f>
        <v>1.1728685977460414</v>
      </c>
      <c r="X2">
        <v>3.3835905285467289E-125</v>
      </c>
    </row>
    <row r="3" spans="1:24">
      <c r="B3">
        <v>3.3389348905344257E-2</v>
      </c>
      <c r="C3" s="44">
        <v>0.56276380909201384</v>
      </c>
      <c r="D3">
        <v>1.2870933852098356</v>
      </c>
      <c r="E3">
        <v>1977</v>
      </c>
      <c r="F3">
        <v>2710000000000</v>
      </c>
      <c r="G3">
        <v>2.4163405997697476E-2</v>
      </c>
      <c r="H3">
        <v>47.825672736294152</v>
      </c>
      <c r="I3">
        <v>1977</v>
      </c>
      <c r="J3">
        <v>2740000000000</v>
      </c>
      <c r="K3">
        <v>7.3340930213585558E-4</v>
      </c>
      <c r="L3">
        <v>1.4531352480542075</v>
      </c>
      <c r="M3">
        <v>1977</v>
      </c>
      <c r="N3">
        <v>2740000000000</v>
      </c>
      <c r="O3">
        <v>2.9430857857235426E-2</v>
      </c>
      <c r="P3">
        <v>58.273489976511684</v>
      </c>
      <c r="Q3">
        <v>1977</v>
      </c>
      <c r="R3">
        <v>2710000000000</v>
      </c>
      <c r="S3">
        <v>2.8746961419378783E-2</v>
      </c>
      <c r="T3">
        <v>56.919365933993731</v>
      </c>
      <c r="U3">
        <v>1977</v>
      </c>
      <c r="V3">
        <v>2710000000000</v>
      </c>
      <c r="W3">
        <v>2.3835802319415295E-3</v>
      </c>
      <c r="X3">
        <v>4.7091621564054513</v>
      </c>
    </row>
    <row r="4" spans="1:24" ht="15.75" thickBot="1">
      <c r="B4">
        <v>3.3598385971958911E-2</v>
      </c>
      <c r="C4" s="44">
        <v>0.57734698875831991</v>
      </c>
      <c r="D4">
        <v>1.3660070398225159</v>
      </c>
      <c r="E4">
        <v>1977</v>
      </c>
      <c r="F4">
        <v>2740000000000</v>
      </c>
      <c r="G4">
        <v>0.42858274791713169</v>
      </c>
      <c r="H4">
        <v>0.31014934097177344</v>
      </c>
      <c r="I4">
        <v>1990</v>
      </c>
      <c r="J4">
        <v>2960000000000</v>
      </c>
      <c r="K4">
        <v>0.98689426998814067</v>
      </c>
      <c r="L4">
        <v>7.7847404389887031E-3</v>
      </c>
      <c r="M4">
        <v>1990</v>
      </c>
      <c r="N4">
        <v>2960000000000</v>
      </c>
      <c r="O4">
        <v>0.56276380909201384</v>
      </c>
      <c r="P4">
        <v>0.36994014689625376</v>
      </c>
      <c r="Q4">
        <v>1990</v>
      </c>
      <c r="R4">
        <v>2960000000000</v>
      </c>
      <c r="S4">
        <v>0.57734698875831991</v>
      </c>
      <c r="T4">
        <v>0.36134370197066656</v>
      </c>
      <c r="U4">
        <v>1977</v>
      </c>
      <c r="V4">
        <v>2740000000000</v>
      </c>
      <c r="W4">
        <v>0.9997765915347685</v>
      </c>
      <c r="X4">
        <v>7.7847404389887014E-3</v>
      </c>
    </row>
    <row r="5" spans="1:24" ht="16.5" thickTop="1" thickBot="1">
      <c r="B5">
        <v>0.15945254101447132</v>
      </c>
      <c r="C5" s="44">
        <v>0.9997765915347685</v>
      </c>
      <c r="D5">
        <v>4475.1061267919504</v>
      </c>
      <c r="E5">
        <v>1990</v>
      </c>
      <c r="F5">
        <v>2960000000000</v>
      </c>
      <c r="G5">
        <v>1.5000693323658263</v>
      </c>
      <c r="H5">
        <v>2</v>
      </c>
      <c r="K5" s="41">
        <v>75.302502729349214</v>
      </c>
      <c r="L5">
        <v>1</v>
      </c>
      <c r="O5" s="41">
        <v>1.2870933852098356</v>
      </c>
      <c r="P5">
        <v>1</v>
      </c>
      <c r="S5" s="41">
        <v>1.3660070398225159</v>
      </c>
      <c r="T5">
        <v>1</v>
      </c>
      <c r="W5" s="41">
        <v>4475.1061267919504</v>
      </c>
      <c r="X5">
        <v>1</v>
      </c>
    </row>
    <row r="6" spans="1:24" ht="15.75" thickTop="1">
      <c r="A6" t="s">
        <v>78</v>
      </c>
      <c r="B6" s="22">
        <f>AVERAGE(B2:B5)</f>
        <v>5.8201145716985432E-2</v>
      </c>
      <c r="C6" s="22">
        <f>AVERAGE(C2:C5)</f>
        <v>0.78169541484331073</v>
      </c>
      <c r="D6" s="22">
        <f>AVERAGE(D2:D5)</f>
        <v>1138.265432486583</v>
      </c>
      <c r="E6" s="22">
        <f>AVERAGE(E2:E5)</f>
        <v>1979.25</v>
      </c>
      <c r="F6" s="22">
        <f>AVERAGE(F2:F5)</f>
        <v>2462500000000</v>
      </c>
      <c r="G6">
        <v>0.14429558981932128</v>
      </c>
      <c r="H6">
        <v>0.19238522741045078</v>
      </c>
      <c r="K6">
        <v>4.5634961036564586E-3</v>
      </c>
      <c r="L6">
        <v>6.0602183702426026E-5</v>
      </c>
      <c r="O6">
        <v>0.17614608201100429</v>
      </c>
      <c r="P6">
        <v>0.13685571228562182</v>
      </c>
      <c r="S6">
        <v>0.17835854330747436</v>
      </c>
      <c r="T6">
        <v>0.13056927095386589</v>
      </c>
      <c r="W6">
        <v>0.27120120358369787</v>
      </c>
      <c r="X6">
        <v>6.0602183702425999E-5</v>
      </c>
    </row>
    <row r="7" spans="1:24">
      <c r="A7" t="s">
        <v>79</v>
      </c>
      <c r="B7" s="22">
        <f>STDEV(B2:B5)</f>
        <v>6.8701829059647321E-2</v>
      </c>
      <c r="C7" s="22">
        <f>STDEV(C2:C5)</f>
        <v>0.24450991596806729</v>
      </c>
      <c r="D7" s="22">
        <f>STDEV(D2:D5)</f>
        <v>2224.8337807858293</v>
      </c>
      <c r="E7" s="22">
        <f>STDEV(E2:E5)</f>
        <v>7.4105780251385696</v>
      </c>
      <c r="F7" s="22">
        <f>STDEV(F2:F5)</f>
        <v>690718225231.29236</v>
      </c>
      <c r="G7" t="s">
        <v>59</v>
      </c>
      <c r="H7">
        <f>TINV(0.0455,H5)</f>
        <v>4.5265507598681651</v>
      </c>
      <c r="K7" t="s">
        <v>59</v>
      </c>
      <c r="L7">
        <f>TINV(0.0455,L5)</f>
        <v>13.96781148509934</v>
      </c>
      <c r="O7" t="s">
        <v>59</v>
      </c>
      <c r="P7">
        <f>TINV(0.0455,P5)</f>
        <v>13.96781148509934</v>
      </c>
      <c r="S7" t="s">
        <v>59</v>
      </c>
      <c r="T7">
        <f>TINV(0.0455,T5)</f>
        <v>13.96781148509934</v>
      </c>
    </row>
    <row r="8" spans="1:24">
      <c r="A8" t="s">
        <v>80</v>
      </c>
      <c r="B8" s="22">
        <f>MIN(B2:B5)</f>
        <v>6.3643069761672513E-3</v>
      </c>
      <c r="C8" s="22">
        <f>MIN(C2:C5)</f>
        <v>0.56276380909201384</v>
      </c>
      <c r="D8" s="22">
        <f>MIN(D2:D5)</f>
        <v>1.2870933852098356</v>
      </c>
      <c r="E8" s="22">
        <f>MIN(E2:E5)</f>
        <v>1973</v>
      </c>
      <c r="F8" s="22">
        <f>MIN(F2:F5)</f>
        <v>1440000000000</v>
      </c>
      <c r="G8" t="s">
        <v>60</v>
      </c>
      <c r="H8">
        <f>H7*G3</f>
        <v>0.10937688377988049</v>
      </c>
      <c r="K8" t="s">
        <v>60</v>
      </c>
      <c r="L8">
        <f>L7*K3</f>
        <v>1.0244122873651895E-2</v>
      </c>
      <c r="O8" t="s">
        <v>60</v>
      </c>
      <c r="P8">
        <f>P7*O3</f>
        <v>0.4110846743946191</v>
      </c>
      <c r="S8" t="s">
        <v>60</v>
      </c>
      <c r="T8">
        <f>T7*S3</f>
        <v>0.40153213787530656</v>
      </c>
    </row>
    <row r="9" spans="1:24">
      <c r="A9" t="s">
        <v>81</v>
      </c>
      <c r="B9" s="22">
        <f>MAX(B2:B5)</f>
        <v>0.15945254101447132</v>
      </c>
      <c r="C9" s="22">
        <f>MAX(C2:C5)</f>
        <v>0.9997765915347685</v>
      </c>
      <c r="D9" s="22">
        <f>MAX(D2:D5)</f>
        <v>4475.1061267919504</v>
      </c>
      <c r="E9" s="22">
        <f>MAX(E2:E5)</f>
        <v>1990</v>
      </c>
      <c r="F9" s="22">
        <f>MAX(F2:F5)</f>
        <v>2960000000000</v>
      </c>
      <c r="G9" t="s">
        <v>61</v>
      </c>
      <c r="H9">
        <f>G2+H8</f>
        <v>1.13941385038354</v>
      </c>
      <c r="K9" t="s">
        <v>61</v>
      </c>
      <c r="L9">
        <f>K2+L8</f>
        <v>1.016628725083651</v>
      </c>
      <c r="O9" t="s">
        <v>61</v>
      </c>
      <c r="P9">
        <f>O2+P8</f>
        <v>1.4450377037564555</v>
      </c>
      <c r="S9" t="s">
        <v>61</v>
      </c>
      <c r="T9">
        <f>S2+T8</f>
        <v>1.435701324337054</v>
      </c>
    </row>
    <row r="10" spans="1:24">
      <c r="A10" t="s">
        <v>82</v>
      </c>
      <c r="B10" s="22">
        <f>ABS(B9-B8)</f>
        <v>0.15308823403830407</v>
      </c>
      <c r="C10" s="22">
        <f>ABS(C9-C8)</f>
        <v>0.43701278244275465</v>
      </c>
      <c r="D10" s="22">
        <f>ABS(D9-D8)</f>
        <v>4473.8190334067403</v>
      </c>
      <c r="E10" s="22">
        <f>ABS(E9-E8)</f>
        <v>17</v>
      </c>
      <c r="F10" s="22">
        <f>ABS(F9-F8)</f>
        <v>1520000000000</v>
      </c>
      <c r="G10" t="s">
        <v>62</v>
      </c>
      <c r="H10">
        <f>G2-H8</f>
        <v>0.92066008282377898</v>
      </c>
      <c r="K10" t="s">
        <v>62</v>
      </c>
      <c r="L10">
        <f>K2-L8</f>
        <v>0.99614047933634731</v>
      </c>
      <c r="O10" t="s">
        <v>62</v>
      </c>
      <c r="P10">
        <f>O2-P8</f>
        <v>0.62286835496721737</v>
      </c>
      <c r="S10" t="s">
        <v>62</v>
      </c>
      <c r="T10">
        <f>S2-T8</f>
        <v>0.63263704858644099</v>
      </c>
    </row>
    <row r="11" spans="1:24">
      <c r="A11" t="s">
        <v>83</v>
      </c>
      <c r="B11" s="22">
        <f>COUNT(B2:B5)</f>
        <v>4</v>
      </c>
      <c r="G11" t="s">
        <v>63</v>
      </c>
      <c r="H11" s="45">
        <f>LN(G2)</f>
        <v>2.9594691503982664E-2</v>
      </c>
      <c r="K11" t="s">
        <v>63</v>
      </c>
      <c r="L11" s="45">
        <f>LN(K2)</f>
        <v>6.3643069761672513E-3</v>
      </c>
      <c r="O11" t="s">
        <v>63</v>
      </c>
      <c r="P11" s="45">
        <f>LN(O2)</f>
        <v>3.3389348905344257E-2</v>
      </c>
      <c r="S11" t="s">
        <v>63</v>
      </c>
      <c r="T11" s="45">
        <f>LN(S2)</f>
        <v>3.3598385971958911E-2</v>
      </c>
    </row>
    <row r="12" spans="1:24">
      <c r="G12" t="s">
        <v>64</v>
      </c>
      <c r="H12" s="45">
        <f>LN(H9)</f>
        <v>0.13051396384734146</v>
      </c>
      <c r="K12" t="s">
        <v>64</v>
      </c>
      <c r="L12" s="45">
        <f>LN(L9)</f>
        <v>1.6491981664965856E-2</v>
      </c>
      <c r="O12" t="s">
        <v>64</v>
      </c>
      <c r="P12" s="45">
        <f>LN(P9)</f>
        <v>0.36813541378901149</v>
      </c>
      <c r="S12" t="s">
        <v>64</v>
      </c>
      <c r="T12" s="45">
        <f>LN(T9)</f>
        <v>0.3616534575840829</v>
      </c>
    </row>
    <row r="13" spans="1:24">
      <c r="G13" t="s">
        <v>65</v>
      </c>
      <c r="H13" s="45">
        <f>LN(H10)</f>
        <v>-8.2664384875537428E-2</v>
      </c>
      <c r="K13" t="s">
        <v>65</v>
      </c>
      <c r="L13" s="45">
        <f>LN(L10)</f>
        <v>-3.8669878328506943E-3</v>
      </c>
      <c r="O13" t="s">
        <v>65</v>
      </c>
      <c r="P13" s="45">
        <f>LN(P10)</f>
        <v>-0.47342009076223179</v>
      </c>
      <c r="S13" t="s">
        <v>65</v>
      </c>
      <c r="T13" s="45">
        <f>LN(T10)</f>
        <v>-0.45785840424464275</v>
      </c>
    </row>
    <row r="14" spans="1:24">
      <c r="G14" t="s">
        <v>66</v>
      </c>
      <c r="H14" s="45">
        <f>H12-H11</f>
        <v>0.10091927234335879</v>
      </c>
      <c r="K14" t="s">
        <v>66</v>
      </c>
      <c r="L14" s="45">
        <f>L12-L11</f>
        <v>1.0127674688798605E-2</v>
      </c>
      <c r="O14" t="s">
        <v>66</v>
      </c>
      <c r="P14" s="45">
        <f>P12-P11</f>
        <v>0.3347460648836672</v>
      </c>
      <c r="S14" t="s">
        <v>66</v>
      </c>
      <c r="T14" s="45">
        <f>T12-T11</f>
        <v>0.32805507161212399</v>
      </c>
    </row>
    <row r="15" spans="1:24">
      <c r="G15" t="s">
        <v>67</v>
      </c>
      <c r="H15" s="45">
        <f>H11-H13</f>
        <v>0.1122590763795201</v>
      </c>
      <c r="K15" t="s">
        <v>67</v>
      </c>
      <c r="L15" s="45">
        <f>L11-L13</f>
        <v>1.0231294809017945E-2</v>
      </c>
      <c r="O15" t="s">
        <v>67</v>
      </c>
      <c r="P15" s="45">
        <f>P11-P13</f>
        <v>0.50680943966757608</v>
      </c>
      <c r="S15" t="s">
        <v>67</v>
      </c>
      <c r="T15" s="45">
        <f>T11-T13</f>
        <v>0.49145679021660166</v>
      </c>
    </row>
    <row r="16" spans="1:24">
      <c r="G16" t="s">
        <v>68</v>
      </c>
      <c r="H16" s="46">
        <f>AVERAGE(H14:H15)</f>
        <v>0.10658917436143944</v>
      </c>
      <c r="K16" t="s">
        <v>68</v>
      </c>
      <c r="L16" s="46">
        <f>AVERAGE(L14:L15)</f>
        <v>1.0179484748908275E-2</v>
      </c>
      <c r="O16" t="s">
        <v>68</v>
      </c>
      <c r="P16" s="46">
        <f>AVERAGE(P14:P15)</f>
        <v>0.42077775227562164</v>
      </c>
      <c r="S16" t="s">
        <v>68</v>
      </c>
      <c r="T16" s="46">
        <f>AVERAGE(T14:T15)</f>
        <v>0.4097559309143628</v>
      </c>
    </row>
    <row r="17" spans="7:20">
      <c r="G17" t="s">
        <v>69</v>
      </c>
      <c r="H17">
        <f>TINV(0.3173,H5)</f>
        <v>1.3213154595816055</v>
      </c>
      <c r="K17" t="s">
        <v>69</v>
      </c>
      <c r="L17">
        <f>TINV(0.3173,L5)</f>
        <v>1.8374094280605857</v>
      </c>
      <c r="O17" t="s">
        <v>69</v>
      </c>
      <c r="P17">
        <f>TINV(0.3173,P5)</f>
        <v>1.8374094280605857</v>
      </c>
      <c r="S17" t="s">
        <v>69</v>
      </c>
      <c r="T17">
        <f>TINV(0.3173,T5)</f>
        <v>1.8374094280605857</v>
      </c>
    </row>
    <row r="18" spans="7:20">
      <c r="G18" t="s">
        <v>70</v>
      </c>
      <c r="H18">
        <f>H17*G3</f>
        <v>3.192748190090456E-2</v>
      </c>
      <c r="K18" t="s">
        <v>70</v>
      </c>
      <c r="L18">
        <f>L17*K3</f>
        <v>1.3475731663717557E-3</v>
      </c>
      <c r="O18" t="s">
        <v>70</v>
      </c>
      <c r="P18">
        <f>P17*O3</f>
        <v>5.4076535702795338E-2</v>
      </c>
      <c r="S18" t="s">
        <v>70</v>
      </c>
      <c r="T18">
        <f>T17*S3</f>
        <v>5.2819937940060492E-2</v>
      </c>
    </row>
    <row r="19" spans="7:20">
      <c r="G19" t="s">
        <v>71</v>
      </c>
      <c r="H19">
        <f>G2+H18</f>
        <v>1.0619644485045641</v>
      </c>
      <c r="K19" t="s">
        <v>71</v>
      </c>
      <c r="L19">
        <f>K2+L18</f>
        <v>1.0077321753763708</v>
      </c>
      <c r="O19" t="s">
        <v>71</v>
      </c>
      <c r="P19">
        <f>O2+P18</f>
        <v>1.0880295650646317</v>
      </c>
      <c r="S19" t="s">
        <v>71</v>
      </c>
      <c r="T19">
        <f>S2+T18</f>
        <v>1.0869891244018079</v>
      </c>
    </row>
    <row r="20" spans="7:20">
      <c r="G20" t="s">
        <v>72</v>
      </c>
      <c r="H20">
        <f>G2-H18</f>
        <v>0.99810948470275496</v>
      </c>
      <c r="K20" t="s">
        <v>72</v>
      </c>
      <c r="L20">
        <f>K2-L18</f>
        <v>1.0050370290436275</v>
      </c>
      <c r="O20" t="s">
        <v>72</v>
      </c>
      <c r="P20">
        <f>O2-P18</f>
        <v>0.97987649365904106</v>
      </c>
      <c r="S20" t="s">
        <v>72</v>
      </c>
      <c r="T20">
        <f>S2-T18</f>
        <v>0.98134924852168703</v>
      </c>
    </row>
    <row r="21" spans="7:20">
      <c r="G21" t="s">
        <v>63</v>
      </c>
      <c r="H21" s="45">
        <f>LN(G2)</f>
        <v>2.9594691503982664E-2</v>
      </c>
      <c r="K21" t="s">
        <v>63</v>
      </c>
      <c r="L21" s="45">
        <f>LN(K2)</f>
        <v>6.3643069761672513E-3</v>
      </c>
      <c r="O21" t="s">
        <v>63</v>
      </c>
      <c r="P21" s="45">
        <f>LN(O2)</f>
        <v>3.3389348905344257E-2</v>
      </c>
      <c r="S21" t="s">
        <v>63</v>
      </c>
      <c r="T21" s="45">
        <f>LN(S2)</f>
        <v>3.3598385971958911E-2</v>
      </c>
    </row>
    <row r="22" spans="7:20">
      <c r="G22" t="s">
        <v>73</v>
      </c>
      <c r="H22" s="45">
        <f>LN(H19)</f>
        <v>6.0120446275010862E-2</v>
      </c>
      <c r="K22" t="s">
        <v>73</v>
      </c>
      <c r="L22" s="45">
        <f>LN(L19)</f>
        <v>7.7024353135574184E-3</v>
      </c>
      <c r="O22" t="s">
        <v>73</v>
      </c>
      <c r="P22" s="45">
        <f>LN(P19)</f>
        <v>8.4368321837190008E-2</v>
      </c>
      <c r="S22" t="s">
        <v>73</v>
      </c>
      <c r="T22" s="45">
        <f>LN(T19)</f>
        <v>8.3411602938889856E-2</v>
      </c>
    </row>
    <row r="23" spans="7:20">
      <c r="G23" t="s">
        <v>74</v>
      </c>
      <c r="H23" s="45">
        <f>LN(H20)</f>
        <v>-1.8923045767520897E-3</v>
      </c>
      <c r="K23" t="s">
        <v>74</v>
      </c>
      <c r="L23" s="45">
        <f>LN(L20)</f>
        <v>5.0243856518151948E-3</v>
      </c>
      <c r="O23" t="s">
        <v>74</v>
      </c>
      <c r="P23" s="45">
        <f>LN(P20)</f>
        <v>-2.0328742138103317E-2</v>
      </c>
      <c r="S23" t="s">
        <v>74</v>
      </c>
      <c r="T23" s="45">
        <f>LN(T20)</f>
        <v>-1.8826870010074201E-2</v>
      </c>
    </row>
    <row r="24" spans="7:20">
      <c r="G24" t="s">
        <v>75</v>
      </c>
      <c r="H24" s="45">
        <f>H22-H21</f>
        <v>3.0525754771028198E-2</v>
      </c>
      <c r="K24" t="s">
        <v>75</v>
      </c>
      <c r="L24" s="45">
        <f>L22-L21</f>
        <v>1.3381283373901671E-3</v>
      </c>
      <c r="O24" t="s">
        <v>75</v>
      </c>
      <c r="P24" s="45">
        <f>P22-P21</f>
        <v>5.0978972931845751E-2</v>
      </c>
      <c r="S24" t="s">
        <v>75</v>
      </c>
      <c r="T24" s="45">
        <f>T22-T21</f>
        <v>4.9813216966930945E-2</v>
      </c>
    </row>
    <row r="25" spans="7:20">
      <c r="G25" t="s">
        <v>76</v>
      </c>
      <c r="H25" s="45">
        <f>H21-H23</f>
        <v>3.1486996080734755E-2</v>
      </c>
      <c r="K25" t="s">
        <v>76</v>
      </c>
      <c r="L25" s="45">
        <f>L21-L23</f>
        <v>1.3399213243520565E-3</v>
      </c>
      <c r="O25" t="s">
        <v>76</v>
      </c>
      <c r="P25" s="45">
        <f>P21-P23</f>
        <v>5.3718091043447574E-2</v>
      </c>
      <c r="S25" t="s">
        <v>76</v>
      </c>
      <c r="T25" s="45">
        <f>T21-T23</f>
        <v>5.2425255982033112E-2</v>
      </c>
    </row>
    <row r="26" spans="7:20">
      <c r="G26" t="s">
        <v>77</v>
      </c>
      <c r="H26" s="46">
        <f>AVERAGE(H24:H25)</f>
        <v>3.1006375425881479E-2</v>
      </c>
      <c r="K26" t="s">
        <v>77</v>
      </c>
      <c r="L26" s="46">
        <f>AVERAGE(L24:L25)</f>
        <v>1.3390248308711118E-3</v>
      </c>
      <c r="O26" t="s">
        <v>77</v>
      </c>
      <c r="P26" s="46">
        <f>AVERAGE(P24:P25)</f>
        <v>5.2348531987646663E-2</v>
      </c>
      <c r="S26" t="s">
        <v>77</v>
      </c>
      <c r="T26" s="46">
        <f>AVERAGE(T24:T25)</f>
        <v>5.1119236474482029E-2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AV26"/>
  <sheetViews>
    <sheetView workbookViewId="0">
      <selection activeCell="F1" sqref="F1"/>
    </sheetView>
  </sheetViews>
  <sheetFormatPr defaultRowHeight="15"/>
  <sheetData>
    <row r="1" spans="1:48" ht="16.5" thickTop="1" thickBot="1">
      <c r="B1" s="22" t="s">
        <v>56</v>
      </c>
      <c r="C1" s="22" t="s">
        <v>57</v>
      </c>
      <c r="D1" s="22" t="s">
        <v>58</v>
      </c>
      <c r="E1" s="22" t="s">
        <v>0</v>
      </c>
      <c r="F1" s="22" t="s">
        <v>52</v>
      </c>
      <c r="G1" s="40">
        <f>LN(G2)</f>
        <v>0.14923910453688999</v>
      </c>
      <c r="H1" s="41">
        <f>G4</f>
        <v>0.96900353715116505</v>
      </c>
      <c r="I1" t="s">
        <v>0</v>
      </c>
      <c r="J1" t="s">
        <v>52</v>
      </c>
      <c r="K1" s="42">
        <f>LN(K2)</f>
        <v>0.14008501100197779</v>
      </c>
      <c r="L1" s="43">
        <f>K4</f>
        <v>0.97480385549263671</v>
      </c>
      <c r="M1" t="s">
        <v>0</v>
      </c>
      <c r="N1" t="s">
        <v>52</v>
      </c>
      <c r="O1" s="42">
        <f>LN(O2)</f>
        <v>0.14613960249780777</v>
      </c>
      <c r="P1" s="43">
        <f>O4</f>
        <v>0.96184745937570804</v>
      </c>
      <c r="Q1" t="s">
        <v>0</v>
      </c>
      <c r="R1" t="s">
        <v>52</v>
      </c>
      <c r="S1" s="42">
        <f>LN(S2)</f>
        <v>0.15241580004750374</v>
      </c>
      <c r="T1" s="43">
        <f>S4</f>
        <v>0.9678003808743606</v>
      </c>
      <c r="U1" t="s">
        <v>0</v>
      </c>
      <c r="V1" t="s">
        <v>52</v>
      </c>
      <c r="W1" s="42">
        <f>LN(W2)</f>
        <v>0.15214490227100538</v>
      </c>
      <c r="X1" s="43">
        <f>W4</f>
        <v>0.97813720449427299</v>
      </c>
      <c r="Y1" t="s">
        <v>0</v>
      </c>
      <c r="Z1" t="s">
        <v>52</v>
      </c>
      <c r="AA1" s="42">
        <f>LN(AA2)</f>
        <v>0.1494832682411229</v>
      </c>
      <c r="AB1" s="43">
        <f>AA4</f>
        <v>0.97032607066465815</v>
      </c>
      <c r="AC1" t="s">
        <v>0</v>
      </c>
      <c r="AD1" t="s">
        <v>52</v>
      </c>
      <c r="AE1" s="42">
        <f>LN(AE2)</f>
        <v>0.14860419539309211</v>
      </c>
      <c r="AF1" s="43">
        <f>AE4</f>
        <v>0.96816201099174459</v>
      </c>
      <c r="AG1" t="s">
        <v>0</v>
      </c>
      <c r="AH1" t="s">
        <v>52</v>
      </c>
      <c r="AI1" s="42">
        <f>LN(AI2)</f>
        <v>0.14874673646575118</v>
      </c>
      <c r="AJ1" s="43">
        <f>AI4</f>
        <v>0.9663083765650432</v>
      </c>
      <c r="AK1" t="s">
        <v>0</v>
      </c>
      <c r="AL1" t="s">
        <v>52</v>
      </c>
      <c r="AM1" s="42">
        <f>LN(AM2)</f>
        <v>0.14856133634733237</v>
      </c>
      <c r="AN1" s="43">
        <f>AM4</f>
        <v>0.96551581892086891</v>
      </c>
      <c r="AO1" t="s">
        <v>0</v>
      </c>
      <c r="AP1" t="s">
        <v>52</v>
      </c>
      <c r="AQ1" s="42">
        <f>LN(AQ2)</f>
        <v>0.14852684610451172</v>
      </c>
      <c r="AR1" s="43">
        <f>AQ4</f>
        <v>0.96552034325407354</v>
      </c>
      <c r="AS1" t="s">
        <v>0</v>
      </c>
      <c r="AT1" t="s">
        <v>52</v>
      </c>
      <c r="AU1" s="42">
        <f>LN(AU2)</f>
        <v>0.15695517796624744</v>
      </c>
      <c r="AV1" s="43">
        <f>AU4</f>
        <v>0.97777102902659618</v>
      </c>
    </row>
    <row r="2" spans="1:48" ht="15.75" thickTop="1">
      <c r="B2">
        <v>0.14008501100197779</v>
      </c>
      <c r="C2" s="44">
        <v>0.97480385549263671</v>
      </c>
      <c r="D2">
        <v>270.8202830974534</v>
      </c>
      <c r="E2">
        <v>1889</v>
      </c>
      <c r="F2">
        <v>732000</v>
      </c>
      <c r="G2">
        <f t="array" ref="G2:H6">LOGEST(F2:F11,E2:E11,TRUE, TRUE)</f>
        <v>1.1609505445677015</v>
      </c>
      <c r="H2">
        <v>1.5932680155835988E-116</v>
      </c>
      <c r="I2">
        <v>1890</v>
      </c>
      <c r="J2">
        <v>2700000</v>
      </c>
      <c r="K2">
        <f t="array" ref="K2:L6">LOGEST(J2:J10,I2:I10,TRUE, TRUE)</f>
        <v>1.1503715889419746</v>
      </c>
      <c r="L2">
        <v>1.0653677787620227E-108</v>
      </c>
      <c r="M2">
        <v>1889</v>
      </c>
      <c r="N2">
        <v>732000</v>
      </c>
      <c r="O2">
        <f t="array" ref="O2:P6">LOGEST(N2:N10,M2:M10,TRUE, TRUE)</f>
        <v>1.1573577468058422</v>
      </c>
      <c r="P2">
        <v>7.1213621106141385E-114</v>
      </c>
      <c r="Q2">
        <v>1889</v>
      </c>
      <c r="R2">
        <v>732000</v>
      </c>
      <c r="S2">
        <f t="array" ref="S2:T6">LOGEST(R2:R10,Q2:Q10,TRUE, TRUE)</f>
        <v>1.1646443949633174</v>
      </c>
      <c r="T2">
        <v>3.0192189422096004E-119</v>
      </c>
      <c r="U2">
        <v>1889</v>
      </c>
      <c r="V2">
        <v>732000</v>
      </c>
      <c r="W2">
        <f t="array" ref="W2:X6">LOGEST(V2:V10,U2:U10,TRUE, TRUE)</f>
        <v>1.1643289381165189</v>
      </c>
      <c r="X2">
        <v>4.6913830797518422E-119</v>
      </c>
      <c r="Y2">
        <v>1889</v>
      </c>
      <c r="Z2">
        <v>732000</v>
      </c>
      <c r="AA2">
        <f t="array" ref="AA2:AB6">LOGEST(Z2:Z10,Y2:Y10,TRUE, TRUE)</f>
        <v>1.1612340411614752</v>
      </c>
      <c r="AB2">
        <v>9.2541217555808215E-117</v>
      </c>
      <c r="AC2">
        <v>1889</v>
      </c>
      <c r="AD2">
        <v>732000</v>
      </c>
      <c r="AE2">
        <f t="array" ref="AE2:AF6">LOGEST(AD2:AD10,AC2:AC10,TRUE, TRUE)</f>
        <v>1.1602136803971113</v>
      </c>
      <c r="AF2">
        <v>5.2340731087702474E-116</v>
      </c>
      <c r="AG2">
        <v>1889</v>
      </c>
      <c r="AH2">
        <v>732000</v>
      </c>
      <c r="AI2">
        <f t="array" ref="AI2:AJ6">LOGEST(AH2:AH10,AG2:AG10,TRUE, TRUE)</f>
        <v>1.1603790702867749</v>
      </c>
      <c r="AJ2">
        <v>4.0536290690115113E-116</v>
      </c>
      <c r="AK2">
        <v>1889</v>
      </c>
      <c r="AL2">
        <v>732000</v>
      </c>
      <c r="AM2">
        <f t="array" ref="AM2:AN6">LOGEST(AL2:AL10,AK2:AK10,TRUE, TRUE)</f>
        <v>1.1601639558114738</v>
      </c>
      <c r="AN2">
        <v>5.781054279264618E-116</v>
      </c>
      <c r="AO2">
        <v>1889</v>
      </c>
      <c r="AP2">
        <v>732000</v>
      </c>
      <c r="AQ2">
        <f t="array" ref="AQ2:AR6">LOGEST(AP2:AP10,AO2:AO10,TRUE, TRUE)</f>
        <v>1.1601239421649703</v>
      </c>
      <c r="AR2">
        <v>6.1729103087796669E-116</v>
      </c>
      <c r="AS2">
        <v>1889</v>
      </c>
      <c r="AT2">
        <v>732000</v>
      </c>
      <c r="AU2">
        <f t="array" ref="AU2:AV6">LOGEST(AT2:AT10,AS2:AS10,TRUE, TRUE)</f>
        <v>1.1699431734932686</v>
      </c>
      <c r="AV2">
        <v>6.238370574750164E-123</v>
      </c>
    </row>
    <row r="3" spans="1:48">
      <c r="B3">
        <v>0.14613960249780777</v>
      </c>
      <c r="C3" s="44">
        <v>0.96184745937570804</v>
      </c>
      <c r="D3">
        <v>176.47401995931713</v>
      </c>
      <c r="E3">
        <v>1890</v>
      </c>
      <c r="F3">
        <v>2700000</v>
      </c>
      <c r="G3">
        <v>9.4369364077235562E-3</v>
      </c>
      <c r="H3">
        <v>18.32054713137223</v>
      </c>
      <c r="I3">
        <v>1897</v>
      </c>
      <c r="J3">
        <v>31200000</v>
      </c>
      <c r="K3">
        <v>8.5123814118927554E-3</v>
      </c>
      <c r="L3">
        <v>16.574436306126682</v>
      </c>
      <c r="M3">
        <v>1897</v>
      </c>
      <c r="N3">
        <v>31200000</v>
      </c>
      <c r="O3">
        <v>1.1000882660351543E-2</v>
      </c>
      <c r="P3">
        <v>21.418604594289061</v>
      </c>
      <c r="Q3">
        <v>1890</v>
      </c>
      <c r="R3">
        <v>2700000</v>
      </c>
      <c r="S3">
        <v>1.0507839801184835E-2</v>
      </c>
      <c r="T3">
        <v>20.450705475843982</v>
      </c>
      <c r="U3">
        <v>1890</v>
      </c>
      <c r="V3">
        <v>2700000</v>
      </c>
      <c r="W3">
        <v>8.597285376094544E-3</v>
      </c>
      <c r="X3">
        <v>16.711705800202431</v>
      </c>
      <c r="Y3">
        <v>1890</v>
      </c>
      <c r="Z3">
        <v>2700000</v>
      </c>
      <c r="AA3">
        <v>9.880348049612726E-3</v>
      </c>
      <c r="AB3">
        <v>19.187253199089017</v>
      </c>
      <c r="AC3">
        <v>1890</v>
      </c>
      <c r="AD3">
        <v>2700000</v>
      </c>
      <c r="AE3">
        <v>1.0185464653546967E-2</v>
      </c>
      <c r="AF3">
        <v>19.750224420240688</v>
      </c>
      <c r="AG3">
        <v>1890</v>
      </c>
      <c r="AH3">
        <v>2700000</v>
      </c>
      <c r="AI3">
        <v>1.0497878036178633E-2</v>
      </c>
      <c r="AJ3">
        <v>20.342989537408315</v>
      </c>
      <c r="AK3">
        <v>1890</v>
      </c>
      <c r="AL3">
        <v>2700000</v>
      </c>
      <c r="AM3">
        <v>1.0611750709044873E-2</v>
      </c>
      <c r="AN3">
        <v>20.558846800806968</v>
      </c>
      <c r="AO3">
        <v>1890</v>
      </c>
      <c r="AP3">
        <v>2700000</v>
      </c>
      <c r="AQ3">
        <v>1.0608566218817962E-2</v>
      </c>
      <c r="AR3">
        <v>20.552677277180869</v>
      </c>
      <c r="AS3">
        <v>1890</v>
      </c>
      <c r="AT3">
        <v>2700000</v>
      </c>
      <c r="AU3">
        <v>8.9447400657120795E-3</v>
      </c>
      <c r="AV3">
        <v>17.316003883363809</v>
      </c>
    </row>
    <row r="4" spans="1:48" ht="15.75" thickBot="1">
      <c r="B4">
        <v>0.15241580004750374</v>
      </c>
      <c r="C4" s="44">
        <v>0.9678003808743606</v>
      </c>
      <c r="D4">
        <v>210.39387576873924</v>
      </c>
      <c r="E4">
        <v>1897</v>
      </c>
      <c r="F4">
        <v>31200000</v>
      </c>
      <c r="G4">
        <v>0.96900353715116505</v>
      </c>
      <c r="H4">
        <v>1.1248574854578903</v>
      </c>
      <c r="I4">
        <v>1919</v>
      </c>
      <c r="J4">
        <v>1930000000</v>
      </c>
      <c r="K4">
        <v>0.97480385549263671</v>
      </c>
      <c r="L4">
        <v>0.90100875445177231</v>
      </c>
      <c r="M4">
        <v>1919</v>
      </c>
      <c r="N4">
        <v>1930000000</v>
      </c>
      <c r="O4">
        <v>0.96184745937570804</v>
      </c>
      <c r="P4">
        <v>1.1703408852614801</v>
      </c>
      <c r="Q4">
        <v>1919</v>
      </c>
      <c r="R4">
        <v>1930000000</v>
      </c>
      <c r="S4">
        <v>0.9678003808743606</v>
      </c>
      <c r="T4">
        <v>1.1538014287103526</v>
      </c>
      <c r="U4">
        <v>1897</v>
      </c>
      <c r="V4">
        <v>31200000</v>
      </c>
      <c r="W4">
        <v>0.97813720449427299</v>
      </c>
      <c r="X4">
        <v>1.0051922466309029</v>
      </c>
      <c r="Y4">
        <v>1897</v>
      </c>
      <c r="Z4">
        <v>31200000</v>
      </c>
      <c r="AA4">
        <v>0.97032607066465815</v>
      </c>
      <c r="AB4">
        <v>1.1765591399172044</v>
      </c>
      <c r="AC4">
        <v>1897</v>
      </c>
      <c r="AD4">
        <v>31200000</v>
      </c>
      <c r="AE4">
        <v>0.96816201099174459</v>
      </c>
      <c r="AF4">
        <v>1.1929609978043392</v>
      </c>
      <c r="AG4">
        <v>1897</v>
      </c>
      <c r="AH4">
        <v>31200000</v>
      </c>
      <c r="AI4">
        <v>0.9663083765650432</v>
      </c>
      <c r="AJ4">
        <v>1.2001706685047504</v>
      </c>
      <c r="AK4">
        <v>1897</v>
      </c>
      <c r="AL4">
        <v>31200000</v>
      </c>
      <c r="AM4">
        <v>0.96551581892086891</v>
      </c>
      <c r="AN4">
        <v>1.1990808745535704</v>
      </c>
      <c r="AO4">
        <v>1897</v>
      </c>
      <c r="AP4">
        <v>31200000</v>
      </c>
      <c r="AQ4">
        <v>0.96552034325407354</v>
      </c>
      <c r="AR4">
        <v>1.1987210412488698</v>
      </c>
      <c r="AS4">
        <v>1897</v>
      </c>
      <c r="AT4">
        <v>31200000</v>
      </c>
      <c r="AU4">
        <v>0.97777102902659618</v>
      </c>
      <c r="AV4">
        <v>0.96089251497181605</v>
      </c>
    </row>
    <row r="5" spans="1:48" ht="16.5" thickTop="1" thickBot="1">
      <c r="B5">
        <v>0.15214490227100538</v>
      </c>
      <c r="C5" s="44">
        <v>0.97813720449427299</v>
      </c>
      <c r="D5">
        <v>313.17863397964521</v>
      </c>
      <c r="E5">
        <v>1919</v>
      </c>
      <c r="F5">
        <v>1930000000</v>
      </c>
      <c r="G5">
        <v>250.09396507642771</v>
      </c>
      <c r="H5">
        <v>8</v>
      </c>
      <c r="I5">
        <v>1936</v>
      </c>
      <c r="J5">
        <v>8960000000</v>
      </c>
      <c r="K5" s="41">
        <v>270.8202830974534</v>
      </c>
      <c r="L5">
        <v>7</v>
      </c>
      <c r="M5">
        <v>1936</v>
      </c>
      <c r="N5">
        <v>8960000000</v>
      </c>
      <c r="O5" s="41">
        <v>176.47401995931713</v>
      </c>
      <c r="P5">
        <v>7</v>
      </c>
      <c r="Q5">
        <v>1936</v>
      </c>
      <c r="R5">
        <v>8960000000</v>
      </c>
      <c r="S5" s="41">
        <v>210.39387576873924</v>
      </c>
      <c r="T5">
        <v>7</v>
      </c>
      <c r="U5">
        <v>1936</v>
      </c>
      <c r="V5">
        <v>8960000000</v>
      </c>
      <c r="W5" s="41">
        <v>313.17863397964521</v>
      </c>
      <c r="X5">
        <v>7</v>
      </c>
      <c r="Y5">
        <v>1919</v>
      </c>
      <c r="Z5">
        <v>1930000000</v>
      </c>
      <c r="AA5" s="41">
        <v>228.89730638277689</v>
      </c>
      <c r="AB5">
        <v>7</v>
      </c>
      <c r="AC5">
        <v>1919</v>
      </c>
      <c r="AD5">
        <v>1930000000</v>
      </c>
      <c r="AE5" s="41">
        <v>212.86313263017161</v>
      </c>
      <c r="AF5">
        <v>7</v>
      </c>
      <c r="AG5">
        <v>1919</v>
      </c>
      <c r="AH5">
        <v>1930000000</v>
      </c>
      <c r="AI5" s="41">
        <v>200.76677661478112</v>
      </c>
      <c r="AJ5">
        <v>7</v>
      </c>
      <c r="AK5">
        <v>1919</v>
      </c>
      <c r="AL5">
        <v>1930000000</v>
      </c>
      <c r="AM5" s="41">
        <v>195.99162633257967</v>
      </c>
      <c r="AN5">
        <v>7</v>
      </c>
      <c r="AO5">
        <v>1919</v>
      </c>
      <c r="AP5">
        <v>1930000000</v>
      </c>
      <c r="AQ5" s="41">
        <v>196.01826237951241</v>
      </c>
      <c r="AR5">
        <v>7</v>
      </c>
      <c r="AS5">
        <v>1919</v>
      </c>
      <c r="AT5">
        <v>1930000000</v>
      </c>
      <c r="AU5" s="41">
        <v>307.90436549560832</v>
      </c>
      <c r="AV5">
        <v>7</v>
      </c>
    </row>
    <row r="6" spans="1:48" ht="15.75" thickTop="1">
      <c r="B6">
        <v>0.1494832682411229</v>
      </c>
      <c r="C6" s="44">
        <v>0.97032607066465815</v>
      </c>
      <c r="D6">
        <v>228.89730638277689</v>
      </c>
      <c r="E6">
        <v>1936</v>
      </c>
      <c r="F6">
        <v>8960000000</v>
      </c>
      <c r="G6">
        <v>316.44498506879717</v>
      </c>
      <c r="H6">
        <v>10.122434900725185</v>
      </c>
      <c r="I6">
        <v>1962</v>
      </c>
      <c r="J6">
        <v>338000000000</v>
      </c>
      <c r="K6">
        <v>219.85644899091102</v>
      </c>
      <c r="L6">
        <v>5.6827174291911398</v>
      </c>
      <c r="M6">
        <v>1962</v>
      </c>
      <c r="N6">
        <v>338000000000</v>
      </c>
      <c r="O6">
        <v>241.71607472738327</v>
      </c>
      <c r="P6">
        <v>9.5878845140023756</v>
      </c>
      <c r="Q6">
        <v>1962</v>
      </c>
      <c r="R6">
        <v>338000000000</v>
      </c>
      <c r="S6">
        <v>280.08847491225987</v>
      </c>
      <c r="T6">
        <v>9.3188041582583558</v>
      </c>
      <c r="U6">
        <v>1962</v>
      </c>
      <c r="V6">
        <v>338000000000</v>
      </c>
      <c r="W6">
        <v>316.4392785098666</v>
      </c>
      <c r="X6">
        <v>7.0728801688081733</v>
      </c>
      <c r="Y6">
        <v>1962</v>
      </c>
      <c r="Z6">
        <v>338000000000</v>
      </c>
      <c r="AA6">
        <v>316.86057493434572</v>
      </c>
      <c r="AB6">
        <v>9.6900398680589834</v>
      </c>
      <c r="AC6">
        <v>1936</v>
      </c>
      <c r="AD6">
        <v>8960000000</v>
      </c>
      <c r="AE6">
        <v>302.93743209545926</v>
      </c>
      <c r="AF6">
        <v>9.9620915959762701</v>
      </c>
      <c r="AG6">
        <v>1936</v>
      </c>
      <c r="AH6">
        <v>8960000000</v>
      </c>
      <c r="AI6">
        <v>289.18639913053113</v>
      </c>
      <c r="AJ6">
        <v>10.082867434773975</v>
      </c>
      <c r="AK6">
        <v>1936</v>
      </c>
      <c r="AL6">
        <v>8960000000</v>
      </c>
      <c r="AM6">
        <v>281.79576935247303</v>
      </c>
      <c r="AN6">
        <v>10.064564606041085</v>
      </c>
      <c r="AO6">
        <v>1936</v>
      </c>
      <c r="AP6">
        <v>8960000000</v>
      </c>
      <c r="AQ6">
        <v>281.66494020760194</v>
      </c>
      <c r="AR6">
        <v>10.058524943129424</v>
      </c>
      <c r="AS6">
        <v>1936</v>
      </c>
      <c r="AT6">
        <v>8960000000</v>
      </c>
      <c r="AU6">
        <v>284.29254228382541</v>
      </c>
      <c r="AV6">
        <v>6.4632009773020327</v>
      </c>
    </row>
    <row r="7" spans="1:48">
      <c r="B7">
        <v>0.14860419539309211</v>
      </c>
      <c r="C7" s="44">
        <v>0.96816201099174459</v>
      </c>
      <c r="D7">
        <v>212.86313263017161</v>
      </c>
      <c r="E7">
        <v>1962</v>
      </c>
      <c r="F7">
        <v>338000000000</v>
      </c>
      <c r="G7" t="s">
        <v>59</v>
      </c>
      <c r="H7">
        <f>TINV(0.0455,H5)</f>
        <v>2.3664194984811786</v>
      </c>
      <c r="I7">
        <v>1973</v>
      </c>
      <c r="J7">
        <v>1440000000000</v>
      </c>
      <c r="K7" t="s">
        <v>59</v>
      </c>
      <c r="L7">
        <f>TINV(0.0455,L5)</f>
        <v>2.4288090818068513</v>
      </c>
      <c r="M7">
        <v>1973</v>
      </c>
      <c r="N7">
        <v>1440000000000</v>
      </c>
      <c r="O7" t="s">
        <v>59</v>
      </c>
      <c r="P7">
        <f>TINV(0.0455,P5)</f>
        <v>2.4288090818068513</v>
      </c>
      <c r="Q7">
        <v>1973</v>
      </c>
      <c r="R7">
        <v>1440000000000</v>
      </c>
      <c r="S7" t="s">
        <v>59</v>
      </c>
      <c r="T7">
        <f>TINV(0.0455,T5)</f>
        <v>2.4288090818068513</v>
      </c>
      <c r="U7">
        <v>1973</v>
      </c>
      <c r="V7">
        <v>1440000000000</v>
      </c>
      <c r="W7" t="s">
        <v>59</v>
      </c>
      <c r="X7">
        <f>TINV(0.0455,X5)</f>
        <v>2.4288090818068513</v>
      </c>
      <c r="Y7">
        <v>1973</v>
      </c>
      <c r="Z7">
        <v>1440000000000</v>
      </c>
      <c r="AA7" t="s">
        <v>59</v>
      </c>
      <c r="AB7">
        <f>TINV(0.0455,AB5)</f>
        <v>2.4288090818068513</v>
      </c>
      <c r="AC7">
        <v>1973</v>
      </c>
      <c r="AD7">
        <v>1440000000000</v>
      </c>
      <c r="AE7" t="s">
        <v>59</v>
      </c>
      <c r="AF7">
        <f>TINV(0.0455,AF5)</f>
        <v>2.4288090818068513</v>
      </c>
      <c r="AG7">
        <v>1962</v>
      </c>
      <c r="AH7">
        <v>338000000000</v>
      </c>
      <c r="AI7" t="s">
        <v>59</v>
      </c>
      <c r="AJ7">
        <f>TINV(0.0455,AJ5)</f>
        <v>2.4288090818068513</v>
      </c>
      <c r="AK7">
        <v>1962</v>
      </c>
      <c r="AL7">
        <v>338000000000</v>
      </c>
      <c r="AM7" t="s">
        <v>59</v>
      </c>
      <c r="AN7">
        <f>TINV(0.0455,AN5)</f>
        <v>2.4288090818068513</v>
      </c>
      <c r="AO7">
        <v>1962</v>
      </c>
      <c r="AP7">
        <v>338000000000</v>
      </c>
      <c r="AQ7" t="s">
        <v>59</v>
      </c>
      <c r="AR7">
        <f>TINV(0.0455,AR5)</f>
        <v>2.4288090818068513</v>
      </c>
      <c r="AS7">
        <v>1962</v>
      </c>
      <c r="AT7">
        <v>338000000000</v>
      </c>
    </row>
    <row r="8" spans="1:48">
      <c r="B8">
        <v>0.14874673646575118</v>
      </c>
      <c r="C8" s="44">
        <v>0.9663083765650432</v>
      </c>
      <c r="D8">
        <v>200.76677661478112</v>
      </c>
      <c r="E8">
        <v>1973</v>
      </c>
      <c r="F8">
        <v>1440000000000</v>
      </c>
      <c r="G8" t="s">
        <v>60</v>
      </c>
      <c r="H8">
        <f>H7*G3</f>
        <v>2.2331750321163954E-2</v>
      </c>
      <c r="I8">
        <v>1977</v>
      </c>
      <c r="J8">
        <v>2710000000000</v>
      </c>
      <c r="K8" t="s">
        <v>60</v>
      </c>
      <c r="L8">
        <f>L7*K3</f>
        <v>2.067494928100895E-2</v>
      </c>
      <c r="M8">
        <v>1977</v>
      </c>
      <c r="N8">
        <v>2710000000000</v>
      </c>
      <c r="O8" t="s">
        <v>60</v>
      </c>
      <c r="P8">
        <f>P7*O3</f>
        <v>2.6719043713353343E-2</v>
      </c>
      <c r="Q8">
        <v>1977</v>
      </c>
      <c r="R8">
        <v>2710000000000</v>
      </c>
      <c r="S8" t="s">
        <v>60</v>
      </c>
      <c r="T8">
        <f>T7*S3</f>
        <v>2.5521536739289228E-2</v>
      </c>
      <c r="U8">
        <v>1977</v>
      </c>
      <c r="V8">
        <v>2710000000000</v>
      </c>
      <c r="W8" t="s">
        <v>60</v>
      </c>
      <c r="X8">
        <f>X7*W3</f>
        <v>2.088116480034366E-2</v>
      </c>
      <c r="Y8">
        <v>1977</v>
      </c>
      <c r="Z8">
        <v>2710000000000</v>
      </c>
      <c r="AA8" t="s">
        <v>60</v>
      </c>
      <c r="AB8">
        <f>AB7*AA3</f>
        <v>2.3997479074312E-2</v>
      </c>
      <c r="AC8">
        <v>1977</v>
      </c>
      <c r="AD8">
        <v>2710000000000</v>
      </c>
      <c r="AE8" t="s">
        <v>60</v>
      </c>
      <c r="AF8">
        <f>AF7*AE3</f>
        <v>2.4738549052957547E-2</v>
      </c>
      <c r="AG8">
        <v>1977</v>
      </c>
      <c r="AH8">
        <v>2710000000000</v>
      </c>
      <c r="AI8" t="s">
        <v>60</v>
      </c>
      <c r="AJ8">
        <f>AJ7*AI3</f>
        <v>2.5497341513971337E-2</v>
      </c>
      <c r="AK8">
        <v>1973</v>
      </c>
      <c r="AL8">
        <v>1440000000000</v>
      </c>
      <c r="AM8" t="s">
        <v>60</v>
      </c>
      <c r="AN8">
        <f>AN7*AM3</f>
        <v>2.5773916495998479E-2</v>
      </c>
      <c r="AO8">
        <v>1973</v>
      </c>
      <c r="AP8">
        <v>1440000000000</v>
      </c>
      <c r="AQ8" t="s">
        <v>60</v>
      </c>
      <c r="AR8">
        <f>AR7*AQ3</f>
        <v>2.5766181977214433E-2</v>
      </c>
      <c r="AS8">
        <v>1973</v>
      </c>
      <c r="AT8">
        <v>1440000000000</v>
      </c>
    </row>
    <row r="9" spans="1:48">
      <c r="B9">
        <v>0.14856133634733237</v>
      </c>
      <c r="C9" s="44">
        <v>0.96551581892086891</v>
      </c>
      <c r="D9">
        <v>195.99162633257967</v>
      </c>
      <c r="E9">
        <v>1977</v>
      </c>
      <c r="F9">
        <v>2710000000000</v>
      </c>
      <c r="G9" t="s">
        <v>61</v>
      </c>
      <c r="H9">
        <f>G2+H8</f>
        <v>1.1832822948888655</v>
      </c>
      <c r="I9">
        <v>1977</v>
      </c>
      <c r="J9">
        <v>2740000000000</v>
      </c>
      <c r="K9" t="s">
        <v>61</v>
      </c>
      <c r="L9">
        <f>K2+L8</f>
        <v>1.1710465382229835</v>
      </c>
      <c r="M9">
        <v>1977</v>
      </c>
      <c r="N9">
        <v>2740000000000</v>
      </c>
      <c r="O9" t="s">
        <v>61</v>
      </c>
      <c r="P9">
        <f>O2+P8</f>
        <v>1.1840767905191956</v>
      </c>
      <c r="Q9">
        <v>1977</v>
      </c>
      <c r="R9">
        <v>2740000000000</v>
      </c>
      <c r="S9" t="s">
        <v>61</v>
      </c>
      <c r="T9">
        <f>S2+T8</f>
        <v>1.1901659317026065</v>
      </c>
      <c r="U9">
        <v>1977</v>
      </c>
      <c r="V9">
        <v>2740000000000</v>
      </c>
      <c r="W9" t="s">
        <v>61</v>
      </c>
      <c r="X9">
        <f>W2+X8</f>
        <v>1.1852101029168627</v>
      </c>
      <c r="Y9">
        <v>1977</v>
      </c>
      <c r="Z9">
        <v>2740000000000</v>
      </c>
      <c r="AA9" t="s">
        <v>61</v>
      </c>
      <c r="AB9">
        <f>AA2+AB8</f>
        <v>1.1852315202357873</v>
      </c>
      <c r="AC9">
        <v>1977</v>
      </c>
      <c r="AD9">
        <v>2740000000000</v>
      </c>
      <c r="AE9" t="s">
        <v>61</v>
      </c>
      <c r="AF9">
        <f>AE2+AF8</f>
        <v>1.1849522294500687</v>
      </c>
      <c r="AG9">
        <v>1977</v>
      </c>
      <c r="AH9">
        <v>2740000000000</v>
      </c>
      <c r="AI9" t="s">
        <v>61</v>
      </c>
      <c r="AJ9">
        <f>AI2+AJ8</f>
        <v>1.1858764118007463</v>
      </c>
      <c r="AK9">
        <v>1977</v>
      </c>
      <c r="AL9">
        <v>2740000000000</v>
      </c>
      <c r="AM9" t="s">
        <v>61</v>
      </c>
      <c r="AN9">
        <f>AM2+AN8</f>
        <v>1.1859378723074723</v>
      </c>
      <c r="AO9">
        <v>1977</v>
      </c>
      <c r="AP9">
        <v>2710000000000</v>
      </c>
      <c r="AQ9" t="s">
        <v>61</v>
      </c>
      <c r="AR9">
        <f>AQ2+AR8</f>
        <v>1.1858901241421846</v>
      </c>
      <c r="AS9">
        <v>1977</v>
      </c>
      <c r="AT9">
        <v>2710000000000</v>
      </c>
    </row>
    <row r="10" spans="1:48">
      <c r="B10">
        <v>0.14852684610451172</v>
      </c>
      <c r="C10" s="44">
        <v>0.96552034325407354</v>
      </c>
      <c r="D10">
        <v>196.01826237951241</v>
      </c>
      <c r="E10">
        <v>1977</v>
      </c>
      <c r="F10">
        <v>2740000000000</v>
      </c>
      <c r="G10" t="s">
        <v>62</v>
      </c>
      <c r="H10">
        <f>G2-H8</f>
        <v>1.1386187942465376</v>
      </c>
      <c r="I10">
        <v>1990</v>
      </c>
      <c r="J10">
        <v>2960000000000</v>
      </c>
      <c r="K10" t="s">
        <v>62</v>
      </c>
      <c r="L10">
        <f>K2-L8</f>
        <v>1.1296966396609656</v>
      </c>
      <c r="M10">
        <v>1990</v>
      </c>
      <c r="N10">
        <v>2960000000000</v>
      </c>
      <c r="O10" t="s">
        <v>62</v>
      </c>
      <c r="P10">
        <f>O2-P8</f>
        <v>1.1306387030924889</v>
      </c>
      <c r="Q10">
        <v>1990</v>
      </c>
      <c r="R10">
        <v>2960000000000</v>
      </c>
      <c r="S10" t="s">
        <v>62</v>
      </c>
      <c r="T10">
        <f>S2-T8</f>
        <v>1.1391228582240283</v>
      </c>
      <c r="U10">
        <v>1990</v>
      </c>
      <c r="V10">
        <v>2960000000000</v>
      </c>
      <c r="W10" t="s">
        <v>62</v>
      </c>
      <c r="X10">
        <f>W2-X8</f>
        <v>1.1434477733161752</v>
      </c>
      <c r="Y10">
        <v>1990</v>
      </c>
      <c r="Z10">
        <v>2960000000000</v>
      </c>
      <c r="AA10" t="s">
        <v>62</v>
      </c>
      <c r="AB10">
        <f>AA2-AB8</f>
        <v>1.1372365620871632</v>
      </c>
      <c r="AC10">
        <v>1990</v>
      </c>
      <c r="AD10">
        <v>2960000000000</v>
      </c>
      <c r="AE10" t="s">
        <v>62</v>
      </c>
      <c r="AF10">
        <f>AE2-AF8</f>
        <v>1.1354751313441538</v>
      </c>
      <c r="AG10">
        <v>1990</v>
      </c>
      <c r="AH10">
        <v>2960000000000</v>
      </c>
      <c r="AI10" t="s">
        <v>62</v>
      </c>
      <c r="AJ10">
        <f>AI2-AJ8</f>
        <v>1.1348817287728035</v>
      </c>
      <c r="AK10">
        <v>1990</v>
      </c>
      <c r="AL10">
        <v>2960000000000</v>
      </c>
      <c r="AM10" t="s">
        <v>62</v>
      </c>
      <c r="AN10">
        <f>AM2-AN8</f>
        <v>1.1343900393154753</v>
      </c>
      <c r="AO10">
        <v>1990</v>
      </c>
      <c r="AP10">
        <v>2960000000000</v>
      </c>
      <c r="AQ10" t="s">
        <v>62</v>
      </c>
      <c r="AR10">
        <f>AQ2-AR8</f>
        <v>1.1343577601877559</v>
      </c>
      <c r="AS10">
        <v>1977</v>
      </c>
      <c r="AT10">
        <v>2740000000000</v>
      </c>
    </row>
    <row r="11" spans="1:48">
      <c r="B11">
        <v>0.15695517796624744</v>
      </c>
      <c r="C11" s="44">
        <v>0.97777102902659618</v>
      </c>
      <c r="D11">
        <v>307.90436549560832</v>
      </c>
      <c r="E11">
        <v>1990</v>
      </c>
      <c r="F11">
        <v>2960000000000</v>
      </c>
      <c r="G11" t="s">
        <v>63</v>
      </c>
      <c r="H11" s="45">
        <f>LN(G2)</f>
        <v>0.14923910453688999</v>
      </c>
      <c r="K11" t="s">
        <v>63</v>
      </c>
      <c r="L11" s="45">
        <f>LN(K2)</f>
        <v>0.14008501100197779</v>
      </c>
      <c r="O11" t="s">
        <v>63</v>
      </c>
      <c r="P11" s="45">
        <f>LN(O2)</f>
        <v>0.14613960249780777</v>
      </c>
      <c r="S11" t="s">
        <v>63</v>
      </c>
      <c r="T11" s="45">
        <f>LN(S2)</f>
        <v>0.15241580004750374</v>
      </c>
      <c r="W11" t="s">
        <v>63</v>
      </c>
      <c r="X11" s="45">
        <f>LN(W2)</f>
        <v>0.15214490227100538</v>
      </c>
      <c r="AA11" t="s">
        <v>63</v>
      </c>
      <c r="AB11" s="45">
        <f>LN(AA2)</f>
        <v>0.1494832682411229</v>
      </c>
      <c r="AE11" t="s">
        <v>63</v>
      </c>
      <c r="AF11" s="45">
        <f>LN(AE2)</f>
        <v>0.14860419539309211</v>
      </c>
      <c r="AI11" t="s">
        <v>63</v>
      </c>
      <c r="AJ11" s="45">
        <f>LN(AI2)</f>
        <v>0.14874673646575118</v>
      </c>
      <c r="AM11" t="s">
        <v>63</v>
      </c>
      <c r="AN11" s="45">
        <f>LN(AM2)</f>
        <v>0.14856133634733237</v>
      </c>
      <c r="AQ11" t="s">
        <v>63</v>
      </c>
      <c r="AR11" s="45">
        <f>LN(AQ2)</f>
        <v>0.14852684610451172</v>
      </c>
    </row>
    <row r="12" spans="1:48">
      <c r="A12" t="s">
        <v>78</v>
      </c>
      <c r="B12" s="22">
        <f>AVERAGE(B2:B11)</f>
        <v>0.14916628763363524</v>
      </c>
      <c r="C12" s="22">
        <f>AVERAGE(C2:C11)</f>
        <v>0.96961925496599632</v>
      </c>
      <c r="D12" s="22">
        <f>AVERAGE(D2:D11)</f>
        <v>231.33082826405848</v>
      </c>
      <c r="E12" s="22">
        <f>AVERAGE(E2:E11)</f>
        <v>1941</v>
      </c>
      <c r="F12" s="22">
        <f>AVERAGE(F2:F11)</f>
        <v>1019892463200</v>
      </c>
      <c r="G12" t="s">
        <v>64</v>
      </c>
      <c r="H12" s="45">
        <f>LN(H9)</f>
        <v>0.16829218280921099</v>
      </c>
      <c r="K12" t="s">
        <v>64</v>
      </c>
      <c r="L12" s="45">
        <f>LN(L9)</f>
        <v>0.1578978261170664</v>
      </c>
      <c r="O12" t="s">
        <v>64</v>
      </c>
      <c r="P12" s="45">
        <f>LN(P9)</f>
        <v>0.16896339121612758</v>
      </c>
      <c r="S12" t="s">
        <v>64</v>
      </c>
      <c r="T12" s="45">
        <f>LN(T9)</f>
        <v>0.17409273580835888</v>
      </c>
      <c r="W12" t="s">
        <v>64</v>
      </c>
      <c r="X12" s="45">
        <f>LN(X9)</f>
        <v>0.16992006091049211</v>
      </c>
      <c r="AA12" t="s">
        <v>64</v>
      </c>
      <c r="AB12" s="45">
        <f>LN(AB9)</f>
        <v>0.16993813123014559</v>
      </c>
      <c r="AE12" t="s">
        <v>64</v>
      </c>
      <c r="AF12" s="45">
        <f>LN(AF9)</f>
        <v>0.16970246107415182</v>
      </c>
      <c r="AI12" t="s">
        <v>64</v>
      </c>
      <c r="AJ12" s="45">
        <f>LN(AJ9)</f>
        <v>0.17048208924415856</v>
      </c>
      <c r="AM12" t="s">
        <v>64</v>
      </c>
      <c r="AN12" s="45">
        <f>LN(AN9)</f>
        <v>0.17053391497701759</v>
      </c>
      <c r="AQ12" t="s">
        <v>64</v>
      </c>
      <c r="AR12" s="45">
        <f>LN(AR9)</f>
        <v>0.17049365222156859</v>
      </c>
    </row>
    <row r="13" spans="1:48">
      <c r="A13" t="s">
        <v>79</v>
      </c>
      <c r="B13" s="22">
        <f>STDEV(B2:B11)</f>
        <v>4.3855317170880823E-3</v>
      </c>
      <c r="C13" s="22">
        <f>STDEV(C2:C11)</f>
        <v>5.5459735704531093E-3</v>
      </c>
      <c r="D13" s="22">
        <f>STDEV(D2:D11)</f>
        <v>48.701571856127217</v>
      </c>
      <c r="E13" s="22">
        <f>STDEV(E2:E11)</f>
        <v>39.732438468670239</v>
      </c>
      <c r="F13" s="22">
        <f>STDEV(F2:F11)</f>
        <v>1308069894605.5186</v>
      </c>
      <c r="G13" t="s">
        <v>65</v>
      </c>
      <c r="H13" s="45">
        <f>LN(H10)</f>
        <v>0.12981594385086948</v>
      </c>
      <c r="K13" t="s">
        <v>65</v>
      </c>
      <c r="L13" s="45">
        <f>LN(L10)</f>
        <v>0.121949136205263</v>
      </c>
      <c r="O13" t="s">
        <v>65</v>
      </c>
      <c r="P13" s="45">
        <f>LN(P10)</f>
        <v>0.12278269702099852</v>
      </c>
      <c r="S13" t="s">
        <v>65</v>
      </c>
      <c r="T13" s="45">
        <f>LN(T10)</f>
        <v>0.13025854363840253</v>
      </c>
      <c r="W13" t="s">
        <v>65</v>
      </c>
      <c r="X13" s="45">
        <f>LN(X10)</f>
        <v>0.13404806078019432</v>
      </c>
      <c r="AA13" t="s">
        <v>65</v>
      </c>
      <c r="AB13" s="45">
        <f>LN(AB10)</f>
        <v>0.12860125125146321</v>
      </c>
      <c r="AE13" t="s">
        <v>65</v>
      </c>
      <c r="AF13" s="45">
        <f>LN(AF10)</f>
        <v>0.1270511812616926</v>
      </c>
      <c r="AI13" t="s">
        <v>65</v>
      </c>
      <c r="AJ13" s="45">
        <f>LN(AJ10)</f>
        <v>0.12652844177937847</v>
      </c>
      <c r="AM13" t="s">
        <v>65</v>
      </c>
      <c r="AN13" s="45">
        <f>LN(AN10)</f>
        <v>0.12609509618196085</v>
      </c>
      <c r="AQ13" t="s">
        <v>65</v>
      </c>
      <c r="AR13" s="45">
        <f>LN(AR10)</f>
        <v>0.12606664072496498</v>
      </c>
    </row>
    <row r="14" spans="1:48">
      <c r="A14" t="s">
        <v>80</v>
      </c>
      <c r="B14" s="22">
        <f>MIN(B2:B11)</f>
        <v>0.14008501100197779</v>
      </c>
      <c r="C14" s="22">
        <f>MIN(C2:C11)</f>
        <v>0.96184745937570804</v>
      </c>
      <c r="D14" s="22">
        <f>MIN(D2:D11)</f>
        <v>176.47401995931713</v>
      </c>
      <c r="E14" s="22">
        <f>MIN(E2:E11)</f>
        <v>1889</v>
      </c>
      <c r="F14" s="22">
        <f>MIN(F2:F11)</f>
        <v>732000</v>
      </c>
      <c r="G14" t="s">
        <v>66</v>
      </c>
      <c r="H14" s="45">
        <f>H12-H11</f>
        <v>1.9053078272321E-2</v>
      </c>
      <c r="K14" t="s">
        <v>66</v>
      </c>
      <c r="L14" s="45">
        <f>L12-L11</f>
        <v>1.7812815115088615E-2</v>
      </c>
      <c r="O14" t="s">
        <v>66</v>
      </c>
      <c r="P14" s="45">
        <f>P12-P11</f>
        <v>2.2823788718319804E-2</v>
      </c>
      <c r="S14" t="s">
        <v>66</v>
      </c>
      <c r="T14" s="45">
        <f>T12-T11</f>
        <v>2.1676935760855137E-2</v>
      </c>
      <c r="W14" t="s">
        <v>66</v>
      </c>
      <c r="X14" s="45">
        <f>X12-X11</f>
        <v>1.7775158639486727E-2</v>
      </c>
      <c r="AA14" t="s">
        <v>66</v>
      </c>
      <c r="AB14" s="45">
        <f>AB12-AB11</f>
        <v>2.0454862989022687E-2</v>
      </c>
      <c r="AE14" t="s">
        <v>66</v>
      </c>
      <c r="AF14" s="45">
        <f>AF12-AF11</f>
        <v>2.1098265681059714E-2</v>
      </c>
      <c r="AI14" t="s">
        <v>66</v>
      </c>
      <c r="AJ14" s="45">
        <f>AJ12-AJ11</f>
        <v>2.173535277840738E-2</v>
      </c>
      <c r="AM14" t="s">
        <v>66</v>
      </c>
      <c r="AN14" s="45">
        <f>AN12-AN11</f>
        <v>2.1972578629685213E-2</v>
      </c>
      <c r="AQ14" t="s">
        <v>66</v>
      </c>
      <c r="AR14" s="45">
        <f>AR12-AR11</f>
        <v>2.196680611705687E-2</v>
      </c>
    </row>
    <row r="15" spans="1:48">
      <c r="A15" t="s">
        <v>81</v>
      </c>
      <c r="B15" s="22">
        <f>MAX(B2:B11)</f>
        <v>0.15695517796624744</v>
      </c>
      <c r="C15" s="22">
        <f>MAX(C2:C11)</f>
        <v>0.97813720449427299</v>
      </c>
      <c r="D15" s="22">
        <f>MAX(D2:D11)</f>
        <v>313.17863397964521</v>
      </c>
      <c r="E15" s="22">
        <f>MAX(E2:E11)</f>
        <v>1990</v>
      </c>
      <c r="F15" s="22">
        <f>MAX(F2:F11)</f>
        <v>2960000000000</v>
      </c>
      <c r="G15" t="s">
        <v>67</v>
      </c>
      <c r="H15" s="45">
        <f>H11-H13</f>
        <v>1.9423160686020513E-2</v>
      </c>
      <c r="K15" t="s">
        <v>67</v>
      </c>
      <c r="L15" s="45">
        <f>L11-L13</f>
        <v>1.8135874796714788E-2</v>
      </c>
      <c r="O15" t="s">
        <v>67</v>
      </c>
      <c r="P15" s="45">
        <f>P11-P13</f>
        <v>2.3356905476809256E-2</v>
      </c>
      <c r="S15" t="s">
        <v>67</v>
      </c>
      <c r="T15" s="45">
        <f>T11-T13</f>
        <v>2.2157256409101211E-2</v>
      </c>
      <c r="W15" t="s">
        <v>67</v>
      </c>
      <c r="X15" s="45">
        <f>X11-X13</f>
        <v>1.8096841490811061E-2</v>
      </c>
      <c r="AA15" t="s">
        <v>67</v>
      </c>
      <c r="AB15" s="45">
        <f>AB11-AB13</f>
        <v>2.0882016989659691E-2</v>
      </c>
      <c r="AE15" t="s">
        <v>67</v>
      </c>
      <c r="AF15" s="45">
        <f>AF11-AF13</f>
        <v>2.1553014131399512E-2</v>
      </c>
      <c r="AI15" t="s">
        <v>67</v>
      </c>
      <c r="AJ15" s="45">
        <f>AJ11-AJ13</f>
        <v>2.2218294686372708E-2</v>
      </c>
      <c r="AM15" t="s">
        <v>67</v>
      </c>
      <c r="AN15" s="45">
        <f>AN11-AN13</f>
        <v>2.246624016537152E-2</v>
      </c>
      <c r="AQ15" t="s">
        <v>67</v>
      </c>
      <c r="AR15" s="45">
        <f>AR11-AR13</f>
        <v>2.2460205379546738E-2</v>
      </c>
    </row>
    <row r="16" spans="1:48">
      <c r="A16" t="s">
        <v>82</v>
      </c>
      <c r="B16" s="22">
        <f>ABS(B15-B14)</f>
        <v>1.6870166964269656E-2</v>
      </c>
      <c r="C16" s="22">
        <f>ABS(C15-C14)</f>
        <v>1.6289745118564958E-2</v>
      </c>
      <c r="D16" s="22">
        <f>ABS(D15-D14)</f>
        <v>136.70461402032808</v>
      </c>
      <c r="E16" s="22">
        <f>ABS(E15-E14)</f>
        <v>101</v>
      </c>
      <c r="F16" s="22">
        <f>ABS(F15-F14)</f>
        <v>2959999268000</v>
      </c>
      <c r="G16" t="s">
        <v>68</v>
      </c>
      <c r="H16" s="46">
        <f>AVERAGE(H14:H15)</f>
        <v>1.9238119479170757E-2</v>
      </c>
      <c r="K16" t="s">
        <v>68</v>
      </c>
      <c r="L16" s="46">
        <f>AVERAGE(L14:L15)</f>
        <v>1.7974344955901701E-2</v>
      </c>
      <c r="O16" t="s">
        <v>68</v>
      </c>
      <c r="P16" s="46">
        <f>AVERAGE(P14:P15)</f>
        <v>2.309034709756453E-2</v>
      </c>
      <c r="S16" t="s">
        <v>68</v>
      </c>
      <c r="T16" s="46">
        <f>AVERAGE(T14:T15)</f>
        <v>2.1917096084978174E-2</v>
      </c>
      <c r="W16" t="s">
        <v>68</v>
      </c>
      <c r="X16" s="46">
        <f>AVERAGE(X14:X15)</f>
        <v>1.7936000065148894E-2</v>
      </c>
      <c r="AA16" t="s">
        <v>68</v>
      </c>
      <c r="AB16" s="46">
        <f>AVERAGE(AB14:AB15)</f>
        <v>2.0668439989341189E-2</v>
      </c>
      <c r="AE16" t="s">
        <v>68</v>
      </c>
      <c r="AF16" s="46">
        <f>AVERAGE(AF14:AF15)</f>
        <v>2.1325639906229613E-2</v>
      </c>
      <c r="AI16" t="s">
        <v>68</v>
      </c>
      <c r="AJ16" s="46">
        <f>AVERAGE(AJ14:AJ15)</f>
        <v>2.1976823732390044E-2</v>
      </c>
      <c r="AM16" t="s">
        <v>68</v>
      </c>
      <c r="AN16" s="46">
        <f>AVERAGE(AN14:AN15)</f>
        <v>2.2219409397528367E-2</v>
      </c>
      <c r="AQ16" t="s">
        <v>68</v>
      </c>
      <c r="AR16" s="46">
        <f>AVERAGE(AR14:AR15)</f>
        <v>2.2213505748301804E-2</v>
      </c>
    </row>
    <row r="17" spans="1:44">
      <c r="A17" t="s">
        <v>83</v>
      </c>
      <c r="B17" s="22">
        <f>COUNT(B2:B11)</f>
        <v>10</v>
      </c>
      <c r="G17" t="s">
        <v>69</v>
      </c>
      <c r="H17">
        <f>TINV(0.3173,H5)</f>
        <v>1.0665531355390527</v>
      </c>
      <c r="K17" t="s">
        <v>69</v>
      </c>
      <c r="L17">
        <f>TINV(0.3173,L5)</f>
        <v>1.076738567378277</v>
      </c>
      <c r="O17" t="s">
        <v>69</v>
      </c>
      <c r="P17">
        <f>TINV(0.3173,P5)</f>
        <v>1.076738567378277</v>
      </c>
      <c r="S17" t="s">
        <v>69</v>
      </c>
      <c r="T17">
        <f>TINV(0.3173,T5)</f>
        <v>1.076738567378277</v>
      </c>
      <c r="W17" t="s">
        <v>69</v>
      </c>
      <c r="X17">
        <f>TINV(0.3173,X5)</f>
        <v>1.076738567378277</v>
      </c>
      <c r="AA17" t="s">
        <v>69</v>
      </c>
      <c r="AB17">
        <f>TINV(0.3173,AB5)</f>
        <v>1.076738567378277</v>
      </c>
      <c r="AE17" t="s">
        <v>69</v>
      </c>
      <c r="AF17">
        <f>TINV(0.3173,AF5)</f>
        <v>1.076738567378277</v>
      </c>
      <c r="AI17" t="s">
        <v>69</v>
      </c>
      <c r="AJ17">
        <f>TINV(0.3173,AJ5)</f>
        <v>1.076738567378277</v>
      </c>
      <c r="AM17" t="s">
        <v>69</v>
      </c>
      <c r="AN17">
        <f>TINV(0.3173,AN5)</f>
        <v>1.076738567378277</v>
      </c>
      <c r="AQ17" t="s">
        <v>69</v>
      </c>
      <c r="AR17">
        <f>TINV(0.3173,AR5)</f>
        <v>1.076738567378277</v>
      </c>
    </row>
    <row r="18" spans="1:44">
      <c r="G18" t="s">
        <v>70</v>
      </c>
      <c r="H18">
        <f>H17*G3</f>
        <v>1.0064994115540203E-2</v>
      </c>
      <c r="K18" t="s">
        <v>70</v>
      </c>
      <c r="L18">
        <f>L17*K3</f>
        <v>9.1656093664188795E-3</v>
      </c>
      <c r="O18" t="s">
        <v>70</v>
      </c>
      <c r="P18">
        <f>P17*O3</f>
        <v>1.1845074635603449E-2</v>
      </c>
      <c r="S18" t="s">
        <v>70</v>
      </c>
      <c r="T18">
        <f>T17*S3</f>
        <v>1.1314196373768199E-2</v>
      </c>
      <c r="W18" t="s">
        <v>70</v>
      </c>
      <c r="X18">
        <f>X17*W3</f>
        <v>9.25702873919825E-3</v>
      </c>
      <c r="AA18" t="s">
        <v>70</v>
      </c>
      <c r="AB18">
        <f>AB17*AA3</f>
        <v>1.063855180413876E-2</v>
      </c>
      <c r="AE18" t="s">
        <v>70</v>
      </c>
      <c r="AF18">
        <f>AF17*AE3</f>
        <v>1.0967082619142239E-2</v>
      </c>
      <c r="AI18" t="s">
        <v>70</v>
      </c>
      <c r="AJ18">
        <f>AJ17*AI3</f>
        <v>1.1303470157186862E-2</v>
      </c>
      <c r="AM18" t="s">
        <v>70</v>
      </c>
      <c r="AN18">
        <f>AN17*AM3</f>
        <v>1.1426081255832391E-2</v>
      </c>
      <c r="AQ18" t="s">
        <v>70</v>
      </c>
      <c r="AR18">
        <f>AR17*AQ3</f>
        <v>1.1422652392387636E-2</v>
      </c>
    </row>
    <row r="19" spans="1:44">
      <c r="G19" t="s">
        <v>71</v>
      </c>
      <c r="H19">
        <f>G2+H18</f>
        <v>1.1710155386832417</v>
      </c>
      <c r="K19" t="s">
        <v>71</v>
      </c>
      <c r="L19">
        <f>K2+L18</f>
        <v>1.1595371983083935</v>
      </c>
      <c r="O19" t="s">
        <v>71</v>
      </c>
      <c r="P19">
        <f>O2+P18</f>
        <v>1.1692028214414456</v>
      </c>
      <c r="S19" t="s">
        <v>71</v>
      </c>
      <c r="T19">
        <f>S2+T18</f>
        <v>1.1759585913370856</v>
      </c>
      <c r="W19" t="s">
        <v>71</v>
      </c>
      <c r="X19">
        <f>W2+X18</f>
        <v>1.1735859668557171</v>
      </c>
      <c r="AA19" t="s">
        <v>71</v>
      </c>
      <c r="AB19">
        <f>AA2+AB18</f>
        <v>1.171872592965614</v>
      </c>
      <c r="AE19" t="s">
        <v>71</v>
      </c>
      <c r="AF19">
        <f>AE2+AF18</f>
        <v>1.1711807630162534</v>
      </c>
      <c r="AI19" t="s">
        <v>71</v>
      </c>
      <c r="AJ19">
        <f>AI2+AJ18</f>
        <v>1.1716825404439617</v>
      </c>
      <c r="AM19" t="s">
        <v>71</v>
      </c>
      <c r="AN19">
        <f>AM2+AN18</f>
        <v>1.1715900370673062</v>
      </c>
      <c r="AQ19" t="s">
        <v>71</v>
      </c>
      <c r="AR19">
        <f>AQ2+AR18</f>
        <v>1.171546594557358</v>
      </c>
    </row>
    <row r="20" spans="1:44">
      <c r="G20" t="s">
        <v>72</v>
      </c>
      <c r="H20">
        <f>G2-H18</f>
        <v>1.1508855504521613</v>
      </c>
      <c r="K20" t="s">
        <v>72</v>
      </c>
      <c r="L20">
        <f>K2-L18</f>
        <v>1.1412059795755556</v>
      </c>
      <c r="O20" t="s">
        <v>72</v>
      </c>
      <c r="P20">
        <f>O2-P18</f>
        <v>1.1455126721702389</v>
      </c>
      <c r="S20" t="s">
        <v>72</v>
      </c>
      <c r="T20">
        <f>S2-T18</f>
        <v>1.1533301985895492</v>
      </c>
      <c r="W20" t="s">
        <v>72</v>
      </c>
      <c r="X20">
        <f>W2-X18</f>
        <v>1.1550719093773207</v>
      </c>
      <c r="AA20" t="s">
        <v>72</v>
      </c>
      <c r="AB20">
        <f>AA2-AB18</f>
        <v>1.1505954893573365</v>
      </c>
      <c r="AE20" t="s">
        <v>72</v>
      </c>
      <c r="AF20">
        <f>AE2-AF18</f>
        <v>1.1492465977779691</v>
      </c>
      <c r="AI20" t="s">
        <v>72</v>
      </c>
      <c r="AJ20">
        <f>AI2-AJ18</f>
        <v>1.1490756001295881</v>
      </c>
      <c r="AM20" t="s">
        <v>72</v>
      </c>
      <c r="AN20">
        <f>AM2-AN18</f>
        <v>1.1487378745556414</v>
      </c>
      <c r="AQ20" t="s">
        <v>72</v>
      </c>
      <c r="AR20">
        <f>AQ2-AR18</f>
        <v>1.1487012897725826</v>
      </c>
    </row>
    <row r="21" spans="1:44">
      <c r="G21" t="s">
        <v>63</v>
      </c>
      <c r="H21" s="45">
        <f>LN(G2)</f>
        <v>0.14923910453688999</v>
      </c>
      <c r="K21" t="s">
        <v>63</v>
      </c>
      <c r="L21" s="45">
        <f>LN(K2)</f>
        <v>0.14008501100197779</v>
      </c>
      <c r="O21" t="s">
        <v>63</v>
      </c>
      <c r="P21" s="45">
        <f>LN(O2)</f>
        <v>0.14613960249780777</v>
      </c>
      <c r="S21" t="s">
        <v>63</v>
      </c>
      <c r="T21" s="45">
        <f>LN(S2)</f>
        <v>0.15241580004750374</v>
      </c>
      <c r="W21" t="s">
        <v>63</v>
      </c>
      <c r="X21" s="45">
        <f>LN(W2)</f>
        <v>0.15214490227100538</v>
      </c>
      <c r="AA21" t="s">
        <v>63</v>
      </c>
      <c r="AB21" s="45">
        <f>LN(AA2)</f>
        <v>0.1494832682411229</v>
      </c>
      <c r="AE21" t="s">
        <v>63</v>
      </c>
      <c r="AF21" s="45">
        <f>LN(AE2)</f>
        <v>0.14860419539309211</v>
      </c>
      <c r="AI21" t="s">
        <v>63</v>
      </c>
      <c r="AJ21" s="45">
        <f>LN(AI2)</f>
        <v>0.14874673646575118</v>
      </c>
      <c r="AM21" t="s">
        <v>63</v>
      </c>
      <c r="AN21" s="45">
        <f>LN(AM2)</f>
        <v>0.14856133634733237</v>
      </c>
      <c r="AQ21" t="s">
        <v>63</v>
      </c>
      <c r="AR21" s="45">
        <f>LN(AQ2)</f>
        <v>0.14852684610451172</v>
      </c>
    </row>
    <row r="22" spans="1:44">
      <c r="G22" t="s">
        <v>73</v>
      </c>
      <c r="H22" s="45">
        <f>LN(H19)</f>
        <v>0.15787135411186268</v>
      </c>
      <c r="K22" t="s">
        <v>73</v>
      </c>
      <c r="L22" s="45">
        <f>LN(L19)</f>
        <v>0.14802095853425187</v>
      </c>
      <c r="O22" t="s">
        <v>73</v>
      </c>
      <c r="P22" s="45">
        <f>LN(P19)</f>
        <v>0.15632216739046642</v>
      </c>
      <c r="S22" t="s">
        <v>73</v>
      </c>
      <c r="T22" s="45">
        <f>LN(T19)</f>
        <v>0.16208363740844112</v>
      </c>
      <c r="W22" t="s">
        <v>73</v>
      </c>
      <c r="X22" s="45">
        <f>LN(X19)</f>
        <v>0.16006399042657429</v>
      </c>
      <c r="AA22" t="s">
        <v>73</v>
      </c>
      <c r="AB22" s="45">
        <f>LN(AB19)</f>
        <v>0.15860297617185304</v>
      </c>
      <c r="AE22" t="s">
        <v>73</v>
      </c>
      <c r="AF22" s="45">
        <f>LN(AF19)</f>
        <v>0.15801243906974249</v>
      </c>
      <c r="AI22" t="s">
        <v>73</v>
      </c>
      <c r="AJ22" s="45">
        <f>LN(AJ19)</f>
        <v>0.15844078453457552</v>
      </c>
      <c r="AM22" t="s">
        <v>73</v>
      </c>
      <c r="AN22" s="45">
        <f>LN(AN19)</f>
        <v>0.15836183223718489</v>
      </c>
      <c r="AQ22" t="s">
        <v>73</v>
      </c>
      <c r="AR22" s="45">
        <f>LN(AR19)</f>
        <v>0.15832475159121068</v>
      </c>
    </row>
    <row r="23" spans="1:44">
      <c r="G23" t="s">
        <v>74</v>
      </c>
      <c r="H23" s="45">
        <f>LN(H20)</f>
        <v>0.1405316899149372</v>
      </c>
      <c r="K23" t="s">
        <v>74</v>
      </c>
      <c r="L23" s="45">
        <f>LN(L20)</f>
        <v>0.1320855800696947</v>
      </c>
      <c r="O23" t="s">
        <v>74</v>
      </c>
      <c r="P23" s="45">
        <f>LN(P20)</f>
        <v>0.13585228541699679</v>
      </c>
      <c r="S23" t="s">
        <v>74</v>
      </c>
      <c r="T23" s="45">
        <f>LN(T20)</f>
        <v>0.14265358241188947</v>
      </c>
      <c r="W23" t="s">
        <v>74</v>
      </c>
      <c r="X23" s="45">
        <f>LN(X20)</f>
        <v>0.14416260123687674</v>
      </c>
      <c r="AA23" t="s">
        <v>74</v>
      </c>
      <c r="AB23" s="45">
        <f>LN(AB20)</f>
        <v>0.14027962518675272</v>
      </c>
      <c r="AE23" t="s">
        <v>74</v>
      </c>
      <c r="AF23" s="45">
        <f>LN(AF20)</f>
        <v>0.13910659531519284</v>
      </c>
      <c r="AI23" t="s">
        <v>74</v>
      </c>
      <c r="AJ23" s="45">
        <f>LN(AJ20)</f>
        <v>0.13895779315955756</v>
      </c>
      <c r="AM23" t="s">
        <v>74</v>
      </c>
      <c r="AN23" s="45">
        <f>LN(AN20)</f>
        <v>0.13866383929419879</v>
      </c>
      <c r="AQ23" t="s">
        <v>74</v>
      </c>
      <c r="AR23" s="45">
        <f>LN(AR20)</f>
        <v>0.13863199097923146</v>
      </c>
    </row>
    <row r="24" spans="1:44">
      <c r="G24" t="s">
        <v>75</v>
      </c>
      <c r="H24" s="45">
        <f>H22-H21</f>
        <v>8.6322495749726891E-3</v>
      </c>
      <c r="K24" t="s">
        <v>75</v>
      </c>
      <c r="L24" s="45">
        <f>L22-L21</f>
        <v>7.9359475322740847E-3</v>
      </c>
      <c r="O24" t="s">
        <v>75</v>
      </c>
      <c r="P24" s="45">
        <f>P22-P21</f>
        <v>1.0182564892658647E-2</v>
      </c>
      <c r="S24" t="s">
        <v>75</v>
      </c>
      <c r="T24" s="45">
        <f>T22-T21</f>
        <v>9.6678373609373758E-3</v>
      </c>
      <c r="W24" t="s">
        <v>75</v>
      </c>
      <c r="X24" s="45">
        <f>X22-X21</f>
        <v>7.9190881555689097E-3</v>
      </c>
      <c r="AA24" t="s">
        <v>75</v>
      </c>
      <c r="AB24" s="45">
        <f>AB22-AB21</f>
        <v>9.1197079307301365E-3</v>
      </c>
      <c r="AE24" t="s">
        <v>75</v>
      </c>
      <c r="AF24" s="45">
        <f>AF22-AF21</f>
        <v>9.4082436766503852E-3</v>
      </c>
      <c r="AI24" t="s">
        <v>75</v>
      </c>
      <c r="AJ24" s="45">
        <f>AJ22-AJ21</f>
        <v>9.6940480688243458E-3</v>
      </c>
      <c r="AM24" t="s">
        <v>75</v>
      </c>
      <c r="AN24" s="45">
        <f>AN22-AN21</f>
        <v>9.8004958898525174E-3</v>
      </c>
      <c r="AQ24" t="s">
        <v>75</v>
      </c>
      <c r="AR24" s="45">
        <f>AR22-AR21</f>
        <v>9.7979054866989546E-3</v>
      </c>
    </row>
    <row r="25" spans="1:44">
      <c r="G25" t="s">
        <v>76</v>
      </c>
      <c r="H25" s="45">
        <f>H21-H23</f>
        <v>8.7074146219527915E-3</v>
      </c>
      <c r="K25" t="s">
        <v>76</v>
      </c>
      <c r="L25" s="45">
        <f>L21-L23</f>
        <v>7.9994309322830859E-3</v>
      </c>
      <c r="O25" t="s">
        <v>76</v>
      </c>
      <c r="P25" s="45">
        <f>P21-P23</f>
        <v>1.0287317080810987E-2</v>
      </c>
      <c r="S25" t="s">
        <v>76</v>
      </c>
      <c r="T25" s="45">
        <f>T21-T23</f>
        <v>9.7622176356142731E-3</v>
      </c>
      <c r="W25" t="s">
        <v>76</v>
      </c>
      <c r="X25" s="45">
        <f>X21-X23</f>
        <v>7.9823010341286416E-3</v>
      </c>
      <c r="AA25" t="s">
        <v>76</v>
      </c>
      <c r="AB25" s="45">
        <f>AB21-AB23</f>
        <v>9.2036430543701864E-3</v>
      </c>
      <c r="AE25" t="s">
        <v>76</v>
      </c>
      <c r="AF25" s="45">
        <f>AF21-AF23</f>
        <v>9.4976000778992653E-3</v>
      </c>
      <c r="AI25" t="s">
        <v>76</v>
      </c>
      <c r="AJ25" s="45">
        <f>AJ21-AJ23</f>
        <v>9.7889433061936204E-3</v>
      </c>
      <c r="AM25" t="s">
        <v>76</v>
      </c>
      <c r="AN25" s="45">
        <f>AN21-AN23</f>
        <v>9.897497053133586E-3</v>
      </c>
      <c r="AQ25" t="s">
        <v>76</v>
      </c>
      <c r="AR25" s="45">
        <f>AR21-AR23</f>
        <v>9.8948551252802663E-3</v>
      </c>
    </row>
    <row r="26" spans="1:44">
      <c r="G26" t="s">
        <v>77</v>
      </c>
      <c r="H26" s="46">
        <f>AVERAGE(H24:H25)</f>
        <v>8.6698320984627403E-3</v>
      </c>
      <c r="K26" t="s">
        <v>77</v>
      </c>
      <c r="L26" s="46">
        <f>AVERAGE(L24:L25)</f>
        <v>7.9676892322785853E-3</v>
      </c>
      <c r="O26" t="s">
        <v>77</v>
      </c>
      <c r="P26" s="46">
        <f>AVERAGE(P24:P25)</f>
        <v>1.0234940986734817E-2</v>
      </c>
      <c r="S26" t="s">
        <v>77</v>
      </c>
      <c r="T26" s="46">
        <f>AVERAGE(T24:T25)</f>
        <v>9.7150274982758245E-3</v>
      </c>
      <c r="W26" t="s">
        <v>77</v>
      </c>
      <c r="X26" s="46">
        <f>AVERAGE(X24:X25)</f>
        <v>7.9506945948487756E-3</v>
      </c>
      <c r="AA26" t="s">
        <v>77</v>
      </c>
      <c r="AB26" s="46">
        <f>AVERAGE(AB24:AB25)</f>
        <v>9.1616754925501614E-3</v>
      </c>
      <c r="AE26" t="s">
        <v>77</v>
      </c>
      <c r="AF26" s="46">
        <f>AVERAGE(AF24:AF25)</f>
        <v>9.4529218772748252E-3</v>
      </c>
      <c r="AI26" t="s">
        <v>77</v>
      </c>
      <c r="AJ26" s="46">
        <f>AVERAGE(AJ24:AJ25)</f>
        <v>9.7414956875089831E-3</v>
      </c>
      <c r="AM26" t="s">
        <v>77</v>
      </c>
      <c r="AN26" s="46">
        <f>AVERAGE(AN24:AN25)</f>
        <v>9.8489964714930517E-3</v>
      </c>
      <c r="AQ26" t="s">
        <v>77</v>
      </c>
      <c r="AR26" s="46">
        <f>AVERAGE(AR24:AR25)</f>
        <v>9.8463803059896104E-3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CR29"/>
  <sheetViews>
    <sheetView workbookViewId="0">
      <selection activeCell="F1" sqref="F1"/>
    </sheetView>
  </sheetViews>
  <sheetFormatPr defaultRowHeight="15"/>
  <sheetData>
    <row r="1" spans="2:96" ht="16.5" thickTop="1" thickBot="1">
      <c r="B1" s="22" t="s">
        <v>56</v>
      </c>
      <c r="C1" s="22" t="s">
        <v>57</v>
      </c>
      <c r="D1" s="22" t="s">
        <v>58</v>
      </c>
      <c r="E1" s="22" t="s">
        <v>0</v>
      </c>
      <c r="F1" s="22" t="s">
        <v>52</v>
      </c>
      <c r="G1" s="40">
        <f>LN(G2)</f>
        <v>-4.1277204032599518E-2</v>
      </c>
      <c r="H1" s="41">
        <f>G4</f>
        <v>4.6731796537038808E-2</v>
      </c>
      <c r="I1" t="s">
        <v>0</v>
      </c>
      <c r="J1" t="s">
        <v>52</v>
      </c>
      <c r="K1" s="42">
        <f>LN(K2)</f>
        <v>-3.6281477166699001E-2</v>
      </c>
      <c r="L1" s="43">
        <f>K4</f>
        <v>2.9783760530034117E-2</v>
      </c>
      <c r="M1" t="s">
        <v>0</v>
      </c>
      <c r="N1" t="s">
        <v>52</v>
      </c>
      <c r="O1" s="42">
        <f>LN(O2)</f>
        <v>-2.9144998829493538E-2</v>
      </c>
      <c r="P1" s="43">
        <f>O4</f>
        <v>2.2731636070429148E-2</v>
      </c>
      <c r="Q1" t="s">
        <v>0</v>
      </c>
      <c r="R1" t="s">
        <v>52</v>
      </c>
      <c r="S1" s="42">
        <f>LN(S2)</f>
        <v>-5.1733832574582472E-2</v>
      </c>
      <c r="T1" s="43">
        <f>S4</f>
        <v>6.7554300302120882E-2</v>
      </c>
      <c r="U1" t="s">
        <v>0</v>
      </c>
      <c r="V1" t="s">
        <v>52</v>
      </c>
      <c r="W1" s="42">
        <f>LN(W2)</f>
        <v>-2.9019258258966556E-2</v>
      </c>
      <c r="X1" s="43">
        <f>W4</f>
        <v>2.2561054843672053E-2</v>
      </c>
      <c r="Y1" t="s">
        <v>0</v>
      </c>
      <c r="Z1" t="s">
        <v>52</v>
      </c>
      <c r="AA1" s="42">
        <f>LN(AA2)</f>
        <v>-4.1982198846697641E-2</v>
      </c>
      <c r="AB1" s="43">
        <f>AA4</f>
        <v>4.5056955384810533E-2</v>
      </c>
      <c r="AC1" t="s">
        <v>0</v>
      </c>
      <c r="AD1" t="s">
        <v>52</v>
      </c>
      <c r="AE1" s="42">
        <f>LN(AE2)</f>
        <v>-4.0294610142144908E-2</v>
      </c>
      <c r="AF1" s="43">
        <f>AE4</f>
        <v>4.4039149626263242E-2</v>
      </c>
      <c r="AG1" t="s">
        <v>0</v>
      </c>
      <c r="AH1" t="s">
        <v>52</v>
      </c>
      <c r="AI1" s="42">
        <f>LN(AI2)</f>
        <v>-4.9831698906764331E-2</v>
      </c>
      <c r="AJ1" s="43">
        <f>AI4</f>
        <v>8.7071715910689781E-2</v>
      </c>
      <c r="AK1" t="s">
        <v>0</v>
      </c>
      <c r="AL1" t="s">
        <v>52</v>
      </c>
      <c r="AM1" s="42">
        <f>LN(AM2)</f>
        <v>-4.1304653770633769E-2</v>
      </c>
      <c r="AN1" s="43">
        <f>AM4</f>
        <v>4.6774492712875676E-2</v>
      </c>
      <c r="AO1" t="s">
        <v>0</v>
      </c>
      <c r="AP1" t="s">
        <v>52</v>
      </c>
      <c r="AQ1" s="42">
        <f>LN(AQ2)</f>
        <v>-4.2465421532229507E-2</v>
      </c>
      <c r="AR1" s="43">
        <f>AQ4</f>
        <v>5.4261610841210499E-2</v>
      </c>
      <c r="AS1" t="s">
        <v>0</v>
      </c>
      <c r="AT1" t="s">
        <v>52</v>
      </c>
      <c r="AU1" s="42">
        <f>LN(AU2)</f>
        <v>-4.044736095202911E-2</v>
      </c>
      <c r="AV1" s="43">
        <f>AU4</f>
        <v>4.9575860421458715E-2</v>
      </c>
      <c r="AW1" t="s">
        <v>0</v>
      </c>
      <c r="AX1" t="s">
        <v>52</v>
      </c>
      <c r="AY1" s="42">
        <f>LN(AY2)</f>
        <v>-4.044736095202911E-2</v>
      </c>
      <c r="AZ1" s="43">
        <f>AY4</f>
        <v>4.9575860421458715E-2</v>
      </c>
      <c r="BA1" t="s">
        <v>0</v>
      </c>
      <c r="BB1" t="s">
        <v>52</v>
      </c>
      <c r="BC1" s="42">
        <f>LN(BC2)</f>
        <v>-4.2543384457014249E-2</v>
      </c>
      <c r="BD1" s="43">
        <f>BC4</f>
        <v>5.0300942102807562E-2</v>
      </c>
      <c r="BE1" t="s">
        <v>0</v>
      </c>
      <c r="BF1" t="s">
        <v>52</v>
      </c>
      <c r="BG1" s="42">
        <f>LN(BG2)</f>
        <v>-4.2503459022112097E-2</v>
      </c>
      <c r="BH1" s="43">
        <f>BG4</f>
        <v>5.0153607149959541E-2</v>
      </c>
      <c r="BI1" t="s">
        <v>0</v>
      </c>
      <c r="BJ1" t="s">
        <v>52</v>
      </c>
      <c r="BK1" s="42">
        <f>LN(BK2)</f>
        <v>-4.2094725355155627E-2</v>
      </c>
      <c r="BL1" s="43">
        <f>BK4</f>
        <v>4.8769944614291044E-2</v>
      </c>
      <c r="BM1" t="s">
        <v>0</v>
      </c>
      <c r="BN1" t="s">
        <v>52</v>
      </c>
      <c r="BO1" s="42">
        <f>LN(BO2)</f>
        <v>-4.3640994257948991E-2</v>
      </c>
      <c r="BP1" s="43">
        <f>BO4</f>
        <v>5.5333308860154702E-2</v>
      </c>
      <c r="BQ1" t="s">
        <v>0</v>
      </c>
      <c r="BR1" t="s">
        <v>52</v>
      </c>
      <c r="BS1" s="42">
        <f>LN(BS2)</f>
        <v>-4.1755823747699684E-2</v>
      </c>
      <c r="BT1" s="43">
        <f>BS4</f>
        <v>4.7150034435301913E-2</v>
      </c>
      <c r="BU1" t="s">
        <v>0</v>
      </c>
      <c r="BV1" t="s">
        <v>52</v>
      </c>
      <c r="BW1" s="42">
        <f>LN(BW2)</f>
        <v>-5.049989150421761E-2</v>
      </c>
      <c r="BX1" s="43">
        <f>BW4</f>
        <v>7.3857017113417703E-2</v>
      </c>
      <c r="BY1" t="s">
        <v>0</v>
      </c>
      <c r="BZ1" t="s">
        <v>52</v>
      </c>
      <c r="CA1" s="42">
        <f>LN(CA2)</f>
        <v>-4.5654601505891006E-2</v>
      </c>
      <c r="CB1" s="43">
        <f>CA4</f>
        <v>5.6542383086842167E-2</v>
      </c>
      <c r="CC1" t="s">
        <v>0</v>
      </c>
      <c r="CD1" t="s">
        <v>52</v>
      </c>
      <c r="CE1" s="42">
        <f>LN(CE2)</f>
        <v>-4.715875418130807E-2</v>
      </c>
      <c r="CF1" s="43">
        <f>CE4</f>
        <v>5.9656593396599386E-2</v>
      </c>
      <c r="CG1" t="s">
        <v>0</v>
      </c>
      <c r="CH1" t="s">
        <v>52</v>
      </c>
      <c r="CI1" s="42">
        <f>LN(CI2)</f>
        <v>-5.193326907077514E-2</v>
      </c>
      <c r="CJ1" s="43">
        <f>CI4</f>
        <v>7.29172232267149E-2</v>
      </c>
      <c r="CK1" t="s">
        <v>0</v>
      </c>
      <c r="CL1" t="s">
        <v>52</v>
      </c>
      <c r="CM1" s="42">
        <f>LN(CM2)</f>
        <v>-2.8694685728434938E-2</v>
      </c>
      <c r="CN1" s="43">
        <f>CM4</f>
        <v>2.2263549001708596E-2</v>
      </c>
      <c r="CO1" t="s">
        <v>0</v>
      </c>
      <c r="CP1" t="s">
        <v>52</v>
      </c>
      <c r="CQ1" s="42">
        <f>LN(CQ2)</f>
        <v>-2.1628278101756861E-2</v>
      </c>
      <c r="CR1" s="43">
        <f>CQ4</f>
        <v>1.0313389287061594E-2</v>
      </c>
    </row>
    <row r="2" spans="2:96" ht="15.75" thickTop="1">
      <c r="B2">
        <v>-3.6281477166699001E-2</v>
      </c>
      <c r="C2" s="44">
        <v>2.9783760530034117E-2</v>
      </c>
      <c r="D2">
        <v>0.58326322220683258</v>
      </c>
      <c r="E2">
        <v>1973</v>
      </c>
      <c r="F2">
        <v>1440000000000</v>
      </c>
      <c r="G2">
        <f t="array" ref="G2:H6">LOGEST(F2:F23,E2:E23,TRUE, TRUE)</f>
        <v>0.95956309831659492</v>
      </c>
      <c r="H2">
        <v>2.5837989725091282E+47</v>
      </c>
      <c r="I2">
        <v>1977</v>
      </c>
      <c r="J2">
        <v>2710000000000</v>
      </c>
      <c r="K2">
        <f t="array" ref="K2:L6">LOGEST(J2:J22,I2:I22,TRUE, TRUE)</f>
        <v>0.96436880747677811</v>
      </c>
      <c r="L2">
        <v>1.2517282490770544E+43</v>
      </c>
      <c r="M2">
        <v>1973</v>
      </c>
      <c r="N2">
        <v>1440000000000</v>
      </c>
      <c r="O2">
        <f t="array" ref="O2:P6">LOGEST(N2:N22,M2:M22,TRUE, TRUE)</f>
        <v>0.97127562042766358</v>
      </c>
      <c r="P2">
        <v>8.4363885882600379E+36</v>
      </c>
      <c r="Q2">
        <v>1973</v>
      </c>
      <c r="R2">
        <v>1440000000000</v>
      </c>
      <c r="S2">
        <f t="array" ref="S2:T6">LOGEST(R2:R22,Q2:Q22,TRUE, TRUE)</f>
        <v>0.94958158089388389</v>
      </c>
      <c r="T2">
        <v>2.8192085285984969E+56</v>
      </c>
      <c r="U2">
        <v>1973</v>
      </c>
      <c r="V2">
        <v>1440000000000</v>
      </c>
      <c r="W2">
        <f t="array" ref="W2:X6">LOGEST(V2:V22,U2:U22,TRUE, TRUE)</f>
        <v>0.97139775685690632</v>
      </c>
      <c r="X2">
        <v>6.5686563582016951E+36</v>
      </c>
      <c r="Y2">
        <v>1973</v>
      </c>
      <c r="Z2">
        <v>1440000000000</v>
      </c>
      <c r="AA2">
        <f t="array" ref="AA2:AB6">LOGEST(Z2:Z22,Y2:Y22,TRUE, TRUE)</f>
        <v>0.95888684971237026</v>
      </c>
      <c r="AB2">
        <v>1.0514392603957591E+48</v>
      </c>
      <c r="AC2">
        <v>1973</v>
      </c>
      <c r="AD2">
        <v>1440000000000</v>
      </c>
      <c r="AE2">
        <f t="array" ref="AE2:AF6">LOGEST(AD2:AD22,AC2:AC22,TRUE, TRUE)</f>
        <v>0.96050642253091378</v>
      </c>
      <c r="AF2">
        <v>3.6329814379571007E+46</v>
      </c>
      <c r="AG2">
        <v>1973</v>
      </c>
      <c r="AH2">
        <v>1440000000000</v>
      </c>
      <c r="AI2">
        <f t="array" ref="AI2:AJ6">LOGEST(AH2:AH22,AG2:AG22,TRUE, TRUE)</f>
        <v>0.95138953092544065</v>
      </c>
      <c r="AJ2">
        <v>7.0059399462324234E+54</v>
      </c>
      <c r="AK2">
        <v>1973</v>
      </c>
      <c r="AL2">
        <v>1440000000000</v>
      </c>
      <c r="AM2">
        <f t="array" ref="AM2:AN6">LOGEST(AL2:AL22,AK2:AK22,TRUE, TRUE)</f>
        <v>0.95953675892242518</v>
      </c>
      <c r="AN2">
        <v>2.7335246891037182E+47</v>
      </c>
      <c r="AO2">
        <v>1973</v>
      </c>
      <c r="AP2">
        <v>1440000000000</v>
      </c>
      <c r="AQ2">
        <f t="array" ref="AQ2:AR6">LOGEST(AP2:AP22,AO2:AO22,TRUE, TRUE)</f>
        <v>0.95842360576773666</v>
      </c>
      <c r="AR2">
        <v>2.9596789653923141E+48</v>
      </c>
      <c r="AS2">
        <v>1973</v>
      </c>
      <c r="AT2">
        <v>1440000000000</v>
      </c>
      <c r="AU2">
        <f t="array" ref="AU2:AV6">LOGEST(AT2:AT22,AS2:AS22,TRUE, TRUE)</f>
        <v>0.96035971560205957</v>
      </c>
      <c r="AV2">
        <v>5.3865412455301955E+46</v>
      </c>
      <c r="AW2">
        <v>1973</v>
      </c>
      <c r="AX2">
        <v>1440000000000</v>
      </c>
      <c r="AY2">
        <f t="array" ref="AY2:AZ6">LOGEST(AX2:AX22,AW2:AW22,TRUE, TRUE)</f>
        <v>0.96035971560205957</v>
      </c>
      <c r="AZ2">
        <v>5.3865412455301955E+46</v>
      </c>
      <c r="BA2">
        <v>1973</v>
      </c>
      <c r="BB2">
        <v>1440000000000</v>
      </c>
      <c r="BC2">
        <f t="array" ref="BC2:BD6">LOGEST(BB2:BB22,BA2:BA22,TRUE, TRUE)</f>
        <v>0.95834888717292621</v>
      </c>
      <c r="BD2">
        <v>3.0815986933013551E+48</v>
      </c>
      <c r="BE2">
        <v>1973</v>
      </c>
      <c r="BF2">
        <v>1440000000000</v>
      </c>
      <c r="BG2">
        <f t="array" ref="BG2:BH6">LOGEST(BF2:BF22,BE2:BE22,TRUE, TRUE)</f>
        <v>0.95838715043286815</v>
      </c>
      <c r="BH2">
        <v>2.8499099469592254E+48</v>
      </c>
      <c r="BI2">
        <v>1973</v>
      </c>
      <c r="BJ2">
        <v>1440000000000</v>
      </c>
      <c r="BK2">
        <f t="array" ref="BK2:BL6">LOGEST(BJ2:BJ22,BI2:BI22,TRUE, TRUE)</f>
        <v>0.95877895559375392</v>
      </c>
      <c r="BL2">
        <v>1.2803311122090068E+48</v>
      </c>
      <c r="BM2">
        <v>1973</v>
      </c>
      <c r="BN2">
        <v>1440000000000</v>
      </c>
      <c r="BO2">
        <f t="array" ref="BO2:BP6">LOGEST(BN2:BN22,BM2:BM22,TRUE, TRUE)</f>
        <v>0.95729757111460256</v>
      </c>
      <c r="BP2">
        <v>2.6422460927496502E+49</v>
      </c>
      <c r="BQ2">
        <v>1973</v>
      </c>
      <c r="BR2">
        <v>1440000000000</v>
      </c>
      <c r="BS2">
        <f t="array" ref="BS2:BT6">LOGEST(BR2:BR22,BQ2:BQ22,TRUE, TRUE)</f>
        <v>0.95910394238916274</v>
      </c>
      <c r="BT2">
        <v>6.6464417074222314E+47</v>
      </c>
      <c r="BU2">
        <v>1973</v>
      </c>
      <c r="BV2">
        <v>1440000000000</v>
      </c>
      <c r="BW2">
        <f t="array" ref="BW2:BX6">LOGEST(BV2:BV22,BU2:BU22,TRUE, TRUE)</f>
        <v>0.95075403182512386</v>
      </c>
      <c r="BX2">
        <v>2.1356918319134307E+55</v>
      </c>
      <c r="BY2">
        <v>1973</v>
      </c>
      <c r="BZ2">
        <v>1440000000000</v>
      </c>
      <c r="CA2">
        <f t="array" ref="CA2:CB6">LOGEST(BZ2:BZ22,BY2:BY22,TRUE, TRUE)</f>
        <v>0.95537188922113592</v>
      </c>
      <c r="CB2">
        <v>1.4793327310494006E+51</v>
      </c>
      <c r="CC2">
        <v>1973</v>
      </c>
      <c r="CD2">
        <v>1440000000000</v>
      </c>
      <c r="CE2">
        <f t="array" ref="CE2:CF6">LOGEST(CD2:CD22,CC2:CC22,TRUE, TRUE)</f>
        <v>0.95393594424891404</v>
      </c>
      <c r="CF2">
        <v>2.920981404129665E+52</v>
      </c>
      <c r="CG2">
        <v>1973</v>
      </c>
      <c r="CH2">
        <v>1440000000000</v>
      </c>
      <c r="CI2">
        <f t="array" ref="CI2:CJ6">LOGEST(CH2:CH22,CG2:CG22,TRUE, TRUE)</f>
        <v>0.94939221855404976</v>
      </c>
      <c r="CJ2">
        <v>3.7403696930816849E+56</v>
      </c>
      <c r="CK2">
        <v>1973</v>
      </c>
      <c r="CL2">
        <v>1440000000000</v>
      </c>
      <c r="CM2">
        <f t="array" ref="CM2:CN6">LOGEST(CL2:CL22,CK2:CK22,TRUE, TRUE)</f>
        <v>0.97171309705761721</v>
      </c>
      <c r="CN2">
        <v>3.8683043789773214E+36</v>
      </c>
      <c r="CO2">
        <v>1973</v>
      </c>
      <c r="CP2">
        <v>1440000000000</v>
      </c>
      <c r="CQ2">
        <f t="array" ref="CQ2:CR6">LOGEST(CP2:CP22,CO2:CO22,TRUE, TRUE)</f>
        <v>0.97860393596192963</v>
      </c>
      <c r="CR2">
        <v>3.1022093203239894E+30</v>
      </c>
    </row>
    <row r="3" spans="2:96">
      <c r="B3">
        <v>-2.9144998829493538E-2</v>
      </c>
      <c r="C3" s="44">
        <v>2.2731636070429148E-2</v>
      </c>
      <c r="D3">
        <v>0.44194726983844101</v>
      </c>
      <c r="E3">
        <v>1977</v>
      </c>
      <c r="F3">
        <v>2710000000000</v>
      </c>
      <c r="G3">
        <v>4.1686610962309217E-2</v>
      </c>
      <c r="H3">
        <v>82.77296864235916</v>
      </c>
      <c r="I3">
        <v>1977</v>
      </c>
      <c r="J3">
        <v>375000000000</v>
      </c>
      <c r="K3">
        <v>4.7506459410178753E-2</v>
      </c>
      <c r="L3">
        <v>94.357275442966483</v>
      </c>
      <c r="M3">
        <v>1977</v>
      </c>
      <c r="N3">
        <v>375000000000</v>
      </c>
      <c r="O3">
        <v>4.3840834730790708E-2</v>
      </c>
      <c r="P3">
        <v>87.068311942323945</v>
      </c>
      <c r="Q3">
        <v>1977</v>
      </c>
      <c r="R3">
        <v>2710000000000</v>
      </c>
      <c r="S3">
        <v>4.4094368571136973E-2</v>
      </c>
      <c r="T3">
        <v>87.571832544400905</v>
      </c>
      <c r="U3">
        <v>1977</v>
      </c>
      <c r="V3">
        <v>2710000000000</v>
      </c>
      <c r="W3">
        <v>4.3820227303195847E-2</v>
      </c>
      <c r="X3">
        <v>87.027385396440962</v>
      </c>
      <c r="Y3">
        <v>1977</v>
      </c>
      <c r="Z3">
        <v>2710000000000</v>
      </c>
      <c r="AA3">
        <v>4.4340051661180817E-2</v>
      </c>
      <c r="AB3">
        <v>88.057659072922405</v>
      </c>
      <c r="AC3">
        <v>1977</v>
      </c>
      <c r="AD3">
        <v>2710000000000</v>
      </c>
      <c r="AE3">
        <v>4.3069591141676286E-2</v>
      </c>
      <c r="AF3">
        <v>85.526393224272155</v>
      </c>
      <c r="AG3">
        <v>1977</v>
      </c>
      <c r="AH3">
        <v>2710000000000</v>
      </c>
      <c r="AI3">
        <v>3.7017635348018836E-2</v>
      </c>
      <c r="AJ3">
        <v>73.506828288662518</v>
      </c>
      <c r="AK3">
        <v>1977</v>
      </c>
      <c r="AL3">
        <v>2710000000000</v>
      </c>
      <c r="AM3">
        <v>4.2777506910360884E-2</v>
      </c>
      <c r="AN3">
        <v>84.940276202145043</v>
      </c>
      <c r="AO3">
        <v>1977</v>
      </c>
      <c r="AP3">
        <v>2710000000000</v>
      </c>
      <c r="AQ3">
        <v>4.0672213339005302E-2</v>
      </c>
      <c r="AR3">
        <v>80.759943350764416</v>
      </c>
      <c r="AS3">
        <v>1977</v>
      </c>
      <c r="AT3">
        <v>2710000000000</v>
      </c>
      <c r="AU3">
        <v>4.0629080078184741E-2</v>
      </c>
      <c r="AV3">
        <v>80.672362063937555</v>
      </c>
      <c r="AW3">
        <v>1977</v>
      </c>
      <c r="AX3">
        <v>2710000000000</v>
      </c>
      <c r="AY3">
        <v>4.0629080078184741E-2</v>
      </c>
      <c r="AZ3">
        <v>80.672362063937555</v>
      </c>
      <c r="BA3">
        <v>1977</v>
      </c>
      <c r="BB3">
        <v>2710000000000</v>
      </c>
      <c r="BC3">
        <v>4.2409209750480827E-2</v>
      </c>
      <c r="BD3">
        <v>84.204934703412633</v>
      </c>
      <c r="BE3">
        <v>1977</v>
      </c>
      <c r="BF3">
        <v>2710000000000</v>
      </c>
      <c r="BG3">
        <v>4.243488961575681E-2</v>
      </c>
      <c r="BH3">
        <v>84.255922953169673</v>
      </c>
      <c r="BI3">
        <v>1977</v>
      </c>
      <c r="BJ3">
        <v>2710000000000</v>
      </c>
      <c r="BK3">
        <v>4.2649852214318447E-2</v>
      </c>
      <c r="BL3">
        <v>84.682738535965427</v>
      </c>
      <c r="BM3">
        <v>1977</v>
      </c>
      <c r="BN3">
        <v>2710000000000</v>
      </c>
      <c r="BO3">
        <v>4.1367932539238927E-2</v>
      </c>
      <c r="BP3">
        <v>82.137443229351817</v>
      </c>
      <c r="BQ3">
        <v>1977</v>
      </c>
      <c r="BR3">
        <v>2710000000000</v>
      </c>
      <c r="BS3">
        <v>4.306371666996902E-2</v>
      </c>
      <c r="BT3">
        <v>85.500374052329761</v>
      </c>
      <c r="BU3">
        <v>1977</v>
      </c>
      <c r="BV3">
        <v>2710000000000</v>
      </c>
      <c r="BW3">
        <v>4.1025773975561654E-2</v>
      </c>
      <c r="BX3">
        <v>81.45220592187826</v>
      </c>
      <c r="BY3">
        <v>1977</v>
      </c>
      <c r="BZ3">
        <v>2710000000000</v>
      </c>
      <c r="CA3">
        <v>4.2784050590006888E-2</v>
      </c>
      <c r="CB3">
        <v>84.943072637829232</v>
      </c>
      <c r="CC3">
        <v>1977</v>
      </c>
      <c r="CD3">
        <v>2710000000000</v>
      </c>
      <c r="CE3">
        <v>4.2953597180259318E-2</v>
      </c>
      <c r="CF3">
        <v>85.277638229270167</v>
      </c>
      <c r="CG3">
        <v>1977</v>
      </c>
      <c r="CH3">
        <v>2710000000000</v>
      </c>
      <c r="CI3">
        <v>4.248279249843593E-2</v>
      </c>
      <c r="CJ3">
        <v>84.340900000321597</v>
      </c>
      <c r="CK3">
        <v>1977</v>
      </c>
      <c r="CL3">
        <v>2710000000000</v>
      </c>
      <c r="CM3">
        <v>4.362529507067596E-2</v>
      </c>
      <c r="CN3">
        <v>86.604934288359445</v>
      </c>
      <c r="CO3">
        <v>1977</v>
      </c>
      <c r="CP3">
        <v>2710000000000</v>
      </c>
      <c r="CQ3">
        <v>4.8606380992828609E-2</v>
      </c>
      <c r="CR3">
        <v>96.479414794941604</v>
      </c>
    </row>
    <row r="4" spans="2:96" ht="15.75" thickBot="1">
      <c r="B4">
        <v>-5.1733832574582472E-2</v>
      </c>
      <c r="C4" s="44">
        <v>6.7554300302120882E-2</v>
      </c>
      <c r="D4">
        <v>1.3765216635737314</v>
      </c>
      <c r="E4">
        <v>1977</v>
      </c>
      <c r="F4">
        <v>375000000000</v>
      </c>
      <c r="G4">
        <v>4.6731796537038808E-2</v>
      </c>
      <c r="H4">
        <v>1.2262654828542672</v>
      </c>
      <c r="I4">
        <v>1977</v>
      </c>
      <c r="J4">
        <v>2740000000000</v>
      </c>
      <c r="K4">
        <v>2.9783760530034117E-2</v>
      </c>
      <c r="L4">
        <v>1.256218557733715</v>
      </c>
      <c r="M4">
        <v>1977</v>
      </c>
      <c r="N4">
        <v>2740000000000</v>
      </c>
      <c r="O4">
        <v>2.2731636070429148E-2</v>
      </c>
      <c r="P4">
        <v>1.2306708765690741</v>
      </c>
      <c r="Q4">
        <v>1977</v>
      </c>
      <c r="R4">
        <v>2740000000000</v>
      </c>
      <c r="S4">
        <v>6.7554300302120882E-2</v>
      </c>
      <c r="T4">
        <v>1.2377879106186045</v>
      </c>
      <c r="U4">
        <v>1977</v>
      </c>
      <c r="V4">
        <v>375000000000</v>
      </c>
      <c r="W4">
        <v>2.2561054843672053E-2</v>
      </c>
      <c r="X4">
        <v>1.2300923985100287</v>
      </c>
      <c r="Y4">
        <v>1977</v>
      </c>
      <c r="Z4">
        <v>375000000000</v>
      </c>
      <c r="AA4">
        <v>4.5056955384810533E-2</v>
      </c>
      <c r="AB4">
        <v>1.2580018779789293</v>
      </c>
      <c r="AC4">
        <v>1977</v>
      </c>
      <c r="AD4">
        <v>375000000000</v>
      </c>
      <c r="AE4">
        <v>4.4039149626263242E-2</v>
      </c>
      <c r="AF4">
        <v>1.2570194417505554</v>
      </c>
      <c r="AG4">
        <v>1977</v>
      </c>
      <c r="AH4">
        <v>375000000000</v>
      </c>
      <c r="AI4">
        <v>8.7071715910689781E-2</v>
      </c>
      <c r="AJ4">
        <v>1.0844876606798146</v>
      </c>
      <c r="AK4">
        <v>1977</v>
      </c>
      <c r="AL4">
        <v>375000000000</v>
      </c>
      <c r="AM4">
        <v>4.6774492712875676E-2</v>
      </c>
      <c r="AN4">
        <v>1.2580895916006545</v>
      </c>
      <c r="AO4">
        <v>1977</v>
      </c>
      <c r="AP4">
        <v>375000000000</v>
      </c>
      <c r="AQ4">
        <v>5.4261610841210499E-2</v>
      </c>
      <c r="AR4">
        <v>1.1961727544428369</v>
      </c>
      <c r="AS4">
        <v>1977</v>
      </c>
      <c r="AT4">
        <v>375000000000</v>
      </c>
      <c r="AU4">
        <v>4.9575860421458715E-2</v>
      </c>
      <c r="AV4">
        <v>1.195035763259545</v>
      </c>
      <c r="AW4">
        <v>1977</v>
      </c>
      <c r="AX4">
        <v>375000000000</v>
      </c>
      <c r="AY4">
        <v>4.9575860421458715E-2</v>
      </c>
      <c r="AZ4">
        <v>1.195035763259545</v>
      </c>
      <c r="BA4">
        <v>1977</v>
      </c>
      <c r="BB4">
        <v>375000000000</v>
      </c>
      <c r="BC4">
        <v>5.0300942102807562E-2</v>
      </c>
      <c r="BD4">
        <v>1.2460213356550125</v>
      </c>
      <c r="BE4">
        <v>1977</v>
      </c>
      <c r="BF4">
        <v>375000000000</v>
      </c>
      <c r="BG4">
        <v>5.0153607149959541E-2</v>
      </c>
      <c r="BH4">
        <v>1.2467758335628696</v>
      </c>
      <c r="BI4">
        <v>1977</v>
      </c>
      <c r="BJ4">
        <v>375000000000</v>
      </c>
      <c r="BK4">
        <v>4.8769944614291044E-2</v>
      </c>
      <c r="BL4">
        <v>1.2530916311396594</v>
      </c>
      <c r="BM4">
        <v>1977</v>
      </c>
      <c r="BN4">
        <v>375000000000</v>
      </c>
      <c r="BO4">
        <v>5.5333308860154702E-2</v>
      </c>
      <c r="BP4">
        <v>1.215427659678203</v>
      </c>
      <c r="BQ4">
        <v>1977</v>
      </c>
      <c r="BR4">
        <v>375000000000</v>
      </c>
      <c r="BS4">
        <v>4.7150034435301913E-2</v>
      </c>
      <c r="BT4">
        <v>1.2578312751473766</v>
      </c>
      <c r="BU4">
        <v>1977</v>
      </c>
      <c r="BV4">
        <v>375000000000</v>
      </c>
      <c r="BW4">
        <v>7.3857017113417703E-2</v>
      </c>
      <c r="BX4">
        <v>1.1925398491481962</v>
      </c>
      <c r="BY4">
        <v>1977</v>
      </c>
      <c r="BZ4">
        <v>375000000000</v>
      </c>
      <c r="CA4">
        <v>5.6542383086842167E-2</v>
      </c>
      <c r="CB4">
        <v>1.2436495474027702</v>
      </c>
      <c r="CC4">
        <v>1977</v>
      </c>
      <c r="CD4">
        <v>375000000000</v>
      </c>
      <c r="CE4">
        <v>5.9656593396599386E-2</v>
      </c>
      <c r="CF4">
        <v>1.2409551190988402</v>
      </c>
      <c r="CG4">
        <v>1977</v>
      </c>
      <c r="CH4">
        <v>375000000000</v>
      </c>
      <c r="CI4">
        <v>7.29172232267149E-2</v>
      </c>
      <c r="CJ4">
        <v>1.2182163637363725</v>
      </c>
      <c r="CK4">
        <v>1977</v>
      </c>
      <c r="CL4">
        <v>375000000000</v>
      </c>
      <c r="CM4">
        <v>2.2263549001708596E-2</v>
      </c>
      <c r="CN4">
        <v>1.2271339509290762</v>
      </c>
      <c r="CO4">
        <v>1977</v>
      </c>
      <c r="CP4">
        <v>375000000000</v>
      </c>
      <c r="CQ4">
        <v>1.0313389287061594E-2</v>
      </c>
      <c r="CR4">
        <v>1.2371345932259876</v>
      </c>
    </row>
    <row r="5" spans="2:96" ht="16.5" thickTop="1" thickBot="1">
      <c r="B5">
        <v>-2.9019258258966556E-2</v>
      </c>
      <c r="C5" s="44">
        <v>2.2561054843672053E-2</v>
      </c>
      <c r="D5">
        <v>0.43855428940496194</v>
      </c>
      <c r="E5">
        <v>1977</v>
      </c>
      <c r="F5">
        <v>2740000000000</v>
      </c>
      <c r="G5">
        <v>0.98045432266124144</v>
      </c>
      <c r="H5">
        <v>20</v>
      </c>
      <c r="I5">
        <v>1978</v>
      </c>
      <c r="J5">
        <v>837000000000</v>
      </c>
      <c r="K5" s="41">
        <v>0.58326322220683258</v>
      </c>
      <c r="L5">
        <v>19</v>
      </c>
      <c r="M5">
        <v>1978</v>
      </c>
      <c r="N5">
        <v>837000000000</v>
      </c>
      <c r="O5" s="41">
        <v>0.44194726983844101</v>
      </c>
      <c r="P5">
        <v>19</v>
      </c>
      <c r="Q5">
        <v>1978</v>
      </c>
      <c r="R5">
        <v>837000000000</v>
      </c>
      <c r="S5" s="41">
        <v>1.3765216635737314</v>
      </c>
      <c r="T5">
        <v>19</v>
      </c>
      <c r="U5">
        <v>1978</v>
      </c>
      <c r="V5">
        <v>837000000000</v>
      </c>
      <c r="W5" s="41">
        <v>0.43855428940496194</v>
      </c>
      <c r="X5">
        <v>19</v>
      </c>
      <c r="Y5">
        <v>1977</v>
      </c>
      <c r="Z5">
        <v>2740000000000</v>
      </c>
      <c r="AA5" s="41">
        <v>0.89647456687469051</v>
      </c>
      <c r="AB5">
        <v>19</v>
      </c>
      <c r="AC5">
        <v>1977</v>
      </c>
      <c r="AD5">
        <v>2740000000000</v>
      </c>
      <c r="AE5" s="41">
        <v>0.87529091026256278</v>
      </c>
      <c r="AF5">
        <v>19</v>
      </c>
      <c r="AG5">
        <v>1977</v>
      </c>
      <c r="AH5">
        <v>2740000000000</v>
      </c>
      <c r="AI5" s="41">
        <v>1.8121495753123826</v>
      </c>
      <c r="AJ5">
        <v>19</v>
      </c>
      <c r="AK5">
        <v>1977</v>
      </c>
      <c r="AL5">
        <v>2740000000000</v>
      </c>
      <c r="AM5" s="41">
        <v>0.93232436055337842</v>
      </c>
      <c r="AN5">
        <v>19</v>
      </c>
      <c r="AO5">
        <v>1977</v>
      </c>
      <c r="AP5">
        <v>2740000000000</v>
      </c>
      <c r="AQ5" s="41">
        <v>1.0901224036173702</v>
      </c>
      <c r="AR5">
        <v>19</v>
      </c>
      <c r="AS5">
        <v>1977</v>
      </c>
      <c r="AT5">
        <v>2740000000000</v>
      </c>
      <c r="AU5" s="41">
        <v>0.99107473051496009</v>
      </c>
      <c r="AV5">
        <v>19</v>
      </c>
      <c r="AW5">
        <v>1977</v>
      </c>
      <c r="AX5">
        <v>2740000000000</v>
      </c>
      <c r="AY5" s="41">
        <v>0.99107473051496009</v>
      </c>
      <c r="AZ5">
        <v>19</v>
      </c>
      <c r="BA5">
        <v>1977</v>
      </c>
      <c r="BB5">
        <v>2740000000000</v>
      </c>
      <c r="BC5" s="41">
        <v>1.0063376308590619</v>
      </c>
      <c r="BD5">
        <v>19</v>
      </c>
      <c r="BE5">
        <v>1977</v>
      </c>
      <c r="BF5">
        <v>2740000000000</v>
      </c>
      <c r="BG5" s="41">
        <v>1.003234357704905</v>
      </c>
      <c r="BH5">
        <v>19</v>
      </c>
      <c r="BI5">
        <v>1977</v>
      </c>
      <c r="BJ5">
        <v>2740000000000</v>
      </c>
      <c r="BK5" s="41">
        <v>0.9741375836740106</v>
      </c>
      <c r="BL5">
        <v>19</v>
      </c>
      <c r="BM5">
        <v>1977</v>
      </c>
      <c r="BN5">
        <v>2740000000000</v>
      </c>
      <c r="BO5" s="41">
        <v>1.1129140872685894</v>
      </c>
      <c r="BP5">
        <v>19</v>
      </c>
      <c r="BQ5">
        <v>1977</v>
      </c>
      <c r="BR5">
        <v>2740000000000</v>
      </c>
      <c r="BS5" s="41">
        <v>0.94018018223867839</v>
      </c>
      <c r="BT5">
        <v>19</v>
      </c>
      <c r="BU5">
        <v>1977</v>
      </c>
      <c r="BV5">
        <v>2740000000000</v>
      </c>
      <c r="BW5" s="41">
        <v>1.5151907978411858</v>
      </c>
      <c r="BX5">
        <v>19</v>
      </c>
      <c r="BY5">
        <v>1977</v>
      </c>
      <c r="BZ5">
        <v>2740000000000</v>
      </c>
      <c r="CA5" s="41">
        <v>1.1386894963707601</v>
      </c>
      <c r="CB5">
        <v>19</v>
      </c>
      <c r="CC5">
        <v>1977</v>
      </c>
      <c r="CD5">
        <v>2740000000000</v>
      </c>
      <c r="CE5" s="41">
        <v>1.2053844016725721</v>
      </c>
      <c r="CF5">
        <v>19</v>
      </c>
      <c r="CG5">
        <v>1977</v>
      </c>
      <c r="CH5">
        <v>2740000000000</v>
      </c>
      <c r="CI5" s="41">
        <v>1.4943943259625292</v>
      </c>
      <c r="CJ5">
        <v>19</v>
      </c>
      <c r="CK5">
        <v>1977</v>
      </c>
      <c r="CL5">
        <v>2740000000000</v>
      </c>
      <c r="CM5" s="41">
        <v>0.43263952223583663</v>
      </c>
      <c r="CN5">
        <v>19</v>
      </c>
      <c r="CO5">
        <v>1977</v>
      </c>
      <c r="CP5">
        <v>2740000000000</v>
      </c>
      <c r="CQ5" s="41">
        <v>0.19799641051323411</v>
      </c>
      <c r="CR5">
        <v>19</v>
      </c>
    </row>
    <row r="6" spans="2:96" ht="15.75" thickTop="1">
      <c r="B6">
        <v>-4.1982198846697641E-2</v>
      </c>
      <c r="C6" s="44">
        <v>4.5056955384810533E-2</v>
      </c>
      <c r="D6">
        <v>0.89647456687469051</v>
      </c>
      <c r="E6">
        <v>1978</v>
      </c>
      <c r="F6">
        <v>837000000000</v>
      </c>
      <c r="G6">
        <v>1.4743356710190803</v>
      </c>
      <c r="H6">
        <v>30.07454068879618</v>
      </c>
      <c r="I6">
        <v>1982</v>
      </c>
      <c r="J6">
        <v>952000000000</v>
      </c>
      <c r="K6">
        <v>0.92043897980856215</v>
      </c>
      <c r="L6">
        <v>29.983616231096928</v>
      </c>
      <c r="M6">
        <v>1982</v>
      </c>
      <c r="N6">
        <v>952000000000</v>
      </c>
      <c r="O6">
        <v>0.66935159393568711</v>
      </c>
      <c r="P6">
        <v>28.776465322270578</v>
      </c>
      <c r="Q6">
        <v>1982</v>
      </c>
      <c r="R6">
        <v>952000000000</v>
      </c>
      <c r="S6">
        <v>2.1089948730896779</v>
      </c>
      <c r="T6">
        <v>29.110259321797834</v>
      </c>
      <c r="U6">
        <v>1982</v>
      </c>
      <c r="V6">
        <v>952000000000</v>
      </c>
      <c r="W6">
        <v>0.66358847172167046</v>
      </c>
      <c r="X6">
        <v>28.749418868570949</v>
      </c>
      <c r="Y6">
        <v>1982</v>
      </c>
      <c r="Z6">
        <v>952000000000</v>
      </c>
      <c r="AA6">
        <v>1.418732612292473</v>
      </c>
      <c r="AB6">
        <v>30.068805774971747</v>
      </c>
      <c r="AC6">
        <v>1978</v>
      </c>
      <c r="AD6">
        <v>837000000000</v>
      </c>
      <c r="AE6">
        <v>1.3830453090097734</v>
      </c>
      <c r="AF6">
        <v>30.021859661838683</v>
      </c>
      <c r="AG6">
        <v>1978</v>
      </c>
      <c r="AH6">
        <v>837000000000</v>
      </c>
      <c r="AI6">
        <v>2.1312935544762901</v>
      </c>
      <c r="AJ6">
        <v>22.346156237168756</v>
      </c>
      <c r="AK6">
        <v>1978</v>
      </c>
      <c r="AL6">
        <v>837000000000</v>
      </c>
      <c r="AM6">
        <v>1.475673134352629</v>
      </c>
      <c r="AN6">
        <v>30.072998989384129</v>
      </c>
      <c r="AO6">
        <v>1978</v>
      </c>
      <c r="AP6">
        <v>837000000000</v>
      </c>
      <c r="AQ6">
        <v>1.5597790304108621</v>
      </c>
      <c r="AR6">
        <v>27.185755910955905</v>
      </c>
      <c r="AS6">
        <v>1978</v>
      </c>
      <c r="AT6">
        <v>837000000000</v>
      </c>
      <c r="AU6">
        <v>1.4153642046213513</v>
      </c>
      <c r="AV6">
        <v>27.134099033917146</v>
      </c>
      <c r="AW6">
        <v>1978</v>
      </c>
      <c r="AX6">
        <v>837000000000</v>
      </c>
      <c r="AY6">
        <v>1.4153642046213513</v>
      </c>
      <c r="AZ6">
        <v>27.134099033917146</v>
      </c>
      <c r="BA6">
        <v>1978</v>
      </c>
      <c r="BB6">
        <v>837000000000</v>
      </c>
      <c r="BC6">
        <v>1.5624087791831975</v>
      </c>
      <c r="BD6">
        <v>29.498814209242525</v>
      </c>
      <c r="BE6">
        <v>1978</v>
      </c>
      <c r="BF6">
        <v>837000000000</v>
      </c>
      <c r="BG6">
        <v>1.5594776264233623</v>
      </c>
      <c r="BH6">
        <v>29.534549603971378</v>
      </c>
      <c r="BI6">
        <v>1978</v>
      </c>
      <c r="BJ6">
        <v>837000000000</v>
      </c>
      <c r="BK6">
        <v>1.5296284706960321</v>
      </c>
      <c r="BL6">
        <v>29.834534084612788</v>
      </c>
      <c r="BM6">
        <v>1978</v>
      </c>
      <c r="BN6">
        <v>837000000000</v>
      </c>
      <c r="BO6">
        <v>1.6440683568294894</v>
      </c>
      <c r="BP6">
        <v>28.06802352230584</v>
      </c>
      <c r="BQ6">
        <v>1978</v>
      </c>
      <c r="BR6">
        <v>837000000000</v>
      </c>
      <c r="BS6">
        <v>1.4874962191745702</v>
      </c>
      <c r="BT6">
        <v>30.060650818038628</v>
      </c>
      <c r="BU6">
        <v>1978</v>
      </c>
      <c r="BV6">
        <v>837000000000</v>
      </c>
      <c r="BW6">
        <v>2.1548305504830161</v>
      </c>
      <c r="BX6">
        <v>27.020874544321646</v>
      </c>
      <c r="BY6">
        <v>1978</v>
      </c>
      <c r="BZ6">
        <v>837000000000</v>
      </c>
      <c r="CA6">
        <v>1.7611702752577685</v>
      </c>
      <c r="CB6">
        <v>29.386619738347193</v>
      </c>
      <c r="CC6">
        <v>1978</v>
      </c>
      <c r="CD6">
        <v>837000000000</v>
      </c>
      <c r="CE6">
        <v>1.8562553440721068</v>
      </c>
      <c r="CF6">
        <v>29.259422544734718</v>
      </c>
      <c r="CG6">
        <v>1978</v>
      </c>
      <c r="CH6">
        <v>837000000000</v>
      </c>
      <c r="CI6">
        <v>2.2177575565413044</v>
      </c>
      <c r="CJ6">
        <v>28.196971068626333</v>
      </c>
      <c r="CK6">
        <v>1978</v>
      </c>
      <c r="CL6">
        <v>837000000000</v>
      </c>
      <c r="CM6">
        <v>0.65149357038644595</v>
      </c>
      <c r="CN6">
        <v>28.611296936933286</v>
      </c>
      <c r="CO6">
        <v>1978</v>
      </c>
      <c r="CP6">
        <v>837000000000</v>
      </c>
      <c r="CQ6">
        <v>0.30303390263109264</v>
      </c>
      <c r="CR6">
        <v>29.079538033372167</v>
      </c>
    </row>
    <row r="7" spans="2:96">
      <c r="B7">
        <v>-4.0294610142144908E-2</v>
      </c>
      <c r="C7" s="44">
        <v>4.4039149626263242E-2</v>
      </c>
      <c r="D7">
        <v>0.87529091026256278</v>
      </c>
      <c r="E7">
        <v>1982</v>
      </c>
      <c r="F7">
        <v>952000000000</v>
      </c>
      <c r="G7" t="s">
        <v>59</v>
      </c>
      <c r="H7">
        <f>TINV(0.0455,H5)</f>
        <v>2.1330283578057063</v>
      </c>
      <c r="I7">
        <v>1983</v>
      </c>
      <c r="J7">
        <v>48900000000</v>
      </c>
      <c r="K7" t="s">
        <v>59</v>
      </c>
      <c r="L7">
        <f>TINV(0.0455,L5)</f>
        <v>2.1404966268123262</v>
      </c>
      <c r="M7">
        <v>1983</v>
      </c>
      <c r="N7">
        <v>48900000000</v>
      </c>
      <c r="O7" t="s">
        <v>59</v>
      </c>
      <c r="P7">
        <f>TINV(0.0455,P5)</f>
        <v>2.1404966268123262</v>
      </c>
      <c r="Q7">
        <v>1983</v>
      </c>
      <c r="R7">
        <v>48900000000</v>
      </c>
      <c r="S7" t="s">
        <v>59</v>
      </c>
      <c r="T7">
        <f>TINV(0.0455,T5)</f>
        <v>2.1404966268123262</v>
      </c>
      <c r="U7">
        <v>1983</v>
      </c>
      <c r="V7">
        <v>48900000000</v>
      </c>
      <c r="W7" t="s">
        <v>59</v>
      </c>
      <c r="X7">
        <f>TINV(0.0455,X5)</f>
        <v>2.1404966268123262</v>
      </c>
      <c r="Y7">
        <v>1983</v>
      </c>
      <c r="Z7">
        <v>48900000000</v>
      </c>
      <c r="AA7" t="s">
        <v>59</v>
      </c>
      <c r="AB7">
        <f>TINV(0.0455,AB5)</f>
        <v>2.1404966268123262</v>
      </c>
      <c r="AC7">
        <v>1983</v>
      </c>
      <c r="AD7">
        <v>48900000000</v>
      </c>
      <c r="AE7" t="s">
        <v>59</v>
      </c>
      <c r="AF7">
        <f>TINV(0.0455,AF5)</f>
        <v>2.1404966268123262</v>
      </c>
      <c r="AG7">
        <v>1982</v>
      </c>
      <c r="AH7">
        <v>952000000000</v>
      </c>
      <c r="AI7" t="s">
        <v>59</v>
      </c>
      <c r="AJ7">
        <f>TINV(0.0455,AJ5)</f>
        <v>2.1404966268123262</v>
      </c>
      <c r="AK7">
        <v>1982</v>
      </c>
      <c r="AL7">
        <v>952000000000</v>
      </c>
      <c r="AM7" t="s">
        <v>59</v>
      </c>
      <c r="AN7">
        <f>TINV(0.0455,AN5)</f>
        <v>2.1404966268123262</v>
      </c>
      <c r="AO7">
        <v>1982</v>
      </c>
      <c r="AP7">
        <v>952000000000</v>
      </c>
      <c r="AQ7" t="s">
        <v>59</v>
      </c>
      <c r="AR7">
        <f>TINV(0.0455,AR5)</f>
        <v>2.1404966268123262</v>
      </c>
      <c r="AS7">
        <v>1982</v>
      </c>
      <c r="AT7">
        <v>952000000000</v>
      </c>
      <c r="AU7" t="s">
        <v>59</v>
      </c>
      <c r="AV7">
        <f>TINV(0.0455,AV5)</f>
        <v>2.1404966268123262</v>
      </c>
      <c r="AW7">
        <v>1982</v>
      </c>
      <c r="AX7">
        <v>952000000000</v>
      </c>
      <c r="AY7" t="s">
        <v>59</v>
      </c>
      <c r="AZ7">
        <f>TINV(0.0455,AZ5)</f>
        <v>2.1404966268123262</v>
      </c>
      <c r="BA7">
        <v>1982</v>
      </c>
      <c r="BB7">
        <v>952000000000</v>
      </c>
      <c r="BC7" t="s">
        <v>59</v>
      </c>
      <c r="BD7">
        <f>TINV(0.0455,BD5)</f>
        <v>2.1404966268123262</v>
      </c>
      <c r="BE7">
        <v>1982</v>
      </c>
      <c r="BF7">
        <v>952000000000</v>
      </c>
      <c r="BG7" t="s">
        <v>59</v>
      </c>
      <c r="BH7">
        <f>TINV(0.0455,BH5)</f>
        <v>2.1404966268123262</v>
      </c>
      <c r="BI7">
        <v>1982</v>
      </c>
      <c r="BJ7">
        <v>952000000000</v>
      </c>
      <c r="BK7" t="s">
        <v>59</v>
      </c>
      <c r="BL7">
        <f>TINV(0.0455,BL5)</f>
        <v>2.1404966268123262</v>
      </c>
      <c r="BM7">
        <v>1982</v>
      </c>
      <c r="BN7">
        <v>952000000000</v>
      </c>
      <c r="BO7" t="s">
        <v>59</v>
      </c>
      <c r="BP7">
        <f>TINV(0.0455,BP5)</f>
        <v>2.1404966268123262</v>
      </c>
      <c r="BQ7">
        <v>1982</v>
      </c>
      <c r="BR7">
        <v>952000000000</v>
      </c>
      <c r="BS7" t="s">
        <v>59</v>
      </c>
      <c r="BT7">
        <f>TINV(0.0455,BT5)</f>
        <v>2.1404966268123262</v>
      </c>
      <c r="BU7">
        <v>1982</v>
      </c>
      <c r="BV7">
        <v>952000000000</v>
      </c>
      <c r="BW7" t="s">
        <v>59</v>
      </c>
      <c r="BX7">
        <f>TINV(0.0455,BX5)</f>
        <v>2.1404966268123262</v>
      </c>
      <c r="BY7">
        <v>1982</v>
      </c>
      <c r="BZ7">
        <v>952000000000</v>
      </c>
      <c r="CA7" t="s">
        <v>59</v>
      </c>
      <c r="CB7">
        <f>TINV(0.0455,CB5)</f>
        <v>2.1404966268123262</v>
      </c>
      <c r="CC7">
        <v>1982</v>
      </c>
      <c r="CD7">
        <v>952000000000</v>
      </c>
      <c r="CE7" t="s">
        <v>59</v>
      </c>
      <c r="CF7">
        <f>TINV(0.0455,CF5)</f>
        <v>2.1404966268123262</v>
      </c>
      <c r="CG7">
        <v>1982</v>
      </c>
      <c r="CH7">
        <v>952000000000</v>
      </c>
      <c r="CI7" t="s">
        <v>59</v>
      </c>
      <c r="CJ7">
        <f>TINV(0.0455,CJ5)</f>
        <v>2.1404966268123262</v>
      </c>
      <c r="CK7">
        <v>1982</v>
      </c>
      <c r="CL7">
        <v>952000000000</v>
      </c>
      <c r="CM7" t="s">
        <v>59</v>
      </c>
      <c r="CN7">
        <f>TINV(0.0455,CN5)</f>
        <v>2.1404966268123262</v>
      </c>
      <c r="CO7">
        <v>1982</v>
      </c>
      <c r="CP7">
        <v>952000000000</v>
      </c>
    </row>
    <row r="8" spans="2:96">
      <c r="B8">
        <v>-4.9831698906764331E-2</v>
      </c>
      <c r="C8" s="44">
        <v>8.7071715910689781E-2</v>
      </c>
      <c r="D8">
        <v>1.8121495753123826</v>
      </c>
      <c r="E8">
        <v>1983</v>
      </c>
      <c r="F8">
        <v>48900000000</v>
      </c>
      <c r="G8" t="s">
        <v>60</v>
      </c>
      <c r="H8">
        <f>H7*G3</f>
        <v>8.8918723323419782E-2</v>
      </c>
      <c r="I8">
        <v>1985</v>
      </c>
      <c r="J8">
        <v>648000000000</v>
      </c>
      <c r="K8" t="s">
        <v>60</v>
      </c>
      <c r="L8">
        <f>L7*K3</f>
        <v>0.10168741611928431</v>
      </c>
      <c r="M8">
        <v>1985</v>
      </c>
      <c r="N8">
        <v>648000000000</v>
      </c>
      <c r="O8" t="s">
        <v>60</v>
      </c>
      <c r="P8">
        <f>P7*O3</f>
        <v>9.3841158857894194E-2</v>
      </c>
      <c r="Q8">
        <v>1985</v>
      </c>
      <c r="R8">
        <v>648000000000</v>
      </c>
      <c r="S8" t="s">
        <v>60</v>
      </c>
      <c r="T8">
        <f>T7*S3</f>
        <v>9.4383847187938144E-2</v>
      </c>
      <c r="U8">
        <v>1985</v>
      </c>
      <c r="V8">
        <v>648000000000</v>
      </c>
      <c r="W8" t="s">
        <v>60</v>
      </c>
      <c r="X8">
        <f>X7*W3</f>
        <v>9.3797048728640114E-2</v>
      </c>
      <c r="Y8">
        <v>1985</v>
      </c>
      <c r="Z8">
        <v>648000000000</v>
      </c>
      <c r="AA8" t="s">
        <v>60</v>
      </c>
      <c r="AB8">
        <f>AB7*AA3</f>
        <v>9.4909731013441814E-2</v>
      </c>
      <c r="AC8">
        <v>1985</v>
      </c>
      <c r="AD8">
        <v>648000000000</v>
      </c>
      <c r="AE8" t="s">
        <v>60</v>
      </c>
      <c r="AF8">
        <f>AF7*AE3</f>
        <v>9.2190314556944139E-2</v>
      </c>
      <c r="AG8">
        <v>1985</v>
      </c>
      <c r="AH8">
        <v>648000000000</v>
      </c>
      <c r="AI8" t="s">
        <v>60</v>
      </c>
      <c r="AJ8">
        <f>AJ7*AI3</f>
        <v>7.9236123595003052E-2</v>
      </c>
      <c r="AK8">
        <v>1983</v>
      </c>
      <c r="AL8">
        <v>48900000000</v>
      </c>
      <c r="AM8" t="s">
        <v>60</v>
      </c>
      <c r="AN8">
        <f>AN7*AM3</f>
        <v>9.1565109245068443E-2</v>
      </c>
      <c r="AO8">
        <v>1983</v>
      </c>
      <c r="AP8">
        <v>48900000000</v>
      </c>
      <c r="AQ8" t="s">
        <v>60</v>
      </c>
      <c r="AR8">
        <f>AR7*AQ3</f>
        <v>8.705873545713215E-2</v>
      </c>
      <c r="AS8">
        <v>1983</v>
      </c>
      <c r="AT8">
        <v>48900000000</v>
      </c>
      <c r="AU8" t="s">
        <v>60</v>
      </c>
      <c r="AV8">
        <f>AV7*AU3</f>
        <v>8.696640885784232E-2</v>
      </c>
      <c r="AW8">
        <v>1983</v>
      </c>
      <c r="AX8">
        <v>48900000000</v>
      </c>
      <c r="AY8" t="s">
        <v>60</v>
      </c>
      <c r="AZ8">
        <f>AZ7*AY3</f>
        <v>8.696640885784232E-2</v>
      </c>
      <c r="BA8">
        <v>1983</v>
      </c>
      <c r="BB8">
        <v>48900000000</v>
      </c>
      <c r="BC8" t="s">
        <v>60</v>
      </c>
      <c r="BD8">
        <f>BD7*BC3</f>
        <v>9.0776770416680627E-2</v>
      </c>
      <c r="BE8">
        <v>1983</v>
      </c>
      <c r="BF8">
        <v>48900000000</v>
      </c>
      <c r="BG8" t="s">
        <v>60</v>
      </c>
      <c r="BH8">
        <f>BH7*BG3</f>
        <v>9.0831738081680866E-2</v>
      </c>
      <c r="BI8">
        <v>1983</v>
      </c>
      <c r="BJ8">
        <v>48900000000</v>
      </c>
      <c r="BK8" t="s">
        <v>60</v>
      </c>
      <c r="BL8">
        <f>BL7*BK3</f>
        <v>9.1291864798792852E-2</v>
      </c>
      <c r="BM8">
        <v>1983</v>
      </c>
      <c r="BN8">
        <v>48900000000</v>
      </c>
      <c r="BO8" t="s">
        <v>60</v>
      </c>
      <c r="BP8">
        <f>BP7*BO3</f>
        <v>8.8547920058440796E-2</v>
      </c>
      <c r="BQ8">
        <v>1983</v>
      </c>
      <c r="BR8">
        <v>48900000000</v>
      </c>
      <c r="BS8" t="s">
        <v>60</v>
      </c>
      <c r="BT8">
        <f>BT7*BS3</f>
        <v>9.2177740270070432E-2</v>
      </c>
      <c r="BU8">
        <v>1983</v>
      </c>
      <c r="BV8">
        <v>48900000000</v>
      </c>
      <c r="BW8" t="s">
        <v>60</v>
      </c>
      <c r="BX8">
        <f>BX7*BW3</f>
        <v>8.7815530807054634E-2</v>
      </c>
      <c r="BY8">
        <v>1983</v>
      </c>
      <c r="BZ8">
        <v>48900000000</v>
      </c>
      <c r="CA8" t="s">
        <v>60</v>
      </c>
      <c r="CB8">
        <f>CB7*CA3</f>
        <v>9.1579115969277661E-2</v>
      </c>
      <c r="CC8">
        <v>1983</v>
      </c>
      <c r="CD8">
        <v>48900000000</v>
      </c>
      <c r="CE8" t="s">
        <v>60</v>
      </c>
      <c r="CF8">
        <f>CF7*CE3</f>
        <v>9.1942029873800513E-2</v>
      </c>
      <c r="CG8">
        <v>1983</v>
      </c>
      <c r="CH8">
        <v>48900000000</v>
      </c>
      <c r="CI8" t="s">
        <v>60</v>
      </c>
      <c r="CJ8">
        <f>CJ7*CI3</f>
        <v>9.0934274040470109E-2</v>
      </c>
      <c r="CK8">
        <v>1983</v>
      </c>
      <c r="CL8">
        <v>48900000000</v>
      </c>
      <c r="CM8" t="s">
        <v>60</v>
      </c>
      <c r="CN8">
        <f>CN7*CM3</f>
        <v>9.3379796942474294E-2</v>
      </c>
      <c r="CO8">
        <v>1983</v>
      </c>
      <c r="CP8">
        <v>48900000000</v>
      </c>
    </row>
    <row r="9" spans="2:96">
      <c r="B9">
        <v>-4.1304653770633769E-2</v>
      </c>
      <c r="C9" s="44">
        <v>4.6774492712875676E-2</v>
      </c>
      <c r="D9">
        <v>0.93232436055337842</v>
      </c>
      <c r="E9">
        <v>1985</v>
      </c>
      <c r="F9">
        <v>648000000000</v>
      </c>
      <c r="G9" t="s">
        <v>61</v>
      </c>
      <c r="H9">
        <f>G2+H8</f>
        <v>1.0484818216400147</v>
      </c>
      <c r="I9">
        <v>1985</v>
      </c>
      <c r="J9">
        <v>128000000000</v>
      </c>
      <c r="K9" t="s">
        <v>61</v>
      </c>
      <c r="L9">
        <f>K2+L8</f>
        <v>1.0660562235960624</v>
      </c>
      <c r="M9">
        <v>1985</v>
      </c>
      <c r="N9">
        <v>128000000000</v>
      </c>
      <c r="O9" t="s">
        <v>61</v>
      </c>
      <c r="P9">
        <f>O2+P8</f>
        <v>1.0651167792855578</v>
      </c>
      <c r="Q9">
        <v>1985</v>
      </c>
      <c r="R9">
        <v>128000000000</v>
      </c>
      <c r="S9" t="s">
        <v>61</v>
      </c>
      <c r="T9">
        <f>S2+T8</f>
        <v>1.043965428081822</v>
      </c>
      <c r="U9">
        <v>1985</v>
      </c>
      <c r="V9">
        <v>128000000000</v>
      </c>
      <c r="W9" t="s">
        <v>61</v>
      </c>
      <c r="X9">
        <f>W2+X8</f>
        <v>1.0651948055855465</v>
      </c>
      <c r="Y9">
        <v>1985</v>
      </c>
      <c r="Z9">
        <v>128000000000</v>
      </c>
      <c r="AA9" t="s">
        <v>61</v>
      </c>
      <c r="AB9">
        <f>AA2+AB8</f>
        <v>1.0537965807258121</v>
      </c>
      <c r="AC9">
        <v>1985</v>
      </c>
      <c r="AD9">
        <v>128000000000</v>
      </c>
      <c r="AE9" t="s">
        <v>61</v>
      </c>
      <c r="AF9">
        <f>AE2+AF8</f>
        <v>1.0526967370878579</v>
      </c>
      <c r="AG9">
        <v>1985</v>
      </c>
      <c r="AH9">
        <v>128000000000</v>
      </c>
      <c r="AI9" t="s">
        <v>61</v>
      </c>
      <c r="AJ9">
        <f>AI2+AJ8</f>
        <v>1.0306256545204437</v>
      </c>
      <c r="AK9">
        <v>1985</v>
      </c>
      <c r="AL9">
        <v>128000000000</v>
      </c>
      <c r="AM9" t="s">
        <v>61</v>
      </c>
      <c r="AN9">
        <f>AM2+AN8</f>
        <v>1.0511018681674935</v>
      </c>
      <c r="AO9">
        <v>1985</v>
      </c>
      <c r="AP9">
        <v>648000000000</v>
      </c>
      <c r="AQ9" t="s">
        <v>61</v>
      </c>
      <c r="AR9">
        <f>AQ2+AR8</f>
        <v>1.0454823412248688</v>
      </c>
      <c r="AS9">
        <v>1985</v>
      </c>
      <c r="AT9">
        <v>648000000000</v>
      </c>
      <c r="AU9" t="s">
        <v>61</v>
      </c>
      <c r="AV9">
        <f>AU2+AV8</f>
        <v>1.0473261244599019</v>
      </c>
      <c r="AW9">
        <v>1985</v>
      </c>
      <c r="AX9">
        <v>648000000000</v>
      </c>
      <c r="AY9" t="s">
        <v>61</v>
      </c>
      <c r="AZ9">
        <f>AY2+AZ8</f>
        <v>1.0473261244599019</v>
      </c>
      <c r="BA9">
        <v>1985</v>
      </c>
      <c r="BB9">
        <v>648000000000</v>
      </c>
      <c r="BC9" t="s">
        <v>61</v>
      </c>
      <c r="BD9">
        <f>BC2+BD8</f>
        <v>1.0491256575896069</v>
      </c>
      <c r="BE9">
        <v>1985</v>
      </c>
      <c r="BF9">
        <v>648000000000</v>
      </c>
      <c r="BG9" t="s">
        <v>61</v>
      </c>
      <c r="BH9">
        <f>BG2+BH8</f>
        <v>1.049218888514549</v>
      </c>
      <c r="BI9">
        <v>1985</v>
      </c>
      <c r="BJ9">
        <v>648000000000</v>
      </c>
      <c r="BK9" t="s">
        <v>61</v>
      </c>
      <c r="BL9">
        <f>BK2+BL8</f>
        <v>1.0500708203925468</v>
      </c>
      <c r="BM9">
        <v>1985</v>
      </c>
      <c r="BN9">
        <v>648000000000</v>
      </c>
      <c r="BO9" t="s">
        <v>61</v>
      </c>
      <c r="BP9">
        <f>BO2+BP8</f>
        <v>1.0458454911730433</v>
      </c>
      <c r="BQ9">
        <v>1985</v>
      </c>
      <c r="BR9">
        <v>648000000000</v>
      </c>
      <c r="BS9" t="s">
        <v>61</v>
      </c>
      <c r="BT9">
        <f>BS2+BT8</f>
        <v>1.0512816826592333</v>
      </c>
      <c r="BU9">
        <v>1985</v>
      </c>
      <c r="BV9">
        <v>648000000000</v>
      </c>
      <c r="BW9" t="s">
        <v>61</v>
      </c>
      <c r="BX9">
        <f>BW2+BX8</f>
        <v>1.0385695626321785</v>
      </c>
      <c r="BY9">
        <v>1985</v>
      </c>
      <c r="BZ9">
        <v>648000000000</v>
      </c>
      <c r="CA9" t="s">
        <v>61</v>
      </c>
      <c r="CB9">
        <f>CA2+CB8</f>
        <v>1.0469510051904136</v>
      </c>
      <c r="CC9">
        <v>1985</v>
      </c>
      <c r="CD9">
        <v>648000000000</v>
      </c>
      <c r="CE9" t="s">
        <v>61</v>
      </c>
      <c r="CF9">
        <f>CE2+CF8</f>
        <v>1.0458779741227144</v>
      </c>
      <c r="CG9">
        <v>1985</v>
      </c>
      <c r="CH9">
        <v>648000000000</v>
      </c>
      <c r="CI9" t="s">
        <v>61</v>
      </c>
      <c r="CJ9">
        <f>CI2+CJ8</f>
        <v>1.0403264925945199</v>
      </c>
      <c r="CK9">
        <v>1985</v>
      </c>
      <c r="CL9">
        <v>648000000000</v>
      </c>
      <c r="CM9" t="s">
        <v>61</v>
      </c>
      <c r="CN9">
        <f>CM2+CN8</f>
        <v>1.0650928940000914</v>
      </c>
      <c r="CO9">
        <v>1985</v>
      </c>
      <c r="CP9">
        <v>648000000000</v>
      </c>
    </row>
    <row r="10" spans="2:96">
      <c r="B10">
        <v>-4.2465421532229507E-2</v>
      </c>
      <c r="C10" s="44">
        <v>5.4261610841210499E-2</v>
      </c>
      <c r="D10">
        <v>1.0901224036173702</v>
      </c>
      <c r="E10">
        <v>1985</v>
      </c>
      <c r="F10">
        <v>128000000000</v>
      </c>
      <c r="G10" t="s">
        <v>62</v>
      </c>
      <c r="H10">
        <f>G2-H8</f>
        <v>0.87064437499317515</v>
      </c>
      <c r="I10">
        <v>1986</v>
      </c>
      <c r="J10">
        <v>121000000000</v>
      </c>
      <c r="K10" t="s">
        <v>62</v>
      </c>
      <c r="L10">
        <f>K2-L8</f>
        <v>0.86268139135749378</v>
      </c>
      <c r="M10">
        <v>1986</v>
      </c>
      <c r="N10">
        <v>121000000000</v>
      </c>
      <c r="O10" t="s">
        <v>62</v>
      </c>
      <c r="P10">
        <f>O2-P8</f>
        <v>0.87743446156976934</v>
      </c>
      <c r="Q10">
        <v>1986</v>
      </c>
      <c r="R10">
        <v>121000000000</v>
      </c>
      <c r="S10" t="s">
        <v>62</v>
      </c>
      <c r="T10">
        <f>S2-T8</f>
        <v>0.85519773370594576</v>
      </c>
      <c r="U10">
        <v>1986</v>
      </c>
      <c r="V10">
        <v>121000000000</v>
      </c>
      <c r="W10" t="s">
        <v>62</v>
      </c>
      <c r="X10">
        <f>W2-X8</f>
        <v>0.87760070812826618</v>
      </c>
      <c r="Y10">
        <v>1986</v>
      </c>
      <c r="Z10">
        <v>121000000000</v>
      </c>
      <c r="AA10" t="s">
        <v>62</v>
      </c>
      <c r="AB10">
        <f>AA2-AB8</f>
        <v>0.86397711869892846</v>
      </c>
      <c r="AC10">
        <v>1986</v>
      </c>
      <c r="AD10">
        <v>121000000000</v>
      </c>
      <c r="AE10" t="s">
        <v>62</v>
      </c>
      <c r="AF10">
        <f>AE2-AF8</f>
        <v>0.86831610797396963</v>
      </c>
      <c r="AG10">
        <v>1986</v>
      </c>
      <c r="AH10">
        <v>121000000000</v>
      </c>
      <c r="AI10" t="s">
        <v>62</v>
      </c>
      <c r="AJ10">
        <f>AI2-AJ8</f>
        <v>0.87215340733043756</v>
      </c>
      <c r="AK10">
        <v>1986</v>
      </c>
      <c r="AL10">
        <v>121000000000</v>
      </c>
      <c r="AM10" t="s">
        <v>62</v>
      </c>
      <c r="AN10">
        <f>AM2-AN8</f>
        <v>0.86797164967735674</v>
      </c>
      <c r="AO10">
        <v>1986</v>
      </c>
      <c r="AP10">
        <v>121000000000</v>
      </c>
      <c r="AQ10" t="s">
        <v>62</v>
      </c>
      <c r="AR10">
        <f>AQ2-AR8</f>
        <v>0.8713648703106045</v>
      </c>
      <c r="AS10">
        <v>1985</v>
      </c>
      <c r="AT10">
        <v>128000000000</v>
      </c>
      <c r="AU10" t="s">
        <v>62</v>
      </c>
      <c r="AV10">
        <f>AU2-AV8</f>
        <v>0.87339330674421722</v>
      </c>
      <c r="AW10">
        <v>1985</v>
      </c>
      <c r="AX10">
        <v>128000000000</v>
      </c>
      <c r="AY10" t="s">
        <v>62</v>
      </c>
      <c r="AZ10">
        <f>AY2-AZ8</f>
        <v>0.87339330674421722</v>
      </c>
      <c r="BA10">
        <v>1985</v>
      </c>
      <c r="BB10">
        <v>128000000000</v>
      </c>
      <c r="BC10" t="s">
        <v>62</v>
      </c>
      <c r="BD10">
        <f>BC2-BD8</f>
        <v>0.86757211675624557</v>
      </c>
      <c r="BE10">
        <v>1985</v>
      </c>
      <c r="BF10">
        <v>128000000000</v>
      </c>
      <c r="BG10" t="s">
        <v>62</v>
      </c>
      <c r="BH10">
        <f>BG2-BH8</f>
        <v>0.86755541235118727</v>
      </c>
      <c r="BI10">
        <v>1985</v>
      </c>
      <c r="BJ10">
        <v>128000000000</v>
      </c>
      <c r="BK10" t="s">
        <v>62</v>
      </c>
      <c r="BL10">
        <f>BK2-BL8</f>
        <v>0.86748709079496111</v>
      </c>
      <c r="BM10">
        <v>1985</v>
      </c>
      <c r="BN10">
        <v>128000000000</v>
      </c>
      <c r="BO10" t="s">
        <v>62</v>
      </c>
      <c r="BP10">
        <f>BO2-BP8</f>
        <v>0.86874965105616175</v>
      </c>
      <c r="BQ10">
        <v>1985</v>
      </c>
      <c r="BR10">
        <v>128000000000</v>
      </c>
      <c r="BS10" t="s">
        <v>62</v>
      </c>
      <c r="BT10">
        <f>BS2-BT8</f>
        <v>0.86692620211909233</v>
      </c>
      <c r="BU10">
        <v>1985</v>
      </c>
      <c r="BV10">
        <v>128000000000</v>
      </c>
      <c r="BW10" t="s">
        <v>62</v>
      </c>
      <c r="BX10">
        <f>BW2-BX8</f>
        <v>0.86293850101806924</v>
      </c>
      <c r="BY10">
        <v>1985</v>
      </c>
      <c r="BZ10">
        <v>128000000000</v>
      </c>
      <c r="CA10" t="s">
        <v>62</v>
      </c>
      <c r="CB10">
        <f>CA2-CB8</f>
        <v>0.86379277325185821</v>
      </c>
      <c r="CC10">
        <v>1985</v>
      </c>
      <c r="CD10">
        <v>128000000000</v>
      </c>
      <c r="CE10" t="s">
        <v>62</v>
      </c>
      <c r="CF10">
        <f>CE2-CF8</f>
        <v>0.86199391437511352</v>
      </c>
      <c r="CG10">
        <v>1985</v>
      </c>
      <c r="CH10">
        <v>128000000000</v>
      </c>
      <c r="CI10" t="s">
        <v>62</v>
      </c>
      <c r="CJ10">
        <f>CI2-CJ8</f>
        <v>0.8584579445135796</v>
      </c>
      <c r="CK10">
        <v>1985</v>
      </c>
      <c r="CL10">
        <v>128000000000</v>
      </c>
      <c r="CM10" t="s">
        <v>62</v>
      </c>
      <c r="CN10">
        <f>CM2-CN8</f>
        <v>0.87833330011514288</v>
      </c>
      <c r="CO10">
        <v>1985</v>
      </c>
      <c r="CP10">
        <v>128000000000</v>
      </c>
    </row>
    <row r="11" spans="2:96">
      <c r="B11">
        <v>-4.044736095202911E-2</v>
      </c>
      <c r="C11" s="44">
        <v>4.9575860421458715E-2</v>
      </c>
      <c r="D11">
        <v>0.99107473051496009</v>
      </c>
      <c r="E11">
        <v>1986</v>
      </c>
      <c r="F11">
        <v>121000000000</v>
      </c>
      <c r="G11" t="s">
        <v>63</v>
      </c>
      <c r="H11" s="45">
        <f>LN(G2)</f>
        <v>-4.1277204032599518E-2</v>
      </c>
      <c r="I11">
        <v>1986</v>
      </c>
      <c r="J11">
        <v>121000000000</v>
      </c>
      <c r="K11" t="s">
        <v>63</v>
      </c>
      <c r="L11" s="45">
        <f>LN(K2)</f>
        <v>-3.6281477166699001E-2</v>
      </c>
      <c r="M11">
        <v>1986</v>
      </c>
      <c r="N11">
        <v>121000000000</v>
      </c>
      <c r="O11" t="s">
        <v>63</v>
      </c>
      <c r="P11" s="45">
        <f>LN(O2)</f>
        <v>-2.9144998829493538E-2</v>
      </c>
      <c r="Q11">
        <v>1986</v>
      </c>
      <c r="R11">
        <v>121000000000</v>
      </c>
      <c r="S11" t="s">
        <v>63</v>
      </c>
      <c r="T11" s="45">
        <f>LN(S2)</f>
        <v>-5.1733832574582472E-2</v>
      </c>
      <c r="U11">
        <v>1986</v>
      </c>
      <c r="V11">
        <v>121000000000</v>
      </c>
      <c r="W11" t="s">
        <v>63</v>
      </c>
      <c r="X11" s="45">
        <f>LN(W2)</f>
        <v>-2.9019258258966556E-2</v>
      </c>
      <c r="Y11">
        <v>1986</v>
      </c>
      <c r="Z11">
        <v>121000000000</v>
      </c>
      <c r="AA11" t="s">
        <v>63</v>
      </c>
      <c r="AB11" s="45">
        <f>LN(AA2)</f>
        <v>-4.1982198846697641E-2</v>
      </c>
      <c r="AC11">
        <v>1986</v>
      </c>
      <c r="AD11">
        <v>121000000000</v>
      </c>
      <c r="AE11" t="s">
        <v>63</v>
      </c>
      <c r="AF11" s="45">
        <f>LN(AE2)</f>
        <v>-4.0294610142144908E-2</v>
      </c>
      <c r="AG11">
        <v>1986</v>
      </c>
      <c r="AH11">
        <v>121000000000</v>
      </c>
      <c r="AI11" t="s">
        <v>63</v>
      </c>
      <c r="AJ11" s="45">
        <f>LN(AI2)</f>
        <v>-4.9831698906764331E-2</v>
      </c>
      <c r="AK11">
        <v>1986</v>
      </c>
      <c r="AL11">
        <v>121000000000</v>
      </c>
      <c r="AM11" t="s">
        <v>63</v>
      </c>
      <c r="AN11" s="45">
        <f>LN(AM2)</f>
        <v>-4.1304653770633769E-2</v>
      </c>
      <c r="AO11">
        <v>1986</v>
      </c>
      <c r="AP11">
        <v>121000000000</v>
      </c>
      <c r="AQ11" t="s">
        <v>63</v>
      </c>
      <c r="AR11" s="45">
        <f>LN(AQ2)</f>
        <v>-4.2465421532229507E-2</v>
      </c>
      <c r="AS11">
        <v>1986</v>
      </c>
      <c r="AT11">
        <v>121000000000</v>
      </c>
      <c r="AU11" t="s">
        <v>63</v>
      </c>
      <c r="AV11" s="45">
        <f>LN(AU2)</f>
        <v>-4.044736095202911E-2</v>
      </c>
      <c r="AW11">
        <v>1986</v>
      </c>
      <c r="AX11">
        <v>121000000000</v>
      </c>
      <c r="AY11" t="s">
        <v>63</v>
      </c>
      <c r="AZ11" s="45">
        <f>LN(AY2)</f>
        <v>-4.044736095202911E-2</v>
      </c>
      <c r="BA11">
        <v>1986</v>
      </c>
      <c r="BB11">
        <v>121000000000</v>
      </c>
      <c r="BC11" t="s">
        <v>63</v>
      </c>
      <c r="BD11" s="45">
        <f>LN(BC2)</f>
        <v>-4.2543384457014249E-2</v>
      </c>
      <c r="BE11">
        <v>1986</v>
      </c>
      <c r="BF11">
        <v>121000000000</v>
      </c>
      <c r="BG11" t="s">
        <v>63</v>
      </c>
      <c r="BH11" s="45">
        <f>LN(BG2)</f>
        <v>-4.2503459022112097E-2</v>
      </c>
      <c r="BI11">
        <v>1986</v>
      </c>
      <c r="BJ11">
        <v>121000000000</v>
      </c>
      <c r="BK11" t="s">
        <v>63</v>
      </c>
      <c r="BL11" s="45">
        <f>LN(BK2)</f>
        <v>-4.2094725355155627E-2</v>
      </c>
      <c r="BM11">
        <v>1986</v>
      </c>
      <c r="BN11">
        <v>121000000000</v>
      </c>
      <c r="BO11" t="s">
        <v>63</v>
      </c>
      <c r="BP11" s="45">
        <f>LN(BO2)</f>
        <v>-4.3640994257948991E-2</v>
      </c>
      <c r="BQ11">
        <v>1986</v>
      </c>
      <c r="BR11">
        <v>121000000000</v>
      </c>
      <c r="BS11" t="s">
        <v>63</v>
      </c>
      <c r="BT11" s="45">
        <f>LN(BS2)</f>
        <v>-4.1755823747699684E-2</v>
      </c>
      <c r="BU11">
        <v>1986</v>
      </c>
      <c r="BV11">
        <v>121000000000</v>
      </c>
      <c r="BW11" t="s">
        <v>63</v>
      </c>
      <c r="BX11" s="45">
        <f>LN(BW2)</f>
        <v>-5.049989150421761E-2</v>
      </c>
      <c r="BY11">
        <v>1986</v>
      </c>
      <c r="BZ11">
        <v>121000000000</v>
      </c>
      <c r="CA11" t="s">
        <v>63</v>
      </c>
      <c r="CB11" s="45">
        <f>LN(CA2)</f>
        <v>-4.5654601505891006E-2</v>
      </c>
      <c r="CC11">
        <v>1986</v>
      </c>
      <c r="CD11">
        <v>121000000000</v>
      </c>
      <c r="CE11" t="s">
        <v>63</v>
      </c>
      <c r="CF11" s="45">
        <f>LN(CE2)</f>
        <v>-4.715875418130807E-2</v>
      </c>
      <c r="CG11">
        <v>1986</v>
      </c>
      <c r="CH11">
        <v>121000000000</v>
      </c>
      <c r="CI11" t="s">
        <v>63</v>
      </c>
      <c r="CJ11" s="45">
        <f>LN(CI2)</f>
        <v>-5.193326907077514E-2</v>
      </c>
      <c r="CK11">
        <v>1986</v>
      </c>
      <c r="CL11">
        <v>121000000000</v>
      </c>
      <c r="CM11" t="s">
        <v>63</v>
      </c>
      <c r="CN11" s="45">
        <f>LN(CM2)</f>
        <v>-2.8694685728434938E-2</v>
      </c>
      <c r="CO11">
        <v>1986</v>
      </c>
      <c r="CP11">
        <v>121000000000</v>
      </c>
    </row>
    <row r="12" spans="2:96">
      <c r="B12">
        <v>-4.044736095202911E-2</v>
      </c>
      <c r="C12" s="44">
        <v>4.9575860421458715E-2</v>
      </c>
      <c r="D12">
        <v>0.99107473051496009</v>
      </c>
      <c r="E12">
        <v>1986</v>
      </c>
      <c r="F12">
        <v>121000000000</v>
      </c>
      <c r="G12" t="s">
        <v>64</v>
      </c>
      <c r="H12" s="45">
        <f>LN(H9)</f>
        <v>4.7343233717900807E-2</v>
      </c>
      <c r="I12">
        <v>1987</v>
      </c>
      <c r="J12">
        <v>1300000000000</v>
      </c>
      <c r="K12" t="s">
        <v>64</v>
      </c>
      <c r="L12" s="45">
        <f>LN(L9)</f>
        <v>6.3966066938235977E-2</v>
      </c>
      <c r="M12">
        <v>1987</v>
      </c>
      <c r="N12">
        <v>1300000000000</v>
      </c>
      <c r="O12" t="s">
        <v>64</v>
      </c>
      <c r="P12" s="45">
        <f>LN(P9)</f>
        <v>6.3084445061378933E-2</v>
      </c>
      <c r="Q12">
        <v>1987</v>
      </c>
      <c r="R12">
        <v>1300000000000</v>
      </c>
      <c r="S12" t="s">
        <v>64</v>
      </c>
      <c r="T12" s="45">
        <f>LN(T9)</f>
        <v>4.302637404798261E-2</v>
      </c>
      <c r="U12">
        <v>1987</v>
      </c>
      <c r="V12">
        <v>1300000000000</v>
      </c>
      <c r="W12" t="s">
        <v>64</v>
      </c>
      <c r="X12" s="45">
        <f>LN(X9)</f>
        <v>6.3157698477055463E-2</v>
      </c>
      <c r="Y12">
        <v>1987</v>
      </c>
      <c r="Z12">
        <v>1300000000000</v>
      </c>
      <c r="AA12" t="s">
        <v>64</v>
      </c>
      <c r="AB12" s="45">
        <f>LN(AB9)</f>
        <v>5.2399434078932557E-2</v>
      </c>
      <c r="AC12">
        <v>1987</v>
      </c>
      <c r="AD12">
        <v>1300000000000</v>
      </c>
      <c r="AE12" t="s">
        <v>64</v>
      </c>
      <c r="AF12" s="45">
        <f>LN(AF9)</f>
        <v>5.1355192705275179E-2</v>
      </c>
      <c r="AG12">
        <v>1987</v>
      </c>
      <c r="AH12">
        <v>1300000000000</v>
      </c>
      <c r="AI12" t="s">
        <v>64</v>
      </c>
      <c r="AJ12" s="45">
        <f>LN(AJ9)</f>
        <v>3.0166049402907291E-2</v>
      </c>
      <c r="AK12">
        <v>1987</v>
      </c>
      <c r="AL12">
        <v>1300000000000</v>
      </c>
      <c r="AM12" t="s">
        <v>64</v>
      </c>
      <c r="AN12" s="45">
        <f>LN(AN9)</f>
        <v>4.9839012190748218E-2</v>
      </c>
      <c r="AO12">
        <v>1987</v>
      </c>
      <c r="AP12">
        <v>1300000000000</v>
      </c>
      <c r="AQ12" t="s">
        <v>64</v>
      </c>
      <c r="AR12" s="45">
        <f>LN(AR9)</f>
        <v>4.4478349475969126E-2</v>
      </c>
      <c r="AS12">
        <v>1987</v>
      </c>
      <c r="AT12">
        <v>1300000000000</v>
      </c>
      <c r="AU12" t="s">
        <v>64</v>
      </c>
      <c r="AV12" s="45">
        <f>LN(AV9)</f>
        <v>4.6240368067062755E-2</v>
      </c>
      <c r="AW12">
        <v>1987</v>
      </c>
      <c r="AX12">
        <v>1300000000000</v>
      </c>
      <c r="AY12" t="s">
        <v>64</v>
      </c>
      <c r="AZ12" s="45">
        <f>LN(AZ9)</f>
        <v>4.6240368067062755E-2</v>
      </c>
      <c r="BA12">
        <v>1986</v>
      </c>
      <c r="BB12">
        <v>121000000000</v>
      </c>
      <c r="BC12" t="s">
        <v>64</v>
      </c>
      <c r="BD12" s="45">
        <f>LN(BD9)</f>
        <v>4.7957110218805971E-2</v>
      </c>
      <c r="BE12">
        <v>1986</v>
      </c>
      <c r="BF12">
        <v>121000000000</v>
      </c>
      <c r="BG12" t="s">
        <v>64</v>
      </c>
      <c r="BH12" s="45">
        <f>LN(BH9)</f>
        <v>4.8045971626410951E-2</v>
      </c>
      <c r="BI12">
        <v>1986</v>
      </c>
      <c r="BJ12">
        <v>121000000000</v>
      </c>
      <c r="BK12" t="s">
        <v>64</v>
      </c>
      <c r="BL12" s="45">
        <f>LN(BL9)</f>
        <v>4.8857609887820161E-2</v>
      </c>
      <c r="BM12">
        <v>1986</v>
      </c>
      <c r="BN12">
        <v>121000000000</v>
      </c>
      <c r="BO12" t="s">
        <v>64</v>
      </c>
      <c r="BP12" s="45">
        <f>LN(BP9)</f>
        <v>4.4825640748239956E-2</v>
      </c>
      <c r="BQ12">
        <v>1986</v>
      </c>
      <c r="BR12">
        <v>121000000000</v>
      </c>
      <c r="BS12" t="s">
        <v>64</v>
      </c>
      <c r="BT12" s="45">
        <f>LN(BT9)</f>
        <v>5.0010069933382771E-2</v>
      </c>
      <c r="BU12">
        <v>1986</v>
      </c>
      <c r="BV12">
        <v>121000000000</v>
      </c>
      <c r="BW12" t="s">
        <v>64</v>
      </c>
      <c r="BX12" s="45">
        <f>LN(BX9)</f>
        <v>3.7844345848232416E-2</v>
      </c>
      <c r="BY12">
        <v>1986</v>
      </c>
      <c r="BZ12">
        <v>121000000000</v>
      </c>
      <c r="CA12" t="s">
        <v>64</v>
      </c>
      <c r="CB12" s="45">
        <f>LN(CB9)</f>
        <v>4.5882135368830936E-2</v>
      </c>
      <c r="CC12">
        <v>1986</v>
      </c>
      <c r="CD12">
        <v>121000000000</v>
      </c>
      <c r="CE12" t="s">
        <v>64</v>
      </c>
      <c r="CF12" s="45">
        <f>LN(CF9)</f>
        <v>4.4856699298964006E-2</v>
      </c>
      <c r="CG12">
        <v>1986</v>
      </c>
      <c r="CH12">
        <v>121000000000</v>
      </c>
      <c r="CI12" t="s">
        <v>64</v>
      </c>
      <c r="CJ12" s="45">
        <f>LN(CJ9)</f>
        <v>3.9534599072979751E-2</v>
      </c>
      <c r="CK12">
        <v>1986</v>
      </c>
      <c r="CL12">
        <v>121000000000</v>
      </c>
      <c r="CM12" t="s">
        <v>64</v>
      </c>
      <c r="CN12" s="45">
        <f>LN(CN9)</f>
        <v>6.3062019770791886E-2</v>
      </c>
      <c r="CO12">
        <v>1986</v>
      </c>
      <c r="CP12">
        <v>121000000000</v>
      </c>
    </row>
    <row r="13" spans="2:96">
      <c r="B13">
        <v>-4.2543384457014249E-2</v>
      </c>
      <c r="C13" s="44">
        <v>5.0300942102807562E-2</v>
      </c>
      <c r="D13">
        <v>1.0063376308590619</v>
      </c>
      <c r="E13">
        <v>1987</v>
      </c>
      <c r="F13">
        <v>1300000000000</v>
      </c>
      <c r="G13" t="s">
        <v>65</v>
      </c>
      <c r="H13" s="45">
        <f>LN(H10)</f>
        <v>-0.13852168057574341</v>
      </c>
      <c r="I13">
        <v>1987</v>
      </c>
      <c r="J13">
        <v>1270000000000</v>
      </c>
      <c r="K13" t="s">
        <v>65</v>
      </c>
      <c r="L13" s="45">
        <f>LN(L10)</f>
        <v>-0.14770984336813939</v>
      </c>
      <c r="M13">
        <v>1987</v>
      </c>
      <c r="N13">
        <v>1270000000000</v>
      </c>
      <c r="O13" t="s">
        <v>65</v>
      </c>
      <c r="P13" s="45">
        <f>LN(P10)</f>
        <v>-0.13075301410115758</v>
      </c>
      <c r="Q13">
        <v>1987</v>
      </c>
      <c r="R13">
        <v>1270000000000</v>
      </c>
      <c r="S13" t="s">
        <v>65</v>
      </c>
      <c r="T13" s="45">
        <f>LN(T10)</f>
        <v>-0.15642256929124673</v>
      </c>
      <c r="U13">
        <v>1987</v>
      </c>
      <c r="V13">
        <v>1270000000000</v>
      </c>
      <c r="W13" t="s">
        <v>65</v>
      </c>
      <c r="X13" s="45">
        <f>LN(X10)</f>
        <v>-0.13056356312961645</v>
      </c>
      <c r="Y13">
        <v>1987</v>
      </c>
      <c r="Z13">
        <v>1270000000000</v>
      </c>
      <c r="AA13" t="s">
        <v>65</v>
      </c>
      <c r="AB13" s="45">
        <f>LN(AB10)</f>
        <v>-0.14620899351611324</v>
      </c>
      <c r="AC13">
        <v>1987</v>
      </c>
      <c r="AD13">
        <v>1270000000000</v>
      </c>
      <c r="AE13" t="s">
        <v>65</v>
      </c>
      <c r="AF13" s="45">
        <f>LN(AF10)</f>
        <v>-0.14119945092560246</v>
      </c>
      <c r="AG13">
        <v>1987</v>
      </c>
      <c r="AH13">
        <v>1270000000000</v>
      </c>
      <c r="AI13" t="s">
        <v>65</v>
      </c>
      <c r="AJ13" s="45">
        <f>LN(AJ10)</f>
        <v>-0.13678994470863512</v>
      </c>
      <c r="AK13">
        <v>1987</v>
      </c>
      <c r="AL13">
        <v>1270000000000</v>
      </c>
      <c r="AM13" t="s">
        <v>65</v>
      </c>
      <c r="AN13" s="45">
        <f>LN(AN10)</f>
        <v>-0.14159622651722198</v>
      </c>
      <c r="AO13">
        <v>1987</v>
      </c>
      <c r="AP13">
        <v>1270000000000</v>
      </c>
      <c r="AQ13" t="s">
        <v>65</v>
      </c>
      <c r="AR13" s="45">
        <f>LN(AR10)</f>
        <v>-0.1376944801915255</v>
      </c>
      <c r="AS13">
        <v>1987</v>
      </c>
      <c r="AT13">
        <v>1270000000000</v>
      </c>
      <c r="AU13" t="s">
        <v>65</v>
      </c>
      <c r="AV13" s="45">
        <f>LN(AV10)</f>
        <v>-0.13536930140838385</v>
      </c>
      <c r="AW13">
        <v>1987</v>
      </c>
      <c r="AX13">
        <v>1270000000000</v>
      </c>
      <c r="AY13" t="s">
        <v>65</v>
      </c>
      <c r="AZ13" s="45">
        <f>LN(AZ10)</f>
        <v>-0.13536930140838385</v>
      </c>
      <c r="BA13">
        <v>1987</v>
      </c>
      <c r="BB13">
        <v>1270000000000</v>
      </c>
      <c r="BC13" t="s">
        <v>65</v>
      </c>
      <c r="BD13" s="45">
        <f>LN(BD10)</f>
        <v>-0.14205663890888401</v>
      </c>
      <c r="BE13">
        <v>1987</v>
      </c>
      <c r="BF13">
        <v>1300000000000</v>
      </c>
      <c r="BG13" t="s">
        <v>65</v>
      </c>
      <c r="BH13" s="45">
        <f>LN(BH10)</f>
        <v>-0.14207589329195222</v>
      </c>
      <c r="BI13">
        <v>1987</v>
      </c>
      <c r="BJ13">
        <v>1300000000000</v>
      </c>
      <c r="BK13" t="s">
        <v>65</v>
      </c>
      <c r="BL13" s="45">
        <f>LN(BL10)</f>
        <v>-0.14215464819984361</v>
      </c>
      <c r="BM13">
        <v>1987</v>
      </c>
      <c r="BN13">
        <v>1300000000000</v>
      </c>
      <c r="BO13" t="s">
        <v>65</v>
      </c>
      <c r="BP13" s="45">
        <f>LN(BP10)</f>
        <v>-0.14070028376518792</v>
      </c>
      <c r="BQ13">
        <v>1987</v>
      </c>
      <c r="BR13">
        <v>1300000000000</v>
      </c>
      <c r="BS13" t="s">
        <v>65</v>
      </c>
      <c r="BT13" s="45">
        <f>LN(BT10)</f>
        <v>-0.14280142448749417</v>
      </c>
      <c r="BU13">
        <v>1987</v>
      </c>
      <c r="BV13">
        <v>1300000000000</v>
      </c>
      <c r="BW13" t="s">
        <v>65</v>
      </c>
      <c r="BX13" s="45">
        <f>LN(BX10)</f>
        <v>-0.14741185229419076</v>
      </c>
      <c r="BY13">
        <v>1987</v>
      </c>
      <c r="BZ13">
        <v>1300000000000</v>
      </c>
      <c r="CA13" t="s">
        <v>65</v>
      </c>
      <c r="CB13" s="45">
        <f>LN(CB10)</f>
        <v>-0.14642238471899113</v>
      </c>
      <c r="CC13">
        <v>1987</v>
      </c>
      <c r="CD13">
        <v>1300000000000</v>
      </c>
      <c r="CE13" t="s">
        <v>65</v>
      </c>
      <c r="CF13" s="45">
        <f>LN(CF10)</f>
        <v>-0.14850706823302459</v>
      </c>
      <c r="CG13">
        <v>1987</v>
      </c>
      <c r="CH13">
        <v>1300000000000</v>
      </c>
      <c r="CI13" t="s">
        <v>65</v>
      </c>
      <c r="CJ13" s="45">
        <f>LN(CJ10)</f>
        <v>-0.15261758701565364</v>
      </c>
      <c r="CK13">
        <v>1987</v>
      </c>
      <c r="CL13">
        <v>1300000000000</v>
      </c>
      <c r="CM13" t="s">
        <v>65</v>
      </c>
      <c r="CN13" s="45">
        <f>LN(CN10)</f>
        <v>-0.12972914449435644</v>
      </c>
      <c r="CO13">
        <v>1987</v>
      </c>
      <c r="CP13">
        <v>1300000000000</v>
      </c>
    </row>
    <row r="14" spans="2:96">
      <c r="B14">
        <v>-4.2503459022112097E-2</v>
      </c>
      <c r="C14" s="44">
        <v>5.0153607149959541E-2</v>
      </c>
      <c r="D14">
        <v>1.003234357704905</v>
      </c>
      <c r="E14">
        <v>1987</v>
      </c>
      <c r="F14">
        <v>1270000000000</v>
      </c>
      <c r="G14" t="s">
        <v>66</v>
      </c>
      <c r="H14" s="45">
        <f>H12-H11</f>
        <v>8.8620437750500325E-2</v>
      </c>
      <c r="I14">
        <v>1987</v>
      </c>
      <c r="J14">
        <v>1000000000000</v>
      </c>
      <c r="K14" t="s">
        <v>66</v>
      </c>
      <c r="L14" s="45">
        <f>L12-L11</f>
        <v>0.10024754410493497</v>
      </c>
      <c r="M14">
        <v>1987</v>
      </c>
      <c r="N14">
        <v>1000000000000</v>
      </c>
      <c r="O14" t="s">
        <v>66</v>
      </c>
      <c r="P14" s="45">
        <f>P12-P11</f>
        <v>9.2229443890872467E-2</v>
      </c>
      <c r="Q14">
        <v>1987</v>
      </c>
      <c r="R14">
        <v>1000000000000</v>
      </c>
      <c r="S14" t="s">
        <v>66</v>
      </c>
      <c r="T14" s="45">
        <f>T12-T11</f>
        <v>9.4760206622565082E-2</v>
      </c>
      <c r="U14">
        <v>1987</v>
      </c>
      <c r="V14">
        <v>1000000000000</v>
      </c>
      <c r="W14" t="s">
        <v>66</v>
      </c>
      <c r="X14" s="45">
        <f>X12-X11</f>
        <v>9.2176956736022025E-2</v>
      </c>
      <c r="Y14">
        <v>1987</v>
      </c>
      <c r="Z14">
        <v>1000000000000</v>
      </c>
      <c r="AA14" t="s">
        <v>66</v>
      </c>
      <c r="AB14" s="45">
        <f>AB12-AB11</f>
        <v>9.4381632925630204E-2</v>
      </c>
      <c r="AC14">
        <v>1987</v>
      </c>
      <c r="AD14">
        <v>1000000000000</v>
      </c>
      <c r="AE14" t="s">
        <v>66</v>
      </c>
      <c r="AF14" s="45">
        <f>AF12-AF11</f>
        <v>9.1649802847420081E-2</v>
      </c>
      <c r="AG14">
        <v>1987</v>
      </c>
      <c r="AH14">
        <v>1000000000000</v>
      </c>
      <c r="AI14" t="s">
        <v>66</v>
      </c>
      <c r="AJ14" s="45">
        <f>AJ12-AJ11</f>
        <v>7.9997748309671629E-2</v>
      </c>
      <c r="AK14">
        <v>1987</v>
      </c>
      <c r="AL14">
        <v>1000000000000</v>
      </c>
      <c r="AM14" t="s">
        <v>66</v>
      </c>
      <c r="AN14" s="45">
        <f>AN12-AN11</f>
        <v>9.1143665961381987E-2</v>
      </c>
      <c r="AO14">
        <v>1987</v>
      </c>
      <c r="AP14">
        <v>1000000000000</v>
      </c>
      <c r="AQ14" t="s">
        <v>66</v>
      </c>
      <c r="AR14" s="45">
        <f>AR12-AR11</f>
        <v>8.6943771008198639E-2</v>
      </c>
      <c r="AS14">
        <v>1987</v>
      </c>
      <c r="AT14">
        <v>1000000000000</v>
      </c>
      <c r="AU14" t="s">
        <v>66</v>
      </c>
      <c r="AV14" s="45">
        <f>AV12-AV11</f>
        <v>8.6687729019091858E-2</v>
      </c>
      <c r="AW14">
        <v>1987</v>
      </c>
      <c r="AX14">
        <v>1000000000000</v>
      </c>
      <c r="AY14" t="s">
        <v>66</v>
      </c>
      <c r="AZ14" s="45">
        <f>AZ12-AZ11</f>
        <v>8.6687729019091858E-2</v>
      </c>
      <c r="BA14">
        <v>1987</v>
      </c>
      <c r="BB14">
        <v>1000000000000</v>
      </c>
      <c r="BC14" t="s">
        <v>66</v>
      </c>
      <c r="BD14" s="45">
        <f>BD12-BD11</f>
        <v>9.050049467582022E-2</v>
      </c>
      <c r="BE14">
        <v>1987</v>
      </c>
      <c r="BF14">
        <v>1000000000000</v>
      </c>
      <c r="BG14" t="s">
        <v>66</v>
      </c>
      <c r="BH14" s="45">
        <f>BH12-BH11</f>
        <v>9.0549430648523055E-2</v>
      </c>
      <c r="BI14">
        <v>1987</v>
      </c>
      <c r="BJ14">
        <v>1270000000000</v>
      </c>
      <c r="BK14" t="s">
        <v>66</v>
      </c>
      <c r="BL14" s="45">
        <f>BL12-BL11</f>
        <v>9.0952335242975788E-2</v>
      </c>
      <c r="BM14">
        <v>1987</v>
      </c>
      <c r="BN14">
        <v>1270000000000</v>
      </c>
      <c r="BO14" t="s">
        <v>66</v>
      </c>
      <c r="BP14" s="45">
        <f>BP12-BP11</f>
        <v>8.8466635006188954E-2</v>
      </c>
      <c r="BQ14">
        <v>1987</v>
      </c>
      <c r="BR14">
        <v>1270000000000</v>
      </c>
      <c r="BS14" t="s">
        <v>66</v>
      </c>
      <c r="BT14" s="45">
        <f>BT12-BT11</f>
        <v>9.1765893681082455E-2</v>
      </c>
      <c r="BU14">
        <v>1987</v>
      </c>
      <c r="BV14">
        <v>1270000000000</v>
      </c>
      <c r="BW14" t="s">
        <v>66</v>
      </c>
      <c r="BX14" s="45">
        <f>BX12-BX11</f>
        <v>8.8344237352450034E-2</v>
      </c>
      <c r="BY14">
        <v>1987</v>
      </c>
      <c r="BZ14">
        <v>1270000000000</v>
      </c>
      <c r="CA14" t="s">
        <v>66</v>
      </c>
      <c r="CB14" s="45">
        <f>CB12-CB11</f>
        <v>9.1536736874721941E-2</v>
      </c>
      <c r="CC14">
        <v>1987</v>
      </c>
      <c r="CD14">
        <v>1270000000000</v>
      </c>
      <c r="CE14" t="s">
        <v>66</v>
      </c>
      <c r="CF14" s="45">
        <f>CF12-CF11</f>
        <v>9.2015453480272069E-2</v>
      </c>
      <c r="CG14">
        <v>1987</v>
      </c>
      <c r="CH14">
        <v>1270000000000</v>
      </c>
      <c r="CI14" t="s">
        <v>66</v>
      </c>
      <c r="CJ14" s="45">
        <f>CJ12-CJ11</f>
        <v>9.1467868143754891E-2</v>
      </c>
      <c r="CK14">
        <v>1987</v>
      </c>
      <c r="CL14">
        <v>1270000000000</v>
      </c>
      <c r="CM14" t="s">
        <v>66</v>
      </c>
      <c r="CN14" s="45">
        <f>CN12-CN11</f>
        <v>9.1756705499226821E-2</v>
      </c>
      <c r="CO14">
        <v>1987</v>
      </c>
      <c r="CP14">
        <v>1270000000000</v>
      </c>
    </row>
    <row r="15" spans="2:96">
      <c r="B15">
        <v>-4.2094725355155627E-2</v>
      </c>
      <c r="C15" s="44">
        <v>4.8769944614291044E-2</v>
      </c>
      <c r="D15">
        <v>0.9741375836740106</v>
      </c>
      <c r="E15">
        <v>1987</v>
      </c>
      <c r="F15">
        <v>1000000000000</v>
      </c>
      <c r="G15" t="s">
        <v>67</v>
      </c>
      <c r="H15" s="45">
        <f>H11-H13</f>
        <v>9.7244476543143887E-2</v>
      </c>
      <c r="I15">
        <v>1987</v>
      </c>
      <c r="J15">
        <v>2470000000000</v>
      </c>
      <c r="K15" t="s">
        <v>67</v>
      </c>
      <c r="L15" s="45">
        <f>L11-L13</f>
        <v>0.11142836620144039</v>
      </c>
      <c r="M15">
        <v>1987</v>
      </c>
      <c r="N15">
        <v>2470000000000</v>
      </c>
      <c r="O15" t="s">
        <v>67</v>
      </c>
      <c r="P15" s="45">
        <f>P11-P13</f>
        <v>0.10160801527166405</v>
      </c>
      <c r="Q15">
        <v>1987</v>
      </c>
      <c r="R15">
        <v>2470000000000</v>
      </c>
      <c r="S15" t="s">
        <v>67</v>
      </c>
      <c r="T15" s="45">
        <f>T11-T13</f>
        <v>0.10468873671666426</v>
      </c>
      <c r="U15">
        <v>1987</v>
      </c>
      <c r="V15">
        <v>2470000000000</v>
      </c>
      <c r="W15" t="s">
        <v>67</v>
      </c>
      <c r="X15" s="45">
        <f>X11-X13</f>
        <v>0.10154430487064989</v>
      </c>
      <c r="Y15">
        <v>1987</v>
      </c>
      <c r="Z15">
        <v>2470000000000</v>
      </c>
      <c r="AA15" t="s">
        <v>67</v>
      </c>
      <c r="AB15" s="45">
        <f>AB11-AB13</f>
        <v>0.1042267946694156</v>
      </c>
      <c r="AC15">
        <v>1987</v>
      </c>
      <c r="AD15">
        <v>2470000000000</v>
      </c>
      <c r="AE15" t="s">
        <v>67</v>
      </c>
      <c r="AF15" s="45">
        <f>AF11-AF13</f>
        <v>0.10090484078345754</v>
      </c>
      <c r="AG15">
        <v>1987</v>
      </c>
      <c r="AH15">
        <v>2470000000000</v>
      </c>
      <c r="AI15" t="s">
        <v>67</v>
      </c>
      <c r="AJ15" s="45">
        <f>AJ11-AJ13</f>
        <v>8.6958245801870782E-2</v>
      </c>
      <c r="AK15">
        <v>1987</v>
      </c>
      <c r="AL15">
        <v>2470000000000</v>
      </c>
      <c r="AM15" t="s">
        <v>67</v>
      </c>
      <c r="AN15" s="45">
        <f>AN11-AN13</f>
        <v>0.1002915727465882</v>
      </c>
      <c r="AO15">
        <v>1987</v>
      </c>
      <c r="AP15">
        <v>2470000000000</v>
      </c>
      <c r="AQ15" t="s">
        <v>67</v>
      </c>
      <c r="AR15" s="45">
        <f>AR11-AR13</f>
        <v>9.5229058659295984E-2</v>
      </c>
      <c r="AS15">
        <v>1987</v>
      </c>
      <c r="AT15">
        <v>2470000000000</v>
      </c>
      <c r="AU15" t="s">
        <v>67</v>
      </c>
      <c r="AV15" s="45">
        <f>AV11-AV13</f>
        <v>9.4921940456354742E-2</v>
      </c>
      <c r="AW15">
        <v>1987</v>
      </c>
      <c r="AX15">
        <v>2470000000000</v>
      </c>
      <c r="AY15" t="s">
        <v>67</v>
      </c>
      <c r="AZ15" s="45">
        <f>AZ11-AZ13</f>
        <v>9.4921940456354742E-2</v>
      </c>
      <c r="BA15">
        <v>1987</v>
      </c>
      <c r="BB15">
        <v>2470000000000</v>
      </c>
      <c r="BC15" t="s">
        <v>67</v>
      </c>
      <c r="BD15" s="45">
        <f>BD11-BD13</f>
        <v>9.9513254451869759E-2</v>
      </c>
      <c r="BE15">
        <v>1987</v>
      </c>
      <c r="BF15">
        <v>2470000000000</v>
      </c>
      <c r="BG15" t="s">
        <v>67</v>
      </c>
      <c r="BH15" s="45">
        <f>BH11-BH13</f>
        <v>9.9572434269840124E-2</v>
      </c>
      <c r="BI15">
        <v>1987</v>
      </c>
      <c r="BJ15">
        <v>2470000000000</v>
      </c>
      <c r="BK15" t="s">
        <v>67</v>
      </c>
      <c r="BL15" s="45">
        <f>BL11-BL13</f>
        <v>0.10005992284468798</v>
      </c>
      <c r="BM15">
        <v>1987</v>
      </c>
      <c r="BN15">
        <v>1000000000000</v>
      </c>
      <c r="BO15" t="s">
        <v>67</v>
      </c>
      <c r="BP15" s="45">
        <f>BP11-BP13</f>
        <v>9.7059289507238938E-2</v>
      </c>
      <c r="BQ15">
        <v>1987</v>
      </c>
      <c r="BR15">
        <v>1000000000000</v>
      </c>
      <c r="BS15" t="s">
        <v>67</v>
      </c>
      <c r="BT15" s="45">
        <f>BT11-BT13</f>
        <v>0.10104560073979449</v>
      </c>
      <c r="BU15">
        <v>1987</v>
      </c>
      <c r="BV15">
        <v>1000000000000</v>
      </c>
      <c r="BW15" t="s">
        <v>67</v>
      </c>
      <c r="BX15" s="45">
        <f>BX11-BX13</f>
        <v>9.6911960789973162E-2</v>
      </c>
      <c r="BY15">
        <v>1987</v>
      </c>
      <c r="BZ15">
        <v>1000000000000</v>
      </c>
      <c r="CA15" t="s">
        <v>67</v>
      </c>
      <c r="CB15" s="45">
        <f>CB11-CB13</f>
        <v>0.10076778321310012</v>
      </c>
      <c r="CC15">
        <v>1987</v>
      </c>
      <c r="CD15">
        <v>1000000000000</v>
      </c>
      <c r="CE15" t="s">
        <v>67</v>
      </c>
      <c r="CF15" s="45">
        <f>CF11-CF13</f>
        <v>0.10134831405171651</v>
      </c>
      <c r="CG15">
        <v>1987</v>
      </c>
      <c r="CH15">
        <v>1000000000000</v>
      </c>
      <c r="CI15" t="s">
        <v>67</v>
      </c>
      <c r="CJ15" s="45">
        <f>CJ11-CJ13</f>
        <v>0.1006843179448785</v>
      </c>
      <c r="CK15">
        <v>1987</v>
      </c>
      <c r="CL15">
        <v>1000000000000</v>
      </c>
      <c r="CM15" t="s">
        <v>67</v>
      </c>
      <c r="CN15" s="45">
        <f>CN11-CN13</f>
        <v>0.1010344587659215</v>
      </c>
      <c r="CO15">
        <v>1987</v>
      </c>
      <c r="CP15">
        <v>1000000000000</v>
      </c>
    </row>
    <row r="16" spans="2:96">
      <c r="B16">
        <v>-4.3640994257948991E-2</v>
      </c>
      <c r="C16" s="44">
        <v>5.5333308860154702E-2</v>
      </c>
      <c r="D16">
        <v>1.1129140872685894</v>
      </c>
      <c r="E16">
        <v>1987</v>
      </c>
      <c r="F16">
        <v>2470000000000</v>
      </c>
      <c r="G16" t="s">
        <v>68</v>
      </c>
      <c r="H16" s="46">
        <f>AVERAGE(H14:H15)</f>
        <v>9.2932457146822106E-2</v>
      </c>
      <c r="I16">
        <v>1989</v>
      </c>
      <c r="J16">
        <v>640000000000</v>
      </c>
      <c r="K16" t="s">
        <v>68</v>
      </c>
      <c r="L16" s="46">
        <f>AVERAGE(L14:L15)</f>
        <v>0.10583795515318768</v>
      </c>
      <c r="M16">
        <v>1989</v>
      </c>
      <c r="N16">
        <v>640000000000</v>
      </c>
      <c r="O16" t="s">
        <v>68</v>
      </c>
      <c r="P16" s="46">
        <f>AVERAGE(P14:P15)</f>
        <v>9.6918729581268265E-2</v>
      </c>
      <c r="Q16">
        <v>1989</v>
      </c>
      <c r="R16">
        <v>640000000000</v>
      </c>
      <c r="S16" t="s">
        <v>68</v>
      </c>
      <c r="T16" s="46">
        <f>AVERAGE(T14:T15)</f>
        <v>9.9724471669614678E-2</v>
      </c>
      <c r="U16">
        <v>1989</v>
      </c>
      <c r="V16">
        <v>640000000000</v>
      </c>
      <c r="W16" t="s">
        <v>68</v>
      </c>
      <c r="X16" s="46">
        <f>AVERAGE(X14:X15)</f>
        <v>9.6860630803335956E-2</v>
      </c>
      <c r="Y16">
        <v>1989</v>
      </c>
      <c r="Z16">
        <v>640000000000</v>
      </c>
      <c r="AA16" t="s">
        <v>68</v>
      </c>
      <c r="AB16" s="46">
        <f>AVERAGE(AB14:AB15)</f>
        <v>9.9304213797522911E-2</v>
      </c>
      <c r="AC16">
        <v>1989</v>
      </c>
      <c r="AD16">
        <v>640000000000</v>
      </c>
      <c r="AE16" t="s">
        <v>68</v>
      </c>
      <c r="AF16" s="46">
        <f>AVERAGE(AF14:AF15)</f>
        <v>9.6277321815438813E-2</v>
      </c>
      <c r="AG16">
        <v>1989</v>
      </c>
      <c r="AH16">
        <v>640000000000</v>
      </c>
      <c r="AI16" t="s">
        <v>68</v>
      </c>
      <c r="AJ16" s="46">
        <f>AVERAGE(AJ14:AJ15)</f>
        <v>8.3477997055771205E-2</v>
      </c>
      <c r="AK16">
        <v>1989</v>
      </c>
      <c r="AL16">
        <v>640000000000</v>
      </c>
      <c r="AM16" t="s">
        <v>68</v>
      </c>
      <c r="AN16" s="46">
        <f>AVERAGE(AN14:AN15)</f>
        <v>9.5717619353985095E-2</v>
      </c>
      <c r="AO16">
        <v>1989</v>
      </c>
      <c r="AP16">
        <v>640000000000</v>
      </c>
      <c r="AQ16" t="s">
        <v>68</v>
      </c>
      <c r="AR16" s="46">
        <f>AVERAGE(AR14:AR15)</f>
        <v>9.1086414833747312E-2</v>
      </c>
      <c r="AS16">
        <v>1989</v>
      </c>
      <c r="AT16">
        <v>640000000000</v>
      </c>
      <c r="AU16" t="s">
        <v>68</v>
      </c>
      <c r="AV16" s="46">
        <f>AVERAGE(AV14:AV15)</f>
        <v>9.08048347377233E-2</v>
      </c>
      <c r="AW16">
        <v>1989</v>
      </c>
      <c r="AX16">
        <v>640000000000</v>
      </c>
      <c r="AY16" t="s">
        <v>68</v>
      </c>
      <c r="AZ16" s="46">
        <f>AVERAGE(AZ14:AZ15)</f>
        <v>9.08048347377233E-2</v>
      </c>
      <c r="BA16">
        <v>1989</v>
      </c>
      <c r="BB16">
        <v>640000000000</v>
      </c>
      <c r="BC16" t="s">
        <v>68</v>
      </c>
      <c r="BD16" s="46">
        <f>AVERAGE(BD14:BD15)</f>
        <v>9.500687456384499E-2</v>
      </c>
      <c r="BE16">
        <v>1989</v>
      </c>
      <c r="BF16">
        <v>640000000000</v>
      </c>
      <c r="BG16" t="s">
        <v>68</v>
      </c>
      <c r="BH16" s="46">
        <f>AVERAGE(BH14:BH15)</f>
        <v>9.5060932459181596E-2</v>
      </c>
      <c r="BI16">
        <v>1989</v>
      </c>
      <c r="BJ16">
        <v>640000000000</v>
      </c>
      <c r="BK16" t="s">
        <v>68</v>
      </c>
      <c r="BL16" s="46">
        <f>AVERAGE(BL14:BL15)</f>
        <v>9.5506129043831878E-2</v>
      </c>
      <c r="BM16">
        <v>1989</v>
      </c>
      <c r="BN16">
        <v>640000000000</v>
      </c>
      <c r="BO16" t="s">
        <v>68</v>
      </c>
      <c r="BP16" s="46">
        <f>AVERAGE(BP14:BP15)</f>
        <v>9.2762962256713946E-2</v>
      </c>
      <c r="BQ16">
        <v>1987</v>
      </c>
      <c r="BR16">
        <v>2470000000000</v>
      </c>
      <c r="BS16" t="s">
        <v>68</v>
      </c>
      <c r="BT16" s="46">
        <f>AVERAGE(BT14:BT15)</f>
        <v>9.6405747210438472E-2</v>
      </c>
      <c r="BU16">
        <v>1987</v>
      </c>
      <c r="BV16">
        <v>2470000000000</v>
      </c>
      <c r="BW16" t="s">
        <v>68</v>
      </c>
      <c r="BX16" s="46">
        <f>AVERAGE(BX14:BX15)</f>
        <v>9.2628099071211598E-2</v>
      </c>
      <c r="BY16">
        <v>1987</v>
      </c>
      <c r="BZ16">
        <v>2470000000000</v>
      </c>
      <c r="CA16" t="s">
        <v>68</v>
      </c>
      <c r="CB16" s="46">
        <f>AVERAGE(CB14:CB15)</f>
        <v>9.6152260043911031E-2</v>
      </c>
      <c r="CC16">
        <v>1987</v>
      </c>
      <c r="CD16">
        <v>2470000000000</v>
      </c>
      <c r="CE16" t="s">
        <v>68</v>
      </c>
      <c r="CF16" s="46">
        <f>AVERAGE(CF14:CF15)</f>
        <v>9.6681883765994292E-2</v>
      </c>
      <c r="CG16">
        <v>1987</v>
      </c>
      <c r="CH16">
        <v>2470000000000</v>
      </c>
      <c r="CI16" t="s">
        <v>68</v>
      </c>
      <c r="CJ16" s="46">
        <f>AVERAGE(CJ14:CJ15)</f>
        <v>9.6076093044316691E-2</v>
      </c>
      <c r="CK16">
        <v>1987</v>
      </c>
      <c r="CL16">
        <v>2470000000000</v>
      </c>
      <c r="CM16" t="s">
        <v>68</v>
      </c>
      <c r="CN16" s="46">
        <f>AVERAGE(CN14:CN15)</f>
        <v>9.6395582132574154E-2</v>
      </c>
      <c r="CO16">
        <v>1987</v>
      </c>
      <c r="CP16">
        <v>2470000000000</v>
      </c>
    </row>
    <row r="17" spans="1:94">
      <c r="B17">
        <v>-4.1755823747699684E-2</v>
      </c>
      <c r="C17" s="44">
        <v>4.7150034435301913E-2</v>
      </c>
      <c r="D17">
        <v>0.94018018223867839</v>
      </c>
      <c r="E17">
        <v>1989</v>
      </c>
      <c r="F17">
        <v>640000000000</v>
      </c>
      <c r="G17" t="s">
        <v>69</v>
      </c>
      <c r="H17">
        <f>TINV(0.3173,H5)</f>
        <v>1.0256556347025874</v>
      </c>
      <c r="I17">
        <v>1990</v>
      </c>
      <c r="J17">
        <v>2960000000000</v>
      </c>
      <c r="K17" t="s">
        <v>69</v>
      </c>
      <c r="L17">
        <f>TINV(0.3173,L5)</f>
        <v>1.0270403027550943</v>
      </c>
      <c r="M17">
        <v>1990</v>
      </c>
      <c r="N17">
        <v>2960000000000</v>
      </c>
      <c r="O17" t="s">
        <v>69</v>
      </c>
      <c r="P17">
        <f>TINV(0.3173,P5)</f>
        <v>1.0270403027550943</v>
      </c>
      <c r="Q17">
        <v>1990</v>
      </c>
      <c r="R17">
        <v>2960000000000</v>
      </c>
      <c r="S17" t="s">
        <v>69</v>
      </c>
      <c r="T17">
        <f>TINV(0.3173,T5)</f>
        <v>1.0270403027550943</v>
      </c>
      <c r="U17">
        <v>1990</v>
      </c>
      <c r="V17">
        <v>2960000000000</v>
      </c>
      <c r="W17" t="s">
        <v>69</v>
      </c>
      <c r="X17">
        <f>TINV(0.3173,X5)</f>
        <v>1.0270403027550943</v>
      </c>
      <c r="Y17">
        <v>1990</v>
      </c>
      <c r="Z17">
        <v>2960000000000</v>
      </c>
      <c r="AA17" t="s">
        <v>69</v>
      </c>
      <c r="AB17">
        <f>TINV(0.3173,AB5)</f>
        <v>1.0270403027550943</v>
      </c>
      <c r="AC17">
        <v>1990</v>
      </c>
      <c r="AD17">
        <v>2960000000000</v>
      </c>
      <c r="AE17" t="s">
        <v>69</v>
      </c>
      <c r="AF17">
        <f>TINV(0.3173,AF5)</f>
        <v>1.0270403027550943</v>
      </c>
      <c r="AG17">
        <v>1990</v>
      </c>
      <c r="AH17">
        <v>2960000000000</v>
      </c>
      <c r="AI17" t="s">
        <v>69</v>
      </c>
      <c r="AJ17">
        <f>TINV(0.3173,AJ5)</f>
        <v>1.0270403027550943</v>
      </c>
      <c r="AK17">
        <v>1990</v>
      </c>
      <c r="AL17">
        <v>2960000000000</v>
      </c>
      <c r="AM17" t="s">
        <v>69</v>
      </c>
      <c r="AN17">
        <f>TINV(0.3173,AN5)</f>
        <v>1.0270403027550943</v>
      </c>
      <c r="AO17">
        <v>1990</v>
      </c>
      <c r="AP17">
        <v>2960000000000</v>
      </c>
      <c r="AQ17" t="s">
        <v>69</v>
      </c>
      <c r="AR17">
        <f>TINV(0.3173,AR5)</f>
        <v>1.0270403027550943</v>
      </c>
      <c r="AS17">
        <v>1990</v>
      </c>
      <c r="AT17">
        <v>2960000000000</v>
      </c>
      <c r="AU17" t="s">
        <v>69</v>
      </c>
      <c r="AV17">
        <f>TINV(0.3173,AV5)</f>
        <v>1.0270403027550943</v>
      </c>
      <c r="AW17">
        <v>1990</v>
      </c>
      <c r="AX17">
        <v>2960000000000</v>
      </c>
      <c r="AY17" t="s">
        <v>69</v>
      </c>
      <c r="AZ17">
        <f>TINV(0.3173,AZ5)</f>
        <v>1.0270403027550943</v>
      </c>
      <c r="BA17">
        <v>1990</v>
      </c>
      <c r="BB17">
        <v>2960000000000</v>
      </c>
      <c r="BC17" t="s">
        <v>69</v>
      </c>
      <c r="BD17">
        <f>TINV(0.3173,BD5)</f>
        <v>1.0270403027550943</v>
      </c>
      <c r="BE17">
        <v>1990</v>
      </c>
      <c r="BF17">
        <v>2960000000000</v>
      </c>
      <c r="BG17" t="s">
        <v>69</v>
      </c>
      <c r="BH17">
        <f>TINV(0.3173,BH5)</f>
        <v>1.0270403027550943</v>
      </c>
      <c r="BI17">
        <v>1990</v>
      </c>
      <c r="BJ17">
        <v>2960000000000</v>
      </c>
      <c r="BK17" t="s">
        <v>69</v>
      </c>
      <c r="BL17">
        <f>TINV(0.3173,BL5)</f>
        <v>1.0270403027550943</v>
      </c>
      <c r="BM17">
        <v>1990</v>
      </c>
      <c r="BN17">
        <v>2960000000000</v>
      </c>
      <c r="BO17" t="s">
        <v>69</v>
      </c>
      <c r="BP17">
        <f>TINV(0.3173,BP5)</f>
        <v>1.0270403027550943</v>
      </c>
      <c r="BQ17">
        <v>1990</v>
      </c>
      <c r="BR17">
        <v>2960000000000</v>
      </c>
      <c r="BS17" t="s">
        <v>69</v>
      </c>
      <c r="BT17">
        <f>TINV(0.3173,BT5)</f>
        <v>1.0270403027550943</v>
      </c>
      <c r="BU17">
        <v>1989</v>
      </c>
      <c r="BV17">
        <v>640000000000</v>
      </c>
      <c r="BW17" t="s">
        <v>69</v>
      </c>
      <c r="BX17">
        <f>TINV(0.3173,BX5)</f>
        <v>1.0270403027550943</v>
      </c>
      <c r="BY17">
        <v>1989</v>
      </c>
      <c r="BZ17">
        <v>640000000000</v>
      </c>
      <c r="CA17" t="s">
        <v>69</v>
      </c>
      <c r="CB17">
        <f>TINV(0.3173,CB5)</f>
        <v>1.0270403027550943</v>
      </c>
      <c r="CC17">
        <v>1989</v>
      </c>
      <c r="CD17">
        <v>640000000000</v>
      </c>
      <c r="CE17" t="s">
        <v>69</v>
      </c>
      <c r="CF17">
        <f>TINV(0.3173,CF5)</f>
        <v>1.0270403027550943</v>
      </c>
      <c r="CG17">
        <v>1989</v>
      </c>
      <c r="CH17">
        <v>640000000000</v>
      </c>
      <c r="CI17" t="s">
        <v>69</v>
      </c>
      <c r="CJ17">
        <f>TINV(0.3173,CJ5)</f>
        <v>1.0270403027550943</v>
      </c>
      <c r="CK17">
        <v>1989</v>
      </c>
      <c r="CL17">
        <v>640000000000</v>
      </c>
      <c r="CM17" t="s">
        <v>69</v>
      </c>
      <c r="CN17">
        <f>TINV(0.3173,CN5)</f>
        <v>1.0270403027550943</v>
      </c>
      <c r="CO17">
        <v>1989</v>
      </c>
      <c r="CP17">
        <v>640000000000</v>
      </c>
    </row>
    <row r="18" spans="1:94">
      <c r="B18">
        <v>-5.049989150421761E-2</v>
      </c>
      <c r="C18" s="44">
        <v>7.3857017113417703E-2</v>
      </c>
      <c r="D18">
        <v>1.5151907978411858</v>
      </c>
      <c r="E18">
        <v>1990</v>
      </c>
      <c r="F18">
        <v>2960000000000</v>
      </c>
      <c r="G18" t="s">
        <v>70</v>
      </c>
      <c r="H18">
        <f>H17*G3</f>
        <v>4.27561074251471E-2</v>
      </c>
      <c r="I18">
        <v>1990</v>
      </c>
      <c r="J18">
        <v>1220000000000</v>
      </c>
      <c r="K18" t="s">
        <v>70</v>
      </c>
      <c r="L18">
        <f>L17*K3</f>
        <v>4.8791048455452582E-2</v>
      </c>
      <c r="M18">
        <v>1990</v>
      </c>
      <c r="N18">
        <v>1220000000000</v>
      </c>
      <c r="O18" t="s">
        <v>70</v>
      </c>
      <c r="P18">
        <f>P17*O3</f>
        <v>4.5026304174947337E-2</v>
      </c>
      <c r="Q18">
        <v>1990</v>
      </c>
      <c r="R18">
        <v>1220000000000</v>
      </c>
      <c r="S18" t="s">
        <v>70</v>
      </c>
      <c r="T18">
        <f>T17*S3</f>
        <v>4.5286693647095227E-2</v>
      </c>
      <c r="U18">
        <v>1990</v>
      </c>
      <c r="V18">
        <v>1220000000000</v>
      </c>
      <c r="W18" t="s">
        <v>70</v>
      </c>
      <c r="X18">
        <f>X17*W3</f>
        <v>4.500513951627131E-2</v>
      </c>
      <c r="Y18">
        <v>1990</v>
      </c>
      <c r="Z18">
        <v>1220000000000</v>
      </c>
      <c r="AA18" t="s">
        <v>70</v>
      </c>
      <c r="AB18">
        <f>AB17*AA3</f>
        <v>4.5539020082275665E-2</v>
      </c>
      <c r="AC18">
        <v>1990</v>
      </c>
      <c r="AD18">
        <v>1220000000000</v>
      </c>
      <c r="AE18" t="s">
        <v>70</v>
      </c>
      <c r="AF18">
        <f>AF17*AE3</f>
        <v>4.423420592568534E-2</v>
      </c>
      <c r="AG18">
        <v>1990</v>
      </c>
      <c r="AH18">
        <v>1220000000000</v>
      </c>
      <c r="AI18" t="s">
        <v>70</v>
      </c>
      <c r="AJ18">
        <f>AJ17*AI3</f>
        <v>3.8018603415106947E-2</v>
      </c>
      <c r="AK18">
        <v>1990</v>
      </c>
      <c r="AL18">
        <v>1220000000000</v>
      </c>
      <c r="AM18" t="s">
        <v>70</v>
      </c>
      <c r="AN18">
        <f>AN17*AM3</f>
        <v>4.393422364832518E-2</v>
      </c>
      <c r="AO18">
        <v>1990</v>
      </c>
      <c r="AP18">
        <v>1220000000000</v>
      </c>
      <c r="AQ18" t="s">
        <v>70</v>
      </c>
      <c r="AR18">
        <f>AR17*AQ3</f>
        <v>4.1772002301411787E-2</v>
      </c>
      <c r="AS18">
        <v>1990</v>
      </c>
      <c r="AT18">
        <v>1220000000000</v>
      </c>
      <c r="AU18" t="s">
        <v>70</v>
      </c>
      <c r="AV18">
        <f>AV17*AU3</f>
        <v>4.1727702704159826E-2</v>
      </c>
      <c r="AW18">
        <v>1990</v>
      </c>
      <c r="AX18">
        <v>1220000000000</v>
      </c>
      <c r="AY18" t="s">
        <v>70</v>
      </c>
      <c r="AZ18">
        <f>AZ17*AY3</f>
        <v>4.1727702704159826E-2</v>
      </c>
      <c r="BA18">
        <v>1990</v>
      </c>
      <c r="BB18">
        <v>1220000000000</v>
      </c>
      <c r="BC18" t="s">
        <v>70</v>
      </c>
      <c r="BD18">
        <f>BD17*BC3</f>
        <v>4.3555967621738127E-2</v>
      </c>
      <c r="BE18">
        <v>1990</v>
      </c>
      <c r="BF18">
        <v>1220000000000</v>
      </c>
      <c r="BG18" t="s">
        <v>70</v>
      </c>
      <c r="BH18">
        <f>BH17*BG3</f>
        <v>4.3582341878345879E-2</v>
      </c>
      <c r="BI18">
        <v>1990</v>
      </c>
      <c r="BJ18">
        <v>1220000000000</v>
      </c>
      <c r="BK18" t="s">
        <v>70</v>
      </c>
      <c r="BL18">
        <f>BL17*BK3</f>
        <v>4.3803117130653643E-2</v>
      </c>
      <c r="BM18">
        <v>1990</v>
      </c>
      <c r="BN18">
        <v>1220000000000</v>
      </c>
      <c r="BO18" t="s">
        <v>70</v>
      </c>
      <c r="BP18">
        <f>BP17*BO3</f>
        <v>4.2486533959452268E-2</v>
      </c>
      <c r="BQ18">
        <v>1990</v>
      </c>
      <c r="BR18">
        <v>1220000000000</v>
      </c>
      <c r="BS18" t="s">
        <v>70</v>
      </c>
      <c r="BT18">
        <f>BT17*BS3</f>
        <v>4.4228172606484581E-2</v>
      </c>
      <c r="BU18">
        <v>1990</v>
      </c>
      <c r="BV18">
        <v>1220000000000</v>
      </c>
      <c r="BW18" t="s">
        <v>70</v>
      </c>
      <c r="BX18">
        <f>BX17*BW3</f>
        <v>4.2135123324622908E-2</v>
      </c>
      <c r="BY18">
        <v>1990</v>
      </c>
      <c r="BZ18">
        <v>2960000000000</v>
      </c>
      <c r="CA18" t="s">
        <v>70</v>
      </c>
      <c r="CB18">
        <f>CB17*CA3</f>
        <v>4.3940944271049942E-2</v>
      </c>
      <c r="CC18">
        <v>1990</v>
      </c>
      <c r="CD18">
        <v>2960000000000</v>
      </c>
      <c r="CE18" t="s">
        <v>70</v>
      </c>
      <c r="CF18">
        <f>CF17*CE3</f>
        <v>4.4115075452433893E-2</v>
      </c>
      <c r="CG18">
        <v>1990</v>
      </c>
      <c r="CH18">
        <v>2960000000000</v>
      </c>
      <c r="CI18" t="s">
        <v>70</v>
      </c>
      <c r="CJ18">
        <f>CJ17*CI3</f>
        <v>4.3631540069475484E-2</v>
      </c>
      <c r="CK18">
        <v>1990</v>
      </c>
      <c r="CL18">
        <v>2960000000000</v>
      </c>
      <c r="CM18" t="s">
        <v>70</v>
      </c>
      <c r="CN18">
        <f>CN17*CM3</f>
        <v>4.480493625716736E-2</v>
      </c>
      <c r="CO18">
        <v>1990</v>
      </c>
      <c r="CP18">
        <v>2960000000000</v>
      </c>
    </row>
    <row r="19" spans="1:94">
      <c r="B19">
        <v>-4.5654601505891006E-2</v>
      </c>
      <c r="C19" s="44">
        <v>5.6542383086842167E-2</v>
      </c>
      <c r="D19">
        <v>1.1386894963707601</v>
      </c>
      <c r="E19">
        <v>1990</v>
      </c>
      <c r="F19">
        <v>1220000000000</v>
      </c>
      <c r="G19" t="s">
        <v>71</v>
      </c>
      <c r="H19">
        <f>G2+H18</f>
        <v>1.002319205741742</v>
      </c>
      <c r="I19">
        <v>1991</v>
      </c>
      <c r="J19">
        <v>1250000000000</v>
      </c>
      <c r="K19" t="s">
        <v>71</v>
      </c>
      <c r="L19">
        <f>K2+L18</f>
        <v>1.0131598559322308</v>
      </c>
      <c r="M19">
        <v>1991</v>
      </c>
      <c r="N19">
        <v>1250000000000</v>
      </c>
      <c r="O19" t="s">
        <v>71</v>
      </c>
      <c r="P19">
        <f>O2+P18</f>
        <v>1.0163019246026108</v>
      </c>
      <c r="Q19">
        <v>1991</v>
      </c>
      <c r="R19">
        <v>1250000000000</v>
      </c>
      <c r="S19" t="s">
        <v>71</v>
      </c>
      <c r="T19">
        <f>S2+T18</f>
        <v>0.99486827454097915</v>
      </c>
      <c r="U19">
        <v>1991</v>
      </c>
      <c r="V19">
        <v>1250000000000</v>
      </c>
      <c r="W19" t="s">
        <v>71</v>
      </c>
      <c r="X19">
        <f>W2+X18</f>
        <v>1.0164028963731777</v>
      </c>
      <c r="Y19">
        <v>1991</v>
      </c>
      <c r="Z19">
        <v>1250000000000</v>
      </c>
      <c r="AA19" t="s">
        <v>71</v>
      </c>
      <c r="AB19">
        <f>AA2+AB18</f>
        <v>1.004425869794646</v>
      </c>
      <c r="AC19">
        <v>1991</v>
      </c>
      <c r="AD19">
        <v>1250000000000</v>
      </c>
      <c r="AE19" t="s">
        <v>71</v>
      </c>
      <c r="AF19">
        <f>AE2+AF18</f>
        <v>1.0047406284565992</v>
      </c>
      <c r="AG19">
        <v>1991</v>
      </c>
      <c r="AH19">
        <v>1250000000000</v>
      </c>
      <c r="AI19" t="s">
        <v>71</v>
      </c>
      <c r="AJ19">
        <f>AI2+AJ18</f>
        <v>0.98940813434054764</v>
      </c>
      <c r="AK19">
        <v>1991</v>
      </c>
      <c r="AL19">
        <v>1250000000000</v>
      </c>
      <c r="AM19" t="s">
        <v>71</v>
      </c>
      <c r="AN19">
        <f>AM2+AN18</f>
        <v>1.0034709825707504</v>
      </c>
      <c r="AO19">
        <v>1991</v>
      </c>
      <c r="AP19">
        <v>1250000000000</v>
      </c>
      <c r="AQ19" t="s">
        <v>71</v>
      </c>
      <c r="AR19">
        <f>AQ2+AR18</f>
        <v>1.0001956080691485</v>
      </c>
      <c r="AS19">
        <v>1991</v>
      </c>
      <c r="AT19">
        <v>1250000000000</v>
      </c>
      <c r="AU19" t="s">
        <v>71</v>
      </c>
      <c r="AV19">
        <f>AU2+AV18</f>
        <v>1.0020874183062194</v>
      </c>
      <c r="AW19">
        <v>1991</v>
      </c>
      <c r="AX19">
        <v>1250000000000</v>
      </c>
      <c r="AY19" t="s">
        <v>71</v>
      </c>
      <c r="AZ19">
        <f>AY2+AZ18</f>
        <v>1.0020874183062194</v>
      </c>
      <c r="BA19">
        <v>1991</v>
      </c>
      <c r="BB19">
        <v>1250000000000</v>
      </c>
      <c r="BC19" t="s">
        <v>71</v>
      </c>
      <c r="BD19">
        <f>BC2+BD18</f>
        <v>1.0019048547946643</v>
      </c>
      <c r="BE19">
        <v>1991</v>
      </c>
      <c r="BF19">
        <v>1250000000000</v>
      </c>
      <c r="BG19" t="s">
        <v>71</v>
      </c>
      <c r="BH19">
        <f>BG2+BH18</f>
        <v>1.0019694923112141</v>
      </c>
      <c r="BI19">
        <v>1991</v>
      </c>
      <c r="BJ19">
        <v>1250000000000</v>
      </c>
      <c r="BK19" t="s">
        <v>71</v>
      </c>
      <c r="BL19">
        <f>BK2+BL18</f>
        <v>1.0025820727244075</v>
      </c>
      <c r="BM19">
        <v>1991</v>
      </c>
      <c r="BN19">
        <v>1250000000000</v>
      </c>
      <c r="BO19" t="s">
        <v>71</v>
      </c>
      <c r="BP19">
        <f>BO2+BP18</f>
        <v>0.9997841050740548</v>
      </c>
      <c r="BQ19">
        <v>1991</v>
      </c>
      <c r="BR19">
        <v>1250000000000</v>
      </c>
      <c r="BS19" t="s">
        <v>71</v>
      </c>
      <c r="BT19">
        <f>BS2+BT18</f>
        <v>1.0033321149956473</v>
      </c>
      <c r="BU19">
        <v>1991</v>
      </c>
      <c r="BV19">
        <v>1250000000000</v>
      </c>
      <c r="BW19" t="s">
        <v>71</v>
      </c>
      <c r="BX19">
        <f>BW2+BX18</f>
        <v>0.99288915514974674</v>
      </c>
      <c r="BY19">
        <v>1991</v>
      </c>
      <c r="BZ19">
        <v>1250000000000</v>
      </c>
      <c r="CA19" t="s">
        <v>71</v>
      </c>
      <c r="CB19">
        <f>CA2+CB18</f>
        <v>0.99931283349218591</v>
      </c>
      <c r="CC19">
        <v>1990</v>
      </c>
      <c r="CD19">
        <v>1220000000000</v>
      </c>
      <c r="CE19" t="s">
        <v>71</v>
      </c>
      <c r="CF19">
        <f>CE2+CF18</f>
        <v>0.99805101970134791</v>
      </c>
      <c r="CG19">
        <v>1990</v>
      </c>
      <c r="CH19">
        <v>1220000000000</v>
      </c>
      <c r="CI19" t="s">
        <v>71</v>
      </c>
      <c r="CJ19">
        <f>CI2+CJ18</f>
        <v>0.99302375862352521</v>
      </c>
      <c r="CK19">
        <v>1990</v>
      </c>
      <c r="CL19">
        <v>1220000000000</v>
      </c>
      <c r="CM19" t="s">
        <v>71</v>
      </c>
      <c r="CN19">
        <f>CM2+CN18</f>
        <v>1.0165180333147845</v>
      </c>
      <c r="CO19">
        <v>1990</v>
      </c>
      <c r="CP19">
        <v>1220000000000</v>
      </c>
    </row>
    <row r="20" spans="1:94">
      <c r="B20">
        <v>-4.715875418130807E-2</v>
      </c>
      <c r="C20" s="44">
        <v>5.9656593396599386E-2</v>
      </c>
      <c r="D20">
        <v>1.2053844016725721</v>
      </c>
      <c r="E20">
        <v>1991</v>
      </c>
      <c r="F20">
        <v>1250000000000</v>
      </c>
      <c r="G20" t="s">
        <v>72</v>
      </c>
      <c r="H20">
        <f>G2-H18</f>
        <v>0.91680699089144779</v>
      </c>
      <c r="I20">
        <v>1992</v>
      </c>
      <c r="J20">
        <v>1860000000000</v>
      </c>
      <c r="K20" t="s">
        <v>72</v>
      </c>
      <c r="L20">
        <f>K2-L18</f>
        <v>0.91557775902132554</v>
      </c>
      <c r="M20">
        <v>1992</v>
      </c>
      <c r="N20">
        <v>1860000000000</v>
      </c>
      <c r="O20" t="s">
        <v>72</v>
      </c>
      <c r="P20">
        <f>O2-P18</f>
        <v>0.92624931625271623</v>
      </c>
      <c r="Q20">
        <v>1992</v>
      </c>
      <c r="R20">
        <v>1860000000000</v>
      </c>
      <c r="S20" t="s">
        <v>72</v>
      </c>
      <c r="T20">
        <f>S2-T18</f>
        <v>0.90429488724678864</v>
      </c>
      <c r="U20">
        <v>1992</v>
      </c>
      <c r="V20">
        <v>1860000000000</v>
      </c>
      <c r="W20" t="s">
        <v>72</v>
      </c>
      <c r="X20">
        <f>W2-X18</f>
        <v>0.92639261734063505</v>
      </c>
      <c r="Y20">
        <v>1992</v>
      </c>
      <c r="Z20">
        <v>1860000000000</v>
      </c>
      <c r="AA20" t="s">
        <v>72</v>
      </c>
      <c r="AB20">
        <f>AA2-AB18</f>
        <v>0.91334782963009464</v>
      </c>
      <c r="AC20">
        <v>1992</v>
      </c>
      <c r="AD20">
        <v>1860000000000</v>
      </c>
      <c r="AE20" t="s">
        <v>72</v>
      </c>
      <c r="AF20">
        <f>AE2-AF18</f>
        <v>0.9162722166052284</v>
      </c>
      <c r="AG20">
        <v>1992</v>
      </c>
      <c r="AH20">
        <v>1860000000000</v>
      </c>
      <c r="AI20" t="s">
        <v>72</v>
      </c>
      <c r="AJ20">
        <f>AI2-AJ18</f>
        <v>0.91337092751033366</v>
      </c>
      <c r="AK20">
        <v>1992</v>
      </c>
      <c r="AL20">
        <v>1860000000000</v>
      </c>
      <c r="AM20" t="s">
        <v>72</v>
      </c>
      <c r="AN20">
        <f>AM2-AN18</f>
        <v>0.91560253527409996</v>
      </c>
      <c r="AO20">
        <v>1992</v>
      </c>
      <c r="AP20">
        <v>1860000000000</v>
      </c>
      <c r="AQ20" t="s">
        <v>72</v>
      </c>
      <c r="AR20">
        <f>AQ2-AR18</f>
        <v>0.9166516034663249</v>
      </c>
      <c r="AS20">
        <v>1992</v>
      </c>
      <c r="AT20">
        <v>1860000000000</v>
      </c>
      <c r="AU20" t="s">
        <v>72</v>
      </c>
      <c r="AV20">
        <f>AU2-AV18</f>
        <v>0.91863201289789975</v>
      </c>
      <c r="AW20">
        <v>1992</v>
      </c>
      <c r="AX20">
        <v>1860000000000</v>
      </c>
      <c r="AY20" t="s">
        <v>72</v>
      </c>
      <c r="AZ20">
        <f>AY2-AZ18</f>
        <v>0.91863201289789975</v>
      </c>
      <c r="BA20">
        <v>1992</v>
      </c>
      <c r="BB20">
        <v>1860000000000</v>
      </c>
      <c r="BC20" t="s">
        <v>72</v>
      </c>
      <c r="BD20">
        <f>BC2-BD18</f>
        <v>0.91479291955118813</v>
      </c>
      <c r="BE20">
        <v>1992</v>
      </c>
      <c r="BF20">
        <v>1860000000000</v>
      </c>
      <c r="BG20" t="s">
        <v>72</v>
      </c>
      <c r="BH20">
        <f>BG2-BH18</f>
        <v>0.91480480855452229</v>
      </c>
      <c r="BI20">
        <v>1992</v>
      </c>
      <c r="BJ20">
        <v>1860000000000</v>
      </c>
      <c r="BK20" t="s">
        <v>72</v>
      </c>
      <c r="BL20">
        <f>BK2-BL18</f>
        <v>0.91497583846310027</v>
      </c>
      <c r="BM20">
        <v>1992</v>
      </c>
      <c r="BN20">
        <v>1860000000000</v>
      </c>
      <c r="BO20" t="s">
        <v>72</v>
      </c>
      <c r="BP20">
        <f>BO2-BP18</f>
        <v>0.91481103715515033</v>
      </c>
      <c r="BQ20">
        <v>1992</v>
      </c>
      <c r="BR20">
        <v>1860000000000</v>
      </c>
      <c r="BS20" t="s">
        <v>72</v>
      </c>
      <c r="BT20">
        <f>BS2-BT18</f>
        <v>0.91487576978267815</v>
      </c>
      <c r="BU20">
        <v>1992</v>
      </c>
      <c r="BV20">
        <v>1860000000000</v>
      </c>
      <c r="BW20" t="s">
        <v>72</v>
      </c>
      <c r="BX20">
        <f>BW2-BX18</f>
        <v>0.90861890850050098</v>
      </c>
      <c r="BY20">
        <v>1992</v>
      </c>
      <c r="BZ20">
        <v>1860000000000</v>
      </c>
      <c r="CA20" t="s">
        <v>72</v>
      </c>
      <c r="CB20">
        <f>CA2-CB18</f>
        <v>0.91143094495008592</v>
      </c>
      <c r="CC20">
        <v>1992</v>
      </c>
      <c r="CD20">
        <v>1860000000000</v>
      </c>
      <c r="CE20" t="s">
        <v>72</v>
      </c>
      <c r="CF20">
        <f>CE2-CF18</f>
        <v>0.90982086879648016</v>
      </c>
      <c r="CG20">
        <v>1991</v>
      </c>
      <c r="CH20">
        <v>1250000000000</v>
      </c>
      <c r="CI20" t="s">
        <v>72</v>
      </c>
      <c r="CJ20">
        <f>CI2-CJ18</f>
        <v>0.90576067848457431</v>
      </c>
      <c r="CK20">
        <v>1991</v>
      </c>
      <c r="CL20">
        <v>1250000000000</v>
      </c>
      <c r="CM20" t="s">
        <v>72</v>
      </c>
      <c r="CN20">
        <f>CM2-CN18</f>
        <v>0.92690816080044991</v>
      </c>
      <c r="CO20">
        <v>1991</v>
      </c>
      <c r="CP20">
        <v>1250000000000</v>
      </c>
    </row>
    <row r="21" spans="1:94">
      <c r="B21">
        <v>-5.193326907077514E-2</v>
      </c>
      <c r="C21" s="44">
        <v>7.29172232267149E-2</v>
      </c>
      <c r="D21">
        <v>1.4943943259625292</v>
      </c>
      <c r="E21">
        <v>1992</v>
      </c>
      <c r="F21">
        <v>1860000000000</v>
      </c>
      <c r="G21" t="s">
        <v>63</v>
      </c>
      <c r="H21" s="45">
        <f>LN(G2)</f>
        <v>-4.1277204032599518E-2</v>
      </c>
      <c r="I21">
        <v>1994</v>
      </c>
      <c r="J21">
        <v>150000000000</v>
      </c>
      <c r="K21" t="s">
        <v>63</v>
      </c>
      <c r="L21" s="45">
        <f>LN(K2)</f>
        <v>-3.6281477166699001E-2</v>
      </c>
      <c r="M21">
        <v>1994</v>
      </c>
      <c r="N21">
        <v>150000000000</v>
      </c>
      <c r="O21" t="s">
        <v>63</v>
      </c>
      <c r="P21" s="45">
        <f>LN(O2)</f>
        <v>-2.9144998829493538E-2</v>
      </c>
      <c r="Q21">
        <v>1994</v>
      </c>
      <c r="R21">
        <v>150000000000</v>
      </c>
      <c r="S21" t="s">
        <v>63</v>
      </c>
      <c r="T21" s="45">
        <f>LN(S2)</f>
        <v>-5.1733832574582472E-2</v>
      </c>
      <c r="U21">
        <v>1994</v>
      </c>
      <c r="V21">
        <v>150000000000</v>
      </c>
      <c r="W21" t="s">
        <v>63</v>
      </c>
      <c r="X21" s="45">
        <f>LN(W2)</f>
        <v>-2.9019258258966556E-2</v>
      </c>
      <c r="Y21">
        <v>1994</v>
      </c>
      <c r="Z21">
        <v>150000000000</v>
      </c>
      <c r="AA21" t="s">
        <v>63</v>
      </c>
      <c r="AB21" s="45">
        <f>LN(AA2)</f>
        <v>-4.1982198846697641E-2</v>
      </c>
      <c r="AC21">
        <v>1994</v>
      </c>
      <c r="AD21">
        <v>150000000000</v>
      </c>
      <c r="AE21" t="s">
        <v>63</v>
      </c>
      <c r="AF21" s="45">
        <f>LN(AE2)</f>
        <v>-4.0294610142144908E-2</v>
      </c>
      <c r="AG21">
        <v>1994</v>
      </c>
      <c r="AH21">
        <v>150000000000</v>
      </c>
      <c r="AI21" t="s">
        <v>63</v>
      </c>
      <c r="AJ21" s="45">
        <f>LN(AI2)</f>
        <v>-4.9831698906764331E-2</v>
      </c>
      <c r="AK21">
        <v>1994</v>
      </c>
      <c r="AL21">
        <v>150000000000</v>
      </c>
      <c r="AM21" t="s">
        <v>63</v>
      </c>
      <c r="AN21" s="45">
        <f>LN(AM2)</f>
        <v>-4.1304653770633769E-2</v>
      </c>
      <c r="AO21">
        <v>1994</v>
      </c>
      <c r="AP21">
        <v>150000000000</v>
      </c>
      <c r="AQ21" t="s">
        <v>63</v>
      </c>
      <c r="AR21" s="45">
        <f>LN(AQ2)</f>
        <v>-4.2465421532229507E-2</v>
      </c>
      <c r="AS21">
        <v>1994</v>
      </c>
      <c r="AT21">
        <v>150000000000</v>
      </c>
      <c r="AU21" t="s">
        <v>63</v>
      </c>
      <c r="AV21" s="45">
        <f>LN(AU2)</f>
        <v>-4.044736095202911E-2</v>
      </c>
      <c r="AW21">
        <v>1994</v>
      </c>
      <c r="AX21">
        <v>150000000000</v>
      </c>
      <c r="AY21" t="s">
        <v>63</v>
      </c>
      <c r="AZ21" s="45">
        <f>LN(AY2)</f>
        <v>-4.044736095202911E-2</v>
      </c>
      <c r="BA21">
        <v>1994</v>
      </c>
      <c r="BB21">
        <v>150000000000</v>
      </c>
      <c r="BC21" t="s">
        <v>63</v>
      </c>
      <c r="BD21" s="45">
        <f>LN(BC2)</f>
        <v>-4.2543384457014249E-2</v>
      </c>
      <c r="BE21">
        <v>1994</v>
      </c>
      <c r="BF21">
        <v>150000000000</v>
      </c>
      <c r="BG21" t="s">
        <v>63</v>
      </c>
      <c r="BH21" s="45">
        <f>LN(BG2)</f>
        <v>-4.2503459022112097E-2</v>
      </c>
      <c r="BI21">
        <v>1994</v>
      </c>
      <c r="BJ21">
        <v>150000000000</v>
      </c>
      <c r="BK21" t="s">
        <v>63</v>
      </c>
      <c r="BL21" s="45">
        <f>LN(BK2)</f>
        <v>-4.2094725355155627E-2</v>
      </c>
      <c r="BM21">
        <v>1994</v>
      </c>
      <c r="BN21">
        <v>150000000000</v>
      </c>
      <c r="BO21" t="s">
        <v>63</v>
      </c>
      <c r="BP21" s="45">
        <f>LN(BO2)</f>
        <v>-4.3640994257948991E-2</v>
      </c>
      <c r="BQ21">
        <v>1994</v>
      </c>
      <c r="BR21">
        <v>150000000000</v>
      </c>
      <c r="BS21" t="s">
        <v>63</v>
      </c>
      <c r="BT21" s="45">
        <f>LN(BS2)</f>
        <v>-4.1755823747699684E-2</v>
      </c>
      <c r="BU21">
        <v>1994</v>
      </c>
      <c r="BV21">
        <v>150000000000</v>
      </c>
      <c r="BW21" t="s">
        <v>63</v>
      </c>
      <c r="BX21" s="45">
        <f>LN(BW2)</f>
        <v>-5.049989150421761E-2</v>
      </c>
      <c r="BY21">
        <v>1994</v>
      </c>
      <c r="BZ21">
        <v>150000000000</v>
      </c>
      <c r="CA21" t="s">
        <v>63</v>
      </c>
      <c r="CB21" s="45">
        <f>LN(CA2)</f>
        <v>-4.5654601505891006E-2</v>
      </c>
      <c r="CC21">
        <v>1994</v>
      </c>
      <c r="CD21">
        <v>150000000000</v>
      </c>
      <c r="CE21" t="s">
        <v>63</v>
      </c>
      <c r="CF21" s="45">
        <f>LN(CE2)</f>
        <v>-4.715875418130807E-2</v>
      </c>
      <c r="CG21">
        <v>1994</v>
      </c>
      <c r="CH21">
        <v>150000000000</v>
      </c>
      <c r="CI21" t="s">
        <v>63</v>
      </c>
      <c r="CJ21" s="45">
        <f>LN(CI2)</f>
        <v>-5.193326907077514E-2</v>
      </c>
      <c r="CK21">
        <v>1992</v>
      </c>
      <c r="CL21">
        <v>1860000000000</v>
      </c>
      <c r="CM21" t="s">
        <v>63</v>
      </c>
      <c r="CN21" s="45">
        <f>LN(CM2)</f>
        <v>-2.8694685728434938E-2</v>
      </c>
      <c r="CO21">
        <v>1992</v>
      </c>
      <c r="CP21">
        <v>1860000000000</v>
      </c>
    </row>
    <row r="22" spans="1:94">
      <c r="B22">
        <v>-2.8694685728434938E-2</v>
      </c>
      <c r="C22" s="44">
        <v>2.2263549001708596E-2</v>
      </c>
      <c r="D22">
        <v>0.43263952223583663</v>
      </c>
      <c r="E22">
        <v>1994</v>
      </c>
      <c r="F22">
        <v>150000000000</v>
      </c>
      <c r="G22" t="s">
        <v>73</v>
      </c>
      <c r="H22" s="45">
        <f>LN(H19)</f>
        <v>2.3165205350023127E-3</v>
      </c>
      <c r="I22">
        <v>2000</v>
      </c>
      <c r="J22">
        <v>156000000000</v>
      </c>
      <c r="K22" t="s">
        <v>73</v>
      </c>
      <c r="L22" s="45">
        <f>LN(L19)</f>
        <v>1.3074017290797959E-2</v>
      </c>
      <c r="M22">
        <v>2000</v>
      </c>
      <c r="N22">
        <v>156000000000</v>
      </c>
      <c r="O22" t="s">
        <v>73</v>
      </c>
      <c r="P22" s="45">
        <f>LN(P19)</f>
        <v>1.6170474894525236E-2</v>
      </c>
      <c r="Q22">
        <v>2000</v>
      </c>
      <c r="R22">
        <v>156000000000</v>
      </c>
      <c r="S22" t="s">
        <v>73</v>
      </c>
      <c r="T22" s="45">
        <f>LN(T19)</f>
        <v>-5.1449379835299515E-3</v>
      </c>
      <c r="U22">
        <v>2000</v>
      </c>
      <c r="V22">
        <v>156000000000</v>
      </c>
      <c r="W22" t="s">
        <v>73</v>
      </c>
      <c r="X22" s="45">
        <f>LN(X19)</f>
        <v>1.6269822098908281E-2</v>
      </c>
      <c r="Y22">
        <v>2000</v>
      </c>
      <c r="Z22">
        <v>156000000000</v>
      </c>
      <c r="AA22" t="s">
        <v>73</v>
      </c>
      <c r="AB22" s="45">
        <f>LN(AB19)</f>
        <v>4.4161044357955443E-3</v>
      </c>
      <c r="AC22">
        <v>2000</v>
      </c>
      <c r="AD22">
        <v>156000000000</v>
      </c>
      <c r="AE22" t="s">
        <v>73</v>
      </c>
      <c r="AF22" s="45">
        <f>LN(AF19)</f>
        <v>4.7294270646589696E-3</v>
      </c>
      <c r="AG22">
        <v>2000</v>
      </c>
      <c r="AH22">
        <v>156000000000</v>
      </c>
      <c r="AI22" t="s">
        <v>73</v>
      </c>
      <c r="AJ22" s="45">
        <f>LN(AJ19)</f>
        <v>-1.0648358734001209E-2</v>
      </c>
      <c r="AK22">
        <v>2000</v>
      </c>
      <c r="AL22">
        <v>156000000000</v>
      </c>
      <c r="AM22" t="s">
        <v>73</v>
      </c>
      <c r="AN22" s="45">
        <f>LN(AN19)</f>
        <v>3.4649726137028105E-3</v>
      </c>
      <c r="AO22">
        <v>2000</v>
      </c>
      <c r="AP22">
        <v>156000000000</v>
      </c>
      <c r="AQ22" t="s">
        <v>73</v>
      </c>
      <c r="AR22" s="45">
        <f>LN(AR19)</f>
        <v>1.9558894038462907E-4</v>
      </c>
      <c r="AS22">
        <v>2000</v>
      </c>
      <c r="AT22">
        <v>156000000000</v>
      </c>
      <c r="AU22" t="s">
        <v>73</v>
      </c>
      <c r="AV22" s="45">
        <f>LN(AV19)</f>
        <v>2.0852426757346789E-3</v>
      </c>
      <c r="AW22">
        <v>2000</v>
      </c>
      <c r="AX22">
        <v>156000000000</v>
      </c>
      <c r="AY22" t="s">
        <v>73</v>
      </c>
      <c r="AZ22" s="45">
        <f>LN(AZ19)</f>
        <v>2.0852426757346789E-3</v>
      </c>
      <c r="BA22">
        <v>2000</v>
      </c>
      <c r="BB22">
        <v>156000000000</v>
      </c>
      <c r="BC22" t="s">
        <v>73</v>
      </c>
      <c r="BD22" s="45">
        <f>LN(BD19)</f>
        <v>1.9030428593874297E-3</v>
      </c>
      <c r="BE22">
        <v>2000</v>
      </c>
      <c r="BF22">
        <v>156000000000</v>
      </c>
      <c r="BG22" t="s">
        <v>73</v>
      </c>
      <c r="BH22" s="45">
        <f>LN(BH19)</f>
        <v>1.967555403964497E-3</v>
      </c>
      <c r="BI22">
        <v>2000</v>
      </c>
      <c r="BJ22">
        <v>156000000000</v>
      </c>
      <c r="BK22" t="s">
        <v>73</v>
      </c>
      <c r="BL22" s="45">
        <f>LN(BL19)</f>
        <v>2.5787449018527262E-3</v>
      </c>
      <c r="BM22">
        <v>2000</v>
      </c>
      <c r="BN22">
        <v>156000000000</v>
      </c>
      <c r="BO22" t="s">
        <v>73</v>
      </c>
      <c r="BP22" s="45">
        <f>LN(BP19)</f>
        <v>-2.1591823460960337E-4</v>
      </c>
      <c r="BQ22">
        <v>2000</v>
      </c>
      <c r="BR22">
        <v>156000000000</v>
      </c>
      <c r="BS22" t="s">
        <v>73</v>
      </c>
      <c r="BT22" s="45">
        <f>LN(BT19)</f>
        <v>3.3265758018849326E-3</v>
      </c>
      <c r="BU22">
        <v>2000</v>
      </c>
      <c r="BV22">
        <v>156000000000</v>
      </c>
      <c r="BW22" t="s">
        <v>73</v>
      </c>
      <c r="BX22" s="45">
        <f>LN(BX19)</f>
        <v>-7.1362474015266766E-3</v>
      </c>
      <c r="BY22">
        <v>2000</v>
      </c>
      <c r="BZ22">
        <v>156000000000</v>
      </c>
      <c r="CA22" t="s">
        <v>73</v>
      </c>
      <c r="CB22" s="45">
        <f>LN(CB19)</f>
        <v>-6.8740271493409602E-4</v>
      </c>
      <c r="CC22">
        <v>2000</v>
      </c>
      <c r="CD22">
        <v>156000000000</v>
      </c>
      <c r="CE22" t="s">
        <v>73</v>
      </c>
      <c r="CF22" s="45">
        <f>LN(CF19)</f>
        <v>-1.950882032116802E-3</v>
      </c>
      <c r="CG22">
        <v>2000</v>
      </c>
      <c r="CH22">
        <v>156000000000</v>
      </c>
      <c r="CI22" t="s">
        <v>73</v>
      </c>
      <c r="CJ22" s="45">
        <f>LN(CJ19)</f>
        <v>-7.0006891169200813E-3</v>
      </c>
      <c r="CK22">
        <v>2000</v>
      </c>
      <c r="CL22">
        <v>156000000000</v>
      </c>
      <c r="CM22" t="s">
        <v>73</v>
      </c>
      <c r="CN22" s="45">
        <f>LN(CN19)</f>
        <v>1.6383094523869334E-2</v>
      </c>
      <c r="CO22">
        <v>1994</v>
      </c>
      <c r="CP22">
        <v>150000000000</v>
      </c>
    </row>
    <row r="23" spans="1:94">
      <c r="B23">
        <v>-2.1628278101756861E-2</v>
      </c>
      <c r="C23" s="44">
        <v>1.0313389287061594E-2</v>
      </c>
      <c r="D23">
        <v>0.19799641051323411</v>
      </c>
      <c r="E23">
        <v>2000</v>
      </c>
      <c r="F23">
        <v>156000000000</v>
      </c>
      <c r="G23" t="s">
        <v>74</v>
      </c>
      <c r="H23" s="45">
        <f>LN(H20)</f>
        <v>-8.6858307732837717E-2</v>
      </c>
      <c r="K23" t="s">
        <v>74</v>
      </c>
      <c r="L23" s="45">
        <f>LN(L20)</f>
        <v>-8.8199982350654571E-2</v>
      </c>
      <c r="O23" t="s">
        <v>74</v>
      </c>
      <c r="P23" s="45">
        <f>LN(P20)</f>
        <v>-7.6611840560813299E-2</v>
      </c>
      <c r="S23" t="s">
        <v>74</v>
      </c>
      <c r="T23" s="45">
        <f>LN(T20)</f>
        <v>-0.10059976907587148</v>
      </c>
      <c r="W23" t="s">
        <v>74</v>
      </c>
      <c r="X23" s="45">
        <f>LN(X20)</f>
        <v>-7.645714138704833E-2</v>
      </c>
      <c r="AA23" t="s">
        <v>74</v>
      </c>
      <c r="AB23" s="45">
        <f>LN(AB20)</f>
        <v>-9.0638496536319585E-2</v>
      </c>
      <c r="AE23" t="s">
        <v>74</v>
      </c>
      <c r="AF23" s="45">
        <f>LN(AF20)</f>
        <v>-8.7441778757116242E-2</v>
      </c>
      <c r="AI23" t="s">
        <v>74</v>
      </c>
      <c r="AJ23" s="45">
        <f>LN(AJ20)</f>
        <v>-9.061320760757785E-2</v>
      </c>
      <c r="AM23" t="s">
        <v>74</v>
      </c>
      <c r="AN23" s="45">
        <f>LN(AN20)</f>
        <v>-8.8172921931914686E-2</v>
      </c>
      <c r="AQ23" t="s">
        <v>74</v>
      </c>
      <c r="AR23" s="45">
        <f>LN(AR20)</f>
        <v>-8.7027809706837142E-2</v>
      </c>
      <c r="AU23" t="s">
        <v>74</v>
      </c>
      <c r="AV23" s="45">
        <f>LN(AV20)</f>
        <v>-8.4869658037435708E-2</v>
      </c>
      <c r="AY23" t="s">
        <v>74</v>
      </c>
      <c r="AZ23" s="45">
        <f>LN(AZ20)</f>
        <v>-8.4869658037435708E-2</v>
      </c>
      <c r="BC23" t="s">
        <v>74</v>
      </c>
      <c r="BD23" s="45">
        <f>LN(BD20)</f>
        <v>-8.9057556750665484E-2</v>
      </c>
      <c r="BG23" t="s">
        <v>74</v>
      </c>
      <c r="BH23" s="45">
        <f>LN(BH20)</f>
        <v>-8.9044560447541929E-2</v>
      </c>
      <c r="BK23" t="s">
        <v>74</v>
      </c>
      <c r="BL23" s="45">
        <f>LN(BL20)</f>
        <v>-8.8857620106518181E-2</v>
      </c>
      <c r="BO23" t="s">
        <v>74</v>
      </c>
      <c r="BP23" s="45">
        <f>LN(BP20)</f>
        <v>-8.9037751804467838E-2</v>
      </c>
      <c r="BS23" t="s">
        <v>74</v>
      </c>
      <c r="BT23" s="45">
        <f>LN(BT20)</f>
        <v>-8.8966993653609036E-2</v>
      </c>
      <c r="BW23" t="s">
        <v>74</v>
      </c>
      <c r="BX23" s="45">
        <f>LN(BX20)</f>
        <v>-9.5829515285102682E-2</v>
      </c>
      <c r="CA23" t="s">
        <v>74</v>
      </c>
      <c r="CB23" s="45">
        <f>LN(CB20)</f>
        <v>-9.2739447524795404E-2</v>
      </c>
      <c r="CE23" t="s">
        <v>74</v>
      </c>
      <c r="CF23" s="45">
        <f>LN(CF20)</f>
        <v>-9.4507546324644157E-2</v>
      </c>
      <c r="CI23" t="s">
        <v>74</v>
      </c>
      <c r="CJ23" s="45">
        <f>LN(CJ20)</f>
        <v>-9.8980159616415569E-2</v>
      </c>
      <c r="CM23" t="s">
        <v>74</v>
      </c>
      <c r="CN23" s="45">
        <f>LN(CN20)</f>
        <v>-7.5900789736853852E-2</v>
      </c>
    </row>
    <row r="24" spans="1:94">
      <c r="A24" t="s">
        <v>78</v>
      </c>
      <c r="B24" s="22">
        <f>AVERAGE(B2:B23)</f>
        <v>-4.0957306312026549E-2</v>
      </c>
      <c r="C24" s="22">
        <f>AVERAGE(C2:C23)</f>
        <v>4.8465654060903751E-2</v>
      </c>
      <c r="D24" s="22">
        <f>AVERAGE(D2:D23)</f>
        <v>0.97499529631889237</v>
      </c>
      <c r="E24" s="22">
        <f>AVERAGE(E2:E23)</f>
        <v>1985.590909090909</v>
      </c>
      <c r="F24" s="22">
        <f>AVERAGE(F2:F23)</f>
        <v>1108950000000</v>
      </c>
      <c r="G24" t="s">
        <v>75</v>
      </c>
      <c r="H24" s="45">
        <f>H22-H21</f>
        <v>4.3593724567601834E-2</v>
      </c>
      <c r="K24" t="s">
        <v>75</v>
      </c>
      <c r="L24" s="45">
        <f>L22-L21</f>
        <v>4.9355494457496957E-2</v>
      </c>
      <c r="O24" t="s">
        <v>75</v>
      </c>
      <c r="P24" s="45">
        <f>P22-P21</f>
        <v>4.531547372401877E-2</v>
      </c>
      <c r="S24" t="s">
        <v>75</v>
      </c>
      <c r="T24" s="45">
        <f>T22-T21</f>
        <v>4.6588894591052518E-2</v>
      </c>
      <c r="W24" t="s">
        <v>75</v>
      </c>
      <c r="X24" s="45">
        <f>X22-X21</f>
        <v>4.5289080357874836E-2</v>
      </c>
      <c r="AA24" t="s">
        <v>75</v>
      </c>
      <c r="AB24" s="45">
        <f>AB22-AB21</f>
        <v>4.6398303282493183E-2</v>
      </c>
      <c r="AE24" t="s">
        <v>75</v>
      </c>
      <c r="AF24" s="45">
        <f>AF22-AF21</f>
        <v>4.5024037206803875E-2</v>
      </c>
      <c r="AI24" t="s">
        <v>75</v>
      </c>
      <c r="AJ24" s="45">
        <f>AJ22-AJ21</f>
        <v>3.918334017276312E-2</v>
      </c>
      <c r="AM24" t="s">
        <v>75</v>
      </c>
      <c r="AN24" s="45">
        <f>AN22-AN21</f>
        <v>4.4769626384336576E-2</v>
      </c>
      <c r="AQ24" t="s">
        <v>75</v>
      </c>
      <c r="AR24" s="45">
        <f>AR22-AR21</f>
        <v>4.2661010472614135E-2</v>
      </c>
      <c r="AU24" t="s">
        <v>75</v>
      </c>
      <c r="AV24" s="45">
        <f>AV22-AV21</f>
        <v>4.2532603627763788E-2</v>
      </c>
      <c r="AY24" t="s">
        <v>75</v>
      </c>
      <c r="AZ24" s="45">
        <f>AZ22-AZ21</f>
        <v>4.2532603627763788E-2</v>
      </c>
      <c r="BC24" t="s">
        <v>75</v>
      </c>
      <c r="BD24" s="45">
        <f>BD22-BD21</f>
        <v>4.4446427316401679E-2</v>
      </c>
      <c r="BG24" t="s">
        <v>75</v>
      </c>
      <c r="BH24" s="45">
        <f>BH22-BH21</f>
        <v>4.4471014426076594E-2</v>
      </c>
      <c r="BK24" t="s">
        <v>75</v>
      </c>
      <c r="BL24" s="45">
        <f>BL22-BL21</f>
        <v>4.4673470257008352E-2</v>
      </c>
      <c r="BO24" t="s">
        <v>75</v>
      </c>
      <c r="BP24" s="45">
        <f>BP22-BP21</f>
        <v>4.3425076023339386E-2</v>
      </c>
      <c r="BS24" t="s">
        <v>75</v>
      </c>
      <c r="BT24" s="45">
        <f>BT22-BT21</f>
        <v>4.5082399549584616E-2</v>
      </c>
      <c r="BW24" t="s">
        <v>75</v>
      </c>
      <c r="BX24" s="45">
        <f>BX22-BX21</f>
        <v>4.3363644102690932E-2</v>
      </c>
      <c r="CA24" t="s">
        <v>75</v>
      </c>
      <c r="CB24" s="45">
        <f>CB22-CB21</f>
        <v>4.4967198790956911E-2</v>
      </c>
      <c r="CE24" t="s">
        <v>75</v>
      </c>
      <c r="CF24" s="45">
        <f>CF22-CF21</f>
        <v>4.5207872149191267E-2</v>
      </c>
      <c r="CI24" t="s">
        <v>75</v>
      </c>
      <c r="CJ24" s="45">
        <f>CJ22-CJ21</f>
        <v>4.4932579953855058E-2</v>
      </c>
      <c r="CM24" t="s">
        <v>75</v>
      </c>
      <c r="CN24" s="45">
        <f>CN22-CN21</f>
        <v>4.5077780252304273E-2</v>
      </c>
    </row>
    <row r="25" spans="1:94">
      <c r="A25" t="s">
        <v>79</v>
      </c>
      <c r="B25" s="22">
        <f>STDEV(B2:B23)</f>
        <v>7.9080496959054135E-3</v>
      </c>
      <c r="C25" s="22">
        <f>STDEV(C2:C23)</f>
        <v>1.8564763581708301E-2</v>
      </c>
      <c r="D25" s="22">
        <f>STDEV(D2:D23)</f>
        <v>0.38916670627015465</v>
      </c>
      <c r="E25" s="22">
        <f>STDEV(E2:E23)</f>
        <v>6.4191609814188082</v>
      </c>
      <c r="F25" s="22">
        <f>STDEV(F2:F23)</f>
        <v>931413492008.37671</v>
      </c>
      <c r="G25" t="s">
        <v>76</v>
      </c>
      <c r="H25" s="45">
        <f>H21-H23</f>
        <v>4.5581103700238199E-2</v>
      </c>
      <c r="K25" t="s">
        <v>76</v>
      </c>
      <c r="L25" s="45">
        <f>L21-L23</f>
        <v>5.191850518395557E-2</v>
      </c>
      <c r="O25" t="s">
        <v>76</v>
      </c>
      <c r="P25" s="45">
        <f>P21-P23</f>
        <v>4.7466841731319764E-2</v>
      </c>
      <c r="S25" t="s">
        <v>76</v>
      </c>
      <c r="T25" s="45">
        <f>T21-T23</f>
        <v>4.8865936501289009E-2</v>
      </c>
      <c r="W25" t="s">
        <v>76</v>
      </c>
      <c r="X25" s="45">
        <f>X21-X23</f>
        <v>4.7437883128081774E-2</v>
      </c>
      <c r="AA25" t="s">
        <v>76</v>
      </c>
      <c r="AB25" s="45">
        <f>AB21-AB23</f>
        <v>4.8656297689621944E-2</v>
      </c>
      <c r="AE25" t="s">
        <v>76</v>
      </c>
      <c r="AF25" s="45">
        <f>AF21-AF23</f>
        <v>4.7147168614971334E-2</v>
      </c>
      <c r="AI25" t="s">
        <v>76</v>
      </c>
      <c r="AJ25" s="45">
        <f>AJ21-AJ23</f>
        <v>4.0781508700813519E-2</v>
      </c>
      <c r="AM25" t="s">
        <v>76</v>
      </c>
      <c r="AN25" s="45">
        <f>AN21-AN23</f>
        <v>4.6868268161280917E-2</v>
      </c>
      <c r="AQ25" t="s">
        <v>76</v>
      </c>
      <c r="AR25" s="45">
        <f>AR21-AR23</f>
        <v>4.4562388174607635E-2</v>
      </c>
      <c r="AU25" t="s">
        <v>76</v>
      </c>
      <c r="AV25" s="45">
        <f>AV21-AV23</f>
        <v>4.4422297085406598E-2</v>
      </c>
      <c r="AY25" t="s">
        <v>76</v>
      </c>
      <c r="AZ25" s="45">
        <f>AZ21-AZ23</f>
        <v>4.4422297085406598E-2</v>
      </c>
      <c r="BC25" t="s">
        <v>76</v>
      </c>
      <c r="BD25" s="45">
        <f>BD21-BD23</f>
        <v>4.6514172293651235E-2</v>
      </c>
      <c r="BG25" t="s">
        <v>76</v>
      </c>
      <c r="BH25" s="45">
        <f>BH21-BH23</f>
        <v>4.6541101425429832E-2</v>
      </c>
      <c r="BK25" t="s">
        <v>76</v>
      </c>
      <c r="BL25" s="45">
        <f>BL21-BL23</f>
        <v>4.6762894751362555E-2</v>
      </c>
      <c r="BO25" t="s">
        <v>76</v>
      </c>
      <c r="BP25" s="45">
        <f>BP21-BP23</f>
        <v>4.5396757546518847E-2</v>
      </c>
      <c r="BS25" t="s">
        <v>76</v>
      </c>
      <c r="BT25" s="45">
        <f>BT21-BT23</f>
        <v>4.7211169905909352E-2</v>
      </c>
      <c r="BW25" t="s">
        <v>76</v>
      </c>
      <c r="BX25" s="45">
        <f>BX21-BX23</f>
        <v>4.5329623780885071E-2</v>
      </c>
      <c r="CA25" t="s">
        <v>76</v>
      </c>
      <c r="CB25" s="45">
        <f>CB21-CB23</f>
        <v>4.7084846018904399E-2</v>
      </c>
      <c r="CE25" t="s">
        <v>76</v>
      </c>
      <c r="CF25" s="45">
        <f>CF21-CF23</f>
        <v>4.7348792143336087E-2</v>
      </c>
      <c r="CI25" t="s">
        <v>76</v>
      </c>
      <c r="CJ25" s="45">
        <f>CJ21-CJ23</f>
        <v>4.704689054564043E-2</v>
      </c>
      <c r="CM25" t="s">
        <v>76</v>
      </c>
      <c r="CN25" s="45">
        <f>CN21-CN23</f>
        <v>4.7206104008418917E-2</v>
      </c>
    </row>
    <row r="26" spans="1:94">
      <c r="A26" t="s">
        <v>80</v>
      </c>
      <c r="B26" s="22">
        <f>MIN(B2:B23)</f>
        <v>-5.193326907077514E-2</v>
      </c>
      <c r="C26" s="22">
        <f>MIN(C2:C23)</f>
        <v>1.0313389287061594E-2</v>
      </c>
      <c r="D26" s="22">
        <f>MIN(D2:D23)</f>
        <v>0.19799641051323411</v>
      </c>
      <c r="E26" s="22">
        <f>MIN(E2:E23)</f>
        <v>1973</v>
      </c>
      <c r="F26" s="22">
        <f>MIN(F2:F23)</f>
        <v>48900000000</v>
      </c>
      <c r="G26" t="s">
        <v>77</v>
      </c>
      <c r="H26" s="46">
        <f>AVERAGE(H24:H25)</f>
        <v>4.458741413392002E-2</v>
      </c>
      <c r="K26" t="s">
        <v>77</v>
      </c>
      <c r="L26" s="46">
        <f>AVERAGE(L24:L25)</f>
        <v>5.0636999820726267E-2</v>
      </c>
      <c r="O26" t="s">
        <v>77</v>
      </c>
      <c r="P26" s="46">
        <f>AVERAGE(P24:P25)</f>
        <v>4.6391157727669267E-2</v>
      </c>
      <c r="S26" t="s">
        <v>77</v>
      </c>
      <c r="T26" s="46">
        <f>AVERAGE(T24:T25)</f>
        <v>4.7727415546170764E-2</v>
      </c>
      <c r="W26" t="s">
        <v>77</v>
      </c>
      <c r="X26" s="46">
        <f>AVERAGE(X24:X25)</f>
        <v>4.6363481742978302E-2</v>
      </c>
      <c r="AA26" t="s">
        <v>77</v>
      </c>
      <c r="AB26" s="46">
        <f>AVERAGE(AB24:AB25)</f>
        <v>4.7527300486057564E-2</v>
      </c>
      <c r="AE26" t="s">
        <v>77</v>
      </c>
      <c r="AF26" s="46">
        <f>AVERAGE(AF24:AF25)</f>
        <v>4.6085602910887605E-2</v>
      </c>
      <c r="AI26" t="s">
        <v>77</v>
      </c>
      <c r="AJ26" s="46">
        <f>AVERAGE(AJ24:AJ25)</f>
        <v>3.9982424436788316E-2</v>
      </c>
      <c r="AM26" t="s">
        <v>77</v>
      </c>
      <c r="AN26" s="46">
        <f>AVERAGE(AN24:AN25)</f>
        <v>4.5818947272808747E-2</v>
      </c>
      <c r="AQ26" t="s">
        <v>77</v>
      </c>
      <c r="AR26" s="46">
        <f>AVERAGE(AR24:AR25)</f>
        <v>4.3611699323610885E-2</v>
      </c>
      <c r="AU26" t="s">
        <v>77</v>
      </c>
      <c r="AV26" s="46">
        <f>AVERAGE(AV24:AV25)</f>
        <v>4.3477450356585193E-2</v>
      </c>
      <c r="AY26" t="s">
        <v>77</v>
      </c>
      <c r="AZ26" s="46">
        <f>AVERAGE(AZ24:AZ25)</f>
        <v>4.3477450356585193E-2</v>
      </c>
      <c r="BC26" t="s">
        <v>77</v>
      </c>
      <c r="BD26" s="46">
        <f>AVERAGE(BD24:BD25)</f>
        <v>4.5480299805026457E-2</v>
      </c>
      <c r="BG26" t="s">
        <v>77</v>
      </c>
      <c r="BH26" s="46">
        <f>AVERAGE(BH24:BH25)</f>
        <v>4.5506057925753213E-2</v>
      </c>
      <c r="BK26" t="s">
        <v>77</v>
      </c>
      <c r="BL26" s="46">
        <f>AVERAGE(BL24:BL25)</f>
        <v>4.5718182504185453E-2</v>
      </c>
      <c r="BO26" t="s">
        <v>77</v>
      </c>
      <c r="BP26" s="46">
        <f>AVERAGE(BP24:BP25)</f>
        <v>4.4410916784929116E-2</v>
      </c>
      <c r="BS26" t="s">
        <v>77</v>
      </c>
      <c r="BT26" s="46">
        <f>AVERAGE(BT24:BT25)</f>
        <v>4.6146784727746984E-2</v>
      </c>
      <c r="BW26" t="s">
        <v>77</v>
      </c>
      <c r="BX26" s="46">
        <f>AVERAGE(BX24:BX25)</f>
        <v>4.4346633941788005E-2</v>
      </c>
      <c r="CA26" t="s">
        <v>77</v>
      </c>
      <c r="CB26" s="46">
        <f>AVERAGE(CB24:CB25)</f>
        <v>4.6026022404930658E-2</v>
      </c>
      <c r="CE26" t="s">
        <v>77</v>
      </c>
      <c r="CF26" s="46">
        <f>AVERAGE(CF24:CF25)</f>
        <v>4.6278332146263673E-2</v>
      </c>
      <c r="CI26" t="s">
        <v>77</v>
      </c>
      <c r="CJ26" s="46">
        <f>AVERAGE(CJ24:CJ25)</f>
        <v>4.598973524974774E-2</v>
      </c>
      <c r="CM26" t="s">
        <v>77</v>
      </c>
      <c r="CN26" s="46">
        <f>AVERAGE(CN24:CN25)</f>
        <v>4.6141942130361595E-2</v>
      </c>
    </row>
    <row r="27" spans="1:94">
      <c r="A27" t="s">
        <v>81</v>
      </c>
      <c r="B27" s="22">
        <f>MAX(B2:B23)</f>
        <v>-2.1628278101756861E-2</v>
      </c>
      <c r="C27" s="22">
        <f>MAX(C2:C23)</f>
        <v>8.7071715910689781E-2</v>
      </c>
      <c r="D27" s="22">
        <f>MAX(D2:D23)</f>
        <v>1.8121495753123826</v>
      </c>
      <c r="E27" s="22">
        <f>MAX(E2:E23)</f>
        <v>2000</v>
      </c>
      <c r="F27" s="22">
        <f>MAX(F2:F23)</f>
        <v>2960000000000</v>
      </c>
    </row>
    <row r="28" spans="1:94">
      <c r="A28" t="s">
        <v>82</v>
      </c>
      <c r="B28" s="22">
        <f>ABS(B27-B26)</f>
        <v>3.0304990969018279E-2</v>
      </c>
      <c r="C28" s="22">
        <f>ABS(C27-C26)</f>
        <v>7.6758326623628192E-2</v>
      </c>
      <c r="D28" s="22">
        <f>ABS(D27-D26)</f>
        <v>1.6141531647991485</v>
      </c>
      <c r="E28" s="22">
        <f>ABS(E27-E26)</f>
        <v>27</v>
      </c>
      <c r="F28" s="22">
        <f>ABS(F27-F26)</f>
        <v>2911100000000</v>
      </c>
    </row>
    <row r="29" spans="1:94">
      <c r="A29" t="s">
        <v>83</v>
      </c>
      <c r="B29" s="22">
        <f>COUNT(B2:B23)</f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EJ40"/>
  <sheetViews>
    <sheetView workbookViewId="0">
      <selection activeCell="F1" sqref="F1"/>
    </sheetView>
  </sheetViews>
  <sheetFormatPr defaultRowHeight="15"/>
  <sheetData>
    <row r="1" spans="2:140" ht="16.5" thickTop="1" thickBot="1">
      <c r="B1" s="22" t="s">
        <v>56</v>
      </c>
      <c r="C1" s="22" t="s">
        <v>57</v>
      </c>
      <c r="D1" s="22" t="s">
        <v>58</v>
      </c>
      <c r="E1" s="22" t="s">
        <v>0</v>
      </c>
      <c r="F1" s="22" t="s">
        <v>52</v>
      </c>
      <c r="G1" s="42">
        <f>LN(G2)</f>
        <v>0.12641022143693961</v>
      </c>
      <c r="H1" s="43">
        <f>G4</f>
        <v>0.87557007415375987</v>
      </c>
      <c r="I1" t="s">
        <v>0</v>
      </c>
      <c r="J1" t="s">
        <v>52</v>
      </c>
      <c r="K1" s="42">
        <f>LN(K2)</f>
        <v>0.12265446987430813</v>
      </c>
      <c r="L1" s="43">
        <f>K4</f>
        <v>0.85279949535563693</v>
      </c>
      <c r="M1" t="s">
        <v>0</v>
      </c>
      <c r="N1" t="s">
        <v>52</v>
      </c>
      <c r="O1" s="42">
        <f>LN(O2)</f>
        <v>0.12549089478112119</v>
      </c>
      <c r="P1" s="43">
        <f>O4</f>
        <v>0.8550609848700943</v>
      </c>
      <c r="Q1" t="s">
        <v>0</v>
      </c>
      <c r="R1" t="s">
        <v>52</v>
      </c>
      <c r="S1" s="42">
        <f>LN(S2)</f>
        <v>0.12478493875826704</v>
      </c>
      <c r="T1" s="43">
        <f>S4</f>
        <v>0.85541264945278228</v>
      </c>
      <c r="U1" t="s">
        <v>0</v>
      </c>
      <c r="V1" t="s">
        <v>52</v>
      </c>
      <c r="W1" s="42">
        <f>LN(W2)</f>
        <v>0.12883158699803729</v>
      </c>
      <c r="X1" s="43">
        <f>W4</f>
        <v>0.86698282233820956</v>
      </c>
      <c r="Y1" t="s">
        <v>0</v>
      </c>
      <c r="Z1" t="s">
        <v>52</v>
      </c>
      <c r="AA1" s="42">
        <f>LN(AA2)</f>
        <v>0.11922155564791442</v>
      </c>
      <c r="AB1" s="43">
        <f>AA4</f>
        <v>0.86711349864197673</v>
      </c>
      <c r="AC1" t="s">
        <v>0</v>
      </c>
      <c r="AD1" t="s">
        <v>52</v>
      </c>
      <c r="AE1" s="42">
        <f>LN(AE2)</f>
        <v>0.12969467358256664</v>
      </c>
      <c r="AF1" s="43">
        <f>AE4</f>
        <v>0.88331829026576569</v>
      </c>
      <c r="AG1" t="s">
        <v>0</v>
      </c>
      <c r="AH1" t="s">
        <v>52</v>
      </c>
      <c r="AI1" s="42">
        <f>LN(AI2)</f>
        <v>0.12793445574246343</v>
      </c>
      <c r="AJ1" s="43">
        <f>AI4</f>
        <v>0.88031581650311108</v>
      </c>
      <c r="AK1" t="s">
        <v>0</v>
      </c>
      <c r="AL1" t="s">
        <v>52</v>
      </c>
      <c r="AM1" s="42">
        <f>LN(AM2)</f>
        <v>0.12663070213587876</v>
      </c>
      <c r="AN1" s="43">
        <f>AM4</f>
        <v>0.88231148192306252</v>
      </c>
      <c r="AO1" t="s">
        <v>0</v>
      </c>
      <c r="AP1" t="s">
        <v>52</v>
      </c>
      <c r="AQ1" s="42">
        <f>LN(AQ2)</f>
        <v>0.12638896959651336</v>
      </c>
      <c r="AR1" s="43">
        <f>AQ4</f>
        <v>0.87603700071191137</v>
      </c>
      <c r="AS1" t="s">
        <v>0</v>
      </c>
      <c r="AT1" t="s">
        <v>52</v>
      </c>
      <c r="AU1" s="42">
        <f>LN(AU2)</f>
        <v>0.12636947300134033</v>
      </c>
      <c r="AV1" s="43">
        <f>AU4</f>
        <v>0.87607108939574552</v>
      </c>
      <c r="AW1" t="s">
        <v>0</v>
      </c>
      <c r="AX1" t="s">
        <v>52</v>
      </c>
      <c r="AY1" s="42">
        <f>LN(AY2)</f>
        <v>0.12653052649969673</v>
      </c>
      <c r="AZ1" s="43">
        <f>AY4</f>
        <v>0.87821075509577573</v>
      </c>
      <c r="BA1" t="s">
        <v>0</v>
      </c>
      <c r="BB1" t="s">
        <v>52</v>
      </c>
      <c r="BC1" s="42">
        <f>LN(BC2)</f>
        <v>0.12596828442268934</v>
      </c>
      <c r="BD1" s="43">
        <f>BC4</f>
        <v>0.88146292634536472</v>
      </c>
      <c r="BE1" t="s">
        <v>0</v>
      </c>
      <c r="BF1" t="s">
        <v>52</v>
      </c>
      <c r="BG1" s="42">
        <f>LN(BG2)</f>
        <v>0.12568613713828547</v>
      </c>
      <c r="BH1" s="43">
        <f>BG4</f>
        <v>0.88158317540699882</v>
      </c>
      <c r="BI1" t="s">
        <v>0</v>
      </c>
      <c r="BJ1" t="s">
        <v>52</v>
      </c>
      <c r="BK1" s="42">
        <f>LN(BK2)</f>
        <v>0.12627540267161994</v>
      </c>
      <c r="BL1" s="43">
        <f>BK4</f>
        <v>0.87523180834979719</v>
      </c>
      <c r="BM1" t="s">
        <v>0</v>
      </c>
      <c r="BN1" t="s">
        <v>52</v>
      </c>
      <c r="BO1" s="42">
        <f>LN(BO2)</f>
        <v>0.12568285699619453</v>
      </c>
      <c r="BP1" s="43">
        <f>BO4</f>
        <v>0.88164770913914048</v>
      </c>
      <c r="BQ1" t="s">
        <v>0</v>
      </c>
      <c r="BR1" t="s">
        <v>52</v>
      </c>
      <c r="BS1" s="42">
        <f>LN(BS2)</f>
        <v>0.12604378005615258</v>
      </c>
      <c r="BT1" s="43">
        <f>BS4</f>
        <v>0.8761326481171986</v>
      </c>
      <c r="BU1" t="s">
        <v>0</v>
      </c>
      <c r="BV1" t="s">
        <v>52</v>
      </c>
      <c r="BW1" s="42">
        <f>LN(BW2)</f>
        <v>0.12608557083534644</v>
      </c>
      <c r="BX1" s="43">
        <f>BW4</f>
        <v>0.87496813100221527</v>
      </c>
      <c r="BY1" t="s">
        <v>0</v>
      </c>
      <c r="BZ1" t="s">
        <v>52</v>
      </c>
      <c r="CA1" s="42">
        <f>LN(CA2)</f>
        <v>0.12748477701281014</v>
      </c>
      <c r="CB1" s="43">
        <f>CA4</f>
        <v>0.88355285975694142</v>
      </c>
      <c r="CC1" t="s">
        <v>0</v>
      </c>
      <c r="CD1" t="s">
        <v>52</v>
      </c>
      <c r="CE1" s="42">
        <f>LN(CE2)</f>
        <v>0.12641628098323818</v>
      </c>
      <c r="CF1" s="43">
        <f>CE4</f>
        <v>0.8745055808026827</v>
      </c>
      <c r="CG1" t="s">
        <v>0</v>
      </c>
      <c r="CH1" t="s">
        <v>52</v>
      </c>
      <c r="CI1" s="42">
        <f>LN(CI2)</f>
        <v>0.12724780582090553</v>
      </c>
      <c r="CJ1" s="43">
        <f>CI4</f>
        <v>0.87934816005409755</v>
      </c>
      <c r="CK1" t="s">
        <v>0</v>
      </c>
      <c r="CL1" t="s">
        <v>52</v>
      </c>
      <c r="CM1" s="42">
        <f>LN(CM2)</f>
        <v>0.1273908001425722</v>
      </c>
      <c r="CN1" s="43">
        <f>CM4</f>
        <v>0.88028766157807758</v>
      </c>
      <c r="CO1" t="s">
        <v>0</v>
      </c>
      <c r="CP1" t="s">
        <v>52</v>
      </c>
      <c r="CQ1" s="42">
        <f>LN(CQ2)</f>
        <v>0.1273908001425722</v>
      </c>
      <c r="CR1" s="43">
        <f>CQ4</f>
        <v>0.88028766157807758</v>
      </c>
      <c r="CS1" t="s">
        <v>0</v>
      </c>
      <c r="CT1" t="s">
        <v>52</v>
      </c>
      <c r="CU1" s="42">
        <f>LN(CU2)</f>
        <v>0.12616545579485908</v>
      </c>
      <c r="CV1" s="43">
        <f>CU4</f>
        <v>0.8740720821062351</v>
      </c>
      <c r="CW1" t="s">
        <v>0</v>
      </c>
      <c r="CX1" t="s">
        <v>52</v>
      </c>
      <c r="CY1" s="42">
        <f>LN(CY2)</f>
        <v>0.12617869669379897</v>
      </c>
      <c r="CZ1" s="43">
        <f>CY4</f>
        <v>0.87406979456561751</v>
      </c>
      <c r="DA1" t="s">
        <v>0</v>
      </c>
      <c r="DB1" t="s">
        <v>52</v>
      </c>
      <c r="DC1" s="42">
        <f>LN(DC2)</f>
        <v>0.12631424941077732</v>
      </c>
      <c r="DD1" s="43">
        <f>DC4</f>
        <v>0.87412759292637565</v>
      </c>
      <c r="DE1" t="s">
        <v>0</v>
      </c>
      <c r="DF1" t="s">
        <v>52</v>
      </c>
      <c r="DG1" s="42">
        <f>LN(DG2)</f>
        <v>0.1258014437187146</v>
      </c>
      <c r="DH1" s="43">
        <f>DG4</f>
        <v>0.87469287452142486</v>
      </c>
      <c r="DI1" t="s">
        <v>0</v>
      </c>
      <c r="DJ1" t="s">
        <v>52</v>
      </c>
      <c r="DK1" s="42">
        <f>LN(DK2)</f>
        <v>0.12673976733454687</v>
      </c>
      <c r="DL1" s="43">
        <f>DK4</f>
        <v>0.87493095762547002</v>
      </c>
      <c r="DM1" t="s">
        <v>0</v>
      </c>
      <c r="DN1" t="s">
        <v>52</v>
      </c>
      <c r="DO1" s="42">
        <f>LN(DO2)</f>
        <v>0.125841814741082</v>
      </c>
      <c r="DP1" s="43">
        <f>DO4</f>
        <v>0.87386173619751462</v>
      </c>
      <c r="DQ1" t="s">
        <v>0</v>
      </c>
      <c r="DR1" t="s">
        <v>52</v>
      </c>
      <c r="DS1" s="42">
        <f>LN(DS2)</f>
        <v>0.12641746602942883</v>
      </c>
      <c r="DT1" s="43">
        <f>DS4</f>
        <v>0.87386874193392949</v>
      </c>
      <c r="DU1" t="s">
        <v>0</v>
      </c>
      <c r="DV1" t="s">
        <v>52</v>
      </c>
      <c r="DW1" s="42">
        <f>LN(DW2)</f>
        <v>0.12648692095574562</v>
      </c>
      <c r="DX1" s="43">
        <f>DW4</f>
        <v>0.87386012912700395</v>
      </c>
      <c r="DY1" t="s">
        <v>0</v>
      </c>
      <c r="DZ1" t="s">
        <v>52</v>
      </c>
      <c r="EA1" s="42">
        <f>LN(EA2)</f>
        <v>0.12629902425239248</v>
      </c>
      <c r="EB1" s="43">
        <f>EA4</f>
        <v>0.87339505362368997</v>
      </c>
      <c r="EC1" t="s">
        <v>0</v>
      </c>
      <c r="ED1" t="s">
        <v>52</v>
      </c>
      <c r="EE1" s="42">
        <f>LN(EE2)</f>
        <v>0.128397958455783</v>
      </c>
      <c r="EF1" s="43">
        <f>EE4</f>
        <v>0.88548246839639444</v>
      </c>
      <c r="EG1" t="s">
        <v>0</v>
      </c>
      <c r="EH1" t="s">
        <v>52</v>
      </c>
      <c r="EI1" s="42">
        <f>LN(EI2)</f>
        <v>0.12951444532002002</v>
      </c>
      <c r="EJ1" s="43">
        <f>EI4</f>
        <v>0.89195023060482292</v>
      </c>
    </row>
    <row r="2" spans="2:140" ht="15.75" thickTop="1">
      <c r="B2">
        <v>0.12265446987430813</v>
      </c>
      <c r="C2" s="44">
        <v>0.85279949535563693</v>
      </c>
      <c r="D2">
        <v>173.80364912797069</v>
      </c>
      <c r="E2">
        <v>1889</v>
      </c>
      <c r="F2">
        <v>732000</v>
      </c>
      <c r="G2">
        <f t="array" ref="G2:H6">LOGEST(F2:F34,E2:E34,TRUE, TRUE)</f>
        <v>1.1347475705964694</v>
      </c>
      <c r="H2">
        <v>6.9450212075048839E-98</v>
      </c>
      <c r="I2">
        <v>1890</v>
      </c>
      <c r="J2">
        <v>2700000</v>
      </c>
      <c r="K2">
        <f t="array" ref="K2:L6">LOGEST(J2:J33,I2:I33,TRUE, TRUE)</f>
        <v>1.1304937338123509</v>
      </c>
      <c r="L2">
        <v>1.1835726426806207E-94</v>
      </c>
      <c r="M2">
        <v>1889</v>
      </c>
      <c r="N2">
        <v>732000</v>
      </c>
      <c r="O2">
        <f t="array" ref="O2:P6">LOGEST(N2:N33,M2:M33,TRUE, TRUE)</f>
        <v>1.1337048462827621</v>
      </c>
      <c r="P2">
        <v>4.2930064772438766E-97</v>
      </c>
      <c r="Q2">
        <v>1889</v>
      </c>
      <c r="R2">
        <v>732000</v>
      </c>
      <c r="S2">
        <f t="array" ref="S2:T6">LOGEST(R2:R33,Q2:Q33,TRUE, TRUE)</f>
        <v>1.1329047829563794</v>
      </c>
      <c r="T2">
        <v>1.7399722797764404E-96</v>
      </c>
      <c r="U2">
        <v>1889</v>
      </c>
      <c r="V2">
        <v>732000</v>
      </c>
      <c r="W2">
        <f t="array" ref="W2:X6">LOGEST(V2:V33,U2:U33,TRUE, TRUE)</f>
        <v>1.1374985384898297</v>
      </c>
      <c r="X2">
        <v>5.7067807114473434E-100</v>
      </c>
      <c r="Y2">
        <v>1889</v>
      </c>
      <c r="Z2">
        <v>732000</v>
      </c>
      <c r="AA2">
        <f t="array" ref="AA2:AB6">LOGEST(Z2:Z33,Y2:Y33,TRUE, TRUE)</f>
        <v>1.126619499552439</v>
      </c>
      <c r="AB2">
        <v>1.0778531392755149E-91</v>
      </c>
      <c r="AC2">
        <v>1889</v>
      </c>
      <c r="AD2">
        <v>732000</v>
      </c>
      <c r="AE2">
        <f t="array" ref="AE2:AF6">LOGEST(AD2:AD33,AC2:AC33,TRUE, TRUE)</f>
        <v>1.1384807220120623</v>
      </c>
      <c r="AF2">
        <v>1.003477888658237E-100</v>
      </c>
      <c r="AG2">
        <v>1889</v>
      </c>
      <c r="AH2">
        <v>732000</v>
      </c>
      <c r="AI2">
        <f t="array" ref="AI2:AJ6">LOGEST(AH2:AH33,AG2:AG33,TRUE, TRUE)</f>
        <v>1.1364785106156383</v>
      </c>
      <c r="AJ2">
        <v>3.2659605132738079E-99</v>
      </c>
      <c r="AK2">
        <v>1889</v>
      </c>
      <c r="AL2">
        <v>732000</v>
      </c>
      <c r="AM2">
        <f t="array" ref="AM2:AN6">LOGEST(AL2:AL33,AK2:AK33,TRUE, TRUE)</f>
        <v>1.1349977881170072</v>
      </c>
      <c r="AN2">
        <v>4.1973161995513169E-98</v>
      </c>
      <c r="AO2">
        <v>1889</v>
      </c>
      <c r="AP2">
        <v>732000</v>
      </c>
      <c r="AQ2">
        <f t="array" ref="AQ2:AR6">LOGEST(AP2:AP33,AO2:AO33,TRUE, TRUE)</f>
        <v>1.1347234553784222</v>
      </c>
      <c r="AR2">
        <v>7.0992655632403249E-98</v>
      </c>
      <c r="AS2">
        <v>1889</v>
      </c>
      <c r="AT2">
        <v>732000</v>
      </c>
      <c r="AU2">
        <f t="array" ref="AU2:AV6">LOGEST(AT2:AT33,AS2:AS33,TRUE, TRUE)</f>
        <v>1.134701332350242</v>
      </c>
      <c r="AV2">
        <v>7.3658573211034698E-98</v>
      </c>
      <c r="AW2">
        <v>1889</v>
      </c>
      <c r="AX2">
        <v>732000</v>
      </c>
      <c r="AY2">
        <f t="array" ref="AY2:AZ6">LOGEST(AX2:AX33,AW2:AW33,TRUE, TRUE)</f>
        <v>1.1348840946862684</v>
      </c>
      <c r="AZ2">
        <v>5.7267435420740471E-98</v>
      </c>
      <c r="BA2">
        <v>1889</v>
      </c>
      <c r="BB2">
        <v>732000</v>
      </c>
      <c r="BC2">
        <f t="array" ref="BC2:BD6">LOGEST(BB2:BB33,BA2:BA33,TRUE, TRUE)</f>
        <v>1.1342461944396933</v>
      </c>
      <c r="BD2">
        <v>1.540457240142108E-97</v>
      </c>
      <c r="BE2">
        <v>1889</v>
      </c>
      <c r="BF2">
        <v>732000</v>
      </c>
      <c r="BG2">
        <f t="array" ref="BG2:BH6">LOGEST(BF2:BF33,BE2:BE33,TRUE, TRUE)</f>
        <v>1.1339262150988605</v>
      </c>
      <c r="BH2">
        <v>2.6713687690493814E-97</v>
      </c>
      <c r="BI2">
        <v>1889</v>
      </c>
      <c r="BJ2">
        <v>732000</v>
      </c>
      <c r="BK2">
        <f t="array" ref="BK2:BL6">LOGEST(BJ2:BJ33,BI2:BI33,TRUE, TRUE)</f>
        <v>1.134594595642231</v>
      </c>
      <c r="BL2">
        <v>8.924978271091769E-98</v>
      </c>
      <c r="BM2">
        <v>1889</v>
      </c>
      <c r="BN2">
        <v>732000</v>
      </c>
      <c r="BO2">
        <f t="array" ref="BO2:BP6">LOGEST(BN2:BN33,BM2:BM33,TRUE, TRUE)</f>
        <v>1.1339224956658545</v>
      </c>
      <c r="BP2">
        <v>2.6877210943289608E-97</v>
      </c>
      <c r="BQ2">
        <v>1889</v>
      </c>
      <c r="BR2">
        <v>732000</v>
      </c>
      <c r="BS2">
        <f t="array" ref="BS2:BT6">LOGEST(BR2:BR33,BQ2:BQ33,TRUE, TRUE)</f>
        <v>1.1343318283070967</v>
      </c>
      <c r="BT2">
        <v>1.3775993766026881E-97</v>
      </c>
      <c r="BU2">
        <v>1889</v>
      </c>
      <c r="BV2">
        <v>732000</v>
      </c>
      <c r="BW2">
        <f t="array" ref="BW2:BX6">LOGEST(BV2:BV33,BU2:BU33,TRUE, TRUE)</f>
        <v>1.1343792339086176</v>
      </c>
      <c r="BX2">
        <v>1.2839569757077271E-97</v>
      </c>
      <c r="BY2">
        <v>1889</v>
      </c>
      <c r="BZ2">
        <v>732000</v>
      </c>
      <c r="CA2">
        <f t="array" ref="CA2:CB6">LOGEST(BZ2:BZ33,BY2:BY33,TRUE, TRUE)</f>
        <v>1.1359675752896903</v>
      </c>
      <c r="CB2">
        <v>9.0442498545721749E-99</v>
      </c>
      <c r="CC2">
        <v>1889</v>
      </c>
      <c r="CD2">
        <v>732000</v>
      </c>
      <c r="CE2">
        <f t="array" ref="CE2:CF6">LOGEST(CD2:CD33,CC2:CC33,TRUE, TRUE)</f>
        <v>1.1347544466727435</v>
      </c>
      <c r="CF2">
        <v>6.8653471473268154E-98</v>
      </c>
      <c r="CG2">
        <v>1889</v>
      </c>
      <c r="CH2">
        <v>732000</v>
      </c>
      <c r="CI2">
        <f t="array" ref="CI2:CJ6">LOGEST(CH2:CH33,CG2:CG33,TRUE, TRUE)</f>
        <v>1.1356984155922156</v>
      </c>
      <c r="CJ2">
        <v>1.4093371641932402E-98</v>
      </c>
      <c r="CK2">
        <v>1889</v>
      </c>
      <c r="CL2">
        <v>732000</v>
      </c>
      <c r="CM2">
        <f t="array" ref="CM2:CN6">LOGEST(CL2:CL33,CK2:CK33,TRUE, TRUE)</f>
        <v>1.1358608256283509</v>
      </c>
      <c r="CN2">
        <v>1.0702114383427486E-98</v>
      </c>
      <c r="CO2">
        <v>1889</v>
      </c>
      <c r="CP2">
        <v>732000</v>
      </c>
      <c r="CQ2">
        <f t="array" ref="CQ2:CR6">LOGEST(CP2:CP33,CO2:CO33,TRUE, TRUE)</f>
        <v>1.1358608256283509</v>
      </c>
      <c r="CR2">
        <v>1.0702114383427486E-98</v>
      </c>
      <c r="CS2">
        <v>1889</v>
      </c>
      <c r="CT2">
        <v>732000</v>
      </c>
      <c r="CU2">
        <f t="array" ref="CU2:CV6">LOGEST(CT2:CT33,CS2:CS33,TRUE, TRUE)</f>
        <v>1.1344698573674679</v>
      </c>
      <c r="CV2">
        <v>1.1084166443904424E-97</v>
      </c>
      <c r="CW2">
        <v>1889</v>
      </c>
      <c r="CX2">
        <v>732000</v>
      </c>
      <c r="CY2">
        <f t="array" ref="CY2:CZ6">LOGEST(CX2:CX33,CW2:CW33,TRUE, TRUE)</f>
        <v>1.1344848788676485</v>
      </c>
      <c r="CZ2">
        <v>1.0807367253070666E-97</v>
      </c>
      <c r="DA2">
        <v>1889</v>
      </c>
      <c r="DB2">
        <v>732000</v>
      </c>
      <c r="DC2">
        <f t="array" ref="DC2:DD6">LOGEST(DB2:DB33,DA2:DA33,TRUE, TRUE)</f>
        <v>1.1346386717986392</v>
      </c>
      <c r="DD2">
        <v>8.3422066846964386E-98</v>
      </c>
      <c r="DE2">
        <v>1889</v>
      </c>
      <c r="DF2">
        <v>732000</v>
      </c>
      <c r="DG2">
        <f t="array" ref="DG2:DH6">LOGEST(DF2:DF33,DE2:DE33,TRUE, TRUE)</f>
        <v>1.1340569717915912</v>
      </c>
      <c r="DH2">
        <v>2.2214965645146031E-97</v>
      </c>
      <c r="DI2">
        <v>1889</v>
      </c>
      <c r="DJ2">
        <v>732000</v>
      </c>
      <c r="DK2">
        <f t="array" ref="DK2:DL6">LOGEST(DJ2:DJ33,DI2:DI33,TRUE, TRUE)</f>
        <v>1.1351215836270243</v>
      </c>
      <c r="DL2">
        <v>3.6951685320617316E-98</v>
      </c>
      <c r="DM2">
        <v>1889</v>
      </c>
      <c r="DN2">
        <v>732000</v>
      </c>
      <c r="DO2">
        <f t="array" ref="DO2:DP6">LOGEST(DN2:DN33,DM2:DM33,TRUE, TRUE)</f>
        <v>1.1341027557551318</v>
      </c>
      <c r="DP2">
        <v>2.0647142466357176E-97</v>
      </c>
      <c r="DQ2">
        <v>1889</v>
      </c>
      <c r="DR2">
        <v>732000</v>
      </c>
      <c r="DS2">
        <f t="array" ref="DS2:DT6">LOGEST(DR2:DR33,DQ2:DQ33,TRUE, TRUE)</f>
        <v>1.1347557914099746</v>
      </c>
      <c r="DT2">
        <v>6.8492435346592839E-98</v>
      </c>
      <c r="DU2">
        <v>1889</v>
      </c>
      <c r="DV2">
        <v>732000</v>
      </c>
      <c r="DW2">
        <f t="array" ref="DW2:DX6">LOGEST(DV2:DV33,DU2:DU33,TRUE, TRUE)</f>
        <v>1.1348346085269414</v>
      </c>
      <c r="DX2">
        <v>5.9945757769849035E-98</v>
      </c>
      <c r="DY2">
        <v>1889</v>
      </c>
      <c r="DZ2">
        <v>732000</v>
      </c>
      <c r="EA2">
        <f t="array" ref="EA2:EB6">LOGEST(DZ2:DZ33,DY2:DY33,TRUE, TRUE)</f>
        <v>1.1346213968766585</v>
      </c>
      <c r="EB2">
        <v>8.5984965392655394E-98</v>
      </c>
      <c r="EC2">
        <v>1889</v>
      </c>
      <c r="ED2">
        <v>732000</v>
      </c>
      <c r="EE2">
        <f t="array" ref="EE2:EF6">LOGEST(ED2:ED33,EC2:EC33,TRUE, TRUE)</f>
        <v>1.1370053935853484</v>
      </c>
      <c r="EF2">
        <v>1.5168964109144303E-99</v>
      </c>
      <c r="EG2">
        <v>1889</v>
      </c>
      <c r="EH2">
        <v>732000</v>
      </c>
      <c r="EI2">
        <f t="array" ref="EI2:EJ6">LOGEST(EH2:EH33,EG2:EG33,TRUE, TRUE)</f>
        <v>1.1382755540986749</v>
      </c>
      <c r="EJ2">
        <v>1.7308066639910597E-100</v>
      </c>
    </row>
    <row r="3" spans="2:140">
      <c r="B3">
        <v>0.12549089478112119</v>
      </c>
      <c r="C3" s="44">
        <v>0.8550609848700943</v>
      </c>
      <c r="D3">
        <v>176.98360598843342</v>
      </c>
      <c r="E3">
        <v>1890</v>
      </c>
      <c r="F3">
        <v>2700000</v>
      </c>
      <c r="G3">
        <v>8.5589070818857579E-3</v>
      </c>
      <c r="H3">
        <v>16.827059534475175</v>
      </c>
      <c r="I3">
        <v>1892</v>
      </c>
      <c r="J3">
        <v>2510000</v>
      </c>
      <c r="K3">
        <v>9.3036622206560428E-3</v>
      </c>
      <c r="L3">
        <v>18.31321321659594</v>
      </c>
      <c r="M3">
        <v>1892</v>
      </c>
      <c r="N3">
        <v>2510000</v>
      </c>
      <c r="O3">
        <v>9.4329101166947017E-3</v>
      </c>
      <c r="P3">
        <v>18.567340203950636</v>
      </c>
      <c r="Q3">
        <v>1890</v>
      </c>
      <c r="R3">
        <v>2700000</v>
      </c>
      <c r="S3">
        <v>9.3665328075177839E-3</v>
      </c>
      <c r="T3">
        <v>18.436123513774504</v>
      </c>
      <c r="U3">
        <v>1890</v>
      </c>
      <c r="V3">
        <v>2700000</v>
      </c>
      <c r="W3">
        <v>9.2131967827332115E-3</v>
      </c>
      <c r="X3">
        <v>18.132926951581695</v>
      </c>
      <c r="Y3">
        <v>1890</v>
      </c>
      <c r="Z3">
        <v>2700000</v>
      </c>
      <c r="AA3">
        <v>8.5211187408138888E-3</v>
      </c>
      <c r="AB3">
        <v>16.770815528710965</v>
      </c>
      <c r="AC3">
        <v>1890</v>
      </c>
      <c r="AD3">
        <v>2700000</v>
      </c>
      <c r="AE3">
        <v>8.6060584944997794E-3</v>
      </c>
      <c r="AF3">
        <v>16.932252640758943</v>
      </c>
      <c r="AG3">
        <v>1890</v>
      </c>
      <c r="AH3">
        <v>2700000</v>
      </c>
      <c r="AI3">
        <v>8.612436379693663E-3</v>
      </c>
      <c r="AJ3">
        <v>16.940318030304883</v>
      </c>
      <c r="AK3">
        <v>1890</v>
      </c>
      <c r="AL3">
        <v>2700000</v>
      </c>
      <c r="AM3">
        <v>8.4437325579131903E-3</v>
      </c>
      <c r="AN3">
        <v>16.601685075742612</v>
      </c>
      <c r="AO3">
        <v>1890</v>
      </c>
      <c r="AP3">
        <v>2700000</v>
      </c>
      <c r="AQ3">
        <v>8.6802724913566838E-3</v>
      </c>
      <c r="AR3">
        <v>17.065403990142677</v>
      </c>
      <c r="AS3">
        <v>1890</v>
      </c>
      <c r="AT3">
        <v>2700000</v>
      </c>
      <c r="AU3">
        <v>8.6775712577200469E-3</v>
      </c>
      <c r="AV3">
        <v>17.059821985118013</v>
      </c>
      <c r="AW3">
        <v>1890</v>
      </c>
      <c r="AX3">
        <v>2700000</v>
      </c>
      <c r="AY3">
        <v>8.6027991002386381E-3</v>
      </c>
      <c r="AZ3">
        <v>16.912553177027149</v>
      </c>
      <c r="BA3">
        <v>1890</v>
      </c>
      <c r="BB3">
        <v>2700000</v>
      </c>
      <c r="BC3">
        <v>8.4338459221880262E-3</v>
      </c>
      <c r="BD3">
        <v>16.579345047793307</v>
      </c>
      <c r="BE3">
        <v>1890</v>
      </c>
      <c r="BF3">
        <v>2700000</v>
      </c>
      <c r="BG3">
        <v>8.4101125967903298E-3</v>
      </c>
      <c r="BH3">
        <v>16.531633609417018</v>
      </c>
      <c r="BI3">
        <v>1890</v>
      </c>
      <c r="BJ3">
        <v>2700000</v>
      </c>
      <c r="BK3">
        <v>8.7045941825370735E-3</v>
      </c>
      <c r="BL3">
        <v>17.110491695353137</v>
      </c>
      <c r="BM3">
        <v>1890</v>
      </c>
      <c r="BN3">
        <v>2700000</v>
      </c>
      <c r="BO3">
        <v>8.4072935144417771E-3</v>
      </c>
      <c r="BP3">
        <v>16.526092181051499</v>
      </c>
      <c r="BQ3">
        <v>1890</v>
      </c>
      <c r="BR3">
        <v>2700000</v>
      </c>
      <c r="BS3">
        <v>8.6527525956360315E-3</v>
      </c>
      <c r="BT3">
        <v>17.008315430858119</v>
      </c>
      <c r="BU3">
        <v>1890</v>
      </c>
      <c r="BV3">
        <v>2700000</v>
      </c>
      <c r="BW3">
        <v>8.70199853225582E-3</v>
      </c>
      <c r="BX3">
        <v>17.1040201661331</v>
      </c>
      <c r="BY3">
        <v>1890</v>
      </c>
      <c r="BZ3">
        <v>2700000</v>
      </c>
      <c r="CA3">
        <v>8.4497886549934013E-3</v>
      </c>
      <c r="CB3">
        <v>16.608028298880438</v>
      </c>
      <c r="CC3">
        <v>1890</v>
      </c>
      <c r="CD3">
        <v>2700000</v>
      </c>
      <c r="CE3">
        <v>8.7432580454154182E-3</v>
      </c>
      <c r="CF3">
        <v>17.184289691647884</v>
      </c>
      <c r="CG3">
        <v>1890</v>
      </c>
      <c r="CH3">
        <v>2700000</v>
      </c>
      <c r="CI3">
        <v>8.6055022020406456E-3</v>
      </c>
      <c r="CJ3">
        <v>16.913539782749719</v>
      </c>
      <c r="CK3">
        <v>1890</v>
      </c>
      <c r="CL3">
        <v>2700000</v>
      </c>
      <c r="CM3">
        <v>8.5769837617620092E-3</v>
      </c>
      <c r="CN3">
        <v>16.857217923767962</v>
      </c>
      <c r="CO3">
        <v>1890</v>
      </c>
      <c r="CP3">
        <v>2700000</v>
      </c>
      <c r="CQ3">
        <v>8.5769837617620092E-3</v>
      </c>
      <c r="CR3">
        <v>16.857217923767962</v>
      </c>
      <c r="CS3">
        <v>1890</v>
      </c>
      <c r="CT3">
        <v>2700000</v>
      </c>
      <c r="CU3">
        <v>8.7431357293612805E-3</v>
      </c>
      <c r="CV3">
        <v>17.183497114608883</v>
      </c>
      <c r="CW3">
        <v>1890</v>
      </c>
      <c r="CX3">
        <v>2700000</v>
      </c>
      <c r="CY3">
        <v>8.7441441717534592E-3</v>
      </c>
      <c r="CZ3">
        <v>17.185479077084665</v>
      </c>
      <c r="DA3">
        <v>1890</v>
      </c>
      <c r="DB3">
        <v>2700000</v>
      </c>
      <c r="DC3">
        <v>8.7512395547775963E-3</v>
      </c>
      <c r="DD3">
        <v>17.199424130380912</v>
      </c>
      <c r="DE3">
        <v>1890</v>
      </c>
      <c r="DF3">
        <v>2700000</v>
      </c>
      <c r="DG3">
        <v>8.693308409571332E-3</v>
      </c>
      <c r="DH3">
        <v>17.085567992570439</v>
      </c>
      <c r="DI3">
        <v>1890</v>
      </c>
      <c r="DJ3">
        <v>2700000</v>
      </c>
      <c r="DK3">
        <v>8.7486350189288527E-3</v>
      </c>
      <c r="DL3">
        <v>17.193752159117327</v>
      </c>
      <c r="DM3">
        <v>1890</v>
      </c>
      <c r="DN3">
        <v>2700000</v>
      </c>
      <c r="DO3">
        <v>8.7290384804861662E-3</v>
      </c>
      <c r="DP3">
        <v>17.154962805603638</v>
      </c>
      <c r="DQ3">
        <v>1890</v>
      </c>
      <c r="DR3">
        <v>2700000</v>
      </c>
      <c r="DS3">
        <v>8.7686899607723745E-3</v>
      </c>
      <c r="DT3">
        <v>17.232888876271979</v>
      </c>
      <c r="DU3">
        <v>1890</v>
      </c>
      <c r="DV3">
        <v>2700000</v>
      </c>
      <c r="DW3">
        <v>8.7738503397198735E-3</v>
      </c>
      <c r="DX3">
        <v>17.242752736751182</v>
      </c>
      <c r="DY3">
        <v>1890</v>
      </c>
      <c r="DZ3">
        <v>2700000</v>
      </c>
      <c r="EA3">
        <v>8.7792889041121858E-3</v>
      </c>
      <c r="EB3">
        <v>17.253162819828816</v>
      </c>
      <c r="EC3">
        <v>1890</v>
      </c>
      <c r="ED3">
        <v>2700000</v>
      </c>
      <c r="EE3">
        <v>8.4303090664923554E-3</v>
      </c>
      <c r="EF3">
        <v>16.566809145122036</v>
      </c>
      <c r="EG3">
        <v>1890</v>
      </c>
      <c r="EH3">
        <v>2700000</v>
      </c>
      <c r="EI3">
        <v>8.2299878423003434E-3</v>
      </c>
      <c r="EJ3">
        <v>16.171579983597272</v>
      </c>
    </row>
    <row r="4" spans="2:140" ht="15.75" thickBot="1">
      <c r="B4">
        <v>0.12478493875826704</v>
      </c>
      <c r="C4" s="44">
        <v>0.85541264945278228</v>
      </c>
      <c r="D4">
        <v>177.48703041074754</v>
      </c>
      <c r="E4">
        <v>1892</v>
      </c>
      <c r="F4">
        <v>2510000</v>
      </c>
      <c r="G4">
        <v>0.87557007415375987</v>
      </c>
      <c r="H4">
        <v>1.6934646167001417</v>
      </c>
      <c r="I4">
        <v>1897</v>
      </c>
      <c r="J4">
        <v>31200000</v>
      </c>
      <c r="K4">
        <v>0.85279949535563693</v>
      </c>
      <c r="L4">
        <v>1.6920775894623032</v>
      </c>
      <c r="M4">
        <v>1897</v>
      </c>
      <c r="N4">
        <v>31200000</v>
      </c>
      <c r="O4">
        <v>0.8550609848700943</v>
      </c>
      <c r="P4">
        <v>1.7196564784135433</v>
      </c>
      <c r="Q4">
        <v>1897</v>
      </c>
      <c r="R4">
        <v>31200000</v>
      </c>
      <c r="S4">
        <v>0.85541264945278228</v>
      </c>
      <c r="T4">
        <v>1.7154560955064202</v>
      </c>
      <c r="U4">
        <v>1892</v>
      </c>
      <c r="V4">
        <v>2510000</v>
      </c>
      <c r="W4">
        <v>0.86698282233820956</v>
      </c>
      <c r="X4">
        <v>1.7057481817815605</v>
      </c>
      <c r="Y4">
        <v>1892</v>
      </c>
      <c r="Z4">
        <v>2510000</v>
      </c>
      <c r="AA4">
        <v>0.86711349864197673</v>
      </c>
      <c r="AB4">
        <v>1.5776155813939008</v>
      </c>
      <c r="AC4">
        <v>1892</v>
      </c>
      <c r="AD4">
        <v>2510000</v>
      </c>
      <c r="AE4">
        <v>0.88331829026576569</v>
      </c>
      <c r="AF4">
        <v>1.6530998484537944</v>
      </c>
      <c r="AG4">
        <v>1892</v>
      </c>
      <c r="AH4">
        <v>2510000</v>
      </c>
      <c r="AI4">
        <v>0.88031581650311108</v>
      </c>
      <c r="AJ4">
        <v>1.6841050361754302</v>
      </c>
      <c r="AK4">
        <v>1892</v>
      </c>
      <c r="AL4">
        <v>2510000</v>
      </c>
      <c r="AM4">
        <v>0.88231148192306252</v>
      </c>
      <c r="AN4">
        <v>1.6703704690944359</v>
      </c>
      <c r="AO4">
        <v>1892</v>
      </c>
      <c r="AP4">
        <v>2510000</v>
      </c>
      <c r="AQ4">
        <v>0.87603700071191137</v>
      </c>
      <c r="AR4">
        <v>1.7174413236671819</v>
      </c>
      <c r="AS4">
        <v>1892</v>
      </c>
      <c r="AT4">
        <v>2510000</v>
      </c>
      <c r="AU4">
        <v>0.87607108939574552</v>
      </c>
      <c r="AV4">
        <v>1.7168266892866875</v>
      </c>
      <c r="AW4">
        <v>1892</v>
      </c>
      <c r="AX4">
        <v>2510000</v>
      </c>
      <c r="AY4">
        <v>0.87821075509577573</v>
      </c>
      <c r="AZ4">
        <v>1.7019089467280479</v>
      </c>
      <c r="BA4">
        <v>1892</v>
      </c>
      <c r="BB4">
        <v>2510000</v>
      </c>
      <c r="BC4">
        <v>0.88146292634536472</v>
      </c>
      <c r="BD4">
        <v>1.6675571119727151</v>
      </c>
      <c r="BE4">
        <v>1892</v>
      </c>
      <c r="BF4">
        <v>2510000</v>
      </c>
      <c r="BG4">
        <v>0.88158317540699882</v>
      </c>
      <c r="BH4">
        <v>1.6612367491209827</v>
      </c>
      <c r="BI4">
        <v>1892</v>
      </c>
      <c r="BJ4">
        <v>2510000</v>
      </c>
      <c r="BK4">
        <v>0.87523180834979719</v>
      </c>
      <c r="BL4">
        <v>1.7194052488350788</v>
      </c>
      <c r="BM4">
        <v>1892</v>
      </c>
      <c r="BN4">
        <v>2510000</v>
      </c>
      <c r="BO4">
        <v>0.88164770913914048</v>
      </c>
      <c r="BP4">
        <v>1.660679900072612</v>
      </c>
      <c r="BQ4">
        <v>1892</v>
      </c>
      <c r="BR4">
        <v>2510000</v>
      </c>
      <c r="BS4">
        <v>0.8761326481171986</v>
      </c>
      <c r="BT4">
        <v>1.7086331551032756</v>
      </c>
      <c r="BU4">
        <v>1892</v>
      </c>
      <c r="BV4">
        <v>2510000</v>
      </c>
      <c r="BW4">
        <v>0.87496813100221527</v>
      </c>
      <c r="BX4">
        <v>1.7157611309395295</v>
      </c>
      <c r="BY4">
        <v>1892</v>
      </c>
      <c r="BZ4">
        <v>2510000</v>
      </c>
      <c r="CA4">
        <v>0.88355285975694142</v>
      </c>
      <c r="CB4">
        <v>1.665291821207376</v>
      </c>
      <c r="CC4">
        <v>1892</v>
      </c>
      <c r="CD4">
        <v>2510000</v>
      </c>
      <c r="CE4">
        <v>0.8745055808026827</v>
      </c>
      <c r="CF4">
        <v>1.7214562553510651</v>
      </c>
      <c r="CG4">
        <v>1892</v>
      </c>
      <c r="CH4">
        <v>2510000</v>
      </c>
      <c r="CI4">
        <v>0.87934816005409755</v>
      </c>
      <c r="CJ4">
        <v>1.6943335675547224</v>
      </c>
      <c r="CK4">
        <v>1892</v>
      </c>
      <c r="CL4">
        <v>2510000</v>
      </c>
      <c r="CM4">
        <v>0.88028766157807758</v>
      </c>
      <c r="CN4">
        <v>1.6878300858202755</v>
      </c>
      <c r="CO4">
        <v>1892</v>
      </c>
      <c r="CP4">
        <v>2510000</v>
      </c>
      <c r="CQ4">
        <v>0.88028766157807758</v>
      </c>
      <c r="CR4">
        <v>1.6878300858202755</v>
      </c>
      <c r="CS4">
        <v>1892</v>
      </c>
      <c r="CT4">
        <v>2510000</v>
      </c>
      <c r="CU4">
        <v>0.8740720821062351</v>
      </c>
      <c r="CV4">
        <v>1.7195744320264343</v>
      </c>
      <c r="CW4">
        <v>1892</v>
      </c>
      <c r="CX4">
        <v>2510000</v>
      </c>
      <c r="CY4">
        <v>0.87406979456561751</v>
      </c>
      <c r="CZ4">
        <v>1.7197727695345597</v>
      </c>
      <c r="DA4">
        <v>1892</v>
      </c>
      <c r="DB4">
        <v>2510000</v>
      </c>
      <c r="DC4">
        <v>0.87412759292637565</v>
      </c>
      <c r="DD4">
        <v>1.7211682687709224</v>
      </c>
      <c r="DE4">
        <v>1892</v>
      </c>
      <c r="DF4">
        <v>2510000</v>
      </c>
      <c r="DG4">
        <v>0.87469287452142486</v>
      </c>
      <c r="DH4">
        <v>1.7097745401135749</v>
      </c>
      <c r="DI4">
        <v>1892</v>
      </c>
      <c r="DJ4">
        <v>2510000</v>
      </c>
      <c r="DK4">
        <v>0.87493095762547002</v>
      </c>
      <c r="DL4">
        <v>1.7186113990829881</v>
      </c>
      <c r="DM4">
        <v>1892</v>
      </c>
      <c r="DN4">
        <v>2510000</v>
      </c>
      <c r="DO4">
        <v>0.87386173619751462</v>
      </c>
      <c r="DP4">
        <v>1.7136720812505639</v>
      </c>
      <c r="DQ4">
        <v>1892</v>
      </c>
      <c r="DR4">
        <v>2510000</v>
      </c>
      <c r="DS4">
        <v>0.87386874193392949</v>
      </c>
      <c r="DT4">
        <v>1.7214564019290248</v>
      </c>
      <c r="DU4">
        <v>1892</v>
      </c>
      <c r="DV4">
        <v>2510000</v>
      </c>
      <c r="DW4">
        <v>0.87386012912700395</v>
      </c>
      <c r="DX4">
        <v>1.7213273627123737</v>
      </c>
      <c r="DY4">
        <v>1892</v>
      </c>
      <c r="DZ4">
        <v>2510000</v>
      </c>
      <c r="EA4">
        <v>0.87339505362368997</v>
      </c>
      <c r="EB4">
        <v>1.7212045827909239</v>
      </c>
      <c r="EC4">
        <v>1892</v>
      </c>
      <c r="ED4">
        <v>2510000</v>
      </c>
      <c r="EE4">
        <v>0.88548246839639444</v>
      </c>
      <c r="EF4">
        <v>1.6503655591676856</v>
      </c>
      <c r="EG4">
        <v>1892</v>
      </c>
      <c r="EH4">
        <v>2510000</v>
      </c>
      <c r="EI4">
        <v>0.89195023060482292</v>
      </c>
      <c r="EJ4">
        <v>1.6029941522173492</v>
      </c>
    </row>
    <row r="5" spans="2:140" ht="16.5" thickTop="1" thickBot="1">
      <c r="B5">
        <v>0.12883158699803729</v>
      </c>
      <c r="C5" s="44">
        <v>0.86698282233820956</v>
      </c>
      <c r="D5">
        <v>195.53478075048335</v>
      </c>
      <c r="E5">
        <v>1897</v>
      </c>
      <c r="F5">
        <v>31200000</v>
      </c>
      <c r="G5">
        <v>218.13620890771213</v>
      </c>
      <c r="H5">
        <v>31</v>
      </c>
      <c r="I5">
        <v>1897</v>
      </c>
      <c r="J5">
        <v>299000</v>
      </c>
      <c r="K5" s="41">
        <v>173.80364912797069</v>
      </c>
      <c r="L5">
        <v>30</v>
      </c>
      <c r="M5">
        <v>1897</v>
      </c>
      <c r="N5">
        <v>299000</v>
      </c>
      <c r="O5" s="41">
        <v>176.98360598843342</v>
      </c>
      <c r="P5">
        <v>30</v>
      </c>
      <c r="Q5">
        <v>1897</v>
      </c>
      <c r="R5">
        <v>299000</v>
      </c>
      <c r="S5" s="41">
        <v>177.48703041074754</v>
      </c>
      <c r="T5">
        <v>30</v>
      </c>
      <c r="U5">
        <v>1897</v>
      </c>
      <c r="V5">
        <v>299000</v>
      </c>
      <c r="W5" s="41">
        <v>195.53478075048335</v>
      </c>
      <c r="X5">
        <v>30</v>
      </c>
      <c r="Y5">
        <v>1897</v>
      </c>
      <c r="Z5">
        <v>31200000</v>
      </c>
      <c r="AA5" s="41">
        <v>195.75656438703203</v>
      </c>
      <c r="AB5">
        <v>30</v>
      </c>
      <c r="AC5">
        <v>1897</v>
      </c>
      <c r="AD5">
        <v>31200000</v>
      </c>
      <c r="AE5" s="41">
        <v>227.10970526855445</v>
      </c>
      <c r="AF5">
        <v>30</v>
      </c>
      <c r="AG5">
        <v>1897</v>
      </c>
      <c r="AH5">
        <v>31200000</v>
      </c>
      <c r="AI5" s="41">
        <v>220.65968721572821</v>
      </c>
      <c r="AJ5">
        <v>30</v>
      </c>
      <c r="AK5">
        <v>1897</v>
      </c>
      <c r="AL5">
        <v>31200000</v>
      </c>
      <c r="AM5" s="41">
        <v>224.91016872510761</v>
      </c>
      <c r="AN5">
        <v>30</v>
      </c>
      <c r="AO5">
        <v>1897</v>
      </c>
      <c r="AP5">
        <v>31200000</v>
      </c>
      <c r="AQ5" s="41">
        <v>212.00769723456204</v>
      </c>
      <c r="AR5">
        <v>30</v>
      </c>
      <c r="AS5">
        <v>1897</v>
      </c>
      <c r="AT5">
        <v>31200000</v>
      </c>
      <c r="AU5" s="41">
        <v>212.07426542947508</v>
      </c>
      <c r="AV5">
        <v>30</v>
      </c>
      <c r="AW5">
        <v>1897</v>
      </c>
      <c r="AX5">
        <v>31200000</v>
      </c>
      <c r="AY5" s="41">
        <v>216.32716972333768</v>
      </c>
      <c r="AZ5">
        <v>30</v>
      </c>
      <c r="BA5">
        <v>1897</v>
      </c>
      <c r="BB5">
        <v>31200000</v>
      </c>
      <c r="BC5" s="41">
        <v>223.08537721630253</v>
      </c>
      <c r="BD5">
        <v>30</v>
      </c>
      <c r="BE5">
        <v>1897</v>
      </c>
      <c r="BF5">
        <v>31200000</v>
      </c>
      <c r="BG5" s="41">
        <v>223.34237852695358</v>
      </c>
      <c r="BH5">
        <v>30</v>
      </c>
      <c r="BI5">
        <v>1897</v>
      </c>
      <c r="BJ5">
        <v>31200000</v>
      </c>
      <c r="BK5" s="41">
        <v>210.4458989363838</v>
      </c>
      <c r="BL5">
        <v>30</v>
      </c>
      <c r="BM5">
        <v>1897</v>
      </c>
      <c r="BN5">
        <v>31200000</v>
      </c>
      <c r="BO5" s="41">
        <v>223.48051805156348</v>
      </c>
      <c r="BP5">
        <v>30</v>
      </c>
      <c r="BQ5">
        <v>1897</v>
      </c>
      <c r="BR5">
        <v>31200000</v>
      </c>
      <c r="BS5" s="41">
        <v>212.19456978772632</v>
      </c>
      <c r="BT5">
        <v>30</v>
      </c>
      <c r="BU5">
        <v>1897</v>
      </c>
      <c r="BV5">
        <v>31200000</v>
      </c>
      <c r="BW5" s="41">
        <v>209.93882712040013</v>
      </c>
      <c r="BX5">
        <v>30</v>
      </c>
      <c r="BY5">
        <v>1897</v>
      </c>
      <c r="BZ5">
        <v>31200000</v>
      </c>
      <c r="CA5" s="41">
        <v>227.6276234640145</v>
      </c>
      <c r="CB5">
        <v>30</v>
      </c>
      <c r="CC5">
        <v>1897</v>
      </c>
      <c r="CD5">
        <v>31200000</v>
      </c>
      <c r="CE5" s="41">
        <v>209.05445510553284</v>
      </c>
      <c r="CF5">
        <v>30</v>
      </c>
      <c r="CG5">
        <v>1897</v>
      </c>
      <c r="CH5">
        <v>31200000</v>
      </c>
      <c r="CI5" s="41">
        <v>218.64933691397778</v>
      </c>
      <c r="CJ5">
        <v>30</v>
      </c>
      <c r="CK5">
        <v>1897</v>
      </c>
      <c r="CL5">
        <v>31200000</v>
      </c>
      <c r="CM5" s="41">
        <v>220.60073502420403</v>
      </c>
      <c r="CN5">
        <v>30</v>
      </c>
      <c r="CO5">
        <v>1897</v>
      </c>
      <c r="CP5">
        <v>31200000</v>
      </c>
      <c r="CQ5" s="41">
        <v>220.60073502420403</v>
      </c>
      <c r="CR5">
        <v>30</v>
      </c>
      <c r="CS5">
        <v>1897</v>
      </c>
      <c r="CT5">
        <v>31200000</v>
      </c>
      <c r="CU5" s="41">
        <v>208.23152563602741</v>
      </c>
      <c r="CV5">
        <v>30</v>
      </c>
      <c r="CW5">
        <v>1897</v>
      </c>
      <c r="CX5">
        <v>31200000</v>
      </c>
      <c r="CY5" s="41">
        <v>208.22719812548763</v>
      </c>
      <c r="CZ5">
        <v>30</v>
      </c>
      <c r="DA5">
        <v>1897</v>
      </c>
      <c r="DB5">
        <v>31200000</v>
      </c>
      <c r="DC5" s="41">
        <v>208.33658779920376</v>
      </c>
      <c r="DD5">
        <v>30</v>
      </c>
      <c r="DE5">
        <v>1897</v>
      </c>
      <c r="DF5">
        <v>31200000</v>
      </c>
      <c r="DG5" s="41">
        <v>209.41176437831029</v>
      </c>
      <c r="DH5">
        <v>30</v>
      </c>
      <c r="DI5">
        <v>1897</v>
      </c>
      <c r="DJ5">
        <v>31200000</v>
      </c>
      <c r="DK5" s="41">
        <v>209.86751181929125</v>
      </c>
      <c r="DL5">
        <v>30</v>
      </c>
      <c r="DM5">
        <v>1897</v>
      </c>
      <c r="DN5">
        <v>31200000</v>
      </c>
      <c r="DO5" s="41">
        <v>207.83425501222806</v>
      </c>
      <c r="DP5">
        <v>30</v>
      </c>
      <c r="DQ5">
        <v>1897</v>
      </c>
      <c r="DR5">
        <v>31200000</v>
      </c>
      <c r="DS5" s="41">
        <v>207.84746509295337</v>
      </c>
      <c r="DT5">
        <v>30</v>
      </c>
      <c r="DU5">
        <v>1897</v>
      </c>
      <c r="DV5">
        <v>31200000</v>
      </c>
      <c r="DW5" s="41">
        <v>207.83122491226823</v>
      </c>
      <c r="DX5">
        <v>30</v>
      </c>
      <c r="DY5">
        <v>1897</v>
      </c>
      <c r="DZ5">
        <v>31200000</v>
      </c>
      <c r="EA5" s="41">
        <v>206.95756649847215</v>
      </c>
      <c r="EB5">
        <v>30</v>
      </c>
      <c r="EC5">
        <v>1897</v>
      </c>
      <c r="ED5">
        <v>31200000</v>
      </c>
      <c r="EE5" s="41">
        <v>231.96862244501477</v>
      </c>
      <c r="EF5">
        <v>30</v>
      </c>
      <c r="EG5">
        <v>1897</v>
      </c>
      <c r="EH5">
        <v>31200000</v>
      </c>
      <c r="EI5" s="41">
        <v>247.64982903646165</v>
      </c>
      <c r="EJ5">
        <v>30</v>
      </c>
    </row>
    <row r="6" spans="2:140" ht="15.75" thickTop="1">
      <c r="B6">
        <v>0.11922155564791442</v>
      </c>
      <c r="C6" s="44">
        <v>0.86711349864197673</v>
      </c>
      <c r="D6">
        <v>195.75656438703203</v>
      </c>
      <c r="E6">
        <v>1897</v>
      </c>
      <c r="F6">
        <v>299000</v>
      </c>
      <c r="G6">
        <v>625.57590790505617</v>
      </c>
      <c r="H6">
        <v>88.902494648476093</v>
      </c>
      <c r="I6">
        <v>1919</v>
      </c>
      <c r="J6">
        <v>1930000000</v>
      </c>
      <c r="K6">
        <v>497.62184556583082</v>
      </c>
      <c r="L6">
        <v>85.893797062816773</v>
      </c>
      <c r="M6">
        <v>1919</v>
      </c>
      <c r="N6">
        <v>1930000000</v>
      </c>
      <c r="O6">
        <v>523.37917679097541</v>
      </c>
      <c r="P6">
        <v>88.716552112490064</v>
      </c>
      <c r="Q6">
        <v>1919</v>
      </c>
      <c r="R6">
        <v>1930000000</v>
      </c>
      <c r="S6">
        <v>522.30698999822766</v>
      </c>
      <c r="T6">
        <v>88.283688468303978</v>
      </c>
      <c r="U6">
        <v>1919</v>
      </c>
      <c r="V6">
        <v>1930000000</v>
      </c>
      <c r="W6">
        <v>568.92347332855763</v>
      </c>
      <c r="X6">
        <v>87.287305789532994</v>
      </c>
      <c r="Y6">
        <v>1919</v>
      </c>
      <c r="Z6">
        <v>1930000000</v>
      </c>
      <c r="AA6">
        <v>487.21282102208067</v>
      </c>
      <c r="AB6">
        <v>74.666127679704459</v>
      </c>
      <c r="AC6">
        <v>1897</v>
      </c>
      <c r="AD6">
        <v>299000</v>
      </c>
      <c r="AE6">
        <v>620.63157361129402</v>
      </c>
      <c r="AF6">
        <v>81.982173268738748</v>
      </c>
      <c r="AG6">
        <v>1897</v>
      </c>
      <c r="AH6">
        <v>299000</v>
      </c>
      <c r="AI6">
        <v>625.8371613600051</v>
      </c>
      <c r="AJ6">
        <v>85.086293186143408</v>
      </c>
      <c r="AK6">
        <v>1897</v>
      </c>
      <c r="AL6">
        <v>299000</v>
      </c>
      <c r="AM6">
        <v>627.53029679601082</v>
      </c>
      <c r="AN6">
        <v>83.70412512068296</v>
      </c>
      <c r="AO6">
        <v>1897</v>
      </c>
      <c r="AP6">
        <v>299000</v>
      </c>
      <c r="AQ6">
        <v>625.33890025005553</v>
      </c>
      <c r="AR6">
        <v>88.48814100719045</v>
      </c>
      <c r="AS6">
        <v>1897</v>
      </c>
      <c r="AT6">
        <v>299000</v>
      </c>
      <c r="AU6">
        <v>625.08759968093375</v>
      </c>
      <c r="AV6">
        <v>88.424816431412637</v>
      </c>
      <c r="AW6">
        <v>1897</v>
      </c>
      <c r="AX6">
        <v>299000</v>
      </c>
      <c r="AY6">
        <v>626.59036275906783</v>
      </c>
      <c r="AZ6">
        <v>86.894821888589206</v>
      </c>
      <c r="BA6">
        <v>1897</v>
      </c>
      <c r="BB6">
        <v>299000</v>
      </c>
      <c r="BC6">
        <v>620.34393135138475</v>
      </c>
      <c r="BD6">
        <v>83.422401650723458</v>
      </c>
      <c r="BE6">
        <v>1897</v>
      </c>
      <c r="BF6">
        <v>299000</v>
      </c>
      <c r="BG6">
        <v>616.35964526971543</v>
      </c>
      <c r="BH6">
        <v>82.791226098901518</v>
      </c>
      <c r="BI6">
        <v>1897</v>
      </c>
      <c r="BJ6">
        <v>299000</v>
      </c>
      <c r="BK6">
        <v>622.15266132840839</v>
      </c>
      <c r="BL6">
        <v>88.690632291648569</v>
      </c>
      <c r="BM6">
        <v>1897</v>
      </c>
      <c r="BN6">
        <v>299000</v>
      </c>
      <c r="BO6">
        <v>616.32747432580686</v>
      </c>
      <c r="BP6">
        <v>82.735731915155412</v>
      </c>
      <c r="BQ6">
        <v>1897</v>
      </c>
      <c r="BR6">
        <v>299000</v>
      </c>
      <c r="BS6">
        <v>619.48661119026428</v>
      </c>
      <c r="BT6">
        <v>87.582817761545243</v>
      </c>
      <c r="BU6">
        <v>1897</v>
      </c>
      <c r="BV6">
        <v>299000</v>
      </c>
      <c r="BW6">
        <v>618.0255313320082</v>
      </c>
      <c r="BX6">
        <v>88.315087753286804</v>
      </c>
      <c r="BY6">
        <v>1897</v>
      </c>
      <c r="BZ6">
        <v>299000</v>
      </c>
      <c r="CA6">
        <v>631.2562083133538</v>
      </c>
      <c r="CB6">
        <v>83.195905493405377</v>
      </c>
      <c r="CC6">
        <v>1897</v>
      </c>
      <c r="CD6">
        <v>299000</v>
      </c>
      <c r="CE6">
        <v>619.51440546279184</v>
      </c>
      <c r="CF6">
        <v>88.902349172619338</v>
      </c>
      <c r="CG6">
        <v>1897</v>
      </c>
      <c r="CH6">
        <v>299000</v>
      </c>
      <c r="CI6">
        <v>627.69113440493857</v>
      </c>
      <c r="CJ6">
        <v>86.122987144281382</v>
      </c>
      <c r="CK6">
        <v>1897</v>
      </c>
      <c r="CL6">
        <v>299000</v>
      </c>
      <c r="CM6">
        <v>628.44084384637199</v>
      </c>
      <c r="CN6">
        <v>85.463111958002344</v>
      </c>
      <c r="CO6">
        <v>1897</v>
      </c>
      <c r="CP6">
        <v>299000</v>
      </c>
      <c r="CQ6">
        <v>628.44084384637199</v>
      </c>
      <c r="CR6">
        <v>85.463111958002344</v>
      </c>
      <c r="CS6">
        <v>1897</v>
      </c>
      <c r="CT6">
        <v>299000</v>
      </c>
      <c r="CU6">
        <v>615.72734181475244</v>
      </c>
      <c r="CV6">
        <v>88.708086818371029</v>
      </c>
      <c r="CW6">
        <v>1897</v>
      </c>
      <c r="CX6">
        <v>299000</v>
      </c>
      <c r="CY6">
        <v>615.85658814875308</v>
      </c>
      <c r="CZ6">
        <v>88.728551364977093</v>
      </c>
      <c r="DA6">
        <v>1897</v>
      </c>
      <c r="DB6">
        <v>299000</v>
      </c>
      <c r="DC6">
        <v>617.18051805877667</v>
      </c>
      <c r="DD6">
        <v>88.872606282716816</v>
      </c>
      <c r="DE6">
        <v>1897</v>
      </c>
      <c r="DF6">
        <v>299000</v>
      </c>
      <c r="DG6">
        <v>612.17947914553372</v>
      </c>
      <c r="DH6">
        <v>87.699869340617596</v>
      </c>
      <c r="DI6">
        <v>1897</v>
      </c>
      <c r="DJ6">
        <v>299000</v>
      </c>
      <c r="DK6">
        <v>619.86995920074264</v>
      </c>
      <c r="DL6">
        <v>88.608754231739582</v>
      </c>
      <c r="DM6">
        <v>1897</v>
      </c>
      <c r="DN6">
        <v>299000</v>
      </c>
      <c r="DO6">
        <v>610.34103776291772</v>
      </c>
      <c r="DP6">
        <v>88.10016006172917</v>
      </c>
      <c r="DQ6">
        <v>1897</v>
      </c>
      <c r="DR6">
        <v>299000</v>
      </c>
      <c r="DS6">
        <v>615.93770210253774</v>
      </c>
      <c r="DT6">
        <v>88.902364312272738</v>
      </c>
      <c r="DU6">
        <v>1897</v>
      </c>
      <c r="DV6">
        <v>299000</v>
      </c>
      <c r="DW6">
        <v>615.79724587592841</v>
      </c>
      <c r="DX6">
        <v>88.889036688670075</v>
      </c>
      <c r="DY6">
        <v>1897</v>
      </c>
      <c r="DZ6">
        <v>299000</v>
      </c>
      <c r="EA6">
        <v>613.12114850789715</v>
      </c>
      <c r="EB6">
        <v>88.876356474614354</v>
      </c>
      <c r="EC6">
        <v>1897</v>
      </c>
      <c r="ED6">
        <v>299000</v>
      </c>
      <c r="EE6">
        <v>631.81443985194835</v>
      </c>
      <c r="EF6">
        <v>81.711194366606023</v>
      </c>
      <c r="EG6">
        <v>1897</v>
      </c>
      <c r="EH6">
        <v>299000</v>
      </c>
      <c r="EI6">
        <v>636.35858661221187</v>
      </c>
      <c r="EJ6">
        <v>77.087707561290543</v>
      </c>
    </row>
    <row r="7" spans="2:140">
      <c r="B7">
        <v>0.12969467358256664</v>
      </c>
      <c r="C7" s="44">
        <v>0.88331829026576569</v>
      </c>
      <c r="D7">
        <v>227.10970526855445</v>
      </c>
      <c r="E7">
        <v>1919</v>
      </c>
      <c r="F7">
        <v>1930000000</v>
      </c>
      <c r="G7" t="s">
        <v>59</v>
      </c>
      <c r="H7">
        <f>TINV(0.0455,H5)</f>
        <v>2.0839326433688825</v>
      </c>
      <c r="I7">
        <v>1936</v>
      </c>
      <c r="J7">
        <v>8960000000</v>
      </c>
      <c r="K7" t="s">
        <v>59</v>
      </c>
      <c r="L7">
        <f>TINV(0.0455,L5)</f>
        <v>2.0868470285230645</v>
      </c>
      <c r="M7">
        <v>1936</v>
      </c>
      <c r="N7">
        <v>8960000000</v>
      </c>
      <c r="O7" t="s">
        <v>59</v>
      </c>
      <c r="P7">
        <f>TINV(0.0455,P5)</f>
        <v>2.0868470285230645</v>
      </c>
      <c r="Q7">
        <v>1936</v>
      </c>
      <c r="R7">
        <v>8960000000</v>
      </c>
      <c r="S7" t="s">
        <v>59</v>
      </c>
      <c r="T7">
        <f>TINV(0.0455,T5)</f>
        <v>2.0868470285230645</v>
      </c>
      <c r="U7">
        <v>1936</v>
      </c>
      <c r="V7">
        <v>8960000000</v>
      </c>
      <c r="W7" t="s">
        <v>59</v>
      </c>
      <c r="X7">
        <f>TINV(0.0455,X5)</f>
        <v>2.0868470285230645</v>
      </c>
      <c r="Y7">
        <v>1936</v>
      </c>
      <c r="Z7">
        <v>8960000000</v>
      </c>
      <c r="AA7" t="s">
        <v>59</v>
      </c>
      <c r="AB7">
        <f>TINV(0.0455,AB5)</f>
        <v>2.0868470285230645</v>
      </c>
      <c r="AC7">
        <v>1936</v>
      </c>
      <c r="AD7">
        <v>8960000000</v>
      </c>
      <c r="AE7" t="s">
        <v>59</v>
      </c>
      <c r="AF7">
        <f>TINV(0.0455,AF5)</f>
        <v>2.0868470285230645</v>
      </c>
      <c r="AG7">
        <v>1919</v>
      </c>
      <c r="AH7">
        <v>1930000000</v>
      </c>
      <c r="AI7" t="s">
        <v>59</v>
      </c>
      <c r="AJ7">
        <f>TINV(0.0455,AJ5)</f>
        <v>2.0868470285230645</v>
      </c>
      <c r="AK7">
        <v>1919</v>
      </c>
      <c r="AL7">
        <v>1930000000</v>
      </c>
      <c r="AM7" t="s">
        <v>59</v>
      </c>
      <c r="AN7">
        <f>TINV(0.0455,AN5)</f>
        <v>2.0868470285230645</v>
      </c>
      <c r="AO7">
        <v>1919</v>
      </c>
      <c r="AP7">
        <v>1930000000</v>
      </c>
      <c r="AQ7" t="s">
        <v>59</v>
      </c>
      <c r="AR7">
        <f>TINV(0.0455,AR5)</f>
        <v>2.0868470285230645</v>
      </c>
      <c r="AS7">
        <v>1919</v>
      </c>
      <c r="AT7">
        <v>1930000000</v>
      </c>
      <c r="AU7" t="s">
        <v>59</v>
      </c>
      <c r="AV7">
        <f>TINV(0.0455,AV5)</f>
        <v>2.0868470285230645</v>
      </c>
      <c r="AW7">
        <v>1919</v>
      </c>
      <c r="AX7">
        <v>1930000000</v>
      </c>
      <c r="AY7" t="s">
        <v>59</v>
      </c>
      <c r="AZ7">
        <f>TINV(0.0455,AZ5)</f>
        <v>2.0868470285230645</v>
      </c>
      <c r="BA7">
        <v>1919</v>
      </c>
      <c r="BB7">
        <v>1930000000</v>
      </c>
      <c r="BC7" t="s">
        <v>59</v>
      </c>
      <c r="BD7">
        <f>TINV(0.0455,BD5)</f>
        <v>2.0868470285230645</v>
      </c>
      <c r="BE7">
        <v>1919</v>
      </c>
      <c r="BF7">
        <v>1930000000</v>
      </c>
      <c r="BG7" t="s">
        <v>59</v>
      </c>
      <c r="BH7">
        <f>TINV(0.0455,BH5)</f>
        <v>2.0868470285230645</v>
      </c>
      <c r="BI7">
        <v>1919</v>
      </c>
      <c r="BJ7">
        <v>1930000000</v>
      </c>
      <c r="BK7" t="s">
        <v>59</v>
      </c>
      <c r="BL7">
        <f>TINV(0.0455,BL5)</f>
        <v>2.0868470285230645</v>
      </c>
      <c r="BM7">
        <v>1919</v>
      </c>
      <c r="BN7">
        <v>1930000000</v>
      </c>
      <c r="BO7" t="s">
        <v>59</v>
      </c>
      <c r="BP7">
        <f>TINV(0.0455,BP5)</f>
        <v>2.0868470285230645</v>
      </c>
      <c r="BQ7">
        <v>1919</v>
      </c>
      <c r="BR7">
        <v>1930000000</v>
      </c>
      <c r="BS7" t="s">
        <v>59</v>
      </c>
      <c r="BT7">
        <f>TINV(0.0455,BT5)</f>
        <v>2.0868470285230645</v>
      </c>
      <c r="BU7">
        <v>1919</v>
      </c>
      <c r="BV7">
        <v>1930000000</v>
      </c>
      <c r="BW7" t="s">
        <v>59</v>
      </c>
      <c r="BX7">
        <f>TINV(0.0455,BX5)</f>
        <v>2.0868470285230645</v>
      </c>
      <c r="BY7">
        <v>1919</v>
      </c>
      <c r="BZ7">
        <v>1930000000</v>
      </c>
      <c r="CA7" t="s">
        <v>59</v>
      </c>
      <c r="CB7">
        <f>TINV(0.0455,CB5)</f>
        <v>2.0868470285230645</v>
      </c>
      <c r="CC7">
        <v>1919</v>
      </c>
      <c r="CD7">
        <v>1930000000</v>
      </c>
      <c r="CE7" t="s">
        <v>59</v>
      </c>
      <c r="CF7">
        <f>TINV(0.0455,CF5)</f>
        <v>2.0868470285230645</v>
      </c>
      <c r="CG7">
        <v>1919</v>
      </c>
      <c r="CH7">
        <v>1930000000</v>
      </c>
      <c r="CI7" t="s">
        <v>59</v>
      </c>
      <c r="CJ7">
        <f>TINV(0.0455,CJ5)</f>
        <v>2.0868470285230645</v>
      </c>
      <c r="CK7">
        <v>1919</v>
      </c>
      <c r="CL7">
        <v>1930000000</v>
      </c>
      <c r="CM7" t="s">
        <v>59</v>
      </c>
      <c r="CN7">
        <f>TINV(0.0455,CN5)</f>
        <v>2.0868470285230645</v>
      </c>
      <c r="CO7">
        <v>1919</v>
      </c>
      <c r="CP7">
        <v>1930000000</v>
      </c>
      <c r="CQ7" t="s">
        <v>59</v>
      </c>
      <c r="CR7">
        <f>TINV(0.0455,CR5)</f>
        <v>2.0868470285230645</v>
      </c>
      <c r="CS7">
        <v>1919</v>
      </c>
      <c r="CT7">
        <v>1930000000</v>
      </c>
      <c r="CU7" t="s">
        <v>59</v>
      </c>
      <c r="CV7">
        <f>TINV(0.0455,CV5)</f>
        <v>2.0868470285230645</v>
      </c>
      <c r="CW7">
        <v>1919</v>
      </c>
      <c r="CX7">
        <v>1930000000</v>
      </c>
      <c r="CY7" t="s">
        <v>59</v>
      </c>
      <c r="CZ7">
        <f>TINV(0.0455,CZ5)</f>
        <v>2.0868470285230645</v>
      </c>
      <c r="DA7">
        <v>1919</v>
      </c>
      <c r="DB7">
        <v>1930000000</v>
      </c>
      <c r="DC7" t="s">
        <v>59</v>
      </c>
      <c r="DD7">
        <f>TINV(0.0455,DD5)</f>
        <v>2.0868470285230645</v>
      </c>
      <c r="DE7">
        <v>1919</v>
      </c>
      <c r="DF7">
        <v>1930000000</v>
      </c>
      <c r="DG7" t="s">
        <v>59</v>
      </c>
      <c r="DH7">
        <f>TINV(0.0455,DH5)</f>
        <v>2.0868470285230645</v>
      </c>
      <c r="DI7">
        <v>1919</v>
      </c>
      <c r="DJ7">
        <v>1930000000</v>
      </c>
      <c r="DK7" t="s">
        <v>59</v>
      </c>
      <c r="DL7">
        <f>TINV(0.0455,DL5)</f>
        <v>2.0868470285230645</v>
      </c>
      <c r="DM7">
        <v>1919</v>
      </c>
      <c r="DN7">
        <v>1930000000</v>
      </c>
      <c r="DO7" t="s">
        <v>59</v>
      </c>
      <c r="DP7">
        <f>TINV(0.0455,DP5)</f>
        <v>2.0868470285230645</v>
      </c>
      <c r="DQ7">
        <v>1919</v>
      </c>
      <c r="DR7">
        <v>1930000000</v>
      </c>
      <c r="DS7" t="s">
        <v>59</v>
      </c>
      <c r="DT7">
        <f>TINV(0.0455,DT5)</f>
        <v>2.0868470285230645</v>
      </c>
      <c r="DU7">
        <v>1919</v>
      </c>
      <c r="DV7">
        <v>1930000000</v>
      </c>
      <c r="DW7" t="s">
        <v>59</v>
      </c>
      <c r="DX7">
        <f>TINV(0.0455,DX5)</f>
        <v>2.0868470285230645</v>
      </c>
      <c r="DY7">
        <v>1919</v>
      </c>
      <c r="DZ7">
        <v>1930000000</v>
      </c>
      <c r="EA7" t="s">
        <v>59</v>
      </c>
      <c r="EB7">
        <f>TINV(0.0455,EB5)</f>
        <v>2.0868470285230645</v>
      </c>
      <c r="EC7">
        <v>1919</v>
      </c>
      <c r="ED7">
        <v>1930000000</v>
      </c>
      <c r="EE7" t="s">
        <v>59</v>
      </c>
      <c r="EF7">
        <f>TINV(0.0455,EF5)</f>
        <v>2.0868470285230645</v>
      </c>
      <c r="EG7">
        <v>1919</v>
      </c>
      <c r="EH7">
        <v>1930000000</v>
      </c>
    </row>
    <row r="8" spans="2:140">
      <c r="B8">
        <v>0.12793445574246343</v>
      </c>
      <c r="C8" s="44">
        <v>0.88031581650311108</v>
      </c>
      <c r="D8">
        <v>220.65968721572821</v>
      </c>
      <c r="E8">
        <v>1936</v>
      </c>
      <c r="F8">
        <v>8960000000</v>
      </c>
      <c r="G8" t="s">
        <v>60</v>
      </c>
      <c r="H8">
        <f>H7*G3</f>
        <v>1.7836185859502834E-2</v>
      </c>
      <c r="I8">
        <v>1962</v>
      </c>
      <c r="J8">
        <v>338000000000</v>
      </c>
      <c r="K8" t="s">
        <v>60</v>
      </c>
      <c r="L8">
        <f>L7*K3</f>
        <v>1.9415319859558359E-2</v>
      </c>
      <c r="M8">
        <v>1962</v>
      </c>
      <c r="N8">
        <v>338000000000</v>
      </c>
      <c r="O8" t="s">
        <v>60</v>
      </c>
      <c r="P8">
        <f>P7*O3</f>
        <v>1.9685040447349492E-2</v>
      </c>
      <c r="Q8">
        <v>1962</v>
      </c>
      <c r="R8">
        <v>338000000000</v>
      </c>
      <c r="S8" t="s">
        <v>60</v>
      </c>
      <c r="T8">
        <f>T7*S3</f>
        <v>1.9546521156932284E-2</v>
      </c>
      <c r="U8">
        <v>1962</v>
      </c>
      <c r="V8">
        <v>338000000000</v>
      </c>
      <c r="W8" t="s">
        <v>60</v>
      </c>
      <c r="X8">
        <f>X7*W3</f>
        <v>1.9226532329245059E-2</v>
      </c>
      <c r="Y8">
        <v>1962</v>
      </c>
      <c r="Z8">
        <v>338000000000</v>
      </c>
      <c r="AA8" t="s">
        <v>60</v>
      </c>
      <c r="AB8">
        <f>AB7*AA3</f>
        <v>1.778227132395966E-2</v>
      </c>
      <c r="AC8">
        <v>1962</v>
      </c>
      <c r="AD8">
        <v>338000000000</v>
      </c>
      <c r="AE8" t="s">
        <v>60</v>
      </c>
      <c r="AF8">
        <f>AF7*AE3</f>
        <v>1.7959527596542544E-2</v>
      </c>
      <c r="AG8">
        <v>1962</v>
      </c>
      <c r="AH8">
        <v>338000000000</v>
      </c>
      <c r="AI8" t="s">
        <v>60</v>
      </c>
      <c r="AJ8">
        <f>AJ7*AI3</f>
        <v>1.7972837267307661E-2</v>
      </c>
      <c r="AK8">
        <v>1936</v>
      </c>
      <c r="AL8">
        <v>8960000000</v>
      </c>
      <c r="AM8" t="s">
        <v>60</v>
      </c>
      <c r="AN8">
        <f>AN7*AM3</f>
        <v>1.7620778198124597E-2</v>
      </c>
      <c r="AO8">
        <v>1936</v>
      </c>
      <c r="AP8">
        <v>8960000000</v>
      </c>
      <c r="AQ8" t="s">
        <v>60</v>
      </c>
      <c r="AR8">
        <f>AR7*AQ3</f>
        <v>1.8114400855358193E-2</v>
      </c>
      <c r="AS8">
        <v>1936</v>
      </c>
      <c r="AT8">
        <v>8960000000</v>
      </c>
      <c r="AU8" t="s">
        <v>60</v>
      </c>
      <c r="AV8">
        <f>AV7*AU3</f>
        <v>1.810876379397023E-2</v>
      </c>
      <c r="AW8">
        <v>1936</v>
      </c>
      <c r="AX8">
        <v>8960000000</v>
      </c>
      <c r="AY8" t="s">
        <v>60</v>
      </c>
      <c r="AZ8">
        <f>AZ7*AY3</f>
        <v>1.7952725739313894E-2</v>
      </c>
      <c r="BA8">
        <v>1936</v>
      </c>
      <c r="BB8">
        <v>8960000000</v>
      </c>
      <c r="BC8" t="s">
        <v>60</v>
      </c>
      <c r="BD8">
        <f>BD7*BC3</f>
        <v>1.7600146301739446E-2</v>
      </c>
      <c r="BE8">
        <v>1936</v>
      </c>
      <c r="BF8">
        <v>8960000000</v>
      </c>
      <c r="BG8" t="s">
        <v>60</v>
      </c>
      <c r="BH8">
        <f>BH7*BG3</f>
        <v>1.7550618482156295E-2</v>
      </c>
      <c r="BI8">
        <v>1936</v>
      </c>
      <c r="BJ8">
        <v>8960000000</v>
      </c>
      <c r="BK8" t="s">
        <v>60</v>
      </c>
      <c r="BL8">
        <f>BL7*BK3</f>
        <v>1.8165156504326645E-2</v>
      </c>
      <c r="BM8">
        <v>1936</v>
      </c>
      <c r="BN8">
        <v>8960000000</v>
      </c>
      <c r="BO8" t="s">
        <v>60</v>
      </c>
      <c r="BP8">
        <f>BP7*BO3</f>
        <v>1.7544735488534056E-2</v>
      </c>
      <c r="BQ8">
        <v>1936</v>
      </c>
      <c r="BR8">
        <v>8960000000</v>
      </c>
      <c r="BS8" t="s">
        <v>60</v>
      </c>
      <c r="BT8">
        <f>BT7*BS3</f>
        <v>1.8056971042748286E-2</v>
      </c>
      <c r="BU8">
        <v>1936</v>
      </c>
      <c r="BV8">
        <v>8960000000</v>
      </c>
      <c r="BW8" t="s">
        <v>60</v>
      </c>
      <c r="BX8">
        <f>BX7*BW3</f>
        <v>1.8159739779250127E-2</v>
      </c>
      <c r="BY8">
        <v>1936</v>
      </c>
      <c r="BZ8">
        <v>8960000000</v>
      </c>
      <c r="CA8" t="s">
        <v>60</v>
      </c>
      <c r="CB8">
        <f>CB7*CA3</f>
        <v>1.7633416346320881E-2</v>
      </c>
      <c r="CC8">
        <v>1936</v>
      </c>
      <c r="CD8">
        <v>8960000000</v>
      </c>
      <c r="CE8" t="s">
        <v>60</v>
      </c>
      <c r="CF8">
        <f>CF7*CE3</f>
        <v>1.8245842071685541E-2</v>
      </c>
      <c r="CG8">
        <v>1936</v>
      </c>
      <c r="CH8">
        <v>8960000000</v>
      </c>
      <c r="CI8" t="s">
        <v>60</v>
      </c>
      <c r="CJ8">
        <f>CJ7*CI3</f>
        <v>1.7958366699277209E-2</v>
      </c>
      <c r="CK8">
        <v>1936</v>
      </c>
      <c r="CL8">
        <v>8960000000</v>
      </c>
      <c r="CM8" t="s">
        <v>60</v>
      </c>
      <c r="CN8">
        <f>CN7*CM3</f>
        <v>1.7898853076923623E-2</v>
      </c>
      <c r="CO8">
        <v>1936</v>
      </c>
      <c r="CP8">
        <v>8960000000</v>
      </c>
      <c r="CQ8" t="s">
        <v>60</v>
      </c>
      <c r="CR8">
        <f>CR7*CQ3</f>
        <v>1.7898853076923623E-2</v>
      </c>
      <c r="CS8">
        <v>1936</v>
      </c>
      <c r="CT8">
        <v>8960000000</v>
      </c>
      <c r="CU8" t="s">
        <v>60</v>
      </c>
      <c r="CV8">
        <f>CV7*CU3</f>
        <v>1.8245586816791424E-2</v>
      </c>
      <c r="CW8">
        <v>1936</v>
      </c>
      <c r="CX8">
        <v>8960000000</v>
      </c>
      <c r="CY8" t="s">
        <v>60</v>
      </c>
      <c r="CZ8">
        <f>CZ7*CY3</f>
        <v>1.8247691281800978E-2</v>
      </c>
      <c r="DA8">
        <v>1936</v>
      </c>
      <c r="DB8">
        <v>8960000000</v>
      </c>
      <c r="DC8" t="s">
        <v>60</v>
      </c>
      <c r="DD8">
        <f>DD7*DC3</f>
        <v>1.8262498260781131E-2</v>
      </c>
      <c r="DE8">
        <v>1936</v>
      </c>
      <c r="DF8">
        <v>8960000000</v>
      </c>
      <c r="DG8" t="s">
        <v>60</v>
      </c>
      <c r="DH8">
        <f>DH7*DG3</f>
        <v>1.81416048225485E-2</v>
      </c>
      <c r="DI8">
        <v>1936</v>
      </c>
      <c r="DJ8">
        <v>8960000000</v>
      </c>
      <c r="DK8" t="s">
        <v>60</v>
      </c>
      <c r="DL8">
        <f>DL7*DK3</f>
        <v>1.8257062992884501E-2</v>
      </c>
      <c r="DM8">
        <v>1936</v>
      </c>
      <c r="DN8">
        <v>8960000000</v>
      </c>
      <c r="DO8" t="s">
        <v>60</v>
      </c>
      <c r="DP8">
        <f>DP7*DO3</f>
        <v>1.821616801486604E-2</v>
      </c>
      <c r="DQ8">
        <v>1936</v>
      </c>
      <c r="DR8">
        <v>8960000000</v>
      </c>
      <c r="DS8" t="s">
        <v>60</v>
      </c>
      <c r="DT8">
        <f>DT7*DS3</f>
        <v>1.8298914588677856E-2</v>
      </c>
      <c r="DU8">
        <v>1936</v>
      </c>
      <c r="DV8">
        <v>8960000000</v>
      </c>
      <c r="DW8" t="s">
        <v>60</v>
      </c>
      <c r="DX8">
        <f>DX7*DW3</f>
        <v>1.8309683510150498E-2</v>
      </c>
      <c r="DY8">
        <v>1936</v>
      </c>
      <c r="DZ8">
        <v>8960000000</v>
      </c>
      <c r="EA8" t="s">
        <v>60</v>
      </c>
      <c r="EB8">
        <f>EB7*EA3</f>
        <v>1.8321032962092025E-2</v>
      </c>
      <c r="EC8">
        <v>1936</v>
      </c>
      <c r="ED8">
        <v>8960000000</v>
      </c>
      <c r="EE8" t="s">
        <v>60</v>
      </c>
      <c r="EF8">
        <f>EF7*EE3</f>
        <v>1.7592765424940621E-2</v>
      </c>
      <c r="EG8">
        <v>1936</v>
      </c>
      <c r="EH8">
        <v>8960000000</v>
      </c>
    </row>
    <row r="9" spans="2:140">
      <c r="B9">
        <v>0.12663070213587876</v>
      </c>
      <c r="C9" s="44">
        <v>0.88231148192306252</v>
      </c>
      <c r="D9">
        <v>224.91016872510761</v>
      </c>
      <c r="E9">
        <v>1962</v>
      </c>
      <c r="F9">
        <v>338000000000</v>
      </c>
      <c r="G9" t="s">
        <v>61</v>
      </c>
      <c r="H9">
        <f>G2+H8</f>
        <v>1.1525837564559722</v>
      </c>
      <c r="I9">
        <v>1967</v>
      </c>
      <c r="J9">
        <v>127000000000</v>
      </c>
      <c r="K9" t="s">
        <v>61</v>
      </c>
      <c r="L9">
        <f>K2+L8</f>
        <v>1.1499090536719092</v>
      </c>
      <c r="M9">
        <v>1967</v>
      </c>
      <c r="N9">
        <v>127000000000</v>
      </c>
      <c r="O9" t="s">
        <v>61</v>
      </c>
      <c r="P9">
        <f>O2+P8</f>
        <v>1.1533898867301116</v>
      </c>
      <c r="Q9">
        <v>1967</v>
      </c>
      <c r="R9">
        <v>127000000000</v>
      </c>
      <c r="S9" t="s">
        <v>61</v>
      </c>
      <c r="T9">
        <f>S2+T8</f>
        <v>1.1524513041133118</v>
      </c>
      <c r="U9">
        <v>1967</v>
      </c>
      <c r="V9">
        <v>127000000000</v>
      </c>
      <c r="W9" t="s">
        <v>61</v>
      </c>
      <c r="X9">
        <f>W2+X8</f>
        <v>1.1567250708190748</v>
      </c>
      <c r="Y9">
        <v>1967</v>
      </c>
      <c r="Z9">
        <v>127000000000</v>
      </c>
      <c r="AA9" t="s">
        <v>61</v>
      </c>
      <c r="AB9">
        <f>AA2+AB8</f>
        <v>1.1444017708763987</v>
      </c>
      <c r="AC9">
        <v>1967</v>
      </c>
      <c r="AD9">
        <v>127000000000</v>
      </c>
      <c r="AE9" t="s">
        <v>61</v>
      </c>
      <c r="AF9">
        <f>AE2+AF8</f>
        <v>1.1564402496086048</v>
      </c>
      <c r="AG9">
        <v>1967</v>
      </c>
      <c r="AH9">
        <v>127000000000</v>
      </c>
      <c r="AI9" t="s">
        <v>61</v>
      </c>
      <c r="AJ9">
        <f>AI2+AJ8</f>
        <v>1.1544513478829459</v>
      </c>
      <c r="AK9">
        <v>1967</v>
      </c>
      <c r="AL9">
        <v>127000000000</v>
      </c>
      <c r="AM9" t="s">
        <v>61</v>
      </c>
      <c r="AN9">
        <f>AM2+AN8</f>
        <v>1.1526185663151318</v>
      </c>
      <c r="AO9">
        <v>1962</v>
      </c>
      <c r="AP9">
        <v>338000000000</v>
      </c>
      <c r="AQ9" t="s">
        <v>61</v>
      </c>
      <c r="AR9">
        <f>AQ2+AR8</f>
        <v>1.1528378562337804</v>
      </c>
      <c r="AS9">
        <v>1962</v>
      </c>
      <c r="AT9">
        <v>338000000000</v>
      </c>
      <c r="AU9" t="s">
        <v>61</v>
      </c>
      <c r="AV9">
        <f>AU2+AV8</f>
        <v>1.1528100961442123</v>
      </c>
      <c r="AW9">
        <v>1962</v>
      </c>
      <c r="AX9">
        <v>338000000000</v>
      </c>
      <c r="AY9" t="s">
        <v>61</v>
      </c>
      <c r="AZ9">
        <f>AY2+AZ8</f>
        <v>1.1528368204255823</v>
      </c>
      <c r="BA9">
        <v>1962</v>
      </c>
      <c r="BB9">
        <v>338000000000</v>
      </c>
      <c r="BC9" t="s">
        <v>61</v>
      </c>
      <c r="BD9">
        <f>BC2+BD8</f>
        <v>1.1518463407414328</v>
      </c>
      <c r="BE9">
        <v>1962</v>
      </c>
      <c r="BF9">
        <v>338000000000</v>
      </c>
      <c r="BG9" t="s">
        <v>61</v>
      </c>
      <c r="BH9">
        <f>BG2+BH8</f>
        <v>1.1514768335810168</v>
      </c>
      <c r="BI9">
        <v>1962</v>
      </c>
      <c r="BJ9">
        <v>338000000000</v>
      </c>
      <c r="BK9" t="s">
        <v>61</v>
      </c>
      <c r="BL9">
        <f>BK2+BL8</f>
        <v>1.1527597521465576</v>
      </c>
      <c r="BM9">
        <v>1962</v>
      </c>
      <c r="BN9">
        <v>338000000000</v>
      </c>
      <c r="BO9" t="s">
        <v>61</v>
      </c>
      <c r="BP9">
        <f>BO2+BP8</f>
        <v>1.1514672311543885</v>
      </c>
      <c r="BQ9">
        <v>1962</v>
      </c>
      <c r="BR9">
        <v>338000000000</v>
      </c>
      <c r="BS9" t="s">
        <v>61</v>
      </c>
      <c r="BT9">
        <f>BS2+BT8</f>
        <v>1.152388799349845</v>
      </c>
      <c r="BU9">
        <v>1962</v>
      </c>
      <c r="BV9">
        <v>338000000000</v>
      </c>
      <c r="BW9" t="s">
        <v>61</v>
      </c>
      <c r="BX9">
        <f>BW2+BX8</f>
        <v>1.1525389736878677</v>
      </c>
      <c r="BY9">
        <v>1962</v>
      </c>
      <c r="BZ9">
        <v>338000000000</v>
      </c>
      <c r="CA9" t="s">
        <v>61</v>
      </c>
      <c r="CB9">
        <f>CA2+CB8</f>
        <v>1.1536009916360113</v>
      </c>
      <c r="CC9">
        <v>1962</v>
      </c>
      <c r="CD9">
        <v>338000000000</v>
      </c>
      <c r="CE9" t="s">
        <v>61</v>
      </c>
      <c r="CF9">
        <f>CE2+CF8</f>
        <v>1.1530002887444291</v>
      </c>
      <c r="CG9">
        <v>1962</v>
      </c>
      <c r="CH9">
        <v>338000000000</v>
      </c>
      <c r="CI9" t="s">
        <v>61</v>
      </c>
      <c r="CJ9">
        <f>CI2+CJ8</f>
        <v>1.1536567822914929</v>
      </c>
      <c r="CK9">
        <v>1962</v>
      </c>
      <c r="CL9">
        <v>338000000000</v>
      </c>
      <c r="CM9" t="s">
        <v>61</v>
      </c>
      <c r="CN9">
        <f>CM2+CN8</f>
        <v>1.1537596787052744</v>
      </c>
      <c r="CO9">
        <v>1962</v>
      </c>
      <c r="CP9">
        <v>338000000000</v>
      </c>
      <c r="CQ9" t="s">
        <v>61</v>
      </c>
      <c r="CR9">
        <f>CQ2+CR8</f>
        <v>1.1537596787052744</v>
      </c>
      <c r="CS9">
        <v>1962</v>
      </c>
      <c r="CT9">
        <v>338000000000</v>
      </c>
      <c r="CU9" t="s">
        <v>61</v>
      </c>
      <c r="CV9">
        <f>CU2+CV8</f>
        <v>1.1527154441842593</v>
      </c>
      <c r="CW9">
        <v>1962</v>
      </c>
      <c r="CX9">
        <v>338000000000</v>
      </c>
      <c r="CY9" t="s">
        <v>61</v>
      </c>
      <c r="CZ9">
        <f>CY2+CZ8</f>
        <v>1.1527325701494495</v>
      </c>
      <c r="DA9">
        <v>1962</v>
      </c>
      <c r="DB9">
        <v>338000000000</v>
      </c>
      <c r="DC9" t="s">
        <v>61</v>
      </c>
      <c r="DD9">
        <f>DC2+DD8</f>
        <v>1.1529011700594203</v>
      </c>
      <c r="DE9">
        <v>1962</v>
      </c>
      <c r="DF9">
        <v>338000000000</v>
      </c>
      <c r="DG9" t="s">
        <v>61</v>
      </c>
      <c r="DH9">
        <f>DG2+DH8</f>
        <v>1.1521985766141396</v>
      </c>
      <c r="DI9">
        <v>1962</v>
      </c>
      <c r="DJ9">
        <v>338000000000</v>
      </c>
      <c r="DK9" t="s">
        <v>61</v>
      </c>
      <c r="DL9">
        <f>DK2+DL8</f>
        <v>1.1533786466199087</v>
      </c>
      <c r="DM9">
        <v>1962</v>
      </c>
      <c r="DN9">
        <v>338000000000</v>
      </c>
      <c r="DO9" t="s">
        <v>61</v>
      </c>
      <c r="DP9">
        <f>DO2+DP8</f>
        <v>1.1523189237699978</v>
      </c>
      <c r="DQ9">
        <v>1962</v>
      </c>
      <c r="DR9">
        <v>338000000000</v>
      </c>
      <c r="DS9" t="s">
        <v>61</v>
      </c>
      <c r="DT9">
        <f>DS2+DT8</f>
        <v>1.1530547059986525</v>
      </c>
      <c r="DU9">
        <v>1962</v>
      </c>
      <c r="DV9">
        <v>338000000000</v>
      </c>
      <c r="DW9" t="s">
        <v>61</v>
      </c>
      <c r="DX9">
        <f>DW2+DX8</f>
        <v>1.153144292037092</v>
      </c>
      <c r="DY9">
        <v>1962</v>
      </c>
      <c r="DZ9">
        <v>338000000000</v>
      </c>
      <c r="EA9" t="s">
        <v>61</v>
      </c>
      <c r="EB9">
        <f>EA2+EB8</f>
        <v>1.1529424298387505</v>
      </c>
      <c r="EC9">
        <v>1962</v>
      </c>
      <c r="ED9">
        <v>338000000000</v>
      </c>
      <c r="EE9" t="s">
        <v>61</v>
      </c>
      <c r="EF9">
        <f>EE2+EF8</f>
        <v>1.1545981590102889</v>
      </c>
      <c r="EG9">
        <v>1962</v>
      </c>
      <c r="EH9">
        <v>338000000000</v>
      </c>
    </row>
    <row r="10" spans="2:140">
      <c r="B10">
        <v>0.12638896959651336</v>
      </c>
      <c r="C10" s="44">
        <v>0.87603700071191137</v>
      </c>
      <c r="D10">
        <v>212.00769723456204</v>
      </c>
      <c r="E10">
        <v>1967</v>
      </c>
      <c r="F10">
        <v>127000000000</v>
      </c>
      <c r="G10" t="s">
        <v>62</v>
      </c>
      <c r="H10">
        <f>G2-H8</f>
        <v>1.1169113847369665</v>
      </c>
      <c r="I10">
        <v>1968</v>
      </c>
      <c r="J10">
        <v>151000000000</v>
      </c>
      <c r="K10" t="s">
        <v>62</v>
      </c>
      <c r="L10">
        <f>K2-L8</f>
        <v>1.1110784139527925</v>
      </c>
      <c r="M10">
        <v>1968</v>
      </c>
      <c r="N10">
        <v>151000000000</v>
      </c>
      <c r="O10" t="s">
        <v>62</v>
      </c>
      <c r="P10">
        <f>O2-P8</f>
        <v>1.1140198058354127</v>
      </c>
      <c r="Q10">
        <v>1968</v>
      </c>
      <c r="R10">
        <v>151000000000</v>
      </c>
      <c r="S10" t="s">
        <v>62</v>
      </c>
      <c r="T10">
        <f>S2-T8</f>
        <v>1.1133582617994471</v>
      </c>
      <c r="U10">
        <v>1968</v>
      </c>
      <c r="V10">
        <v>151000000000</v>
      </c>
      <c r="W10" t="s">
        <v>62</v>
      </c>
      <c r="X10">
        <f>W2-X8</f>
        <v>1.1182720061605846</v>
      </c>
      <c r="Y10">
        <v>1968</v>
      </c>
      <c r="Z10">
        <v>151000000000</v>
      </c>
      <c r="AA10" t="s">
        <v>62</v>
      </c>
      <c r="AB10">
        <f>AA2-AB8</f>
        <v>1.1088372282284793</v>
      </c>
      <c r="AC10">
        <v>1968</v>
      </c>
      <c r="AD10">
        <v>151000000000</v>
      </c>
      <c r="AE10" t="s">
        <v>62</v>
      </c>
      <c r="AF10">
        <f>AE2-AF8</f>
        <v>1.1205211944155198</v>
      </c>
      <c r="AG10">
        <v>1968</v>
      </c>
      <c r="AH10">
        <v>151000000000</v>
      </c>
      <c r="AI10" t="s">
        <v>62</v>
      </c>
      <c r="AJ10">
        <f>AI2-AJ8</f>
        <v>1.1185056733483307</v>
      </c>
      <c r="AK10">
        <v>1968</v>
      </c>
      <c r="AL10">
        <v>151000000000</v>
      </c>
      <c r="AM10" t="s">
        <v>62</v>
      </c>
      <c r="AN10">
        <f>AM2-AN8</f>
        <v>1.1173770099188827</v>
      </c>
      <c r="AO10">
        <v>1968</v>
      </c>
      <c r="AP10">
        <v>151000000000</v>
      </c>
      <c r="AQ10" t="s">
        <v>62</v>
      </c>
      <c r="AR10">
        <f>AQ2-AR8</f>
        <v>1.116609054523064</v>
      </c>
      <c r="AS10">
        <v>1967</v>
      </c>
      <c r="AT10">
        <v>127000000000</v>
      </c>
      <c r="AU10" t="s">
        <v>62</v>
      </c>
      <c r="AV10">
        <f>AU2-AV8</f>
        <v>1.1165925685562716</v>
      </c>
      <c r="AW10">
        <v>1967</v>
      </c>
      <c r="AX10">
        <v>127000000000</v>
      </c>
      <c r="AY10" t="s">
        <v>62</v>
      </c>
      <c r="AZ10">
        <f>AY2-AZ8</f>
        <v>1.1169313689469544</v>
      </c>
      <c r="BA10">
        <v>1967</v>
      </c>
      <c r="BB10">
        <v>127000000000</v>
      </c>
      <c r="BC10" t="s">
        <v>62</v>
      </c>
      <c r="BD10">
        <f>BC2-BD8</f>
        <v>1.1166460481379539</v>
      </c>
      <c r="BE10">
        <v>1967</v>
      </c>
      <c r="BF10">
        <v>127000000000</v>
      </c>
      <c r="BG10" t="s">
        <v>62</v>
      </c>
      <c r="BH10">
        <f>BG2-BH8</f>
        <v>1.1163755966167042</v>
      </c>
      <c r="BI10">
        <v>1967</v>
      </c>
      <c r="BJ10">
        <v>127000000000</v>
      </c>
      <c r="BK10" t="s">
        <v>62</v>
      </c>
      <c r="BL10">
        <f>BK2-BL8</f>
        <v>1.1164294391379044</v>
      </c>
      <c r="BM10">
        <v>1967</v>
      </c>
      <c r="BN10">
        <v>127000000000</v>
      </c>
      <c r="BO10" t="s">
        <v>62</v>
      </c>
      <c r="BP10">
        <f>BO2-BP8</f>
        <v>1.1163777601773204</v>
      </c>
      <c r="BQ10">
        <v>1967</v>
      </c>
      <c r="BR10">
        <v>127000000000</v>
      </c>
      <c r="BS10" t="s">
        <v>62</v>
      </c>
      <c r="BT10">
        <f>BS2-BT8</f>
        <v>1.1162748572643484</v>
      </c>
      <c r="BU10">
        <v>1967</v>
      </c>
      <c r="BV10">
        <v>127000000000</v>
      </c>
      <c r="BW10" t="s">
        <v>62</v>
      </c>
      <c r="BX10">
        <f>BW2-BX8</f>
        <v>1.1162194941293675</v>
      </c>
      <c r="BY10">
        <v>1967</v>
      </c>
      <c r="BZ10">
        <v>127000000000</v>
      </c>
      <c r="CA10" t="s">
        <v>62</v>
      </c>
      <c r="CB10">
        <f>CA2-CB8</f>
        <v>1.1183341589433693</v>
      </c>
      <c r="CC10">
        <v>1967</v>
      </c>
      <c r="CD10">
        <v>127000000000</v>
      </c>
      <c r="CE10" t="s">
        <v>62</v>
      </c>
      <c r="CF10">
        <f>CE2-CF8</f>
        <v>1.1165086046010579</v>
      </c>
      <c r="CG10">
        <v>1967</v>
      </c>
      <c r="CH10">
        <v>127000000000</v>
      </c>
      <c r="CI10" t="s">
        <v>62</v>
      </c>
      <c r="CJ10">
        <f>CI2-CJ8</f>
        <v>1.1177400488929383</v>
      </c>
      <c r="CK10">
        <v>1967</v>
      </c>
      <c r="CL10">
        <v>127000000000</v>
      </c>
      <c r="CM10" t="s">
        <v>62</v>
      </c>
      <c r="CN10">
        <f>CM2-CN8</f>
        <v>1.1179619725514274</v>
      </c>
      <c r="CO10">
        <v>1967</v>
      </c>
      <c r="CP10">
        <v>127000000000</v>
      </c>
      <c r="CQ10" t="s">
        <v>62</v>
      </c>
      <c r="CR10">
        <f>CQ2-CR8</f>
        <v>1.1179619725514274</v>
      </c>
      <c r="CS10">
        <v>1967</v>
      </c>
      <c r="CT10">
        <v>127000000000</v>
      </c>
      <c r="CU10" t="s">
        <v>62</v>
      </c>
      <c r="CV10">
        <f>CU2-CV8</f>
        <v>1.1162242705506764</v>
      </c>
      <c r="CW10">
        <v>1967</v>
      </c>
      <c r="CX10">
        <v>127000000000</v>
      </c>
      <c r="CY10" t="s">
        <v>62</v>
      </c>
      <c r="CZ10">
        <f>CY2-CZ8</f>
        <v>1.1162371875858474</v>
      </c>
      <c r="DA10">
        <v>1967</v>
      </c>
      <c r="DB10">
        <v>127000000000</v>
      </c>
      <c r="DC10" t="s">
        <v>62</v>
      </c>
      <c r="DD10">
        <f>DC2-DD8</f>
        <v>1.1163761735378581</v>
      </c>
      <c r="DE10">
        <v>1967</v>
      </c>
      <c r="DF10">
        <v>127000000000</v>
      </c>
      <c r="DG10" t="s">
        <v>62</v>
      </c>
      <c r="DH10">
        <f>DG2-DH8</f>
        <v>1.1159153669690427</v>
      </c>
      <c r="DI10">
        <v>1967</v>
      </c>
      <c r="DJ10">
        <v>127000000000</v>
      </c>
      <c r="DK10" t="s">
        <v>62</v>
      </c>
      <c r="DL10">
        <f>DK2-DL8</f>
        <v>1.1168645206341399</v>
      </c>
      <c r="DM10">
        <v>1967</v>
      </c>
      <c r="DN10">
        <v>127000000000</v>
      </c>
      <c r="DO10" t="s">
        <v>62</v>
      </c>
      <c r="DP10">
        <f>DO2-DP8</f>
        <v>1.1158865877402657</v>
      </c>
      <c r="DQ10">
        <v>1967</v>
      </c>
      <c r="DR10">
        <v>127000000000</v>
      </c>
      <c r="DS10" t="s">
        <v>62</v>
      </c>
      <c r="DT10">
        <f>DS2-DT8</f>
        <v>1.1164568768212968</v>
      </c>
      <c r="DU10">
        <v>1967</v>
      </c>
      <c r="DV10">
        <v>127000000000</v>
      </c>
      <c r="DW10" t="s">
        <v>62</v>
      </c>
      <c r="DX10">
        <f>DW2-DX8</f>
        <v>1.1165249250167908</v>
      </c>
      <c r="DY10">
        <v>1967</v>
      </c>
      <c r="DZ10">
        <v>127000000000</v>
      </c>
      <c r="EA10" t="s">
        <v>62</v>
      </c>
      <c r="EB10">
        <f>EA2-EB8</f>
        <v>1.1163003639145666</v>
      </c>
      <c r="EC10">
        <v>1967</v>
      </c>
      <c r="ED10">
        <v>127000000000</v>
      </c>
      <c r="EE10" t="s">
        <v>62</v>
      </c>
      <c r="EF10">
        <f>EE2-EF8</f>
        <v>1.1194126281604078</v>
      </c>
      <c r="EG10">
        <v>1967</v>
      </c>
      <c r="EH10">
        <v>127000000000</v>
      </c>
    </row>
    <row r="11" spans="2:140">
      <c r="B11">
        <v>0.12636947300134033</v>
      </c>
      <c r="C11" s="44">
        <v>0.87607108939574552</v>
      </c>
      <c r="D11">
        <v>212.07426542947508</v>
      </c>
      <c r="E11">
        <v>1968</v>
      </c>
      <c r="F11">
        <v>151000000000</v>
      </c>
      <c r="G11" t="s">
        <v>63</v>
      </c>
      <c r="H11" s="45">
        <f>LN(G2)</f>
        <v>0.12641022143693961</v>
      </c>
      <c r="I11">
        <v>1969</v>
      </c>
      <c r="J11">
        <v>21500000000</v>
      </c>
      <c r="K11" t="s">
        <v>63</v>
      </c>
      <c r="L11" s="45">
        <f>LN(K2)</f>
        <v>0.12265446987430813</v>
      </c>
      <c r="M11">
        <v>1969</v>
      </c>
      <c r="N11">
        <v>21500000000</v>
      </c>
      <c r="O11" t="s">
        <v>63</v>
      </c>
      <c r="P11" s="45">
        <f>LN(O2)</f>
        <v>0.12549089478112119</v>
      </c>
      <c r="Q11">
        <v>1969</v>
      </c>
      <c r="R11">
        <v>21500000000</v>
      </c>
      <c r="S11" t="s">
        <v>63</v>
      </c>
      <c r="T11" s="45">
        <f>LN(S2)</f>
        <v>0.12478493875826704</v>
      </c>
      <c r="U11">
        <v>1969</v>
      </c>
      <c r="V11">
        <v>21500000000</v>
      </c>
      <c r="W11" t="s">
        <v>63</v>
      </c>
      <c r="X11" s="45">
        <f>LN(W2)</f>
        <v>0.12883158699803729</v>
      </c>
      <c r="Y11">
        <v>1969</v>
      </c>
      <c r="Z11">
        <v>21500000000</v>
      </c>
      <c r="AA11" t="s">
        <v>63</v>
      </c>
      <c r="AB11" s="45">
        <f>LN(AA2)</f>
        <v>0.11922155564791442</v>
      </c>
      <c r="AC11">
        <v>1969</v>
      </c>
      <c r="AD11">
        <v>21500000000</v>
      </c>
      <c r="AE11" t="s">
        <v>63</v>
      </c>
      <c r="AF11" s="45">
        <f>LN(AE2)</f>
        <v>0.12969467358256664</v>
      </c>
      <c r="AG11">
        <v>1969</v>
      </c>
      <c r="AH11">
        <v>21500000000</v>
      </c>
      <c r="AI11" t="s">
        <v>63</v>
      </c>
      <c r="AJ11" s="45">
        <f>LN(AI2)</f>
        <v>0.12793445574246343</v>
      </c>
      <c r="AK11">
        <v>1969</v>
      </c>
      <c r="AL11">
        <v>21500000000</v>
      </c>
      <c r="AM11" t="s">
        <v>63</v>
      </c>
      <c r="AN11" s="45">
        <f>LN(AM2)</f>
        <v>0.12663070213587876</v>
      </c>
      <c r="AO11">
        <v>1969</v>
      </c>
      <c r="AP11">
        <v>21500000000</v>
      </c>
      <c r="AQ11" t="s">
        <v>63</v>
      </c>
      <c r="AR11" s="45">
        <f>LN(AQ2)</f>
        <v>0.12638896959651336</v>
      </c>
      <c r="AS11">
        <v>1969</v>
      </c>
      <c r="AT11">
        <v>21500000000</v>
      </c>
      <c r="AU11" t="s">
        <v>63</v>
      </c>
      <c r="AV11" s="45">
        <f>LN(AU2)</f>
        <v>0.12636947300134033</v>
      </c>
      <c r="AW11">
        <v>1968</v>
      </c>
      <c r="AX11">
        <v>151000000000</v>
      </c>
      <c r="AY11" t="s">
        <v>63</v>
      </c>
      <c r="AZ11" s="45">
        <f>LN(AY2)</f>
        <v>0.12653052649969673</v>
      </c>
      <c r="BA11">
        <v>1968</v>
      </c>
      <c r="BB11">
        <v>151000000000</v>
      </c>
      <c r="BC11" t="s">
        <v>63</v>
      </c>
      <c r="BD11" s="45">
        <f>LN(BC2)</f>
        <v>0.12596828442268934</v>
      </c>
      <c r="BE11">
        <v>1968</v>
      </c>
      <c r="BF11">
        <v>151000000000</v>
      </c>
      <c r="BG11" t="s">
        <v>63</v>
      </c>
      <c r="BH11" s="45">
        <f>LN(BG2)</f>
        <v>0.12568613713828547</v>
      </c>
      <c r="BI11">
        <v>1968</v>
      </c>
      <c r="BJ11">
        <v>151000000000</v>
      </c>
      <c r="BK11" t="s">
        <v>63</v>
      </c>
      <c r="BL11" s="45">
        <f>LN(BK2)</f>
        <v>0.12627540267161994</v>
      </c>
      <c r="BM11">
        <v>1968</v>
      </c>
      <c r="BN11">
        <v>151000000000</v>
      </c>
      <c r="BO11" t="s">
        <v>63</v>
      </c>
      <c r="BP11" s="45">
        <f>LN(BO2)</f>
        <v>0.12568285699619453</v>
      </c>
      <c r="BQ11">
        <v>1968</v>
      </c>
      <c r="BR11">
        <v>151000000000</v>
      </c>
      <c r="BS11" t="s">
        <v>63</v>
      </c>
      <c r="BT11" s="45">
        <f>LN(BS2)</f>
        <v>0.12604378005615258</v>
      </c>
      <c r="BU11">
        <v>1968</v>
      </c>
      <c r="BV11">
        <v>151000000000</v>
      </c>
      <c r="BW11" t="s">
        <v>63</v>
      </c>
      <c r="BX11" s="45">
        <f>LN(BW2)</f>
        <v>0.12608557083534644</v>
      </c>
      <c r="BY11">
        <v>1968</v>
      </c>
      <c r="BZ11">
        <v>151000000000</v>
      </c>
      <c r="CA11" t="s">
        <v>63</v>
      </c>
      <c r="CB11" s="45">
        <f>LN(CA2)</f>
        <v>0.12748477701281014</v>
      </c>
      <c r="CC11">
        <v>1968</v>
      </c>
      <c r="CD11">
        <v>151000000000</v>
      </c>
      <c r="CE11" t="s">
        <v>63</v>
      </c>
      <c r="CF11" s="45">
        <f>LN(CE2)</f>
        <v>0.12641628098323818</v>
      </c>
      <c r="CG11">
        <v>1968</v>
      </c>
      <c r="CH11">
        <v>151000000000</v>
      </c>
      <c r="CI11" t="s">
        <v>63</v>
      </c>
      <c r="CJ11" s="45">
        <f>LN(CI2)</f>
        <v>0.12724780582090553</v>
      </c>
      <c r="CK11">
        <v>1968</v>
      </c>
      <c r="CL11">
        <v>151000000000</v>
      </c>
      <c r="CM11" t="s">
        <v>63</v>
      </c>
      <c r="CN11" s="45">
        <f>LN(CM2)</f>
        <v>0.1273908001425722</v>
      </c>
      <c r="CO11">
        <v>1968</v>
      </c>
      <c r="CP11">
        <v>151000000000</v>
      </c>
      <c r="CQ11" t="s">
        <v>63</v>
      </c>
      <c r="CR11" s="45">
        <f>LN(CQ2)</f>
        <v>0.1273908001425722</v>
      </c>
      <c r="CS11">
        <v>1968</v>
      </c>
      <c r="CT11">
        <v>151000000000</v>
      </c>
      <c r="CU11" t="s">
        <v>63</v>
      </c>
      <c r="CV11" s="45">
        <f>LN(CU2)</f>
        <v>0.12616545579485908</v>
      </c>
      <c r="CW11">
        <v>1968</v>
      </c>
      <c r="CX11">
        <v>151000000000</v>
      </c>
      <c r="CY11" t="s">
        <v>63</v>
      </c>
      <c r="CZ11" s="45">
        <f>LN(CY2)</f>
        <v>0.12617869669379897</v>
      </c>
      <c r="DA11">
        <v>1968</v>
      </c>
      <c r="DB11">
        <v>151000000000</v>
      </c>
      <c r="DC11" t="s">
        <v>63</v>
      </c>
      <c r="DD11" s="45">
        <f>LN(DC2)</f>
        <v>0.12631424941077732</v>
      </c>
      <c r="DE11">
        <v>1968</v>
      </c>
      <c r="DF11">
        <v>151000000000</v>
      </c>
      <c r="DG11" t="s">
        <v>63</v>
      </c>
      <c r="DH11" s="45">
        <f>LN(DG2)</f>
        <v>0.1258014437187146</v>
      </c>
      <c r="DI11">
        <v>1968</v>
      </c>
      <c r="DJ11">
        <v>151000000000</v>
      </c>
      <c r="DK11" t="s">
        <v>63</v>
      </c>
      <c r="DL11" s="45">
        <f>LN(DK2)</f>
        <v>0.12673976733454687</v>
      </c>
      <c r="DM11">
        <v>1968</v>
      </c>
      <c r="DN11">
        <v>151000000000</v>
      </c>
      <c r="DO11" t="s">
        <v>63</v>
      </c>
      <c r="DP11" s="45">
        <f>LN(DO2)</f>
        <v>0.125841814741082</v>
      </c>
      <c r="DQ11">
        <v>1968</v>
      </c>
      <c r="DR11">
        <v>151000000000</v>
      </c>
      <c r="DS11" t="s">
        <v>63</v>
      </c>
      <c r="DT11" s="45">
        <f>LN(DS2)</f>
        <v>0.12641746602942883</v>
      </c>
      <c r="DU11">
        <v>1968</v>
      </c>
      <c r="DV11">
        <v>151000000000</v>
      </c>
      <c r="DW11" t="s">
        <v>63</v>
      </c>
      <c r="DX11" s="45">
        <f>LN(DW2)</f>
        <v>0.12648692095574562</v>
      </c>
      <c r="DY11">
        <v>1968</v>
      </c>
      <c r="DZ11">
        <v>151000000000</v>
      </c>
      <c r="EA11" t="s">
        <v>63</v>
      </c>
      <c r="EB11" s="45">
        <f>LN(EA2)</f>
        <v>0.12629902425239248</v>
      </c>
      <c r="EC11">
        <v>1968</v>
      </c>
      <c r="ED11">
        <v>151000000000</v>
      </c>
      <c r="EE11" t="s">
        <v>63</v>
      </c>
      <c r="EF11" s="45">
        <f>LN(EE2)</f>
        <v>0.128397958455783</v>
      </c>
      <c r="EG11">
        <v>1968</v>
      </c>
      <c r="EH11">
        <v>151000000000</v>
      </c>
    </row>
    <row r="12" spans="2:140">
      <c r="B12">
        <v>0.12653052649969673</v>
      </c>
      <c r="C12" s="44">
        <v>0.87821075509577573</v>
      </c>
      <c r="D12">
        <v>216.32716972333768</v>
      </c>
      <c r="E12">
        <v>1969</v>
      </c>
      <c r="F12">
        <v>21500000000</v>
      </c>
      <c r="G12" t="s">
        <v>64</v>
      </c>
      <c r="H12" s="45">
        <f>LN(H9)</f>
        <v>0.1420061669625696</v>
      </c>
      <c r="I12">
        <v>1973</v>
      </c>
      <c r="J12">
        <v>1440000000000</v>
      </c>
      <c r="K12" t="s">
        <v>64</v>
      </c>
      <c r="L12" s="45">
        <f>LN(L9)</f>
        <v>0.13968285548431578</v>
      </c>
      <c r="M12">
        <v>1973</v>
      </c>
      <c r="N12">
        <v>1440000000000</v>
      </c>
      <c r="O12" t="s">
        <v>64</v>
      </c>
      <c r="P12" s="45">
        <f>LN(P9)</f>
        <v>0.14270533393645071</v>
      </c>
      <c r="Q12">
        <v>1973</v>
      </c>
      <c r="R12">
        <v>1440000000000</v>
      </c>
      <c r="S12" t="s">
        <v>64</v>
      </c>
      <c r="T12" s="45">
        <f>LN(T9)</f>
        <v>0.14189124259975011</v>
      </c>
      <c r="U12">
        <v>1973</v>
      </c>
      <c r="V12">
        <v>1440000000000</v>
      </c>
      <c r="W12" t="s">
        <v>64</v>
      </c>
      <c r="X12" s="45">
        <f>LN(X9)</f>
        <v>0.145592797519427</v>
      </c>
      <c r="Y12">
        <v>1973</v>
      </c>
      <c r="Z12">
        <v>1440000000000</v>
      </c>
      <c r="AA12" t="s">
        <v>64</v>
      </c>
      <c r="AB12" s="45">
        <f>LN(AB9)</f>
        <v>0.13488202962044218</v>
      </c>
      <c r="AC12">
        <v>1973</v>
      </c>
      <c r="AD12">
        <v>1440000000000</v>
      </c>
      <c r="AE12" t="s">
        <v>64</v>
      </c>
      <c r="AF12" s="45">
        <f>LN(AF9)</f>
        <v>0.14534653651128016</v>
      </c>
      <c r="AG12">
        <v>1973</v>
      </c>
      <c r="AH12">
        <v>1440000000000</v>
      </c>
      <c r="AI12" t="s">
        <v>64</v>
      </c>
      <c r="AJ12" s="45">
        <f>LN(AJ9)</f>
        <v>0.14362520763639364</v>
      </c>
      <c r="AK12">
        <v>1973</v>
      </c>
      <c r="AL12">
        <v>1440000000000</v>
      </c>
      <c r="AM12" t="s">
        <v>64</v>
      </c>
      <c r="AN12" s="45">
        <f>LN(AN9)</f>
        <v>0.14203636809400036</v>
      </c>
      <c r="AO12">
        <v>1973</v>
      </c>
      <c r="AP12">
        <v>1440000000000</v>
      </c>
      <c r="AQ12" t="s">
        <v>64</v>
      </c>
      <c r="AR12" s="45">
        <f>LN(AR9)</f>
        <v>0.14222660367352824</v>
      </c>
      <c r="AS12">
        <v>1973</v>
      </c>
      <c r="AT12">
        <v>1440000000000</v>
      </c>
      <c r="AU12" t="s">
        <v>64</v>
      </c>
      <c r="AV12" s="45">
        <f>LN(AV9)</f>
        <v>0.14220252359700061</v>
      </c>
      <c r="AW12">
        <v>1973</v>
      </c>
      <c r="AX12">
        <v>1440000000000</v>
      </c>
      <c r="AY12" t="s">
        <v>64</v>
      </c>
      <c r="AZ12" s="45">
        <f>LN(AZ9)</f>
        <v>0.14222570518753749</v>
      </c>
      <c r="BA12">
        <v>1969</v>
      </c>
      <c r="BB12">
        <v>21500000000</v>
      </c>
      <c r="BC12" t="s">
        <v>64</v>
      </c>
      <c r="BD12" s="45">
        <f>LN(BD9)</f>
        <v>0.1413661686040977</v>
      </c>
      <c r="BE12">
        <v>1969</v>
      </c>
      <c r="BF12">
        <v>21500000000</v>
      </c>
      <c r="BG12" t="s">
        <v>64</v>
      </c>
      <c r="BH12" s="45">
        <f>LN(BH9)</f>
        <v>0.14104532160554789</v>
      </c>
      <c r="BI12">
        <v>1969</v>
      </c>
      <c r="BJ12">
        <v>21500000000</v>
      </c>
      <c r="BK12" t="s">
        <v>64</v>
      </c>
      <c r="BL12" s="45">
        <f>LN(BL9)</f>
        <v>0.14215885196614544</v>
      </c>
      <c r="BM12">
        <v>1969</v>
      </c>
      <c r="BN12">
        <v>21500000000</v>
      </c>
      <c r="BO12" t="s">
        <v>64</v>
      </c>
      <c r="BP12" s="45">
        <f>LN(BP9)</f>
        <v>0.14103698234383905</v>
      </c>
      <c r="BQ12">
        <v>1969</v>
      </c>
      <c r="BR12">
        <v>21500000000</v>
      </c>
      <c r="BS12" t="s">
        <v>64</v>
      </c>
      <c r="BT12" s="45">
        <f>LN(BT9)</f>
        <v>0.14183700476920541</v>
      </c>
      <c r="BU12">
        <v>1969</v>
      </c>
      <c r="BV12">
        <v>21500000000</v>
      </c>
      <c r="BW12" t="s">
        <v>64</v>
      </c>
      <c r="BX12" s="45">
        <f>LN(BX9)</f>
        <v>0.14196731196580564</v>
      </c>
      <c r="BY12">
        <v>1969</v>
      </c>
      <c r="BZ12">
        <v>21500000000</v>
      </c>
      <c r="CA12" t="s">
        <v>64</v>
      </c>
      <c r="CB12" s="45">
        <f>LN(CB9)</f>
        <v>0.14288834714943616</v>
      </c>
      <c r="CC12">
        <v>1969</v>
      </c>
      <c r="CD12">
        <v>21500000000</v>
      </c>
      <c r="CE12" t="s">
        <v>64</v>
      </c>
      <c r="CF12" s="45">
        <f>LN(CF9)</f>
        <v>0.14236749171571028</v>
      </c>
      <c r="CG12">
        <v>1969</v>
      </c>
      <c r="CH12">
        <v>21500000000</v>
      </c>
      <c r="CI12" t="s">
        <v>64</v>
      </c>
      <c r="CJ12" s="45">
        <f>LN(CJ9)</f>
        <v>0.14293670815714235</v>
      </c>
      <c r="CK12">
        <v>1969</v>
      </c>
      <c r="CL12">
        <v>21500000000</v>
      </c>
      <c r="CM12" t="s">
        <v>64</v>
      </c>
      <c r="CN12" s="45">
        <f>LN(CN9)</f>
        <v>0.14302589571005184</v>
      </c>
      <c r="CO12">
        <v>1969</v>
      </c>
      <c r="CP12">
        <v>21500000000</v>
      </c>
      <c r="CQ12" t="s">
        <v>64</v>
      </c>
      <c r="CR12" s="45">
        <f>LN(CR9)</f>
        <v>0.14302589571005184</v>
      </c>
      <c r="CS12">
        <v>1969</v>
      </c>
      <c r="CT12">
        <v>21500000000</v>
      </c>
      <c r="CU12" t="s">
        <v>64</v>
      </c>
      <c r="CV12" s="45">
        <f>LN(CV9)</f>
        <v>0.1421204148037121</v>
      </c>
      <c r="CW12">
        <v>1969</v>
      </c>
      <c r="CX12">
        <v>21500000000</v>
      </c>
      <c r="CY12" t="s">
        <v>64</v>
      </c>
      <c r="CZ12" s="45">
        <f>LN(CZ9)</f>
        <v>0.14213527175566593</v>
      </c>
      <c r="DA12">
        <v>1969</v>
      </c>
      <c r="DB12">
        <v>21500000000</v>
      </c>
      <c r="DC12" t="s">
        <v>64</v>
      </c>
      <c r="DD12" s="45">
        <f>LN(DD9)</f>
        <v>0.14228152213995809</v>
      </c>
      <c r="DE12">
        <v>1969</v>
      </c>
      <c r="DF12">
        <v>21500000000</v>
      </c>
      <c r="DG12" t="s">
        <v>64</v>
      </c>
      <c r="DH12" s="45">
        <f>LN(DH9)</f>
        <v>0.14167192295185166</v>
      </c>
      <c r="DI12">
        <v>1969</v>
      </c>
      <c r="DJ12">
        <v>21500000000</v>
      </c>
      <c r="DK12" t="s">
        <v>64</v>
      </c>
      <c r="DL12" s="45">
        <f>LN(DL9)</f>
        <v>0.14269558860653106</v>
      </c>
      <c r="DM12">
        <v>1969</v>
      </c>
      <c r="DN12">
        <v>21500000000</v>
      </c>
      <c r="DO12" t="s">
        <v>64</v>
      </c>
      <c r="DP12" s="45">
        <f>LN(DP9)</f>
        <v>0.1417763675099403</v>
      </c>
      <c r="DQ12">
        <v>1969</v>
      </c>
      <c r="DR12">
        <v>21500000000</v>
      </c>
      <c r="DS12" t="s">
        <v>64</v>
      </c>
      <c r="DT12" s="45">
        <f>LN(DT9)</f>
        <v>0.14241468682108074</v>
      </c>
      <c r="DU12">
        <v>1969</v>
      </c>
      <c r="DV12">
        <v>21500000000</v>
      </c>
      <c r="DW12" t="s">
        <v>64</v>
      </c>
      <c r="DX12" s="45">
        <f>LN(DX9)</f>
        <v>0.14249237832867476</v>
      </c>
      <c r="DY12">
        <v>1969</v>
      </c>
      <c r="DZ12">
        <v>21500000000</v>
      </c>
      <c r="EA12" t="s">
        <v>64</v>
      </c>
      <c r="EB12" s="45">
        <f>LN(EB9)</f>
        <v>0.14231730928470326</v>
      </c>
      <c r="EC12">
        <v>1969</v>
      </c>
      <c r="ED12">
        <v>21500000000</v>
      </c>
      <c r="EE12" t="s">
        <v>64</v>
      </c>
      <c r="EF12" s="45">
        <f>LN(EF9)</f>
        <v>0.14375236916073741</v>
      </c>
      <c r="EG12">
        <v>1969</v>
      </c>
      <c r="EH12">
        <v>21500000000</v>
      </c>
    </row>
    <row r="13" spans="2:140">
      <c r="B13">
        <v>0.12596828442268934</v>
      </c>
      <c r="C13" s="44">
        <v>0.88146292634536472</v>
      </c>
      <c r="D13">
        <v>223.08537721630253</v>
      </c>
      <c r="E13">
        <v>1973</v>
      </c>
      <c r="F13">
        <v>1440000000000</v>
      </c>
      <c r="G13" t="s">
        <v>65</v>
      </c>
      <c r="H13" s="45">
        <f>LN(H10)</f>
        <v>0.11056718366961626</v>
      </c>
      <c r="I13">
        <v>1977</v>
      </c>
      <c r="J13">
        <v>2710000000000</v>
      </c>
      <c r="K13" t="s">
        <v>65</v>
      </c>
      <c r="L13" s="45">
        <f>LN(L10)</f>
        <v>0.10533108778234387</v>
      </c>
      <c r="M13">
        <v>1977</v>
      </c>
      <c r="N13">
        <v>2710000000000</v>
      </c>
      <c r="O13" t="s">
        <v>65</v>
      </c>
      <c r="P13" s="45">
        <f>LN(P10)</f>
        <v>0.10797492037345005</v>
      </c>
      <c r="Q13">
        <v>1977</v>
      </c>
      <c r="R13">
        <v>2710000000000</v>
      </c>
      <c r="S13" t="s">
        <v>65</v>
      </c>
      <c r="T13" s="45">
        <f>LN(T10)</f>
        <v>0.107380908907655</v>
      </c>
      <c r="U13">
        <v>1977</v>
      </c>
      <c r="V13">
        <v>2710000000000</v>
      </c>
      <c r="W13" t="s">
        <v>65</v>
      </c>
      <c r="X13" s="45">
        <f>LN(X10)</f>
        <v>0.11178464224345777</v>
      </c>
      <c r="Y13">
        <v>1977</v>
      </c>
      <c r="Z13">
        <v>2710000000000</v>
      </c>
      <c r="AA13" t="s">
        <v>65</v>
      </c>
      <c r="AB13" s="45">
        <f>LN(AB10)</f>
        <v>0.10331192413200092</v>
      </c>
      <c r="AC13">
        <v>1977</v>
      </c>
      <c r="AD13">
        <v>2710000000000</v>
      </c>
      <c r="AE13" t="s">
        <v>65</v>
      </c>
      <c r="AF13" s="45">
        <f>LN(AF10)</f>
        <v>0.11379392922098175</v>
      </c>
      <c r="AG13">
        <v>1977</v>
      </c>
      <c r="AH13">
        <v>2710000000000</v>
      </c>
      <c r="AI13" t="s">
        <v>65</v>
      </c>
      <c r="AJ13" s="45">
        <f>LN(AJ10)</f>
        <v>0.11199357421800019</v>
      </c>
      <c r="AK13">
        <v>1977</v>
      </c>
      <c r="AL13">
        <v>2710000000000</v>
      </c>
      <c r="AM13" t="s">
        <v>65</v>
      </c>
      <c r="AN13" s="45">
        <f>LN(AN10)</f>
        <v>0.11098398321059823</v>
      </c>
      <c r="AO13">
        <v>1977</v>
      </c>
      <c r="AP13">
        <v>2710000000000</v>
      </c>
      <c r="AQ13" t="s">
        <v>65</v>
      </c>
      <c r="AR13" s="45">
        <f>LN(AR10)</f>
        <v>0.11029646287348233</v>
      </c>
      <c r="AS13">
        <v>1977</v>
      </c>
      <c r="AT13">
        <v>2710000000000</v>
      </c>
      <c r="AU13" t="s">
        <v>65</v>
      </c>
      <c r="AV13" s="45">
        <f>LN(AV10)</f>
        <v>0.11028169845040266</v>
      </c>
      <c r="AW13">
        <v>1977</v>
      </c>
      <c r="AX13">
        <v>2710000000000</v>
      </c>
      <c r="AY13" t="s">
        <v>65</v>
      </c>
      <c r="AZ13" s="45">
        <f>LN(AZ10)</f>
        <v>0.11058507589587573</v>
      </c>
      <c r="BA13">
        <v>1977</v>
      </c>
      <c r="BB13">
        <v>2710000000000</v>
      </c>
      <c r="BC13" t="s">
        <v>65</v>
      </c>
      <c r="BD13" s="45">
        <f>LN(BD10)</f>
        <v>0.11032959264432593</v>
      </c>
      <c r="BE13">
        <v>1973</v>
      </c>
      <c r="BF13">
        <v>1440000000000</v>
      </c>
      <c r="BG13" t="s">
        <v>65</v>
      </c>
      <c r="BH13" s="45">
        <f>LN(BH10)</f>
        <v>0.11008736344497411</v>
      </c>
      <c r="BI13">
        <v>1973</v>
      </c>
      <c r="BJ13">
        <v>1440000000000</v>
      </c>
      <c r="BK13" t="s">
        <v>65</v>
      </c>
      <c r="BL13" s="45">
        <f>LN(BL10)</f>
        <v>0.11013559203667689</v>
      </c>
      <c r="BM13">
        <v>1973</v>
      </c>
      <c r="BN13">
        <v>1440000000000</v>
      </c>
      <c r="BO13" t="s">
        <v>65</v>
      </c>
      <c r="BP13" s="45">
        <f>LN(BP10)</f>
        <v>0.11008930146523024</v>
      </c>
      <c r="BQ13">
        <v>1973</v>
      </c>
      <c r="BR13">
        <v>1440000000000</v>
      </c>
      <c r="BS13" t="s">
        <v>65</v>
      </c>
      <c r="BT13" s="45">
        <f>LN(BT10)</f>
        <v>0.10999712150652018</v>
      </c>
      <c r="BU13">
        <v>1973</v>
      </c>
      <c r="BV13">
        <v>1440000000000</v>
      </c>
      <c r="BW13" t="s">
        <v>65</v>
      </c>
      <c r="BX13" s="45">
        <f>LN(BX10)</f>
        <v>0.10994752394766617</v>
      </c>
      <c r="BY13">
        <v>1973</v>
      </c>
      <c r="BZ13">
        <v>1440000000000</v>
      </c>
      <c r="CA13" t="s">
        <v>65</v>
      </c>
      <c r="CB13" s="45">
        <f>LN(CB10)</f>
        <v>0.11184022000566765</v>
      </c>
      <c r="CC13">
        <v>1973</v>
      </c>
      <c r="CD13">
        <v>1440000000000</v>
      </c>
      <c r="CE13" t="s">
        <v>65</v>
      </c>
      <c r="CF13" s="45">
        <f>LN(CF10)</f>
        <v>0.11020649903152943</v>
      </c>
      <c r="CG13">
        <v>1973</v>
      </c>
      <c r="CH13">
        <v>1440000000000</v>
      </c>
      <c r="CI13" t="s">
        <v>65</v>
      </c>
      <c r="CJ13" s="45">
        <f>LN(CJ10)</f>
        <v>0.11130883329020989</v>
      </c>
      <c r="CK13">
        <v>1973</v>
      </c>
      <c r="CL13">
        <v>1440000000000</v>
      </c>
      <c r="CM13" t="s">
        <v>65</v>
      </c>
      <c r="CN13" s="45">
        <f>LN(CN10)</f>
        <v>0.1115073603363809</v>
      </c>
      <c r="CO13">
        <v>1973</v>
      </c>
      <c r="CP13">
        <v>1440000000000</v>
      </c>
      <c r="CQ13" t="s">
        <v>65</v>
      </c>
      <c r="CR13" s="45">
        <f>LN(CR10)</f>
        <v>0.1115073603363809</v>
      </c>
      <c r="CS13">
        <v>1973</v>
      </c>
      <c r="CT13">
        <v>1440000000000</v>
      </c>
      <c r="CU13" t="s">
        <v>65</v>
      </c>
      <c r="CV13" s="45">
        <f>LN(CV10)</f>
        <v>0.1099518030443086</v>
      </c>
      <c r="CW13">
        <v>1973</v>
      </c>
      <c r="CX13">
        <v>1440000000000</v>
      </c>
      <c r="CY13" t="s">
        <v>65</v>
      </c>
      <c r="CZ13" s="45">
        <f>LN(CZ10)</f>
        <v>0.10996337505611117</v>
      </c>
      <c r="DA13">
        <v>1973</v>
      </c>
      <c r="DB13">
        <v>1440000000000</v>
      </c>
      <c r="DC13" t="s">
        <v>65</v>
      </c>
      <c r="DD13" s="45">
        <f>LN(DD10)</f>
        <v>0.11008788022535397</v>
      </c>
      <c r="DE13">
        <v>1973</v>
      </c>
      <c r="DF13">
        <v>1440000000000</v>
      </c>
      <c r="DG13" t="s">
        <v>65</v>
      </c>
      <c r="DH13" s="45">
        <f>LN(DH10)</f>
        <v>0.10967502503417573</v>
      </c>
      <c r="DI13">
        <v>1973</v>
      </c>
      <c r="DJ13">
        <v>1440000000000</v>
      </c>
      <c r="DK13" t="s">
        <v>65</v>
      </c>
      <c r="DL13" s="45">
        <f>LN(DL10)</f>
        <v>0.11052522413131091</v>
      </c>
      <c r="DM13">
        <v>1973</v>
      </c>
      <c r="DN13">
        <v>1440000000000</v>
      </c>
      <c r="DO13" t="s">
        <v>65</v>
      </c>
      <c r="DP13" s="45">
        <f>LN(DP10)</f>
        <v>0.10964923490641117</v>
      </c>
      <c r="DQ13">
        <v>1973</v>
      </c>
      <c r="DR13">
        <v>1440000000000</v>
      </c>
      <c r="DS13" t="s">
        <v>65</v>
      </c>
      <c r="DT13" s="45">
        <f>LN(DT10)</f>
        <v>0.11016016801548753</v>
      </c>
      <c r="DU13">
        <v>1973</v>
      </c>
      <c r="DV13">
        <v>1440000000000</v>
      </c>
      <c r="DW13" t="s">
        <v>65</v>
      </c>
      <c r="DX13" s="45">
        <f>LN(DX10)</f>
        <v>0.11022111629142874</v>
      </c>
      <c r="DY13">
        <v>1973</v>
      </c>
      <c r="DZ13">
        <v>1440000000000</v>
      </c>
      <c r="EA13" t="s">
        <v>65</v>
      </c>
      <c r="EB13" s="45">
        <f>LN(EB10)</f>
        <v>0.110019971039183</v>
      </c>
      <c r="EC13">
        <v>1973</v>
      </c>
      <c r="ED13">
        <v>1440000000000</v>
      </c>
      <c r="EE13" t="s">
        <v>65</v>
      </c>
      <c r="EF13" s="45">
        <f>LN(EF10)</f>
        <v>0.11280410859820414</v>
      </c>
      <c r="EG13">
        <v>1973</v>
      </c>
      <c r="EH13">
        <v>1440000000000</v>
      </c>
    </row>
    <row r="14" spans="2:140">
      <c r="B14">
        <v>0.12568613713828547</v>
      </c>
      <c r="C14" s="44">
        <v>0.88158317540699882</v>
      </c>
      <c r="D14">
        <v>223.34237852695358</v>
      </c>
      <c r="E14">
        <v>1977</v>
      </c>
      <c r="F14">
        <v>2710000000000</v>
      </c>
      <c r="G14" t="s">
        <v>66</v>
      </c>
      <c r="H14" s="45">
        <f>H12-H11</f>
        <v>1.5595945525629984E-2</v>
      </c>
      <c r="I14">
        <v>1977</v>
      </c>
      <c r="J14">
        <v>375000000000</v>
      </c>
      <c r="K14" t="s">
        <v>66</v>
      </c>
      <c r="L14" s="45">
        <f>L12-L11</f>
        <v>1.7028385610007649E-2</v>
      </c>
      <c r="M14">
        <v>1977</v>
      </c>
      <c r="N14">
        <v>375000000000</v>
      </c>
      <c r="O14" t="s">
        <v>66</v>
      </c>
      <c r="P14" s="45">
        <f>P12-P11</f>
        <v>1.7214439155329525E-2</v>
      </c>
      <c r="Q14">
        <v>1977</v>
      </c>
      <c r="R14">
        <v>375000000000</v>
      </c>
      <c r="S14" t="s">
        <v>66</v>
      </c>
      <c r="T14" s="45">
        <f>T12-T11</f>
        <v>1.7106303841483067E-2</v>
      </c>
      <c r="U14">
        <v>1977</v>
      </c>
      <c r="V14">
        <v>375000000000</v>
      </c>
      <c r="W14" t="s">
        <v>66</v>
      </c>
      <c r="X14" s="45">
        <f>X12-X11</f>
        <v>1.6761210521389708E-2</v>
      </c>
      <c r="Y14">
        <v>1977</v>
      </c>
      <c r="Z14">
        <v>375000000000</v>
      </c>
      <c r="AA14" t="s">
        <v>66</v>
      </c>
      <c r="AB14" s="45">
        <f>AB12-AB11</f>
        <v>1.5660473972527761E-2</v>
      </c>
      <c r="AC14">
        <v>1977</v>
      </c>
      <c r="AD14">
        <v>375000000000</v>
      </c>
      <c r="AE14" t="s">
        <v>66</v>
      </c>
      <c r="AF14" s="45">
        <f>AF12-AF11</f>
        <v>1.5651862928713511E-2</v>
      </c>
      <c r="AG14">
        <v>1977</v>
      </c>
      <c r="AH14">
        <v>375000000000</v>
      </c>
      <c r="AI14" t="s">
        <v>66</v>
      </c>
      <c r="AJ14" s="45">
        <f>AJ12-AJ11</f>
        <v>1.569075189393021E-2</v>
      </c>
      <c r="AK14">
        <v>1977</v>
      </c>
      <c r="AL14">
        <v>375000000000</v>
      </c>
      <c r="AM14" t="s">
        <v>66</v>
      </c>
      <c r="AN14" s="45">
        <f>AN12-AN11</f>
        <v>1.5405665958121595E-2</v>
      </c>
      <c r="AO14">
        <v>1977</v>
      </c>
      <c r="AP14">
        <v>375000000000</v>
      </c>
      <c r="AQ14" t="s">
        <v>66</v>
      </c>
      <c r="AR14" s="45">
        <f>AR12-AR11</f>
        <v>1.5837634077014884E-2</v>
      </c>
      <c r="AS14">
        <v>1977</v>
      </c>
      <c r="AT14">
        <v>375000000000</v>
      </c>
      <c r="AU14" t="s">
        <v>66</v>
      </c>
      <c r="AV14" s="45">
        <f>AV12-AV11</f>
        <v>1.5833050595660286E-2</v>
      </c>
      <c r="AW14">
        <v>1977</v>
      </c>
      <c r="AX14">
        <v>375000000000</v>
      </c>
      <c r="AY14" t="s">
        <v>66</v>
      </c>
      <c r="AZ14" s="45">
        <f>AZ12-AZ11</f>
        <v>1.5695178687840761E-2</v>
      </c>
      <c r="BA14">
        <v>1977</v>
      </c>
      <c r="BB14">
        <v>375000000000</v>
      </c>
      <c r="BC14" t="s">
        <v>66</v>
      </c>
      <c r="BD14" s="45">
        <f>BD12-BD11</f>
        <v>1.5397884181408361E-2</v>
      </c>
      <c r="BE14">
        <v>1977</v>
      </c>
      <c r="BF14">
        <v>375000000000</v>
      </c>
      <c r="BG14" t="s">
        <v>66</v>
      </c>
      <c r="BH14" s="45">
        <f>BH12-BH11</f>
        <v>1.5359184467262421E-2</v>
      </c>
      <c r="BI14">
        <v>1977</v>
      </c>
      <c r="BJ14">
        <v>2710000000000</v>
      </c>
      <c r="BK14" t="s">
        <v>66</v>
      </c>
      <c r="BL14" s="45">
        <f>BL12-BL11</f>
        <v>1.5883449294525509E-2</v>
      </c>
      <c r="BM14">
        <v>1977</v>
      </c>
      <c r="BN14">
        <v>2710000000000</v>
      </c>
      <c r="BO14" t="s">
        <v>66</v>
      </c>
      <c r="BP14" s="45">
        <f>BP12-BP11</f>
        <v>1.5354125347644521E-2</v>
      </c>
      <c r="BQ14">
        <v>1977</v>
      </c>
      <c r="BR14">
        <v>2710000000000</v>
      </c>
      <c r="BS14" t="s">
        <v>66</v>
      </c>
      <c r="BT14" s="45">
        <f>BT12-BT11</f>
        <v>1.5793224713052834E-2</v>
      </c>
      <c r="BU14">
        <v>1977</v>
      </c>
      <c r="BV14">
        <v>2710000000000</v>
      </c>
      <c r="BW14" t="s">
        <v>66</v>
      </c>
      <c r="BX14" s="45">
        <f>BX12-BX11</f>
        <v>1.5881741130459204E-2</v>
      </c>
      <c r="BY14">
        <v>1977</v>
      </c>
      <c r="BZ14">
        <v>2710000000000</v>
      </c>
      <c r="CA14" t="s">
        <v>66</v>
      </c>
      <c r="CB14" s="45">
        <f>CB12-CB11</f>
        <v>1.5403570136626021E-2</v>
      </c>
      <c r="CC14">
        <v>1977</v>
      </c>
      <c r="CD14">
        <v>2710000000000</v>
      </c>
      <c r="CE14" t="s">
        <v>66</v>
      </c>
      <c r="CF14" s="45">
        <f>CF12-CF11</f>
        <v>1.5951210732472104E-2</v>
      </c>
      <c r="CG14">
        <v>1977</v>
      </c>
      <c r="CH14">
        <v>2710000000000</v>
      </c>
      <c r="CI14" t="s">
        <v>66</v>
      </c>
      <c r="CJ14" s="45">
        <f>CJ12-CJ11</f>
        <v>1.5688902336236821E-2</v>
      </c>
      <c r="CK14">
        <v>1977</v>
      </c>
      <c r="CL14">
        <v>2710000000000</v>
      </c>
      <c r="CM14" t="s">
        <v>66</v>
      </c>
      <c r="CN14" s="45">
        <f>CN12-CN11</f>
        <v>1.5635095567479634E-2</v>
      </c>
      <c r="CO14">
        <v>1977</v>
      </c>
      <c r="CP14">
        <v>2710000000000</v>
      </c>
      <c r="CQ14" t="s">
        <v>66</v>
      </c>
      <c r="CR14" s="45">
        <f>CR12-CR11</f>
        <v>1.5635095567479634E-2</v>
      </c>
      <c r="CS14">
        <v>1977</v>
      </c>
      <c r="CT14">
        <v>2710000000000</v>
      </c>
      <c r="CU14" t="s">
        <v>66</v>
      </c>
      <c r="CV14" s="45">
        <f>CV12-CV11</f>
        <v>1.595495900885302E-2</v>
      </c>
      <c r="CW14">
        <v>1977</v>
      </c>
      <c r="CX14">
        <v>2710000000000</v>
      </c>
      <c r="CY14" t="s">
        <v>66</v>
      </c>
      <c r="CZ14" s="45">
        <f>CZ12-CZ11</f>
        <v>1.5956575061866957E-2</v>
      </c>
      <c r="DA14">
        <v>1977</v>
      </c>
      <c r="DB14">
        <v>2710000000000</v>
      </c>
      <c r="DC14" t="s">
        <v>66</v>
      </c>
      <c r="DD14" s="45">
        <f>DD12-DD11</f>
        <v>1.5967272729180776E-2</v>
      </c>
      <c r="DE14">
        <v>1977</v>
      </c>
      <c r="DF14">
        <v>2710000000000</v>
      </c>
      <c r="DG14" t="s">
        <v>66</v>
      </c>
      <c r="DH14" s="45">
        <f>DH12-DH11</f>
        <v>1.5870479233137058E-2</v>
      </c>
      <c r="DI14">
        <v>1977</v>
      </c>
      <c r="DJ14">
        <v>2710000000000</v>
      </c>
      <c r="DK14" t="s">
        <v>66</v>
      </c>
      <c r="DL14" s="45">
        <f>DL12-DL11</f>
        <v>1.5955821271984194E-2</v>
      </c>
      <c r="DM14">
        <v>1977</v>
      </c>
      <c r="DN14">
        <v>2710000000000</v>
      </c>
      <c r="DO14" t="s">
        <v>66</v>
      </c>
      <c r="DP14" s="45">
        <f>DP12-DP11</f>
        <v>1.5934552768858301E-2</v>
      </c>
      <c r="DQ14">
        <v>1977</v>
      </c>
      <c r="DR14">
        <v>2710000000000</v>
      </c>
      <c r="DS14" t="s">
        <v>66</v>
      </c>
      <c r="DT14" s="45">
        <f>DT12-DT11</f>
        <v>1.5997220791651917E-2</v>
      </c>
      <c r="DU14">
        <v>1977</v>
      </c>
      <c r="DV14">
        <v>2710000000000</v>
      </c>
      <c r="DW14" t="s">
        <v>66</v>
      </c>
      <c r="DX14" s="45">
        <f>DX12-DX11</f>
        <v>1.6005457372929133E-2</v>
      </c>
      <c r="DY14">
        <v>1977</v>
      </c>
      <c r="DZ14">
        <v>2710000000000</v>
      </c>
      <c r="EA14" t="s">
        <v>66</v>
      </c>
      <c r="EB14" s="45">
        <f>EB12-EB11</f>
        <v>1.6018285032310786E-2</v>
      </c>
      <c r="EC14">
        <v>1977</v>
      </c>
      <c r="ED14">
        <v>2710000000000</v>
      </c>
      <c r="EE14" t="s">
        <v>66</v>
      </c>
      <c r="EF14" s="45">
        <f>EF12-EF11</f>
        <v>1.5354410704954413E-2</v>
      </c>
      <c r="EG14">
        <v>1977</v>
      </c>
      <c r="EH14">
        <v>2710000000000</v>
      </c>
    </row>
    <row r="15" spans="2:140">
      <c r="B15">
        <v>0.12627540267161994</v>
      </c>
      <c r="C15" s="44">
        <v>0.87523180834979719</v>
      </c>
      <c r="D15">
        <v>210.4458989363838</v>
      </c>
      <c r="E15">
        <v>1977</v>
      </c>
      <c r="F15">
        <v>375000000000</v>
      </c>
      <c r="G15" t="s">
        <v>67</v>
      </c>
      <c r="H15" s="45">
        <f>H11-H13</f>
        <v>1.5843037767323348E-2</v>
      </c>
      <c r="I15">
        <v>1977</v>
      </c>
      <c r="J15">
        <v>2740000000000</v>
      </c>
      <c r="K15" t="s">
        <v>67</v>
      </c>
      <c r="L15" s="45">
        <f>L11-L13</f>
        <v>1.7323382091964254E-2</v>
      </c>
      <c r="M15">
        <v>1977</v>
      </c>
      <c r="N15">
        <v>2740000000000</v>
      </c>
      <c r="O15" t="s">
        <v>67</v>
      </c>
      <c r="P15" s="45">
        <f>P11-P13</f>
        <v>1.7515974407671137E-2</v>
      </c>
      <c r="Q15">
        <v>1977</v>
      </c>
      <c r="R15">
        <v>2740000000000</v>
      </c>
      <c r="S15" t="s">
        <v>67</v>
      </c>
      <c r="T15" s="45">
        <f>T11-T13</f>
        <v>1.7404029850612041E-2</v>
      </c>
      <c r="U15">
        <v>1977</v>
      </c>
      <c r="V15">
        <v>2740000000000</v>
      </c>
      <c r="W15" t="s">
        <v>67</v>
      </c>
      <c r="X15" s="45">
        <f>X11-X13</f>
        <v>1.7046944754579518E-2</v>
      </c>
      <c r="Y15">
        <v>1977</v>
      </c>
      <c r="Z15">
        <v>2740000000000</v>
      </c>
      <c r="AA15" t="s">
        <v>67</v>
      </c>
      <c r="AB15" s="45">
        <f>AB11-AB13</f>
        <v>1.59096315159135E-2</v>
      </c>
      <c r="AC15">
        <v>1977</v>
      </c>
      <c r="AD15">
        <v>2740000000000</v>
      </c>
      <c r="AE15" t="s">
        <v>67</v>
      </c>
      <c r="AF15" s="45">
        <f>AF11-AF13</f>
        <v>1.5900744361584895E-2</v>
      </c>
      <c r="AG15">
        <v>1977</v>
      </c>
      <c r="AH15">
        <v>2740000000000</v>
      </c>
      <c r="AI15" t="s">
        <v>67</v>
      </c>
      <c r="AJ15" s="45">
        <f>AJ11-AJ13</f>
        <v>1.5940881524463241E-2</v>
      </c>
      <c r="AK15">
        <v>1977</v>
      </c>
      <c r="AL15">
        <v>2740000000000</v>
      </c>
      <c r="AM15" t="s">
        <v>67</v>
      </c>
      <c r="AN15" s="45">
        <f>AN11-AN13</f>
        <v>1.5646718925280537E-2</v>
      </c>
      <c r="AO15">
        <v>1977</v>
      </c>
      <c r="AP15">
        <v>2740000000000</v>
      </c>
      <c r="AQ15" t="s">
        <v>67</v>
      </c>
      <c r="AR15" s="45">
        <f>AR11-AR13</f>
        <v>1.609250672303103E-2</v>
      </c>
      <c r="AS15">
        <v>1977</v>
      </c>
      <c r="AT15">
        <v>2740000000000</v>
      </c>
      <c r="AU15" t="s">
        <v>67</v>
      </c>
      <c r="AV15" s="45">
        <f>AV11-AV13</f>
        <v>1.608777455093767E-2</v>
      </c>
      <c r="AW15">
        <v>1977</v>
      </c>
      <c r="AX15">
        <v>2740000000000</v>
      </c>
      <c r="AY15" t="s">
        <v>67</v>
      </c>
      <c r="AZ15" s="45">
        <f>AZ11-AZ13</f>
        <v>1.5945450603821007E-2</v>
      </c>
      <c r="BA15">
        <v>1977</v>
      </c>
      <c r="BB15">
        <v>2740000000000</v>
      </c>
      <c r="BC15" t="s">
        <v>67</v>
      </c>
      <c r="BD15" s="45">
        <f>BD11-BD13</f>
        <v>1.5638691778363412E-2</v>
      </c>
      <c r="BE15">
        <v>1977</v>
      </c>
      <c r="BF15">
        <v>2740000000000</v>
      </c>
      <c r="BG15" t="s">
        <v>67</v>
      </c>
      <c r="BH15" s="45">
        <f>BH11-BH13</f>
        <v>1.5598773693311363E-2</v>
      </c>
      <c r="BI15">
        <v>1977</v>
      </c>
      <c r="BJ15">
        <v>2740000000000</v>
      </c>
      <c r="BK15" t="s">
        <v>67</v>
      </c>
      <c r="BL15" s="45">
        <f>BL11-BL13</f>
        <v>1.6139810634943047E-2</v>
      </c>
      <c r="BM15">
        <v>1977</v>
      </c>
      <c r="BN15">
        <v>375000000000</v>
      </c>
      <c r="BO15" t="s">
        <v>67</v>
      </c>
      <c r="BP15" s="45">
        <f>BP11-BP13</f>
        <v>1.5593555530964281E-2</v>
      </c>
      <c r="BQ15">
        <v>1977</v>
      </c>
      <c r="BR15">
        <v>375000000000</v>
      </c>
      <c r="BS15" t="s">
        <v>67</v>
      </c>
      <c r="BT15" s="45">
        <f>BT11-BT13</f>
        <v>1.60466585496324E-2</v>
      </c>
      <c r="BU15">
        <v>1977</v>
      </c>
      <c r="BV15">
        <v>375000000000</v>
      </c>
      <c r="BW15" t="s">
        <v>67</v>
      </c>
      <c r="BX15" s="45">
        <f>BX11-BX13</f>
        <v>1.6138046887680266E-2</v>
      </c>
      <c r="BY15">
        <v>1977</v>
      </c>
      <c r="BZ15">
        <v>375000000000</v>
      </c>
      <c r="CA15" t="s">
        <v>67</v>
      </c>
      <c r="CB15" s="45">
        <f>CB11-CB13</f>
        <v>1.5644557007142484E-2</v>
      </c>
      <c r="CC15">
        <v>1977</v>
      </c>
      <c r="CD15">
        <v>375000000000</v>
      </c>
      <c r="CE15" t="s">
        <v>67</v>
      </c>
      <c r="CF15" s="45">
        <f>CF11-CF13</f>
        <v>1.6209781951708746E-2</v>
      </c>
      <c r="CG15">
        <v>1977</v>
      </c>
      <c r="CH15">
        <v>375000000000</v>
      </c>
      <c r="CI15" t="s">
        <v>67</v>
      </c>
      <c r="CJ15" s="45">
        <f>CJ11-CJ13</f>
        <v>1.5938972530695636E-2</v>
      </c>
      <c r="CK15">
        <v>1977</v>
      </c>
      <c r="CL15">
        <v>375000000000</v>
      </c>
      <c r="CM15" t="s">
        <v>67</v>
      </c>
      <c r="CN15" s="45">
        <f>CN11-CN13</f>
        <v>1.5883439806191307E-2</v>
      </c>
      <c r="CO15">
        <v>1977</v>
      </c>
      <c r="CP15">
        <v>375000000000</v>
      </c>
      <c r="CQ15" t="s">
        <v>67</v>
      </c>
      <c r="CR15" s="45">
        <f>CR11-CR13</f>
        <v>1.5883439806191307E-2</v>
      </c>
      <c r="CS15">
        <v>1977</v>
      </c>
      <c r="CT15">
        <v>375000000000</v>
      </c>
      <c r="CU15" t="s">
        <v>67</v>
      </c>
      <c r="CV15" s="45">
        <f>CV11-CV13</f>
        <v>1.6213652750550478E-2</v>
      </c>
      <c r="CW15">
        <v>1977</v>
      </c>
      <c r="CX15">
        <v>375000000000</v>
      </c>
      <c r="CY15" t="s">
        <v>67</v>
      </c>
      <c r="CZ15" s="45">
        <f>CZ11-CZ13</f>
        <v>1.6215321637687796E-2</v>
      </c>
      <c r="DA15">
        <v>1977</v>
      </c>
      <c r="DB15">
        <v>375000000000</v>
      </c>
      <c r="DC15" t="s">
        <v>67</v>
      </c>
      <c r="DD15" s="45">
        <f>DD11-DD13</f>
        <v>1.6226369185423348E-2</v>
      </c>
      <c r="DE15">
        <v>1977</v>
      </c>
      <c r="DF15">
        <v>375000000000</v>
      </c>
      <c r="DG15" t="s">
        <v>67</v>
      </c>
      <c r="DH15" s="45">
        <f>DH11-DH13</f>
        <v>1.6126418684538874E-2</v>
      </c>
      <c r="DI15">
        <v>1977</v>
      </c>
      <c r="DJ15">
        <v>375000000000</v>
      </c>
      <c r="DK15" t="s">
        <v>67</v>
      </c>
      <c r="DL15" s="45">
        <f>DL11-DL13</f>
        <v>1.6214543203235954E-2</v>
      </c>
      <c r="DM15">
        <v>1977</v>
      </c>
      <c r="DN15">
        <v>375000000000</v>
      </c>
      <c r="DO15" t="s">
        <v>67</v>
      </c>
      <c r="DP15" s="45">
        <f>DP11-DP13</f>
        <v>1.6192579834670831E-2</v>
      </c>
      <c r="DQ15">
        <v>1977</v>
      </c>
      <c r="DR15">
        <v>375000000000</v>
      </c>
      <c r="DS15" t="s">
        <v>67</v>
      </c>
      <c r="DT15" s="45">
        <f>DT11-DT13</f>
        <v>1.6257298013941296E-2</v>
      </c>
      <c r="DU15">
        <v>1977</v>
      </c>
      <c r="DV15">
        <v>375000000000</v>
      </c>
      <c r="DW15" t="s">
        <v>67</v>
      </c>
      <c r="DX15" s="45">
        <f>DX11-DX13</f>
        <v>1.6265804664316888E-2</v>
      </c>
      <c r="DY15">
        <v>1977</v>
      </c>
      <c r="DZ15">
        <v>375000000000</v>
      </c>
      <c r="EA15" t="s">
        <v>67</v>
      </c>
      <c r="EB15" s="45">
        <f>EB11-EB13</f>
        <v>1.627905321320948E-2</v>
      </c>
      <c r="EC15">
        <v>1977</v>
      </c>
      <c r="ED15">
        <v>375000000000</v>
      </c>
      <c r="EE15" t="s">
        <v>67</v>
      </c>
      <c r="EF15" s="45">
        <f>EF11-EF13</f>
        <v>1.5593849857578862E-2</v>
      </c>
      <c r="EG15">
        <v>1977</v>
      </c>
      <c r="EH15">
        <v>375000000000</v>
      </c>
    </row>
    <row r="16" spans="2:140">
      <c r="B16">
        <v>0.12568285699619453</v>
      </c>
      <c r="C16" s="44">
        <v>0.88164770913914048</v>
      </c>
      <c r="D16">
        <v>223.48051805156348</v>
      </c>
      <c r="E16">
        <v>1977</v>
      </c>
      <c r="F16">
        <v>2740000000000</v>
      </c>
      <c r="G16" t="s">
        <v>68</v>
      </c>
      <c r="H16" s="46">
        <f>AVERAGE(H14:H15)</f>
        <v>1.5719491646476666E-2</v>
      </c>
      <c r="I16">
        <v>1978</v>
      </c>
      <c r="J16">
        <v>837000000000</v>
      </c>
      <c r="K16" t="s">
        <v>68</v>
      </c>
      <c r="L16" s="46">
        <f>AVERAGE(L14:L15)</f>
        <v>1.7175883850985951E-2</v>
      </c>
      <c r="M16">
        <v>1978</v>
      </c>
      <c r="N16">
        <v>837000000000</v>
      </c>
      <c r="O16" t="s">
        <v>68</v>
      </c>
      <c r="P16" s="46">
        <f>AVERAGE(P14:P15)</f>
        <v>1.7365206781500331E-2</v>
      </c>
      <c r="Q16">
        <v>1978</v>
      </c>
      <c r="R16">
        <v>837000000000</v>
      </c>
      <c r="S16" t="s">
        <v>68</v>
      </c>
      <c r="T16" s="46">
        <f>AVERAGE(T14:T15)</f>
        <v>1.7255166846047554E-2</v>
      </c>
      <c r="U16">
        <v>1978</v>
      </c>
      <c r="V16">
        <v>837000000000</v>
      </c>
      <c r="W16" t="s">
        <v>68</v>
      </c>
      <c r="X16" s="46">
        <f>AVERAGE(X14:X15)</f>
        <v>1.6904077637984613E-2</v>
      </c>
      <c r="Y16">
        <v>1978</v>
      </c>
      <c r="Z16">
        <v>837000000000</v>
      </c>
      <c r="AA16" t="s">
        <v>68</v>
      </c>
      <c r="AB16" s="46">
        <f>AVERAGE(AB14:AB15)</f>
        <v>1.578505274422063E-2</v>
      </c>
      <c r="AC16">
        <v>1978</v>
      </c>
      <c r="AD16">
        <v>837000000000</v>
      </c>
      <c r="AE16" t="s">
        <v>68</v>
      </c>
      <c r="AF16" s="46">
        <f>AVERAGE(AF14:AF15)</f>
        <v>1.5776303645149203E-2</v>
      </c>
      <c r="AG16">
        <v>1978</v>
      </c>
      <c r="AH16">
        <v>837000000000</v>
      </c>
      <c r="AI16" t="s">
        <v>68</v>
      </c>
      <c r="AJ16" s="46">
        <f>AVERAGE(AJ14:AJ15)</f>
        <v>1.5815816709196726E-2</v>
      </c>
      <c r="AK16">
        <v>1978</v>
      </c>
      <c r="AL16">
        <v>837000000000</v>
      </c>
      <c r="AM16" t="s">
        <v>68</v>
      </c>
      <c r="AN16" s="46">
        <f>AVERAGE(AN14:AN15)</f>
        <v>1.5526192441701066E-2</v>
      </c>
      <c r="AO16">
        <v>1978</v>
      </c>
      <c r="AP16">
        <v>837000000000</v>
      </c>
      <c r="AQ16" t="s">
        <v>68</v>
      </c>
      <c r="AR16" s="46">
        <f>AVERAGE(AR14:AR15)</f>
        <v>1.5965070400022957E-2</v>
      </c>
      <c r="AS16">
        <v>1978</v>
      </c>
      <c r="AT16">
        <v>837000000000</v>
      </c>
      <c r="AU16" t="s">
        <v>68</v>
      </c>
      <c r="AV16" s="46">
        <f>AVERAGE(AV14:AV15)</f>
        <v>1.5960412573298978E-2</v>
      </c>
      <c r="AW16">
        <v>1978</v>
      </c>
      <c r="AX16">
        <v>837000000000</v>
      </c>
      <c r="AY16" t="s">
        <v>68</v>
      </c>
      <c r="AZ16" s="46">
        <f>AVERAGE(AZ14:AZ15)</f>
        <v>1.5820314645830884E-2</v>
      </c>
      <c r="BA16">
        <v>1978</v>
      </c>
      <c r="BB16">
        <v>837000000000</v>
      </c>
      <c r="BC16" t="s">
        <v>68</v>
      </c>
      <c r="BD16" s="46">
        <f>AVERAGE(BD14:BD15)</f>
        <v>1.5518287979885886E-2</v>
      </c>
      <c r="BE16">
        <v>1978</v>
      </c>
      <c r="BF16">
        <v>837000000000</v>
      </c>
      <c r="BG16" t="s">
        <v>68</v>
      </c>
      <c r="BH16" s="46">
        <f>AVERAGE(BH14:BH15)</f>
        <v>1.5478979080286892E-2</v>
      </c>
      <c r="BI16">
        <v>1978</v>
      </c>
      <c r="BJ16">
        <v>837000000000</v>
      </c>
      <c r="BK16" t="s">
        <v>68</v>
      </c>
      <c r="BL16" s="46">
        <f>AVERAGE(BL14:BL15)</f>
        <v>1.6011629964734278E-2</v>
      </c>
      <c r="BM16">
        <v>1978</v>
      </c>
      <c r="BN16">
        <v>837000000000</v>
      </c>
      <c r="BO16" t="s">
        <v>68</v>
      </c>
      <c r="BP16" s="46">
        <f>AVERAGE(BP14:BP15)</f>
        <v>1.5473840439304401E-2</v>
      </c>
      <c r="BQ16">
        <v>1977</v>
      </c>
      <c r="BR16">
        <v>2740000000000</v>
      </c>
      <c r="BS16" t="s">
        <v>68</v>
      </c>
      <c r="BT16" s="46">
        <f>AVERAGE(BT14:BT15)</f>
        <v>1.5919941631342617E-2</v>
      </c>
      <c r="BU16">
        <v>1977</v>
      </c>
      <c r="BV16">
        <v>2740000000000</v>
      </c>
      <c r="BW16" t="s">
        <v>68</v>
      </c>
      <c r="BX16" s="46">
        <f>AVERAGE(BX14:BX15)</f>
        <v>1.6009894009069735E-2</v>
      </c>
      <c r="BY16">
        <v>1977</v>
      </c>
      <c r="BZ16">
        <v>2740000000000</v>
      </c>
      <c r="CA16" t="s">
        <v>68</v>
      </c>
      <c r="CB16" s="46">
        <f>AVERAGE(CB14:CB15)</f>
        <v>1.5524063571884253E-2</v>
      </c>
      <c r="CC16">
        <v>1977</v>
      </c>
      <c r="CD16">
        <v>2740000000000</v>
      </c>
      <c r="CE16" t="s">
        <v>68</v>
      </c>
      <c r="CF16" s="46">
        <f>AVERAGE(CF14:CF15)</f>
        <v>1.6080496342090425E-2</v>
      </c>
      <c r="CG16">
        <v>1977</v>
      </c>
      <c r="CH16">
        <v>2740000000000</v>
      </c>
      <c r="CI16" t="s">
        <v>68</v>
      </c>
      <c r="CJ16" s="46">
        <f>AVERAGE(CJ14:CJ15)</f>
        <v>1.5813937433466228E-2</v>
      </c>
      <c r="CK16">
        <v>1977</v>
      </c>
      <c r="CL16">
        <v>2740000000000</v>
      </c>
      <c r="CM16" t="s">
        <v>68</v>
      </c>
      <c r="CN16" s="46">
        <f>AVERAGE(CN14:CN15)</f>
        <v>1.5759267686835471E-2</v>
      </c>
      <c r="CO16">
        <v>1977</v>
      </c>
      <c r="CP16">
        <v>2740000000000</v>
      </c>
      <c r="CQ16" t="s">
        <v>68</v>
      </c>
      <c r="CR16" s="46">
        <f>AVERAGE(CR14:CR15)</f>
        <v>1.5759267686835471E-2</v>
      </c>
      <c r="CS16">
        <v>1977</v>
      </c>
      <c r="CT16">
        <v>2740000000000</v>
      </c>
      <c r="CU16" t="s">
        <v>68</v>
      </c>
      <c r="CV16" s="46">
        <f>AVERAGE(CV14:CV15)</f>
        <v>1.6084305879701749E-2</v>
      </c>
      <c r="CW16">
        <v>1977</v>
      </c>
      <c r="CX16">
        <v>2740000000000</v>
      </c>
      <c r="CY16" t="s">
        <v>68</v>
      </c>
      <c r="CZ16" s="46">
        <f>AVERAGE(CZ14:CZ15)</f>
        <v>1.6085948349777376E-2</v>
      </c>
      <c r="DA16">
        <v>1977</v>
      </c>
      <c r="DB16">
        <v>2740000000000</v>
      </c>
      <c r="DC16" t="s">
        <v>68</v>
      </c>
      <c r="DD16" s="46">
        <f>AVERAGE(DD14:DD15)</f>
        <v>1.6096820957302062E-2</v>
      </c>
      <c r="DE16">
        <v>1977</v>
      </c>
      <c r="DF16">
        <v>2740000000000</v>
      </c>
      <c r="DG16" t="s">
        <v>68</v>
      </c>
      <c r="DH16" s="46">
        <f>AVERAGE(DH14:DH15)</f>
        <v>1.5998448958837966E-2</v>
      </c>
      <c r="DI16">
        <v>1977</v>
      </c>
      <c r="DJ16">
        <v>2740000000000</v>
      </c>
      <c r="DK16" t="s">
        <v>68</v>
      </c>
      <c r="DL16" s="46">
        <f>AVERAGE(DL14:DL15)</f>
        <v>1.6085182237610074E-2</v>
      </c>
      <c r="DM16">
        <v>1977</v>
      </c>
      <c r="DN16">
        <v>2740000000000</v>
      </c>
      <c r="DO16" t="s">
        <v>68</v>
      </c>
      <c r="DP16" s="46">
        <f>AVERAGE(DP14:DP15)</f>
        <v>1.6063566301764566E-2</v>
      </c>
      <c r="DQ16">
        <v>1977</v>
      </c>
      <c r="DR16">
        <v>2740000000000</v>
      </c>
      <c r="DS16" t="s">
        <v>68</v>
      </c>
      <c r="DT16" s="46">
        <f>AVERAGE(DT14:DT15)</f>
        <v>1.6127259402796607E-2</v>
      </c>
      <c r="DU16">
        <v>1977</v>
      </c>
      <c r="DV16">
        <v>2740000000000</v>
      </c>
      <c r="DW16" t="s">
        <v>68</v>
      </c>
      <c r="DX16" s="46">
        <f>AVERAGE(DX14:DX15)</f>
        <v>1.613563101862301E-2</v>
      </c>
      <c r="DY16">
        <v>1977</v>
      </c>
      <c r="DZ16">
        <v>2740000000000</v>
      </c>
      <c r="EA16" t="s">
        <v>68</v>
      </c>
      <c r="EB16" s="46">
        <f>AVERAGE(EB14:EB15)</f>
        <v>1.6148669122760133E-2</v>
      </c>
      <c r="EC16">
        <v>1977</v>
      </c>
      <c r="ED16">
        <v>2740000000000</v>
      </c>
      <c r="EE16" t="s">
        <v>68</v>
      </c>
      <c r="EF16" s="46">
        <f>AVERAGE(EF14:EF15)</f>
        <v>1.5474130281266638E-2</v>
      </c>
      <c r="EG16">
        <v>1977</v>
      </c>
      <c r="EH16">
        <v>2740000000000</v>
      </c>
    </row>
    <row r="17" spans="2:138">
      <c r="B17">
        <v>0.12604378005615258</v>
      </c>
      <c r="C17" s="44">
        <v>0.8761326481171986</v>
      </c>
      <c r="D17">
        <v>212.19456978772632</v>
      </c>
      <c r="E17">
        <v>1978</v>
      </c>
      <c r="F17">
        <v>837000000000</v>
      </c>
      <c r="G17" t="s">
        <v>69</v>
      </c>
      <c r="H17">
        <f>TINV(0.3173,H5)</f>
        <v>1.0164137033567413</v>
      </c>
      <c r="I17">
        <v>1982</v>
      </c>
      <c r="J17">
        <v>952000000000</v>
      </c>
      <c r="K17" t="s">
        <v>69</v>
      </c>
      <c r="L17">
        <f>TINV(0.3173,L5)</f>
        <v>1.0169692107418404</v>
      </c>
      <c r="M17">
        <v>1982</v>
      </c>
      <c r="N17">
        <v>952000000000</v>
      </c>
      <c r="O17" t="s">
        <v>69</v>
      </c>
      <c r="P17">
        <f>TINV(0.3173,P5)</f>
        <v>1.0169692107418404</v>
      </c>
      <c r="Q17">
        <v>1982</v>
      </c>
      <c r="R17">
        <v>952000000000</v>
      </c>
      <c r="S17" t="s">
        <v>69</v>
      </c>
      <c r="T17">
        <f>TINV(0.3173,T5)</f>
        <v>1.0169692107418404</v>
      </c>
      <c r="U17">
        <v>1982</v>
      </c>
      <c r="V17">
        <v>952000000000</v>
      </c>
      <c r="W17" t="s">
        <v>69</v>
      </c>
      <c r="X17">
        <f>TINV(0.3173,X5)</f>
        <v>1.0169692107418404</v>
      </c>
      <c r="Y17">
        <v>1982</v>
      </c>
      <c r="Z17">
        <v>952000000000</v>
      </c>
      <c r="AA17" t="s">
        <v>69</v>
      </c>
      <c r="AB17">
        <f>TINV(0.3173,AB5)</f>
        <v>1.0169692107418404</v>
      </c>
      <c r="AC17">
        <v>1982</v>
      </c>
      <c r="AD17">
        <v>952000000000</v>
      </c>
      <c r="AE17" t="s">
        <v>69</v>
      </c>
      <c r="AF17">
        <f>TINV(0.3173,AF5)</f>
        <v>1.0169692107418404</v>
      </c>
      <c r="AG17">
        <v>1982</v>
      </c>
      <c r="AH17">
        <v>952000000000</v>
      </c>
      <c r="AI17" t="s">
        <v>69</v>
      </c>
      <c r="AJ17">
        <f>TINV(0.3173,AJ5)</f>
        <v>1.0169692107418404</v>
      </c>
      <c r="AK17">
        <v>1982</v>
      </c>
      <c r="AL17">
        <v>952000000000</v>
      </c>
      <c r="AM17" t="s">
        <v>69</v>
      </c>
      <c r="AN17">
        <f>TINV(0.3173,AN5)</f>
        <v>1.0169692107418404</v>
      </c>
      <c r="AO17">
        <v>1982</v>
      </c>
      <c r="AP17">
        <v>952000000000</v>
      </c>
      <c r="AQ17" t="s">
        <v>69</v>
      </c>
      <c r="AR17">
        <f>TINV(0.3173,AR5)</f>
        <v>1.0169692107418404</v>
      </c>
      <c r="AS17">
        <v>1982</v>
      </c>
      <c r="AT17">
        <v>952000000000</v>
      </c>
      <c r="AU17" t="s">
        <v>69</v>
      </c>
      <c r="AV17">
        <f>TINV(0.3173,AV5)</f>
        <v>1.0169692107418404</v>
      </c>
      <c r="AW17">
        <v>1982</v>
      </c>
      <c r="AX17">
        <v>952000000000</v>
      </c>
      <c r="AY17" t="s">
        <v>69</v>
      </c>
      <c r="AZ17">
        <f>TINV(0.3173,AZ5)</f>
        <v>1.0169692107418404</v>
      </c>
      <c r="BA17">
        <v>1982</v>
      </c>
      <c r="BB17">
        <v>952000000000</v>
      </c>
      <c r="BC17" t="s">
        <v>69</v>
      </c>
      <c r="BD17">
        <f>TINV(0.3173,BD5)</f>
        <v>1.0169692107418404</v>
      </c>
      <c r="BE17">
        <v>1982</v>
      </c>
      <c r="BF17">
        <v>952000000000</v>
      </c>
      <c r="BG17" t="s">
        <v>69</v>
      </c>
      <c r="BH17">
        <f>TINV(0.3173,BH5)</f>
        <v>1.0169692107418404</v>
      </c>
      <c r="BI17">
        <v>1982</v>
      </c>
      <c r="BJ17">
        <v>952000000000</v>
      </c>
      <c r="BK17" t="s">
        <v>69</v>
      </c>
      <c r="BL17">
        <f>TINV(0.3173,BL5)</f>
        <v>1.0169692107418404</v>
      </c>
      <c r="BM17">
        <v>1982</v>
      </c>
      <c r="BN17">
        <v>952000000000</v>
      </c>
      <c r="BO17" t="s">
        <v>69</v>
      </c>
      <c r="BP17">
        <f>TINV(0.3173,BP5)</f>
        <v>1.0169692107418404</v>
      </c>
      <c r="BQ17">
        <v>1982</v>
      </c>
      <c r="BR17">
        <v>952000000000</v>
      </c>
      <c r="BS17" t="s">
        <v>69</v>
      </c>
      <c r="BT17">
        <f>TINV(0.3173,BT5)</f>
        <v>1.0169692107418404</v>
      </c>
      <c r="BU17">
        <v>1978</v>
      </c>
      <c r="BV17">
        <v>837000000000</v>
      </c>
      <c r="BW17" t="s">
        <v>69</v>
      </c>
      <c r="BX17">
        <f>TINV(0.3173,BX5)</f>
        <v>1.0169692107418404</v>
      </c>
      <c r="BY17">
        <v>1978</v>
      </c>
      <c r="BZ17">
        <v>837000000000</v>
      </c>
      <c r="CA17" t="s">
        <v>69</v>
      </c>
      <c r="CB17">
        <f>TINV(0.3173,CB5)</f>
        <v>1.0169692107418404</v>
      </c>
      <c r="CC17">
        <v>1978</v>
      </c>
      <c r="CD17">
        <v>837000000000</v>
      </c>
      <c r="CE17" t="s">
        <v>69</v>
      </c>
      <c r="CF17">
        <f>TINV(0.3173,CF5)</f>
        <v>1.0169692107418404</v>
      </c>
      <c r="CG17">
        <v>1978</v>
      </c>
      <c r="CH17">
        <v>837000000000</v>
      </c>
      <c r="CI17" t="s">
        <v>69</v>
      </c>
      <c r="CJ17">
        <f>TINV(0.3173,CJ5)</f>
        <v>1.0169692107418404</v>
      </c>
      <c r="CK17">
        <v>1978</v>
      </c>
      <c r="CL17">
        <v>837000000000</v>
      </c>
      <c r="CM17" t="s">
        <v>69</v>
      </c>
      <c r="CN17">
        <f>TINV(0.3173,CN5)</f>
        <v>1.0169692107418404</v>
      </c>
      <c r="CO17">
        <v>1978</v>
      </c>
      <c r="CP17">
        <v>837000000000</v>
      </c>
      <c r="CQ17" t="s">
        <v>69</v>
      </c>
      <c r="CR17">
        <f>TINV(0.3173,CR5)</f>
        <v>1.0169692107418404</v>
      </c>
      <c r="CS17">
        <v>1978</v>
      </c>
      <c r="CT17">
        <v>837000000000</v>
      </c>
      <c r="CU17" t="s">
        <v>69</v>
      </c>
      <c r="CV17">
        <f>TINV(0.3173,CV5)</f>
        <v>1.0169692107418404</v>
      </c>
      <c r="CW17">
        <v>1978</v>
      </c>
      <c r="CX17">
        <v>837000000000</v>
      </c>
      <c r="CY17" t="s">
        <v>69</v>
      </c>
      <c r="CZ17">
        <f>TINV(0.3173,CZ5)</f>
        <v>1.0169692107418404</v>
      </c>
      <c r="DA17">
        <v>1978</v>
      </c>
      <c r="DB17">
        <v>837000000000</v>
      </c>
      <c r="DC17" t="s">
        <v>69</v>
      </c>
      <c r="DD17">
        <f>TINV(0.3173,DD5)</f>
        <v>1.0169692107418404</v>
      </c>
      <c r="DE17">
        <v>1978</v>
      </c>
      <c r="DF17">
        <v>837000000000</v>
      </c>
      <c r="DG17" t="s">
        <v>69</v>
      </c>
      <c r="DH17">
        <f>TINV(0.3173,DH5)</f>
        <v>1.0169692107418404</v>
      </c>
      <c r="DI17">
        <v>1978</v>
      </c>
      <c r="DJ17">
        <v>837000000000</v>
      </c>
      <c r="DK17" t="s">
        <v>69</v>
      </c>
      <c r="DL17">
        <f>TINV(0.3173,DL5)</f>
        <v>1.0169692107418404</v>
      </c>
      <c r="DM17">
        <v>1978</v>
      </c>
      <c r="DN17">
        <v>837000000000</v>
      </c>
      <c r="DO17" t="s">
        <v>69</v>
      </c>
      <c r="DP17">
        <f>TINV(0.3173,DP5)</f>
        <v>1.0169692107418404</v>
      </c>
      <c r="DQ17">
        <v>1978</v>
      </c>
      <c r="DR17">
        <v>837000000000</v>
      </c>
      <c r="DS17" t="s">
        <v>69</v>
      </c>
      <c r="DT17">
        <f>TINV(0.3173,DT5)</f>
        <v>1.0169692107418404</v>
      </c>
      <c r="DU17">
        <v>1978</v>
      </c>
      <c r="DV17">
        <v>837000000000</v>
      </c>
      <c r="DW17" t="s">
        <v>69</v>
      </c>
      <c r="DX17">
        <f>TINV(0.3173,DX5)</f>
        <v>1.0169692107418404</v>
      </c>
      <c r="DY17">
        <v>1978</v>
      </c>
      <c r="DZ17">
        <v>837000000000</v>
      </c>
      <c r="EA17" t="s">
        <v>69</v>
      </c>
      <c r="EB17">
        <f>TINV(0.3173,EB5)</f>
        <v>1.0169692107418404</v>
      </c>
      <c r="EC17">
        <v>1978</v>
      </c>
      <c r="ED17">
        <v>837000000000</v>
      </c>
      <c r="EE17" t="s">
        <v>69</v>
      </c>
      <c r="EF17">
        <f>TINV(0.3173,EF5)</f>
        <v>1.0169692107418404</v>
      </c>
      <c r="EG17">
        <v>1978</v>
      </c>
      <c r="EH17">
        <v>837000000000</v>
      </c>
    </row>
    <row r="18" spans="2:138">
      <c r="B18">
        <v>0.12608557083534644</v>
      </c>
      <c r="C18" s="44">
        <v>0.87496813100221527</v>
      </c>
      <c r="D18">
        <v>209.93882712040013</v>
      </c>
      <c r="E18">
        <v>1982</v>
      </c>
      <c r="F18">
        <v>952000000000</v>
      </c>
      <c r="G18" t="s">
        <v>70</v>
      </c>
      <c r="H18">
        <f>H17*G3</f>
        <v>8.6993904437857438E-3</v>
      </c>
      <c r="I18">
        <v>1983</v>
      </c>
      <c r="J18">
        <v>48900000000</v>
      </c>
      <c r="K18" t="s">
        <v>70</v>
      </c>
      <c r="L18">
        <f>L17*K3</f>
        <v>9.4615380255492539E-3</v>
      </c>
      <c r="M18">
        <v>1983</v>
      </c>
      <c r="N18">
        <v>48900000000</v>
      </c>
      <c r="O18" t="s">
        <v>70</v>
      </c>
      <c r="P18">
        <f>P17*O3</f>
        <v>9.5929791563737331E-3</v>
      </c>
      <c r="Q18">
        <v>1983</v>
      </c>
      <c r="R18">
        <v>48900000000</v>
      </c>
      <c r="S18" t="s">
        <v>70</v>
      </c>
      <c r="T18">
        <f>T17*S3</f>
        <v>9.525475476648915E-3</v>
      </c>
      <c r="U18">
        <v>1983</v>
      </c>
      <c r="V18">
        <v>48900000000</v>
      </c>
      <c r="W18" t="s">
        <v>70</v>
      </c>
      <c r="X18">
        <f>X17*W3</f>
        <v>9.3695374605454584E-3</v>
      </c>
      <c r="Y18">
        <v>1983</v>
      </c>
      <c r="Z18">
        <v>48900000000</v>
      </c>
      <c r="AA18" t="s">
        <v>70</v>
      </c>
      <c r="AB18">
        <f>AB17*AA3</f>
        <v>8.6657154004830053E-3</v>
      </c>
      <c r="AC18">
        <v>1983</v>
      </c>
      <c r="AD18">
        <v>48900000000</v>
      </c>
      <c r="AE18" t="s">
        <v>70</v>
      </c>
      <c r="AF18">
        <f>AF17*AE3</f>
        <v>8.7520965147495529E-3</v>
      </c>
      <c r="AG18">
        <v>1983</v>
      </c>
      <c r="AH18">
        <v>48900000000</v>
      </c>
      <c r="AI18" t="s">
        <v>70</v>
      </c>
      <c r="AJ18">
        <f>AJ17*AI3</f>
        <v>8.7585826276213776E-3</v>
      </c>
      <c r="AK18">
        <v>1983</v>
      </c>
      <c r="AL18">
        <v>48900000000</v>
      </c>
      <c r="AM18" t="s">
        <v>70</v>
      </c>
      <c r="AN18">
        <f>AN17*AM3</f>
        <v>8.587016035136159E-3</v>
      </c>
      <c r="AO18">
        <v>1983</v>
      </c>
      <c r="AP18">
        <v>48900000000</v>
      </c>
      <c r="AQ18" t="s">
        <v>70</v>
      </c>
      <c r="AR18">
        <f>AR17*AQ3</f>
        <v>8.8275698645591157E-3</v>
      </c>
      <c r="AS18">
        <v>1983</v>
      </c>
      <c r="AT18">
        <v>48900000000</v>
      </c>
      <c r="AU18" t="s">
        <v>70</v>
      </c>
      <c r="AV18">
        <f>AV17*AU3</f>
        <v>8.8248227931196355E-3</v>
      </c>
      <c r="AW18">
        <v>1983</v>
      </c>
      <c r="AX18">
        <v>48900000000</v>
      </c>
      <c r="AY18" t="s">
        <v>70</v>
      </c>
      <c r="AZ18">
        <f>AZ17*AY3</f>
        <v>8.7487818111403031E-3</v>
      </c>
      <c r="BA18">
        <v>1983</v>
      </c>
      <c r="BB18">
        <v>48900000000</v>
      </c>
      <c r="BC18" t="s">
        <v>70</v>
      </c>
      <c r="BD18">
        <f>BD17*BC3</f>
        <v>8.5769616310058458E-3</v>
      </c>
      <c r="BE18">
        <v>1983</v>
      </c>
      <c r="BF18">
        <v>48900000000</v>
      </c>
      <c r="BG18" t="s">
        <v>70</v>
      </c>
      <c r="BH18">
        <f>BH17*BG3</f>
        <v>8.552825569807871E-3</v>
      </c>
      <c r="BI18">
        <v>1983</v>
      </c>
      <c r="BJ18">
        <v>48900000000</v>
      </c>
      <c r="BK18" t="s">
        <v>70</v>
      </c>
      <c r="BL18">
        <f>BL17*BK3</f>
        <v>8.8523042756427431E-3</v>
      </c>
      <c r="BM18">
        <v>1983</v>
      </c>
      <c r="BN18">
        <v>48900000000</v>
      </c>
      <c r="BO18" t="s">
        <v>70</v>
      </c>
      <c r="BP18">
        <f>BP17*BO3</f>
        <v>8.5499586498568488E-3</v>
      </c>
      <c r="BQ18">
        <v>1983</v>
      </c>
      <c r="BR18">
        <v>48900000000</v>
      </c>
      <c r="BS18" t="s">
        <v>70</v>
      </c>
      <c r="BT18">
        <f>BT17*BS3</f>
        <v>8.7995829779283861E-3</v>
      </c>
      <c r="BU18">
        <v>1983</v>
      </c>
      <c r="BV18">
        <v>48900000000</v>
      </c>
      <c r="BW18" t="s">
        <v>70</v>
      </c>
      <c r="BX18">
        <f>BX17*BW3</f>
        <v>8.8496645792248557E-3</v>
      </c>
      <c r="BY18">
        <v>1982</v>
      </c>
      <c r="BZ18">
        <v>952000000000</v>
      </c>
      <c r="CA18" t="s">
        <v>70</v>
      </c>
      <c r="CB18">
        <f>CB17*CA3</f>
        <v>8.593174899403996E-3</v>
      </c>
      <c r="CC18">
        <v>1982</v>
      </c>
      <c r="CD18">
        <v>952000000000</v>
      </c>
      <c r="CE18" t="s">
        <v>70</v>
      </c>
      <c r="CF18">
        <f>CF17*CE3</f>
        <v>8.8916242337583641E-3</v>
      </c>
      <c r="CG18">
        <v>1982</v>
      </c>
      <c r="CH18">
        <v>952000000000</v>
      </c>
      <c r="CI18" t="s">
        <v>70</v>
      </c>
      <c r="CJ18">
        <f>CJ17*CI3</f>
        <v>8.7515307824464449E-3</v>
      </c>
      <c r="CK18">
        <v>1982</v>
      </c>
      <c r="CL18">
        <v>952000000000</v>
      </c>
      <c r="CM18" t="s">
        <v>70</v>
      </c>
      <c r="CN18">
        <f>CN17*CM3</f>
        <v>8.722528406744692E-3</v>
      </c>
      <c r="CO18">
        <v>1982</v>
      </c>
      <c r="CP18">
        <v>952000000000</v>
      </c>
      <c r="CQ18" t="s">
        <v>70</v>
      </c>
      <c r="CR18">
        <f>CR17*CQ3</f>
        <v>8.722528406744692E-3</v>
      </c>
      <c r="CS18">
        <v>1982</v>
      </c>
      <c r="CT18">
        <v>952000000000</v>
      </c>
      <c r="CU18" t="s">
        <v>70</v>
      </c>
      <c r="CV18">
        <f>CV17*CU3</f>
        <v>8.8914998420973265E-3</v>
      </c>
      <c r="CW18">
        <v>1982</v>
      </c>
      <c r="CX18">
        <v>952000000000</v>
      </c>
      <c r="CY18" t="s">
        <v>70</v>
      </c>
      <c r="CZ18">
        <f>CZ17*CY3</f>
        <v>8.8925253969609798E-3</v>
      </c>
      <c r="DA18">
        <v>1982</v>
      </c>
      <c r="DB18">
        <v>952000000000</v>
      </c>
      <c r="DC18" t="s">
        <v>70</v>
      </c>
      <c r="DD18">
        <f>DD17*DC3</f>
        <v>8.8997411830349475E-3</v>
      </c>
      <c r="DE18">
        <v>1982</v>
      </c>
      <c r="DF18">
        <v>952000000000</v>
      </c>
      <c r="DG18" t="s">
        <v>70</v>
      </c>
      <c r="DH18">
        <f>DH17*DG3</f>
        <v>8.8408269920171624E-3</v>
      </c>
      <c r="DI18">
        <v>1982</v>
      </c>
      <c r="DJ18">
        <v>952000000000</v>
      </c>
      <c r="DK18" t="s">
        <v>70</v>
      </c>
      <c r="DL18">
        <f>DL17*DK3</f>
        <v>8.8970924502685018E-3</v>
      </c>
      <c r="DM18">
        <v>1982</v>
      </c>
      <c r="DN18">
        <v>952000000000</v>
      </c>
      <c r="DO18" t="s">
        <v>70</v>
      </c>
      <c r="DP18">
        <f>DP17*DO3</f>
        <v>8.8771633740351713E-3</v>
      </c>
      <c r="DQ18">
        <v>1982</v>
      </c>
      <c r="DR18">
        <v>952000000000</v>
      </c>
      <c r="DS18" t="s">
        <v>70</v>
      </c>
      <c r="DT18">
        <f>DT17*DS3</f>
        <v>8.9174877086465806E-3</v>
      </c>
      <c r="DU18">
        <v>1982</v>
      </c>
      <c r="DV18">
        <v>952000000000</v>
      </c>
      <c r="DW18" t="s">
        <v>70</v>
      </c>
      <c r="DX18">
        <f>DX17*DW3</f>
        <v>8.9227356551519477E-3</v>
      </c>
      <c r="DY18">
        <v>1982</v>
      </c>
      <c r="DZ18">
        <v>952000000000</v>
      </c>
      <c r="EA18" t="s">
        <v>70</v>
      </c>
      <c r="EB18">
        <f>EB17*EA3</f>
        <v>8.9282665076895664E-3</v>
      </c>
      <c r="EC18">
        <v>1982</v>
      </c>
      <c r="ED18">
        <v>952000000000</v>
      </c>
      <c r="EE18" t="s">
        <v>70</v>
      </c>
      <c r="EF18">
        <f>EF17*EE3</f>
        <v>8.5733647576605124E-3</v>
      </c>
      <c r="EG18">
        <v>1982</v>
      </c>
      <c r="EH18">
        <v>952000000000</v>
      </c>
    </row>
    <row r="19" spans="2:138">
      <c r="B19">
        <v>0.12748477701281014</v>
      </c>
      <c r="C19" s="44">
        <v>0.88355285975694142</v>
      </c>
      <c r="D19">
        <v>227.6276234640145</v>
      </c>
      <c r="E19">
        <v>1983</v>
      </c>
      <c r="F19">
        <v>48900000000</v>
      </c>
      <c r="G19" t="s">
        <v>71</v>
      </c>
      <c r="H19">
        <f>G2+H18</f>
        <v>1.1434469610402551</v>
      </c>
      <c r="I19">
        <v>1985</v>
      </c>
      <c r="J19">
        <v>648000000000</v>
      </c>
      <c r="K19" t="s">
        <v>71</v>
      </c>
      <c r="L19">
        <f>K2+L18</f>
        <v>1.1399552718379</v>
      </c>
      <c r="M19">
        <v>1985</v>
      </c>
      <c r="N19">
        <v>648000000000</v>
      </c>
      <c r="O19" t="s">
        <v>71</v>
      </c>
      <c r="P19">
        <f>O2+P18</f>
        <v>1.1432978254391359</v>
      </c>
      <c r="Q19">
        <v>1985</v>
      </c>
      <c r="R19">
        <v>648000000000</v>
      </c>
      <c r="S19" t="s">
        <v>71</v>
      </c>
      <c r="T19">
        <f>S2+T18</f>
        <v>1.1424302584330284</v>
      </c>
      <c r="U19">
        <v>1985</v>
      </c>
      <c r="V19">
        <v>648000000000</v>
      </c>
      <c r="W19" t="s">
        <v>71</v>
      </c>
      <c r="X19">
        <f>W2+X18</f>
        <v>1.1468680759503751</v>
      </c>
      <c r="Y19">
        <v>1985</v>
      </c>
      <c r="Z19">
        <v>648000000000</v>
      </c>
      <c r="AA19" t="s">
        <v>71</v>
      </c>
      <c r="AB19">
        <f>AA2+AB18</f>
        <v>1.135285214952922</v>
      </c>
      <c r="AC19">
        <v>1985</v>
      </c>
      <c r="AD19">
        <v>648000000000</v>
      </c>
      <c r="AE19" t="s">
        <v>71</v>
      </c>
      <c r="AF19">
        <f>AE2+AF18</f>
        <v>1.1472328185268119</v>
      </c>
      <c r="AG19">
        <v>1985</v>
      </c>
      <c r="AH19">
        <v>648000000000</v>
      </c>
      <c r="AI19" t="s">
        <v>71</v>
      </c>
      <c r="AJ19">
        <f>AI2+AJ18</f>
        <v>1.1452370932432596</v>
      </c>
      <c r="AK19">
        <v>1985</v>
      </c>
      <c r="AL19">
        <v>648000000000</v>
      </c>
      <c r="AM19" t="s">
        <v>71</v>
      </c>
      <c r="AN19">
        <f>AM2+AN18</f>
        <v>1.1435848041521435</v>
      </c>
      <c r="AO19">
        <v>1985</v>
      </c>
      <c r="AP19">
        <v>648000000000</v>
      </c>
      <c r="AQ19" t="s">
        <v>71</v>
      </c>
      <c r="AR19">
        <f>AQ2+AR18</f>
        <v>1.1435510252429812</v>
      </c>
      <c r="AS19">
        <v>1985</v>
      </c>
      <c r="AT19">
        <v>648000000000</v>
      </c>
      <c r="AU19" t="s">
        <v>71</v>
      </c>
      <c r="AV19">
        <f>AU2+AV18</f>
        <v>1.1435261551433615</v>
      </c>
      <c r="AW19">
        <v>1985</v>
      </c>
      <c r="AX19">
        <v>648000000000</v>
      </c>
      <c r="AY19" t="s">
        <v>71</v>
      </c>
      <c r="AZ19">
        <f>AY2+AZ18</f>
        <v>1.1436328764974086</v>
      </c>
      <c r="BA19">
        <v>1985</v>
      </c>
      <c r="BB19">
        <v>648000000000</v>
      </c>
      <c r="BC19" t="s">
        <v>71</v>
      </c>
      <c r="BD19">
        <f>BC2+BD18</f>
        <v>1.1428231560706992</v>
      </c>
      <c r="BE19">
        <v>1985</v>
      </c>
      <c r="BF19">
        <v>648000000000</v>
      </c>
      <c r="BG19" t="s">
        <v>71</v>
      </c>
      <c r="BH19">
        <f>BG2+BH18</f>
        <v>1.1424790406686685</v>
      </c>
      <c r="BI19">
        <v>1985</v>
      </c>
      <c r="BJ19">
        <v>648000000000</v>
      </c>
      <c r="BK19" t="s">
        <v>71</v>
      </c>
      <c r="BL19">
        <f>BK2+BL18</f>
        <v>1.1434468999178737</v>
      </c>
      <c r="BM19">
        <v>1985</v>
      </c>
      <c r="BN19">
        <v>648000000000</v>
      </c>
      <c r="BO19" t="s">
        <v>71</v>
      </c>
      <c r="BP19">
        <f>BO2+BP18</f>
        <v>1.1424724543157112</v>
      </c>
      <c r="BQ19">
        <v>1985</v>
      </c>
      <c r="BR19">
        <v>648000000000</v>
      </c>
      <c r="BS19" t="s">
        <v>71</v>
      </c>
      <c r="BT19">
        <f>BS2+BT18</f>
        <v>1.143131411285025</v>
      </c>
      <c r="BU19">
        <v>1985</v>
      </c>
      <c r="BV19">
        <v>648000000000</v>
      </c>
      <c r="BW19" t="s">
        <v>71</v>
      </c>
      <c r="BX19">
        <f>BW2+BX18</f>
        <v>1.1432288984878425</v>
      </c>
      <c r="BY19">
        <v>1985</v>
      </c>
      <c r="BZ19">
        <v>648000000000</v>
      </c>
      <c r="CA19" t="s">
        <v>71</v>
      </c>
      <c r="CB19">
        <f>CA2+CB18</f>
        <v>1.1445607501890942</v>
      </c>
      <c r="CC19">
        <v>1983</v>
      </c>
      <c r="CD19">
        <v>48900000000</v>
      </c>
      <c r="CE19" t="s">
        <v>71</v>
      </c>
      <c r="CF19">
        <f>CE2+CF18</f>
        <v>1.1436460709065019</v>
      </c>
      <c r="CG19">
        <v>1983</v>
      </c>
      <c r="CH19">
        <v>48900000000</v>
      </c>
      <c r="CI19" t="s">
        <v>71</v>
      </c>
      <c r="CJ19">
        <f>CI2+CJ18</f>
        <v>1.144449946374662</v>
      </c>
      <c r="CK19">
        <v>1983</v>
      </c>
      <c r="CL19">
        <v>48900000000</v>
      </c>
      <c r="CM19" t="s">
        <v>71</v>
      </c>
      <c r="CN19">
        <f>CM2+CN18</f>
        <v>1.1445833540350956</v>
      </c>
      <c r="CO19">
        <v>1983</v>
      </c>
      <c r="CP19">
        <v>48900000000</v>
      </c>
      <c r="CQ19" t="s">
        <v>71</v>
      </c>
      <c r="CR19">
        <f>CQ2+CR18</f>
        <v>1.1445833540350956</v>
      </c>
      <c r="CS19">
        <v>1983</v>
      </c>
      <c r="CT19">
        <v>48900000000</v>
      </c>
      <c r="CU19" t="s">
        <v>71</v>
      </c>
      <c r="CV19">
        <f>CU2+CV18</f>
        <v>1.1433613572095651</v>
      </c>
      <c r="CW19">
        <v>1983</v>
      </c>
      <c r="CX19">
        <v>48900000000</v>
      </c>
      <c r="CY19" t="s">
        <v>71</v>
      </c>
      <c r="CZ19">
        <f>CY2+CZ18</f>
        <v>1.1433774042646094</v>
      </c>
      <c r="DA19">
        <v>1983</v>
      </c>
      <c r="DB19">
        <v>48900000000</v>
      </c>
      <c r="DC19" t="s">
        <v>71</v>
      </c>
      <c r="DD19">
        <f>DC2+DD18</f>
        <v>1.1435384129816741</v>
      </c>
      <c r="DE19">
        <v>1983</v>
      </c>
      <c r="DF19">
        <v>48900000000</v>
      </c>
      <c r="DG19" t="s">
        <v>71</v>
      </c>
      <c r="DH19">
        <f>DG2+DH18</f>
        <v>1.1428977987836084</v>
      </c>
      <c r="DI19">
        <v>1983</v>
      </c>
      <c r="DJ19">
        <v>48900000000</v>
      </c>
      <c r="DK19" t="s">
        <v>71</v>
      </c>
      <c r="DL19">
        <f>DK2+DL18</f>
        <v>1.1440186760772928</v>
      </c>
      <c r="DM19">
        <v>1983</v>
      </c>
      <c r="DN19">
        <v>48900000000</v>
      </c>
      <c r="DO19" t="s">
        <v>71</v>
      </c>
      <c r="DP19">
        <f>DO2+DP18</f>
        <v>1.142979919129167</v>
      </c>
      <c r="DQ19">
        <v>1983</v>
      </c>
      <c r="DR19">
        <v>48900000000</v>
      </c>
      <c r="DS19" t="s">
        <v>71</v>
      </c>
      <c r="DT19">
        <f>DS2+DT18</f>
        <v>1.1436732791186213</v>
      </c>
      <c r="DU19">
        <v>1983</v>
      </c>
      <c r="DV19">
        <v>48900000000</v>
      </c>
      <c r="DW19" t="s">
        <v>71</v>
      </c>
      <c r="DX19">
        <f>DW2+DX18</f>
        <v>1.1437573441820934</v>
      </c>
      <c r="DY19">
        <v>1983</v>
      </c>
      <c r="DZ19">
        <v>48900000000</v>
      </c>
      <c r="EA19" t="s">
        <v>71</v>
      </c>
      <c r="EB19">
        <f>EA2+EB18</f>
        <v>1.143549663384348</v>
      </c>
      <c r="EC19">
        <v>1983</v>
      </c>
      <c r="ED19">
        <v>48900000000</v>
      </c>
      <c r="EE19" t="s">
        <v>71</v>
      </c>
      <c r="EF19">
        <f>EE2+EF18</f>
        <v>1.1455787583430088</v>
      </c>
      <c r="EG19">
        <v>1983</v>
      </c>
      <c r="EH19">
        <v>48900000000</v>
      </c>
    </row>
    <row r="20" spans="2:138">
      <c r="B20">
        <v>0.12641628098323818</v>
      </c>
      <c r="C20" s="44">
        <v>0.8745055808026827</v>
      </c>
      <c r="D20">
        <v>209.05445510553284</v>
      </c>
      <c r="E20">
        <v>1985</v>
      </c>
      <c r="F20">
        <v>648000000000</v>
      </c>
      <c r="G20" t="s">
        <v>72</v>
      </c>
      <c r="H20">
        <f>G2-H18</f>
        <v>1.1260481801526836</v>
      </c>
      <c r="I20">
        <v>1985</v>
      </c>
      <c r="J20">
        <v>128000000000</v>
      </c>
      <c r="K20" t="s">
        <v>72</v>
      </c>
      <c r="L20">
        <f>K2-L18</f>
        <v>1.1210321957868017</v>
      </c>
      <c r="M20">
        <v>1985</v>
      </c>
      <c r="N20">
        <v>128000000000</v>
      </c>
      <c r="O20" t="s">
        <v>72</v>
      </c>
      <c r="P20">
        <f>O2-P18</f>
        <v>1.1241118671263883</v>
      </c>
      <c r="Q20">
        <v>1985</v>
      </c>
      <c r="R20">
        <v>128000000000</v>
      </c>
      <c r="S20" t="s">
        <v>72</v>
      </c>
      <c r="T20">
        <f>S2-T18</f>
        <v>1.1233793074797305</v>
      </c>
      <c r="U20">
        <v>1985</v>
      </c>
      <c r="V20">
        <v>128000000000</v>
      </c>
      <c r="W20" t="s">
        <v>72</v>
      </c>
      <c r="X20">
        <f>W2-X18</f>
        <v>1.1281290010292844</v>
      </c>
      <c r="Y20">
        <v>1985</v>
      </c>
      <c r="Z20">
        <v>128000000000</v>
      </c>
      <c r="AA20" t="s">
        <v>72</v>
      </c>
      <c r="AB20">
        <f>AA2-AB18</f>
        <v>1.117953784151956</v>
      </c>
      <c r="AC20">
        <v>1985</v>
      </c>
      <c r="AD20">
        <v>128000000000</v>
      </c>
      <c r="AE20" t="s">
        <v>72</v>
      </c>
      <c r="AF20">
        <f>AE2-AF18</f>
        <v>1.1297286254973127</v>
      </c>
      <c r="AG20">
        <v>1985</v>
      </c>
      <c r="AH20">
        <v>128000000000</v>
      </c>
      <c r="AI20" t="s">
        <v>72</v>
      </c>
      <c r="AJ20">
        <f>AI2-AJ18</f>
        <v>1.127719927988017</v>
      </c>
      <c r="AK20">
        <v>1985</v>
      </c>
      <c r="AL20">
        <v>128000000000</v>
      </c>
      <c r="AM20" t="s">
        <v>72</v>
      </c>
      <c r="AN20">
        <f>AM2-AN18</f>
        <v>1.126410772081871</v>
      </c>
      <c r="AO20">
        <v>1985</v>
      </c>
      <c r="AP20">
        <v>128000000000</v>
      </c>
      <c r="AQ20" t="s">
        <v>72</v>
      </c>
      <c r="AR20">
        <f>AQ2-AR18</f>
        <v>1.1258958855138632</v>
      </c>
      <c r="AS20">
        <v>1985</v>
      </c>
      <c r="AT20">
        <v>128000000000</v>
      </c>
      <c r="AU20" t="s">
        <v>72</v>
      </c>
      <c r="AV20">
        <f>AU2-AV18</f>
        <v>1.1258765095571224</v>
      </c>
      <c r="AW20">
        <v>1985</v>
      </c>
      <c r="AX20">
        <v>128000000000</v>
      </c>
      <c r="AY20" t="s">
        <v>72</v>
      </c>
      <c r="AZ20">
        <f>AY2-AZ18</f>
        <v>1.1261353128751281</v>
      </c>
      <c r="BA20">
        <v>1985</v>
      </c>
      <c r="BB20">
        <v>128000000000</v>
      </c>
      <c r="BC20" t="s">
        <v>72</v>
      </c>
      <c r="BD20">
        <f>BC2-BD18</f>
        <v>1.1256692328086875</v>
      </c>
      <c r="BE20">
        <v>1985</v>
      </c>
      <c r="BF20">
        <v>128000000000</v>
      </c>
      <c r="BG20" t="s">
        <v>72</v>
      </c>
      <c r="BH20">
        <f>BG2-BH18</f>
        <v>1.1253733895290525</v>
      </c>
      <c r="BI20">
        <v>1985</v>
      </c>
      <c r="BJ20">
        <v>128000000000</v>
      </c>
      <c r="BK20" t="s">
        <v>72</v>
      </c>
      <c r="BL20">
        <f>BK2-BL18</f>
        <v>1.1257422913665882</v>
      </c>
      <c r="BM20">
        <v>1985</v>
      </c>
      <c r="BN20">
        <v>128000000000</v>
      </c>
      <c r="BO20" t="s">
        <v>72</v>
      </c>
      <c r="BP20">
        <f>BO2-BP18</f>
        <v>1.1253725370159977</v>
      </c>
      <c r="BQ20">
        <v>1985</v>
      </c>
      <c r="BR20">
        <v>128000000000</v>
      </c>
      <c r="BS20" t="s">
        <v>72</v>
      </c>
      <c r="BT20">
        <f>BS2-BT18</f>
        <v>1.1255322453291683</v>
      </c>
      <c r="BU20">
        <v>1985</v>
      </c>
      <c r="BV20">
        <v>128000000000</v>
      </c>
      <c r="BW20" t="s">
        <v>72</v>
      </c>
      <c r="BX20">
        <f>BW2-BX18</f>
        <v>1.1255295693293927</v>
      </c>
      <c r="BY20">
        <v>1985</v>
      </c>
      <c r="BZ20">
        <v>128000000000</v>
      </c>
      <c r="CA20" t="s">
        <v>72</v>
      </c>
      <c r="CB20">
        <f>CA2-CB18</f>
        <v>1.1273744003902864</v>
      </c>
      <c r="CC20">
        <v>1985</v>
      </c>
      <c r="CD20">
        <v>128000000000</v>
      </c>
      <c r="CE20" t="s">
        <v>72</v>
      </c>
      <c r="CF20">
        <f>CE2-CF18</f>
        <v>1.1258628224389851</v>
      </c>
      <c r="CG20">
        <v>1985</v>
      </c>
      <c r="CH20">
        <v>648000000000</v>
      </c>
      <c r="CI20" t="s">
        <v>72</v>
      </c>
      <c r="CJ20">
        <f>CI2-CJ18</f>
        <v>1.1269468848097692</v>
      </c>
      <c r="CK20">
        <v>1985</v>
      </c>
      <c r="CL20">
        <v>648000000000</v>
      </c>
      <c r="CM20" t="s">
        <v>72</v>
      </c>
      <c r="CN20">
        <f>CM2-CN18</f>
        <v>1.1271382972216062</v>
      </c>
      <c r="CO20">
        <v>1985</v>
      </c>
      <c r="CP20">
        <v>648000000000</v>
      </c>
      <c r="CQ20" t="s">
        <v>72</v>
      </c>
      <c r="CR20">
        <f>CQ2-CR18</f>
        <v>1.1271382972216062</v>
      </c>
      <c r="CS20">
        <v>1985</v>
      </c>
      <c r="CT20">
        <v>648000000000</v>
      </c>
      <c r="CU20" t="s">
        <v>72</v>
      </c>
      <c r="CV20">
        <f>CU2-CV18</f>
        <v>1.1255783575253706</v>
      </c>
      <c r="CW20">
        <v>1985</v>
      </c>
      <c r="CX20">
        <v>648000000000</v>
      </c>
      <c r="CY20" t="s">
        <v>72</v>
      </c>
      <c r="CZ20">
        <f>CY2-CZ18</f>
        <v>1.1255923534706875</v>
      </c>
      <c r="DA20">
        <v>1985</v>
      </c>
      <c r="DB20">
        <v>648000000000</v>
      </c>
      <c r="DC20" t="s">
        <v>72</v>
      </c>
      <c r="DD20">
        <f>DC2-DD18</f>
        <v>1.1257389306156043</v>
      </c>
      <c r="DE20">
        <v>1985</v>
      </c>
      <c r="DF20">
        <v>648000000000</v>
      </c>
      <c r="DG20" t="s">
        <v>72</v>
      </c>
      <c r="DH20">
        <f>DG2-DH18</f>
        <v>1.1252161447995739</v>
      </c>
      <c r="DI20">
        <v>1985</v>
      </c>
      <c r="DJ20">
        <v>648000000000</v>
      </c>
      <c r="DK20" t="s">
        <v>72</v>
      </c>
      <c r="DL20">
        <f>DK2-DL18</f>
        <v>1.1262244911767558</v>
      </c>
      <c r="DM20">
        <v>1985</v>
      </c>
      <c r="DN20">
        <v>648000000000</v>
      </c>
      <c r="DO20" t="s">
        <v>72</v>
      </c>
      <c r="DP20">
        <f>DO2-DP18</f>
        <v>1.1252255923810965</v>
      </c>
      <c r="DQ20">
        <v>1985</v>
      </c>
      <c r="DR20">
        <v>648000000000</v>
      </c>
      <c r="DS20" t="s">
        <v>72</v>
      </c>
      <c r="DT20">
        <f>DS2-DT18</f>
        <v>1.125838303701328</v>
      </c>
      <c r="DU20">
        <v>1985</v>
      </c>
      <c r="DV20">
        <v>648000000000</v>
      </c>
      <c r="DW20" t="s">
        <v>72</v>
      </c>
      <c r="DX20">
        <f>DW2-DX18</f>
        <v>1.1259118728717894</v>
      </c>
      <c r="DY20">
        <v>1985</v>
      </c>
      <c r="DZ20">
        <v>648000000000</v>
      </c>
      <c r="EA20" t="s">
        <v>72</v>
      </c>
      <c r="EB20">
        <f>EA2-EB18</f>
        <v>1.125693130368969</v>
      </c>
      <c r="EC20">
        <v>1985</v>
      </c>
      <c r="ED20">
        <v>648000000000</v>
      </c>
      <c r="EE20" t="s">
        <v>72</v>
      </c>
      <c r="EF20">
        <f>EE2-EF18</f>
        <v>1.1284320288276879</v>
      </c>
      <c r="EG20">
        <v>1985</v>
      </c>
      <c r="EH20">
        <v>648000000000</v>
      </c>
    </row>
    <row r="21" spans="2:138">
      <c r="B21">
        <v>0.12724780582090553</v>
      </c>
      <c r="C21" s="44">
        <v>0.87934816005409755</v>
      </c>
      <c r="D21">
        <v>218.64933691397778</v>
      </c>
      <c r="E21">
        <v>1985</v>
      </c>
      <c r="F21">
        <v>128000000000</v>
      </c>
      <c r="G21" t="s">
        <v>63</v>
      </c>
      <c r="H21" s="45">
        <f>LN(G2)</f>
        <v>0.12641022143693961</v>
      </c>
      <c r="I21">
        <v>1986</v>
      </c>
      <c r="J21">
        <v>121000000000</v>
      </c>
      <c r="K21" t="s">
        <v>63</v>
      </c>
      <c r="L21" s="45">
        <f>LN(K2)</f>
        <v>0.12265446987430813</v>
      </c>
      <c r="M21">
        <v>1986</v>
      </c>
      <c r="N21">
        <v>121000000000</v>
      </c>
      <c r="O21" t="s">
        <v>63</v>
      </c>
      <c r="P21" s="45">
        <f>LN(O2)</f>
        <v>0.12549089478112119</v>
      </c>
      <c r="Q21">
        <v>1986</v>
      </c>
      <c r="R21">
        <v>121000000000</v>
      </c>
      <c r="S21" t="s">
        <v>63</v>
      </c>
      <c r="T21" s="45">
        <f>LN(S2)</f>
        <v>0.12478493875826704</v>
      </c>
      <c r="U21">
        <v>1986</v>
      </c>
      <c r="V21">
        <v>121000000000</v>
      </c>
      <c r="W21" t="s">
        <v>63</v>
      </c>
      <c r="X21" s="45">
        <f>LN(W2)</f>
        <v>0.12883158699803729</v>
      </c>
      <c r="Y21">
        <v>1986</v>
      </c>
      <c r="Z21">
        <v>121000000000</v>
      </c>
      <c r="AA21" t="s">
        <v>63</v>
      </c>
      <c r="AB21" s="45">
        <f>LN(AA2)</f>
        <v>0.11922155564791442</v>
      </c>
      <c r="AC21">
        <v>1986</v>
      </c>
      <c r="AD21">
        <v>121000000000</v>
      </c>
      <c r="AE21" t="s">
        <v>63</v>
      </c>
      <c r="AF21" s="45">
        <f>LN(AE2)</f>
        <v>0.12969467358256664</v>
      </c>
      <c r="AG21">
        <v>1986</v>
      </c>
      <c r="AH21">
        <v>121000000000</v>
      </c>
      <c r="AI21" t="s">
        <v>63</v>
      </c>
      <c r="AJ21" s="45">
        <f>LN(AI2)</f>
        <v>0.12793445574246343</v>
      </c>
      <c r="AK21">
        <v>1986</v>
      </c>
      <c r="AL21">
        <v>121000000000</v>
      </c>
      <c r="AM21" t="s">
        <v>63</v>
      </c>
      <c r="AN21" s="45">
        <f>LN(AM2)</f>
        <v>0.12663070213587876</v>
      </c>
      <c r="AO21">
        <v>1986</v>
      </c>
      <c r="AP21">
        <v>121000000000</v>
      </c>
      <c r="AQ21" t="s">
        <v>63</v>
      </c>
      <c r="AR21" s="45">
        <f>LN(AQ2)</f>
        <v>0.12638896959651336</v>
      </c>
      <c r="AS21">
        <v>1986</v>
      </c>
      <c r="AT21">
        <v>121000000000</v>
      </c>
      <c r="AU21" t="s">
        <v>63</v>
      </c>
      <c r="AV21" s="45">
        <f>LN(AU2)</f>
        <v>0.12636947300134033</v>
      </c>
      <c r="AW21">
        <v>1986</v>
      </c>
      <c r="AX21">
        <v>121000000000</v>
      </c>
      <c r="AY21" t="s">
        <v>63</v>
      </c>
      <c r="AZ21" s="45">
        <f>LN(AY2)</f>
        <v>0.12653052649969673</v>
      </c>
      <c r="BA21">
        <v>1986</v>
      </c>
      <c r="BB21">
        <v>121000000000</v>
      </c>
      <c r="BC21" t="s">
        <v>63</v>
      </c>
      <c r="BD21" s="45">
        <f>LN(BC2)</f>
        <v>0.12596828442268934</v>
      </c>
      <c r="BE21">
        <v>1986</v>
      </c>
      <c r="BF21">
        <v>121000000000</v>
      </c>
      <c r="BG21" t="s">
        <v>63</v>
      </c>
      <c r="BH21" s="45">
        <f>LN(BG2)</f>
        <v>0.12568613713828547</v>
      </c>
      <c r="BI21">
        <v>1986</v>
      </c>
      <c r="BJ21">
        <v>121000000000</v>
      </c>
      <c r="BK21" t="s">
        <v>63</v>
      </c>
      <c r="BL21" s="45">
        <f>LN(BK2)</f>
        <v>0.12627540267161994</v>
      </c>
      <c r="BM21">
        <v>1986</v>
      </c>
      <c r="BN21">
        <v>121000000000</v>
      </c>
      <c r="BO21" t="s">
        <v>63</v>
      </c>
      <c r="BP21" s="45">
        <f>LN(BO2)</f>
        <v>0.12568285699619453</v>
      </c>
      <c r="BQ21">
        <v>1986</v>
      </c>
      <c r="BR21">
        <v>121000000000</v>
      </c>
      <c r="BS21" t="s">
        <v>63</v>
      </c>
      <c r="BT21" s="45">
        <f>LN(BS2)</f>
        <v>0.12604378005615258</v>
      </c>
      <c r="BU21">
        <v>1986</v>
      </c>
      <c r="BV21">
        <v>121000000000</v>
      </c>
      <c r="BW21" t="s">
        <v>63</v>
      </c>
      <c r="BX21" s="45">
        <f>LN(BW2)</f>
        <v>0.12608557083534644</v>
      </c>
      <c r="BY21">
        <v>1986</v>
      </c>
      <c r="BZ21">
        <v>121000000000</v>
      </c>
      <c r="CA21" t="s">
        <v>63</v>
      </c>
      <c r="CB21" s="45">
        <f>LN(CA2)</f>
        <v>0.12748477701281014</v>
      </c>
      <c r="CC21">
        <v>1986</v>
      </c>
      <c r="CD21">
        <v>121000000000</v>
      </c>
      <c r="CE21" t="s">
        <v>63</v>
      </c>
      <c r="CF21" s="45">
        <f>LN(CE2)</f>
        <v>0.12641628098323818</v>
      </c>
      <c r="CG21">
        <v>1986</v>
      </c>
      <c r="CH21">
        <v>121000000000</v>
      </c>
      <c r="CI21" t="s">
        <v>63</v>
      </c>
      <c r="CJ21" s="45">
        <f>LN(CI2)</f>
        <v>0.12724780582090553</v>
      </c>
      <c r="CK21">
        <v>1985</v>
      </c>
      <c r="CL21">
        <v>128000000000</v>
      </c>
      <c r="CM21" t="s">
        <v>63</v>
      </c>
      <c r="CN21" s="45">
        <f>LN(CM2)</f>
        <v>0.1273908001425722</v>
      </c>
      <c r="CO21">
        <v>1985</v>
      </c>
      <c r="CP21">
        <v>128000000000</v>
      </c>
      <c r="CQ21" t="s">
        <v>63</v>
      </c>
      <c r="CR21" s="45">
        <f>LN(CQ2)</f>
        <v>0.1273908001425722</v>
      </c>
      <c r="CS21">
        <v>1985</v>
      </c>
      <c r="CT21">
        <v>128000000000</v>
      </c>
      <c r="CU21" t="s">
        <v>63</v>
      </c>
      <c r="CV21" s="45">
        <f>LN(CU2)</f>
        <v>0.12616545579485908</v>
      </c>
      <c r="CW21">
        <v>1985</v>
      </c>
      <c r="CX21">
        <v>128000000000</v>
      </c>
      <c r="CY21" t="s">
        <v>63</v>
      </c>
      <c r="CZ21" s="45">
        <f>LN(CY2)</f>
        <v>0.12617869669379897</v>
      </c>
      <c r="DA21">
        <v>1985</v>
      </c>
      <c r="DB21">
        <v>128000000000</v>
      </c>
      <c r="DC21" t="s">
        <v>63</v>
      </c>
      <c r="DD21" s="45">
        <f>LN(DC2)</f>
        <v>0.12631424941077732</v>
      </c>
      <c r="DE21">
        <v>1985</v>
      </c>
      <c r="DF21">
        <v>128000000000</v>
      </c>
      <c r="DG21" t="s">
        <v>63</v>
      </c>
      <c r="DH21" s="45">
        <f>LN(DG2)</f>
        <v>0.1258014437187146</v>
      </c>
      <c r="DI21">
        <v>1985</v>
      </c>
      <c r="DJ21">
        <v>128000000000</v>
      </c>
      <c r="DK21" t="s">
        <v>63</v>
      </c>
      <c r="DL21" s="45">
        <f>LN(DK2)</f>
        <v>0.12673976733454687</v>
      </c>
      <c r="DM21">
        <v>1985</v>
      </c>
      <c r="DN21">
        <v>128000000000</v>
      </c>
      <c r="DO21" t="s">
        <v>63</v>
      </c>
      <c r="DP21" s="45">
        <f>LN(DO2)</f>
        <v>0.125841814741082</v>
      </c>
      <c r="DQ21">
        <v>1985</v>
      </c>
      <c r="DR21">
        <v>128000000000</v>
      </c>
      <c r="DS21" t="s">
        <v>63</v>
      </c>
      <c r="DT21" s="45">
        <f>LN(DS2)</f>
        <v>0.12641746602942883</v>
      </c>
      <c r="DU21">
        <v>1985</v>
      </c>
      <c r="DV21">
        <v>128000000000</v>
      </c>
      <c r="DW21" t="s">
        <v>63</v>
      </c>
      <c r="DX21" s="45">
        <f>LN(DW2)</f>
        <v>0.12648692095574562</v>
      </c>
      <c r="DY21">
        <v>1985</v>
      </c>
      <c r="DZ21">
        <v>128000000000</v>
      </c>
      <c r="EA21" t="s">
        <v>63</v>
      </c>
      <c r="EB21" s="45">
        <f>LN(EA2)</f>
        <v>0.12629902425239248</v>
      </c>
      <c r="EC21">
        <v>1985</v>
      </c>
      <c r="ED21">
        <v>128000000000</v>
      </c>
      <c r="EE21" t="s">
        <v>63</v>
      </c>
      <c r="EF21" s="45">
        <f>LN(EE2)</f>
        <v>0.128397958455783</v>
      </c>
      <c r="EG21">
        <v>1985</v>
      </c>
      <c r="EH21">
        <v>128000000000</v>
      </c>
    </row>
    <row r="22" spans="2:138">
      <c r="B22">
        <v>0.1273908001425722</v>
      </c>
      <c r="C22" s="44">
        <v>0.88028766157807758</v>
      </c>
      <c r="D22">
        <v>220.60073502420403</v>
      </c>
      <c r="E22">
        <v>1986</v>
      </c>
      <c r="F22">
        <v>121000000000</v>
      </c>
      <c r="G22" t="s">
        <v>73</v>
      </c>
      <c r="H22" s="45">
        <f>LN(H19)</f>
        <v>0.13404735040563456</v>
      </c>
      <c r="I22">
        <v>1986</v>
      </c>
      <c r="J22">
        <v>121000000000</v>
      </c>
      <c r="K22" t="s">
        <v>73</v>
      </c>
      <c r="L22" s="45">
        <f>LN(L19)</f>
        <v>0.13098902640677007</v>
      </c>
      <c r="M22">
        <v>1986</v>
      </c>
      <c r="N22">
        <v>121000000000</v>
      </c>
      <c r="O22" t="s">
        <v>73</v>
      </c>
      <c r="P22" s="45">
        <f>LN(P19)</f>
        <v>0.13391691556024876</v>
      </c>
      <c r="Q22">
        <v>1986</v>
      </c>
      <c r="R22">
        <v>121000000000</v>
      </c>
      <c r="S22" t="s">
        <v>73</v>
      </c>
      <c r="T22" s="45">
        <f>LN(T19)</f>
        <v>0.13315779897600508</v>
      </c>
      <c r="U22">
        <v>1986</v>
      </c>
      <c r="V22">
        <v>121000000000</v>
      </c>
      <c r="W22" t="s">
        <v>73</v>
      </c>
      <c r="X22" s="45">
        <f>LN(X19)</f>
        <v>0.13703481492409933</v>
      </c>
      <c r="Y22">
        <v>1986</v>
      </c>
      <c r="Z22">
        <v>121000000000</v>
      </c>
      <c r="AA22" t="s">
        <v>73</v>
      </c>
      <c r="AB22" s="45">
        <f>LN(AB19)</f>
        <v>0.12688391007256486</v>
      </c>
      <c r="AC22">
        <v>1986</v>
      </c>
      <c r="AD22">
        <v>121000000000</v>
      </c>
      <c r="AE22" t="s">
        <v>73</v>
      </c>
      <c r="AF22" s="45">
        <f>LN(AF19)</f>
        <v>0.13735279795648317</v>
      </c>
      <c r="AG22">
        <v>1986</v>
      </c>
      <c r="AH22">
        <v>121000000000</v>
      </c>
      <c r="AI22" t="s">
        <v>73</v>
      </c>
      <c r="AJ22" s="45">
        <f>LN(AJ19)</f>
        <v>0.13561168390523895</v>
      </c>
      <c r="AK22">
        <v>1986</v>
      </c>
      <c r="AL22">
        <v>121000000000</v>
      </c>
      <c r="AM22" t="s">
        <v>73</v>
      </c>
      <c r="AN22" s="45">
        <f>LN(AN19)</f>
        <v>0.13416789364788698</v>
      </c>
      <c r="AO22">
        <v>1986</v>
      </c>
      <c r="AP22">
        <v>121000000000</v>
      </c>
      <c r="AQ22" t="s">
        <v>73</v>
      </c>
      <c r="AR22" s="45">
        <f>LN(AR19)</f>
        <v>0.13413835547290798</v>
      </c>
      <c r="AS22">
        <v>1986</v>
      </c>
      <c r="AT22">
        <v>121000000000</v>
      </c>
      <c r="AU22" t="s">
        <v>73</v>
      </c>
      <c r="AV22" s="45">
        <f>LN(AV19)</f>
        <v>0.13411660710356219</v>
      </c>
      <c r="AW22">
        <v>1986</v>
      </c>
      <c r="AX22">
        <v>121000000000</v>
      </c>
      <c r="AY22" t="s">
        <v>73</v>
      </c>
      <c r="AZ22" s="45">
        <f>LN(AZ19)</f>
        <v>0.1342099293016675</v>
      </c>
      <c r="BA22">
        <v>1986</v>
      </c>
      <c r="BB22">
        <v>121000000000</v>
      </c>
      <c r="BC22" t="s">
        <v>73</v>
      </c>
      <c r="BD22" s="45">
        <f>LN(BD19)</f>
        <v>0.13350165374418829</v>
      </c>
      <c r="BE22">
        <v>1986</v>
      </c>
      <c r="BF22">
        <v>121000000000</v>
      </c>
      <c r="BG22" t="s">
        <v>73</v>
      </c>
      <c r="BH22" s="45">
        <f>LN(BH19)</f>
        <v>0.13320049847017465</v>
      </c>
      <c r="BI22">
        <v>1986</v>
      </c>
      <c r="BJ22">
        <v>121000000000</v>
      </c>
      <c r="BK22" t="s">
        <v>73</v>
      </c>
      <c r="BL22" s="45">
        <f>LN(BL19)</f>
        <v>0.13404729695113679</v>
      </c>
      <c r="BM22">
        <v>1986</v>
      </c>
      <c r="BN22">
        <v>121000000000</v>
      </c>
      <c r="BO22" t="s">
        <v>73</v>
      </c>
      <c r="BP22" s="45">
        <f>LN(BP19)</f>
        <v>0.13319473348744157</v>
      </c>
      <c r="BQ22">
        <v>1986</v>
      </c>
      <c r="BR22">
        <v>121000000000</v>
      </c>
      <c r="BS22" t="s">
        <v>73</v>
      </c>
      <c r="BT22" s="45">
        <f>LN(BT19)</f>
        <v>0.13377134870715587</v>
      </c>
      <c r="BU22">
        <v>1986</v>
      </c>
      <c r="BV22">
        <v>121000000000</v>
      </c>
      <c r="BW22" t="s">
        <v>73</v>
      </c>
      <c r="BX22" s="45">
        <f>LN(BX19)</f>
        <v>0.13385662590730654</v>
      </c>
      <c r="BY22">
        <v>1986</v>
      </c>
      <c r="BZ22">
        <v>121000000000</v>
      </c>
      <c r="CA22" t="s">
        <v>73</v>
      </c>
      <c r="CB22" s="45">
        <f>LN(CB19)</f>
        <v>0.13502093911458027</v>
      </c>
      <c r="CC22">
        <v>1986</v>
      </c>
      <c r="CD22">
        <v>121000000000</v>
      </c>
      <c r="CE22" t="s">
        <v>73</v>
      </c>
      <c r="CF22" s="45">
        <f>LN(CF19)</f>
        <v>0.13422146651194822</v>
      </c>
      <c r="CG22">
        <v>1986</v>
      </c>
      <c r="CH22">
        <v>121000000000</v>
      </c>
      <c r="CI22" t="s">
        <v>73</v>
      </c>
      <c r="CJ22" s="45">
        <f>LN(CJ19)</f>
        <v>0.13492412539965526</v>
      </c>
      <c r="CK22">
        <v>1986</v>
      </c>
      <c r="CL22">
        <v>121000000000</v>
      </c>
      <c r="CM22" t="s">
        <v>73</v>
      </c>
      <c r="CN22" s="45">
        <f>LN(CN19)</f>
        <v>0.13504068784596021</v>
      </c>
      <c r="CO22">
        <v>1986</v>
      </c>
      <c r="CP22">
        <v>121000000000</v>
      </c>
      <c r="CQ22" t="s">
        <v>73</v>
      </c>
      <c r="CR22" s="45">
        <f>LN(CR19)</f>
        <v>0.13504068784596021</v>
      </c>
      <c r="CS22">
        <v>1986</v>
      </c>
      <c r="CT22">
        <v>121000000000</v>
      </c>
      <c r="CU22" t="s">
        <v>73</v>
      </c>
      <c r="CV22" s="45">
        <f>LN(CV19)</f>
        <v>0.13397248288827698</v>
      </c>
      <c r="CW22">
        <v>1986</v>
      </c>
      <c r="CX22">
        <v>121000000000</v>
      </c>
      <c r="CY22" t="s">
        <v>73</v>
      </c>
      <c r="CZ22" s="45">
        <f>LN(CZ19)</f>
        <v>0.13398651777089229</v>
      </c>
      <c r="DA22">
        <v>1986</v>
      </c>
      <c r="DB22">
        <v>121000000000</v>
      </c>
      <c r="DC22" t="s">
        <v>73</v>
      </c>
      <c r="DD22" s="45">
        <f>LN(DD19)</f>
        <v>0.13412732637968894</v>
      </c>
      <c r="DE22">
        <v>1986</v>
      </c>
      <c r="DF22">
        <v>121000000000</v>
      </c>
      <c r="DG22" t="s">
        <v>73</v>
      </c>
      <c r="DH22" s="45">
        <f>LN(DH19)</f>
        <v>0.13356696592744255</v>
      </c>
      <c r="DI22">
        <v>1986</v>
      </c>
      <c r="DJ22">
        <v>121000000000</v>
      </c>
      <c r="DK22" t="s">
        <v>73</v>
      </c>
      <c r="DL22" s="45">
        <f>LN(DL19)</f>
        <v>0.13454721806673964</v>
      </c>
      <c r="DM22">
        <v>1986</v>
      </c>
      <c r="DN22">
        <v>121000000000</v>
      </c>
      <c r="DO22" t="s">
        <v>73</v>
      </c>
      <c r="DP22" s="45">
        <f>LN(DP19)</f>
        <v>0.13363881609243639</v>
      </c>
      <c r="DQ22">
        <v>1986</v>
      </c>
      <c r="DR22">
        <v>121000000000</v>
      </c>
      <c r="DS22" t="s">
        <v>73</v>
      </c>
      <c r="DT22" s="45">
        <f>LN(DT19)</f>
        <v>0.13424525699150702</v>
      </c>
      <c r="DU22">
        <v>1986</v>
      </c>
      <c r="DV22">
        <v>121000000000</v>
      </c>
      <c r="DW22" t="s">
        <v>73</v>
      </c>
      <c r="DX22" s="45">
        <f>LN(DX19)</f>
        <v>0.13431875872979249</v>
      </c>
      <c r="DY22">
        <v>1986</v>
      </c>
      <c r="DZ22">
        <v>121000000000</v>
      </c>
      <c r="EA22" t="s">
        <v>73</v>
      </c>
      <c r="EB22" s="45">
        <f>LN(EB19)</f>
        <v>0.13413716456894825</v>
      </c>
      <c r="EC22">
        <v>1986</v>
      </c>
      <c r="ED22">
        <v>121000000000</v>
      </c>
      <c r="EE22" t="s">
        <v>73</v>
      </c>
      <c r="EF22" s="45">
        <f>LN(EF19)</f>
        <v>0.13590997510315081</v>
      </c>
      <c r="EG22">
        <v>1986</v>
      </c>
      <c r="EH22">
        <v>121000000000</v>
      </c>
    </row>
    <row r="23" spans="2:138">
      <c r="B23">
        <v>0.1273908001425722</v>
      </c>
      <c r="C23" s="44">
        <v>0.88028766157807758</v>
      </c>
      <c r="D23">
        <v>220.60073502420403</v>
      </c>
      <c r="E23">
        <v>1986</v>
      </c>
      <c r="F23">
        <v>121000000000</v>
      </c>
      <c r="G23" t="s">
        <v>74</v>
      </c>
      <c r="H23" s="45">
        <f>LN(H20)</f>
        <v>0.11871431757001047</v>
      </c>
      <c r="I23">
        <v>1987</v>
      </c>
      <c r="J23">
        <v>1300000000000</v>
      </c>
      <c r="K23" t="s">
        <v>74</v>
      </c>
      <c r="L23" s="45">
        <f>LN(L20)</f>
        <v>0.11424986427242202</v>
      </c>
      <c r="M23">
        <v>1987</v>
      </c>
      <c r="N23">
        <v>1300000000000</v>
      </c>
      <c r="O23" t="s">
        <v>74</v>
      </c>
      <c r="P23" s="45">
        <f>LN(P20)</f>
        <v>0.11699327243228111</v>
      </c>
      <c r="Q23">
        <v>1987</v>
      </c>
      <c r="R23">
        <v>1300000000000</v>
      </c>
      <c r="S23" t="s">
        <v>74</v>
      </c>
      <c r="T23" s="45">
        <f>LN(T20)</f>
        <v>0.11634138139851209</v>
      </c>
      <c r="U23">
        <v>1987</v>
      </c>
      <c r="V23">
        <v>1300000000000</v>
      </c>
      <c r="W23" t="s">
        <v>74</v>
      </c>
      <c r="X23" s="45">
        <f>LN(X20)</f>
        <v>0.12056050915157568</v>
      </c>
      <c r="Y23">
        <v>1987</v>
      </c>
      <c r="Z23">
        <v>1300000000000</v>
      </c>
      <c r="AA23" t="s">
        <v>74</v>
      </c>
      <c r="AB23" s="45">
        <f>LN(AB20)</f>
        <v>0.11150003591063108</v>
      </c>
      <c r="AC23">
        <v>1987</v>
      </c>
      <c r="AD23">
        <v>1300000000000</v>
      </c>
      <c r="AE23" t="s">
        <v>74</v>
      </c>
      <c r="AF23" s="45">
        <f>LN(AF20)</f>
        <v>0.12197744945540011</v>
      </c>
      <c r="AG23">
        <v>1987</v>
      </c>
      <c r="AH23">
        <v>1300000000000</v>
      </c>
      <c r="AI23" t="s">
        <v>74</v>
      </c>
      <c r="AJ23" s="45">
        <f>LN(AJ20)</f>
        <v>0.12019783145584052</v>
      </c>
      <c r="AK23">
        <v>1987</v>
      </c>
      <c r="AL23">
        <v>1300000000000</v>
      </c>
      <c r="AM23" t="s">
        <v>74</v>
      </c>
      <c r="AN23" s="45">
        <f>LN(AN20)</f>
        <v>0.11903626965882406</v>
      </c>
      <c r="AO23">
        <v>1987</v>
      </c>
      <c r="AP23">
        <v>1300000000000</v>
      </c>
      <c r="AQ23" t="s">
        <v>74</v>
      </c>
      <c r="AR23" s="45">
        <f>LN(AR20)</f>
        <v>0.11857906142277798</v>
      </c>
      <c r="AS23">
        <v>1987</v>
      </c>
      <c r="AT23">
        <v>1300000000000</v>
      </c>
      <c r="AU23" t="s">
        <v>74</v>
      </c>
      <c r="AV23" s="45">
        <f>LN(AV20)</f>
        <v>0.11856185190659088</v>
      </c>
      <c r="AW23">
        <v>1987</v>
      </c>
      <c r="AX23">
        <v>1300000000000</v>
      </c>
      <c r="AY23" t="s">
        <v>74</v>
      </c>
      <c r="AZ23" s="45">
        <f>LN(AZ20)</f>
        <v>0.11879169378980584</v>
      </c>
      <c r="BA23">
        <v>1987</v>
      </c>
      <c r="BB23">
        <v>1300000000000</v>
      </c>
      <c r="BC23" t="s">
        <v>74</v>
      </c>
      <c r="BD23" s="45">
        <f>LN(BD20)</f>
        <v>0.11837773239693999</v>
      </c>
      <c r="BE23">
        <v>1987</v>
      </c>
      <c r="BF23">
        <v>1300000000000</v>
      </c>
      <c r="BG23" t="s">
        <v>74</v>
      </c>
      <c r="BH23" s="45">
        <f>LN(BH20)</f>
        <v>0.11811488239276635</v>
      </c>
      <c r="BI23">
        <v>1987</v>
      </c>
      <c r="BJ23">
        <v>1300000000000</v>
      </c>
      <c r="BK23" t="s">
        <v>74</v>
      </c>
      <c r="BL23" s="45">
        <f>LN(BL20)</f>
        <v>0.11844263262254681</v>
      </c>
      <c r="BM23">
        <v>1987</v>
      </c>
      <c r="BN23">
        <v>1300000000000</v>
      </c>
      <c r="BO23" t="s">
        <v>74</v>
      </c>
      <c r="BP23" s="45">
        <f>LN(BP20)</f>
        <v>0.11811412485452558</v>
      </c>
      <c r="BQ23">
        <v>1987</v>
      </c>
      <c r="BR23">
        <v>1300000000000</v>
      </c>
      <c r="BS23" t="s">
        <v>74</v>
      </c>
      <c r="BT23" s="45">
        <f>LN(BT20)</f>
        <v>0.11825603073583273</v>
      </c>
      <c r="BU23">
        <v>1987</v>
      </c>
      <c r="BV23">
        <v>1300000000000</v>
      </c>
      <c r="BW23" t="s">
        <v>74</v>
      </c>
      <c r="BX23" s="45">
        <f>LN(BX20)</f>
        <v>0.11825365319137071</v>
      </c>
      <c r="BY23">
        <v>1987</v>
      </c>
      <c r="BZ23">
        <v>1300000000000</v>
      </c>
      <c r="CA23" t="s">
        <v>74</v>
      </c>
      <c r="CB23" s="45">
        <f>LN(CB20)</f>
        <v>0.11989138964000474</v>
      </c>
      <c r="CC23">
        <v>1987</v>
      </c>
      <c r="CD23">
        <v>1300000000000</v>
      </c>
      <c r="CE23" t="s">
        <v>74</v>
      </c>
      <c r="CF23" s="45">
        <f>LN(CF20)</f>
        <v>0.11854969497710707</v>
      </c>
      <c r="CG23">
        <v>1987</v>
      </c>
      <c r="CH23">
        <v>1300000000000</v>
      </c>
      <c r="CI23" t="s">
        <v>74</v>
      </c>
      <c r="CJ23" s="45">
        <f>LN(CJ20)</f>
        <v>0.11951210423073418</v>
      </c>
      <c r="CK23">
        <v>1987</v>
      </c>
      <c r="CL23">
        <v>1300000000000</v>
      </c>
      <c r="CM23" t="s">
        <v>74</v>
      </c>
      <c r="CN23" s="45">
        <f>LN(CN20)</f>
        <v>0.11968194023677593</v>
      </c>
      <c r="CO23">
        <v>1987</v>
      </c>
      <c r="CP23">
        <v>1300000000000</v>
      </c>
      <c r="CQ23" t="s">
        <v>74</v>
      </c>
      <c r="CR23" s="45">
        <f>LN(CR20)</f>
        <v>0.11968194023677593</v>
      </c>
      <c r="CS23">
        <v>1986</v>
      </c>
      <c r="CT23">
        <v>121000000000</v>
      </c>
      <c r="CU23" t="s">
        <v>74</v>
      </c>
      <c r="CV23" s="45">
        <f>LN(CV20)</f>
        <v>0.11829699913263234</v>
      </c>
      <c r="CW23">
        <v>1986</v>
      </c>
      <c r="CX23">
        <v>121000000000</v>
      </c>
      <c r="CY23" t="s">
        <v>74</v>
      </c>
      <c r="CZ23" s="45">
        <f>LN(CZ20)</f>
        <v>0.11830943350311231</v>
      </c>
      <c r="DA23">
        <v>1986</v>
      </c>
      <c r="DB23">
        <v>121000000000</v>
      </c>
      <c r="DC23" t="s">
        <v>74</v>
      </c>
      <c r="DD23" s="45">
        <f>LN(DD20)</f>
        <v>0.11843964725366952</v>
      </c>
      <c r="DE23">
        <v>1986</v>
      </c>
      <c r="DF23">
        <v>121000000000</v>
      </c>
      <c r="DG23" t="s">
        <v>74</v>
      </c>
      <c r="DH23" s="45">
        <f>LN(DH20)</f>
        <v>0.11797514591275875</v>
      </c>
      <c r="DI23">
        <v>1986</v>
      </c>
      <c r="DJ23">
        <v>121000000000</v>
      </c>
      <c r="DK23" t="s">
        <v>74</v>
      </c>
      <c r="DL23" s="45">
        <f>LN(DL20)</f>
        <v>0.11887088034029733</v>
      </c>
      <c r="DM23">
        <v>1986</v>
      </c>
      <c r="DN23">
        <v>121000000000</v>
      </c>
      <c r="DO23" t="s">
        <v>74</v>
      </c>
      <c r="DP23" s="45">
        <f>LN(DP20)</f>
        <v>0.11798354211459471</v>
      </c>
      <c r="DQ23">
        <v>1986</v>
      </c>
      <c r="DR23">
        <v>121000000000</v>
      </c>
      <c r="DS23" t="s">
        <v>74</v>
      </c>
      <c r="DT23" s="45">
        <f>LN(DT20)</f>
        <v>0.11852791700899808</v>
      </c>
      <c r="DU23">
        <v>1986</v>
      </c>
      <c r="DV23">
        <v>121000000000</v>
      </c>
      <c r="DW23" t="s">
        <v>74</v>
      </c>
      <c r="DX23" s="45">
        <f>LN(DX20)</f>
        <v>0.11859326099897796</v>
      </c>
      <c r="DY23">
        <v>1986</v>
      </c>
      <c r="DZ23">
        <v>121000000000</v>
      </c>
      <c r="EA23" t="s">
        <v>74</v>
      </c>
      <c r="EB23" s="45">
        <f>LN(EB20)</f>
        <v>0.11839896181844344</v>
      </c>
      <c r="EC23">
        <v>1986</v>
      </c>
      <c r="ED23">
        <v>121000000000</v>
      </c>
      <c r="EE23" t="s">
        <v>74</v>
      </c>
      <c r="EF23" s="45">
        <f>LN(EF20)</f>
        <v>0.12082908402831566</v>
      </c>
      <c r="EG23">
        <v>1986</v>
      </c>
      <c r="EH23">
        <v>121000000000</v>
      </c>
    </row>
    <row r="24" spans="2:138">
      <c r="B24">
        <v>0.12616545579485908</v>
      </c>
      <c r="C24" s="44">
        <v>0.8740720821062351</v>
      </c>
      <c r="D24">
        <v>208.23152563602741</v>
      </c>
      <c r="E24">
        <v>1987</v>
      </c>
      <c r="F24">
        <v>1300000000000</v>
      </c>
      <c r="G24" t="s">
        <v>75</v>
      </c>
      <c r="H24" s="45">
        <f>H22-H21</f>
        <v>7.6371289686949506E-3</v>
      </c>
      <c r="I24">
        <v>1987</v>
      </c>
      <c r="J24">
        <v>1270000000000</v>
      </c>
      <c r="K24" t="s">
        <v>75</v>
      </c>
      <c r="L24" s="45">
        <f>L22-L21</f>
        <v>8.3345565324619425E-3</v>
      </c>
      <c r="M24">
        <v>1987</v>
      </c>
      <c r="N24">
        <v>1270000000000</v>
      </c>
      <c r="O24" t="s">
        <v>75</v>
      </c>
      <c r="P24" s="45">
        <f>P22-P21</f>
        <v>8.4260207791275743E-3</v>
      </c>
      <c r="Q24">
        <v>1987</v>
      </c>
      <c r="R24">
        <v>1270000000000</v>
      </c>
      <c r="S24" t="s">
        <v>75</v>
      </c>
      <c r="T24" s="45">
        <f>T22-T21</f>
        <v>8.3728602177380318E-3</v>
      </c>
      <c r="U24">
        <v>1987</v>
      </c>
      <c r="V24">
        <v>1270000000000</v>
      </c>
      <c r="W24" t="s">
        <v>75</v>
      </c>
      <c r="X24" s="45">
        <f>X22-X21</f>
        <v>8.20322792606204E-3</v>
      </c>
      <c r="Y24">
        <v>1987</v>
      </c>
      <c r="Z24">
        <v>1270000000000</v>
      </c>
      <c r="AA24" t="s">
        <v>75</v>
      </c>
      <c r="AB24" s="45">
        <f>AB22-AB21</f>
        <v>7.662354424650436E-3</v>
      </c>
      <c r="AC24">
        <v>1987</v>
      </c>
      <c r="AD24">
        <v>1270000000000</v>
      </c>
      <c r="AE24" t="s">
        <v>75</v>
      </c>
      <c r="AF24" s="45">
        <f>AF22-AF21</f>
        <v>7.658124373916525E-3</v>
      </c>
      <c r="AG24">
        <v>1987</v>
      </c>
      <c r="AH24">
        <v>1270000000000</v>
      </c>
      <c r="AI24" t="s">
        <v>75</v>
      </c>
      <c r="AJ24" s="45">
        <f>AJ22-AJ21</f>
        <v>7.6772281627755234E-3</v>
      </c>
      <c r="AK24">
        <v>1987</v>
      </c>
      <c r="AL24">
        <v>1270000000000</v>
      </c>
      <c r="AM24" t="s">
        <v>75</v>
      </c>
      <c r="AN24" s="45">
        <f>AN22-AN21</f>
        <v>7.5371915120082122E-3</v>
      </c>
      <c r="AO24">
        <v>1987</v>
      </c>
      <c r="AP24">
        <v>1270000000000</v>
      </c>
      <c r="AQ24" t="s">
        <v>75</v>
      </c>
      <c r="AR24" s="45">
        <f>AR22-AR21</f>
        <v>7.7493858763946211E-3</v>
      </c>
      <c r="AS24">
        <v>1987</v>
      </c>
      <c r="AT24">
        <v>1270000000000</v>
      </c>
      <c r="AU24" t="s">
        <v>75</v>
      </c>
      <c r="AV24" s="45">
        <f>AV22-AV21</f>
        <v>7.7471341022218587E-3</v>
      </c>
      <c r="AW24">
        <v>1987</v>
      </c>
      <c r="AX24">
        <v>1270000000000</v>
      </c>
      <c r="AY24" t="s">
        <v>75</v>
      </c>
      <c r="AZ24" s="45">
        <f>AZ22-AZ21</f>
        <v>7.6794028019707694E-3</v>
      </c>
      <c r="BA24">
        <v>1987</v>
      </c>
      <c r="BB24">
        <v>1270000000000</v>
      </c>
      <c r="BC24" t="s">
        <v>75</v>
      </c>
      <c r="BD24" s="45">
        <f>BD22-BD21</f>
        <v>7.5333693214989506E-3</v>
      </c>
      <c r="BE24">
        <v>1987</v>
      </c>
      <c r="BF24">
        <v>1270000000000</v>
      </c>
      <c r="BG24" t="s">
        <v>75</v>
      </c>
      <c r="BH24" s="45">
        <f>BH22-BH21</f>
        <v>7.51436133188918E-3</v>
      </c>
      <c r="BI24">
        <v>1987</v>
      </c>
      <c r="BJ24">
        <v>1270000000000</v>
      </c>
      <c r="BK24" t="s">
        <v>75</v>
      </c>
      <c r="BL24" s="45">
        <f>BL22-BL21</f>
        <v>7.7718942795168555E-3</v>
      </c>
      <c r="BM24">
        <v>1987</v>
      </c>
      <c r="BN24">
        <v>1270000000000</v>
      </c>
      <c r="BO24" t="s">
        <v>75</v>
      </c>
      <c r="BP24" s="45">
        <f>BP22-BP21</f>
        <v>7.5118764912470437E-3</v>
      </c>
      <c r="BQ24">
        <v>1987</v>
      </c>
      <c r="BR24">
        <v>1270000000000</v>
      </c>
      <c r="BS24" t="s">
        <v>75</v>
      </c>
      <c r="BT24" s="45">
        <f>BT22-BT21</f>
        <v>7.727568651003297E-3</v>
      </c>
      <c r="BU24">
        <v>1987</v>
      </c>
      <c r="BV24">
        <v>1270000000000</v>
      </c>
      <c r="BW24" t="s">
        <v>75</v>
      </c>
      <c r="BX24" s="45">
        <f>BX22-BX21</f>
        <v>7.7710550719601035E-3</v>
      </c>
      <c r="BY24">
        <v>1987</v>
      </c>
      <c r="BZ24">
        <v>1270000000000</v>
      </c>
      <c r="CA24" t="s">
        <v>75</v>
      </c>
      <c r="CB24" s="45">
        <f>CB22-CB21</f>
        <v>7.536162101770133E-3</v>
      </c>
      <c r="CC24">
        <v>1987</v>
      </c>
      <c r="CD24">
        <v>1270000000000</v>
      </c>
      <c r="CE24" t="s">
        <v>75</v>
      </c>
      <c r="CF24" s="45">
        <f>CF22-CF21</f>
        <v>7.8051855287100402E-3</v>
      </c>
      <c r="CG24">
        <v>1987</v>
      </c>
      <c r="CH24">
        <v>1270000000000</v>
      </c>
      <c r="CI24" t="s">
        <v>75</v>
      </c>
      <c r="CJ24" s="45">
        <f>CJ22-CJ21</f>
        <v>7.6763195787497296E-3</v>
      </c>
      <c r="CK24">
        <v>1987</v>
      </c>
      <c r="CL24">
        <v>1270000000000</v>
      </c>
      <c r="CM24" t="s">
        <v>75</v>
      </c>
      <c r="CN24" s="45">
        <f>CN22-CN21</f>
        <v>7.6498877033880086E-3</v>
      </c>
      <c r="CO24">
        <v>1987</v>
      </c>
      <c r="CP24">
        <v>1270000000000</v>
      </c>
      <c r="CQ24" t="s">
        <v>75</v>
      </c>
      <c r="CR24" s="45">
        <f>CR22-CR21</f>
        <v>7.6498877033880086E-3</v>
      </c>
      <c r="CS24">
        <v>1987</v>
      </c>
      <c r="CT24">
        <v>1270000000000</v>
      </c>
      <c r="CU24" t="s">
        <v>75</v>
      </c>
      <c r="CV24" s="45">
        <f>CV22-CV21</f>
        <v>7.8070270934179065E-3</v>
      </c>
      <c r="CW24">
        <v>1987</v>
      </c>
      <c r="CX24">
        <v>1300000000000</v>
      </c>
      <c r="CY24" t="s">
        <v>75</v>
      </c>
      <c r="CZ24" s="45">
        <f>CZ22-CZ21</f>
        <v>7.8078210770933243E-3</v>
      </c>
      <c r="DA24">
        <v>1987</v>
      </c>
      <c r="DB24">
        <v>1300000000000</v>
      </c>
      <c r="DC24" t="s">
        <v>75</v>
      </c>
      <c r="DD24" s="45">
        <f>DD22-DD21</f>
        <v>7.8130769689116197E-3</v>
      </c>
      <c r="DE24">
        <v>1987</v>
      </c>
      <c r="DF24">
        <v>1300000000000</v>
      </c>
      <c r="DG24" t="s">
        <v>75</v>
      </c>
      <c r="DH24" s="45">
        <f>DH22-DH21</f>
        <v>7.7655222087279485E-3</v>
      </c>
      <c r="DI24">
        <v>1987</v>
      </c>
      <c r="DJ24">
        <v>1300000000000</v>
      </c>
      <c r="DK24" t="s">
        <v>75</v>
      </c>
      <c r="DL24" s="45">
        <f>DL22-DL21</f>
        <v>7.8074507321927722E-3</v>
      </c>
      <c r="DM24">
        <v>1987</v>
      </c>
      <c r="DN24">
        <v>1300000000000</v>
      </c>
      <c r="DO24" t="s">
        <v>75</v>
      </c>
      <c r="DP24" s="45">
        <f>DP22-DP21</f>
        <v>7.7970013513543879E-3</v>
      </c>
      <c r="DQ24">
        <v>1987</v>
      </c>
      <c r="DR24">
        <v>1300000000000</v>
      </c>
      <c r="DS24" t="s">
        <v>75</v>
      </c>
      <c r="DT24" s="45">
        <f>DT22-DT21</f>
        <v>7.827790962078196E-3</v>
      </c>
      <c r="DU24">
        <v>1987</v>
      </c>
      <c r="DV24">
        <v>1300000000000</v>
      </c>
      <c r="DW24" t="s">
        <v>75</v>
      </c>
      <c r="DX24" s="45">
        <f>DX22-DX21</f>
        <v>7.8318377740468625E-3</v>
      </c>
      <c r="DY24">
        <v>1987</v>
      </c>
      <c r="DZ24">
        <v>1300000000000</v>
      </c>
      <c r="EA24" t="s">
        <v>75</v>
      </c>
      <c r="EB24" s="45">
        <f>EB22-EB21</f>
        <v>7.838140316555775E-3</v>
      </c>
      <c r="EC24">
        <v>1987</v>
      </c>
      <c r="ED24">
        <v>1300000000000</v>
      </c>
      <c r="EE24" t="s">
        <v>75</v>
      </c>
      <c r="EF24" s="45">
        <f>EF22-EF21</f>
        <v>7.5120166473678085E-3</v>
      </c>
      <c r="EG24">
        <v>1987</v>
      </c>
      <c r="EH24">
        <v>1300000000000</v>
      </c>
    </row>
    <row r="25" spans="2:138">
      <c r="B25">
        <v>0.12617869669379897</v>
      </c>
      <c r="C25" s="44">
        <v>0.87406979456561751</v>
      </c>
      <c r="D25">
        <v>208.22719812548763</v>
      </c>
      <c r="E25">
        <v>1987</v>
      </c>
      <c r="F25">
        <v>1270000000000</v>
      </c>
      <c r="G25" t="s">
        <v>76</v>
      </c>
      <c r="H25" s="45">
        <f>H21-H23</f>
        <v>7.6959038669291435E-3</v>
      </c>
      <c r="I25">
        <v>1987</v>
      </c>
      <c r="J25">
        <v>1000000000000</v>
      </c>
      <c r="K25" t="s">
        <v>76</v>
      </c>
      <c r="L25" s="45">
        <f>L21-L23</f>
        <v>8.4046056018861059E-3</v>
      </c>
      <c r="M25">
        <v>1987</v>
      </c>
      <c r="N25">
        <v>1000000000000</v>
      </c>
      <c r="O25" t="s">
        <v>76</v>
      </c>
      <c r="P25" s="45">
        <f>P21-P23</f>
        <v>8.4976223488400782E-3</v>
      </c>
      <c r="Q25">
        <v>1987</v>
      </c>
      <c r="R25">
        <v>1000000000000</v>
      </c>
      <c r="S25" t="s">
        <v>76</v>
      </c>
      <c r="T25" s="45">
        <f>T21-T23</f>
        <v>8.4435573597549524E-3</v>
      </c>
      <c r="U25">
        <v>1987</v>
      </c>
      <c r="V25">
        <v>1000000000000</v>
      </c>
      <c r="W25" t="s">
        <v>76</v>
      </c>
      <c r="X25" s="45">
        <f>X21-X23</f>
        <v>8.2710778464616108E-3</v>
      </c>
      <c r="Y25">
        <v>1987</v>
      </c>
      <c r="Z25">
        <v>1000000000000</v>
      </c>
      <c r="AA25" t="s">
        <v>76</v>
      </c>
      <c r="AB25" s="45">
        <f>AB21-AB23</f>
        <v>7.7215197372833416E-3</v>
      </c>
      <c r="AC25">
        <v>1987</v>
      </c>
      <c r="AD25">
        <v>1000000000000</v>
      </c>
      <c r="AE25" t="s">
        <v>76</v>
      </c>
      <c r="AF25" s="45">
        <f>AF21-AF23</f>
        <v>7.7172241271665359E-3</v>
      </c>
      <c r="AG25">
        <v>1987</v>
      </c>
      <c r="AH25">
        <v>1000000000000</v>
      </c>
      <c r="AI25" t="s">
        <v>76</v>
      </c>
      <c r="AJ25" s="45">
        <f>AJ21-AJ23</f>
        <v>7.7366242866229035E-3</v>
      </c>
      <c r="AK25">
        <v>1987</v>
      </c>
      <c r="AL25">
        <v>1000000000000</v>
      </c>
      <c r="AM25" t="s">
        <v>76</v>
      </c>
      <c r="AN25" s="45">
        <f>AN21-AN23</f>
        <v>7.5944324770546995E-3</v>
      </c>
      <c r="AO25">
        <v>1987</v>
      </c>
      <c r="AP25">
        <v>1000000000000</v>
      </c>
      <c r="AQ25" t="s">
        <v>76</v>
      </c>
      <c r="AR25" s="45">
        <f>AR21-AR23</f>
        <v>7.8099081737353776E-3</v>
      </c>
      <c r="AS25">
        <v>1987</v>
      </c>
      <c r="AT25">
        <v>1000000000000</v>
      </c>
      <c r="AU25" t="s">
        <v>76</v>
      </c>
      <c r="AV25" s="45">
        <f>AV21-AV23</f>
        <v>7.8076210947494451E-3</v>
      </c>
      <c r="AW25">
        <v>1987</v>
      </c>
      <c r="AX25">
        <v>1000000000000</v>
      </c>
      <c r="AY25" t="s">
        <v>76</v>
      </c>
      <c r="AZ25" s="45">
        <f>AZ21-AZ23</f>
        <v>7.7388327098908971E-3</v>
      </c>
      <c r="BA25">
        <v>1987</v>
      </c>
      <c r="BB25">
        <v>1000000000000</v>
      </c>
      <c r="BC25" t="s">
        <v>76</v>
      </c>
      <c r="BD25" s="45">
        <f>BD21-BD23</f>
        <v>7.5905520257493475E-3</v>
      </c>
      <c r="BE25">
        <v>1987</v>
      </c>
      <c r="BF25">
        <v>1000000000000</v>
      </c>
      <c r="BG25" t="s">
        <v>76</v>
      </c>
      <c r="BH25" s="45">
        <f>BH21-BH23</f>
        <v>7.5712547455191181E-3</v>
      </c>
      <c r="BI25">
        <v>1987</v>
      </c>
      <c r="BJ25">
        <v>1000000000000</v>
      </c>
      <c r="BK25" t="s">
        <v>76</v>
      </c>
      <c r="BL25" s="45">
        <f>BL21-BL23</f>
        <v>7.8327700490731234E-3</v>
      </c>
      <c r="BM25">
        <v>1987</v>
      </c>
      <c r="BN25">
        <v>1000000000000</v>
      </c>
      <c r="BO25" t="s">
        <v>76</v>
      </c>
      <c r="BP25" s="45">
        <f>BP21-BP23</f>
        <v>7.568732141668949E-3</v>
      </c>
      <c r="BQ25">
        <v>1987</v>
      </c>
      <c r="BR25">
        <v>1000000000000</v>
      </c>
      <c r="BS25" t="s">
        <v>76</v>
      </c>
      <c r="BT25" s="45">
        <f>BT21-BT23</f>
        <v>7.7877493203198506E-3</v>
      </c>
      <c r="BU25">
        <v>1987</v>
      </c>
      <c r="BV25">
        <v>1000000000000</v>
      </c>
      <c r="BW25" t="s">
        <v>76</v>
      </c>
      <c r="BX25" s="45">
        <f>BX21-BX23</f>
        <v>7.8319176439757276E-3</v>
      </c>
      <c r="BY25">
        <v>1987</v>
      </c>
      <c r="BZ25">
        <v>1000000000000</v>
      </c>
      <c r="CA25" t="s">
        <v>76</v>
      </c>
      <c r="CB25" s="45">
        <f>CB21-CB23</f>
        <v>7.5933873728053908E-3</v>
      </c>
      <c r="CC25">
        <v>1987</v>
      </c>
      <c r="CD25">
        <v>1000000000000</v>
      </c>
      <c r="CE25" t="s">
        <v>76</v>
      </c>
      <c r="CF25" s="45">
        <f>CF21-CF23</f>
        <v>7.8665860061311044E-3</v>
      </c>
      <c r="CG25">
        <v>1987</v>
      </c>
      <c r="CH25">
        <v>1000000000000</v>
      </c>
      <c r="CI25" t="s">
        <v>76</v>
      </c>
      <c r="CJ25" s="45">
        <f>CJ21-CJ23</f>
        <v>7.7357015901713538E-3</v>
      </c>
      <c r="CK25">
        <v>1987</v>
      </c>
      <c r="CL25">
        <v>1000000000000</v>
      </c>
      <c r="CM25" t="s">
        <v>76</v>
      </c>
      <c r="CN25" s="45">
        <f>CN21-CN23</f>
        <v>7.7088599057962698E-3</v>
      </c>
      <c r="CO25">
        <v>1987</v>
      </c>
      <c r="CP25">
        <v>1000000000000</v>
      </c>
      <c r="CQ25" t="s">
        <v>76</v>
      </c>
      <c r="CR25" s="45">
        <f>CR21-CR23</f>
        <v>7.7088599057962698E-3</v>
      </c>
      <c r="CS25">
        <v>1987</v>
      </c>
      <c r="CT25">
        <v>1000000000000</v>
      </c>
      <c r="CU25" t="s">
        <v>76</v>
      </c>
      <c r="CV25" s="45">
        <f>CV21-CV23</f>
        <v>7.8684566622267416E-3</v>
      </c>
      <c r="CW25">
        <v>1987</v>
      </c>
      <c r="CX25">
        <v>1000000000000</v>
      </c>
      <c r="CY25" t="s">
        <v>76</v>
      </c>
      <c r="CZ25" s="45">
        <f>CZ21-CZ23</f>
        <v>7.8692631906866622E-3</v>
      </c>
      <c r="DA25">
        <v>1987</v>
      </c>
      <c r="DB25">
        <v>1270000000000</v>
      </c>
      <c r="DC25" t="s">
        <v>76</v>
      </c>
      <c r="DD25" s="45">
        <f>DD21-DD23</f>
        <v>7.8746021571077934E-3</v>
      </c>
      <c r="DE25">
        <v>1987</v>
      </c>
      <c r="DF25">
        <v>1270000000000</v>
      </c>
      <c r="DG25" t="s">
        <v>76</v>
      </c>
      <c r="DH25" s="45">
        <f>DH21-DH23</f>
        <v>7.8262978059558536E-3</v>
      </c>
      <c r="DI25">
        <v>1987</v>
      </c>
      <c r="DJ25">
        <v>1270000000000</v>
      </c>
      <c r="DK25" t="s">
        <v>76</v>
      </c>
      <c r="DL25" s="45">
        <f>DL21-DL23</f>
        <v>7.8688869942495354E-3</v>
      </c>
      <c r="DM25">
        <v>1987</v>
      </c>
      <c r="DN25">
        <v>1270000000000</v>
      </c>
      <c r="DO25" t="s">
        <v>76</v>
      </c>
      <c r="DP25" s="45">
        <f>DP21-DP23</f>
        <v>7.8582726264872921E-3</v>
      </c>
      <c r="DQ25">
        <v>1987</v>
      </c>
      <c r="DR25">
        <v>1270000000000</v>
      </c>
      <c r="DS25" t="s">
        <v>76</v>
      </c>
      <c r="DT25" s="45">
        <f>DT21-DT23</f>
        <v>7.88954902043075E-3</v>
      </c>
      <c r="DU25">
        <v>1987</v>
      </c>
      <c r="DV25">
        <v>1270000000000</v>
      </c>
      <c r="DW25" t="s">
        <v>76</v>
      </c>
      <c r="DX25" s="45">
        <f>DX21-DX23</f>
        <v>7.8936599567676624E-3</v>
      </c>
      <c r="DY25">
        <v>1987</v>
      </c>
      <c r="DZ25">
        <v>1270000000000</v>
      </c>
      <c r="EA25" t="s">
        <v>76</v>
      </c>
      <c r="EB25" s="45">
        <f>EB21-EB23</f>
        <v>7.9000624339490427E-3</v>
      </c>
      <c r="EC25">
        <v>1987</v>
      </c>
      <c r="ED25">
        <v>1270000000000</v>
      </c>
      <c r="EE25" t="s">
        <v>76</v>
      </c>
      <c r="EF25" s="45">
        <f>EF21-EF23</f>
        <v>7.5688744274673425E-3</v>
      </c>
      <c r="EG25">
        <v>1987</v>
      </c>
      <c r="EH25">
        <v>1270000000000</v>
      </c>
    </row>
    <row r="26" spans="2:138">
      <c r="B26">
        <v>0.12631424941077732</v>
      </c>
      <c r="C26" s="44">
        <v>0.87412759292637565</v>
      </c>
      <c r="D26">
        <v>208.33658779920376</v>
      </c>
      <c r="E26">
        <v>1987</v>
      </c>
      <c r="F26">
        <v>1000000000000</v>
      </c>
      <c r="G26" t="s">
        <v>77</v>
      </c>
      <c r="H26" s="46">
        <f>AVERAGE(H24:H25)</f>
        <v>7.6665164178120471E-3</v>
      </c>
      <c r="I26">
        <v>1987</v>
      </c>
      <c r="J26">
        <v>2470000000000</v>
      </c>
      <c r="K26" t="s">
        <v>77</v>
      </c>
      <c r="L26" s="46">
        <f>AVERAGE(L24:L25)</f>
        <v>8.3695810671740242E-3</v>
      </c>
      <c r="M26">
        <v>1987</v>
      </c>
      <c r="N26">
        <v>2470000000000</v>
      </c>
      <c r="O26" t="s">
        <v>77</v>
      </c>
      <c r="P26" s="46">
        <f>AVERAGE(P24:P25)</f>
        <v>8.4618215639838262E-3</v>
      </c>
      <c r="Q26">
        <v>1987</v>
      </c>
      <c r="R26">
        <v>2470000000000</v>
      </c>
      <c r="S26" t="s">
        <v>77</v>
      </c>
      <c r="T26" s="46">
        <f>AVERAGE(T24:T25)</f>
        <v>8.4082087887464921E-3</v>
      </c>
      <c r="U26">
        <v>1987</v>
      </c>
      <c r="V26">
        <v>2470000000000</v>
      </c>
      <c r="W26" t="s">
        <v>77</v>
      </c>
      <c r="X26" s="46">
        <f>AVERAGE(X24:X25)</f>
        <v>8.2371528862618254E-3</v>
      </c>
      <c r="Y26">
        <v>1987</v>
      </c>
      <c r="Z26">
        <v>2470000000000</v>
      </c>
      <c r="AA26" t="s">
        <v>77</v>
      </c>
      <c r="AB26" s="46">
        <f>AVERAGE(AB24:AB25)</f>
        <v>7.6919370809668888E-3</v>
      </c>
      <c r="AC26">
        <v>1987</v>
      </c>
      <c r="AD26">
        <v>2470000000000</v>
      </c>
      <c r="AE26" t="s">
        <v>77</v>
      </c>
      <c r="AF26" s="46">
        <f>AVERAGE(AF24:AF25)</f>
        <v>7.6876742505415305E-3</v>
      </c>
      <c r="AG26">
        <v>1987</v>
      </c>
      <c r="AH26">
        <v>2470000000000</v>
      </c>
      <c r="AI26" t="s">
        <v>77</v>
      </c>
      <c r="AJ26" s="46">
        <f>AVERAGE(AJ24:AJ25)</f>
        <v>7.7069262246992135E-3</v>
      </c>
      <c r="AK26">
        <v>1987</v>
      </c>
      <c r="AL26">
        <v>2470000000000</v>
      </c>
      <c r="AM26" t="s">
        <v>77</v>
      </c>
      <c r="AN26" s="46">
        <f>AVERAGE(AN24:AN25)</f>
        <v>7.5658119945314559E-3</v>
      </c>
      <c r="AO26">
        <v>1987</v>
      </c>
      <c r="AP26">
        <v>2470000000000</v>
      </c>
      <c r="AQ26" t="s">
        <v>77</v>
      </c>
      <c r="AR26" s="46">
        <f>AVERAGE(AR24:AR25)</f>
        <v>7.7796470250649993E-3</v>
      </c>
      <c r="AS26">
        <v>1987</v>
      </c>
      <c r="AT26">
        <v>2470000000000</v>
      </c>
      <c r="AU26" t="s">
        <v>77</v>
      </c>
      <c r="AV26" s="46">
        <f>AVERAGE(AV24:AV25)</f>
        <v>7.7773775984856519E-3</v>
      </c>
      <c r="AW26">
        <v>1987</v>
      </c>
      <c r="AX26">
        <v>2470000000000</v>
      </c>
      <c r="AY26" t="s">
        <v>77</v>
      </c>
      <c r="AZ26" s="46">
        <f>AVERAGE(AZ24:AZ25)</f>
        <v>7.7091177559308333E-3</v>
      </c>
      <c r="BA26">
        <v>1987</v>
      </c>
      <c r="BB26">
        <v>2470000000000</v>
      </c>
      <c r="BC26" t="s">
        <v>77</v>
      </c>
      <c r="BD26" s="46">
        <f>AVERAGE(BD24:BD25)</f>
        <v>7.561960673624149E-3</v>
      </c>
      <c r="BE26">
        <v>1987</v>
      </c>
      <c r="BF26">
        <v>2470000000000</v>
      </c>
      <c r="BG26" t="s">
        <v>77</v>
      </c>
      <c r="BH26" s="46">
        <f>AVERAGE(BH24:BH25)</f>
        <v>7.5428080387041491E-3</v>
      </c>
      <c r="BI26">
        <v>1987</v>
      </c>
      <c r="BJ26">
        <v>2470000000000</v>
      </c>
      <c r="BK26" t="s">
        <v>77</v>
      </c>
      <c r="BL26" s="46">
        <f>AVERAGE(BL24:BL25)</f>
        <v>7.8023321642949894E-3</v>
      </c>
      <c r="BM26">
        <v>1987</v>
      </c>
      <c r="BN26">
        <v>2470000000000</v>
      </c>
      <c r="BO26" t="s">
        <v>77</v>
      </c>
      <c r="BP26" s="46">
        <f>AVERAGE(BP24:BP25)</f>
        <v>7.5403043164579964E-3</v>
      </c>
      <c r="BQ26">
        <v>1987</v>
      </c>
      <c r="BR26">
        <v>2470000000000</v>
      </c>
      <c r="BS26" t="s">
        <v>77</v>
      </c>
      <c r="BT26" s="46">
        <f>AVERAGE(BT24:BT25)</f>
        <v>7.7576589856615738E-3</v>
      </c>
      <c r="BU26">
        <v>1987</v>
      </c>
      <c r="BV26">
        <v>2470000000000</v>
      </c>
      <c r="BW26" t="s">
        <v>77</v>
      </c>
      <c r="BX26" s="46">
        <f>AVERAGE(BX24:BX25)</f>
        <v>7.8014863579679156E-3</v>
      </c>
      <c r="BY26">
        <v>1987</v>
      </c>
      <c r="BZ26">
        <v>2470000000000</v>
      </c>
      <c r="CA26" t="s">
        <v>77</v>
      </c>
      <c r="CB26" s="46">
        <f>AVERAGE(CB24:CB25)</f>
        <v>7.5647747372877619E-3</v>
      </c>
      <c r="CC26">
        <v>1987</v>
      </c>
      <c r="CD26">
        <v>2470000000000</v>
      </c>
      <c r="CE26" t="s">
        <v>77</v>
      </c>
      <c r="CF26" s="46">
        <f>AVERAGE(CF24:CF25)</f>
        <v>7.8358857674205723E-3</v>
      </c>
      <c r="CG26">
        <v>1987</v>
      </c>
      <c r="CH26">
        <v>2470000000000</v>
      </c>
      <c r="CI26" t="s">
        <v>77</v>
      </c>
      <c r="CJ26" s="46">
        <f>AVERAGE(CJ24:CJ25)</f>
        <v>7.7060105844605417E-3</v>
      </c>
      <c r="CK26">
        <v>1987</v>
      </c>
      <c r="CL26">
        <v>2470000000000</v>
      </c>
      <c r="CM26" t="s">
        <v>77</v>
      </c>
      <c r="CN26" s="46">
        <f>AVERAGE(CN24:CN25)</f>
        <v>7.6793738045921392E-3</v>
      </c>
      <c r="CO26">
        <v>1987</v>
      </c>
      <c r="CP26">
        <v>2470000000000</v>
      </c>
      <c r="CQ26" t="s">
        <v>77</v>
      </c>
      <c r="CR26" s="46">
        <f>AVERAGE(CR24:CR25)</f>
        <v>7.6793738045921392E-3</v>
      </c>
      <c r="CS26">
        <v>1987</v>
      </c>
      <c r="CT26">
        <v>2470000000000</v>
      </c>
      <c r="CU26" t="s">
        <v>77</v>
      </c>
      <c r="CV26" s="46">
        <f>AVERAGE(CV24:CV25)</f>
        <v>7.837741877822324E-3</v>
      </c>
      <c r="CW26">
        <v>1987</v>
      </c>
      <c r="CX26">
        <v>2470000000000</v>
      </c>
      <c r="CY26" t="s">
        <v>77</v>
      </c>
      <c r="CZ26" s="46">
        <f>AVERAGE(CZ24:CZ25)</f>
        <v>7.8385421338899933E-3</v>
      </c>
      <c r="DA26">
        <v>1987</v>
      </c>
      <c r="DB26">
        <v>2470000000000</v>
      </c>
      <c r="DC26" t="s">
        <v>77</v>
      </c>
      <c r="DD26" s="46">
        <f>AVERAGE(DD24:DD25)</f>
        <v>7.8438395630097066E-3</v>
      </c>
      <c r="DE26">
        <v>1987</v>
      </c>
      <c r="DF26">
        <v>1000000000000</v>
      </c>
      <c r="DG26" t="s">
        <v>77</v>
      </c>
      <c r="DH26" s="46">
        <f>AVERAGE(DH24:DH25)</f>
        <v>7.795910007341901E-3</v>
      </c>
      <c r="DI26">
        <v>1987</v>
      </c>
      <c r="DJ26">
        <v>1000000000000</v>
      </c>
      <c r="DK26" t="s">
        <v>77</v>
      </c>
      <c r="DL26" s="46">
        <f>AVERAGE(DL24:DL25)</f>
        <v>7.8381688632211538E-3</v>
      </c>
      <c r="DM26">
        <v>1987</v>
      </c>
      <c r="DN26">
        <v>1000000000000</v>
      </c>
      <c r="DO26" t="s">
        <v>77</v>
      </c>
      <c r="DP26" s="46">
        <f>AVERAGE(DP24:DP25)</f>
        <v>7.82763698892084E-3</v>
      </c>
      <c r="DQ26">
        <v>1987</v>
      </c>
      <c r="DR26">
        <v>1000000000000</v>
      </c>
      <c r="DS26" t="s">
        <v>77</v>
      </c>
      <c r="DT26" s="46">
        <f>AVERAGE(DT24:DT25)</f>
        <v>7.858669991254473E-3</v>
      </c>
      <c r="DU26">
        <v>1987</v>
      </c>
      <c r="DV26">
        <v>1000000000000</v>
      </c>
      <c r="DW26" t="s">
        <v>77</v>
      </c>
      <c r="DX26" s="46">
        <f>AVERAGE(DX24:DX25)</f>
        <v>7.8627488654072625E-3</v>
      </c>
      <c r="DY26">
        <v>1987</v>
      </c>
      <c r="DZ26">
        <v>1000000000000</v>
      </c>
      <c r="EA26" t="s">
        <v>77</v>
      </c>
      <c r="EB26" s="46">
        <f>AVERAGE(EB24:EB25)</f>
        <v>7.8691013752524089E-3</v>
      </c>
      <c r="EC26">
        <v>1987</v>
      </c>
      <c r="ED26">
        <v>1000000000000</v>
      </c>
      <c r="EE26" t="s">
        <v>77</v>
      </c>
      <c r="EF26" s="46">
        <f>AVERAGE(EF24:EF25)</f>
        <v>7.5404455374175755E-3</v>
      </c>
      <c r="EG26">
        <v>1987</v>
      </c>
      <c r="EH26">
        <v>1000000000000</v>
      </c>
    </row>
    <row r="27" spans="2:138">
      <c r="B27">
        <v>0.1258014437187146</v>
      </c>
      <c r="C27" s="44">
        <v>0.87469287452142486</v>
      </c>
      <c r="D27">
        <v>209.41176437831029</v>
      </c>
      <c r="E27">
        <v>1987</v>
      </c>
      <c r="F27">
        <v>2470000000000</v>
      </c>
      <c r="I27">
        <v>1989</v>
      </c>
      <c r="J27">
        <v>640000000000</v>
      </c>
      <c r="M27">
        <v>1989</v>
      </c>
      <c r="N27">
        <v>640000000000</v>
      </c>
      <c r="Q27">
        <v>1989</v>
      </c>
      <c r="R27">
        <v>640000000000</v>
      </c>
      <c r="U27">
        <v>1989</v>
      </c>
      <c r="V27">
        <v>640000000000</v>
      </c>
      <c r="Y27">
        <v>1989</v>
      </c>
      <c r="Z27">
        <v>640000000000</v>
      </c>
      <c r="AC27">
        <v>1989</v>
      </c>
      <c r="AD27">
        <v>640000000000</v>
      </c>
      <c r="AG27">
        <v>1989</v>
      </c>
      <c r="AH27">
        <v>640000000000</v>
      </c>
      <c r="AK27">
        <v>1989</v>
      </c>
      <c r="AL27">
        <v>640000000000</v>
      </c>
      <c r="AO27">
        <v>1989</v>
      </c>
      <c r="AP27">
        <v>640000000000</v>
      </c>
      <c r="AS27">
        <v>1989</v>
      </c>
      <c r="AT27">
        <v>640000000000</v>
      </c>
      <c r="AW27">
        <v>1989</v>
      </c>
      <c r="AX27">
        <v>640000000000</v>
      </c>
      <c r="BA27">
        <v>1989</v>
      </c>
      <c r="BB27">
        <v>640000000000</v>
      </c>
      <c r="BE27">
        <v>1989</v>
      </c>
      <c r="BF27">
        <v>640000000000</v>
      </c>
      <c r="BI27">
        <v>1989</v>
      </c>
      <c r="BJ27">
        <v>640000000000</v>
      </c>
      <c r="BM27">
        <v>1989</v>
      </c>
      <c r="BN27">
        <v>640000000000</v>
      </c>
      <c r="BQ27">
        <v>1989</v>
      </c>
      <c r="BR27">
        <v>640000000000</v>
      </c>
      <c r="BU27">
        <v>1989</v>
      </c>
      <c r="BV27">
        <v>640000000000</v>
      </c>
      <c r="BY27">
        <v>1989</v>
      </c>
      <c r="BZ27">
        <v>640000000000</v>
      </c>
      <c r="CC27">
        <v>1989</v>
      </c>
      <c r="CD27">
        <v>640000000000</v>
      </c>
      <c r="CG27">
        <v>1989</v>
      </c>
      <c r="CH27">
        <v>640000000000</v>
      </c>
      <c r="CK27">
        <v>1989</v>
      </c>
      <c r="CL27">
        <v>640000000000</v>
      </c>
      <c r="CO27">
        <v>1989</v>
      </c>
      <c r="CP27">
        <v>640000000000</v>
      </c>
      <c r="CS27">
        <v>1989</v>
      </c>
      <c r="CT27">
        <v>640000000000</v>
      </c>
      <c r="CW27">
        <v>1989</v>
      </c>
      <c r="CX27">
        <v>640000000000</v>
      </c>
      <c r="DA27">
        <v>1989</v>
      </c>
      <c r="DB27">
        <v>640000000000</v>
      </c>
      <c r="DE27">
        <v>1989</v>
      </c>
      <c r="DF27">
        <v>640000000000</v>
      </c>
      <c r="DI27">
        <v>1987</v>
      </c>
      <c r="DJ27">
        <v>2470000000000</v>
      </c>
      <c r="DM27">
        <v>1987</v>
      </c>
      <c r="DN27">
        <v>2470000000000</v>
      </c>
      <c r="DQ27">
        <v>1987</v>
      </c>
      <c r="DR27">
        <v>2470000000000</v>
      </c>
      <c r="DU27">
        <v>1987</v>
      </c>
      <c r="DV27">
        <v>2470000000000</v>
      </c>
      <c r="DY27">
        <v>1987</v>
      </c>
      <c r="DZ27">
        <v>2470000000000</v>
      </c>
      <c r="EC27">
        <v>1987</v>
      </c>
      <c r="ED27">
        <v>2470000000000</v>
      </c>
      <c r="EG27">
        <v>1987</v>
      </c>
      <c r="EH27">
        <v>2470000000000</v>
      </c>
    </row>
    <row r="28" spans="2:138">
      <c r="B28">
        <v>0.12673976733454687</v>
      </c>
      <c r="C28" s="44">
        <v>0.87493095762547002</v>
      </c>
      <c r="D28">
        <v>209.86751181929125</v>
      </c>
      <c r="E28">
        <v>1989</v>
      </c>
      <c r="F28">
        <v>640000000000</v>
      </c>
      <c r="I28">
        <v>1990</v>
      </c>
      <c r="J28">
        <v>2960000000000</v>
      </c>
      <c r="M28">
        <v>1990</v>
      </c>
      <c r="N28">
        <v>2960000000000</v>
      </c>
      <c r="Q28">
        <v>1990</v>
      </c>
      <c r="R28">
        <v>2960000000000</v>
      </c>
      <c r="U28">
        <v>1990</v>
      </c>
      <c r="V28">
        <v>2960000000000</v>
      </c>
      <c r="Y28">
        <v>1990</v>
      </c>
      <c r="Z28">
        <v>2960000000000</v>
      </c>
      <c r="AC28">
        <v>1990</v>
      </c>
      <c r="AD28">
        <v>2960000000000</v>
      </c>
      <c r="AG28">
        <v>1990</v>
      </c>
      <c r="AH28">
        <v>2960000000000</v>
      </c>
      <c r="AK28">
        <v>1990</v>
      </c>
      <c r="AL28">
        <v>2960000000000</v>
      </c>
      <c r="AO28">
        <v>1990</v>
      </c>
      <c r="AP28">
        <v>2960000000000</v>
      </c>
      <c r="AS28">
        <v>1990</v>
      </c>
      <c r="AT28">
        <v>2960000000000</v>
      </c>
      <c r="AW28">
        <v>1990</v>
      </c>
      <c r="AX28">
        <v>2960000000000</v>
      </c>
      <c r="BA28">
        <v>1990</v>
      </c>
      <c r="BB28">
        <v>2960000000000</v>
      </c>
      <c r="BE28">
        <v>1990</v>
      </c>
      <c r="BF28">
        <v>2960000000000</v>
      </c>
      <c r="BI28">
        <v>1990</v>
      </c>
      <c r="BJ28">
        <v>2960000000000</v>
      </c>
      <c r="BM28">
        <v>1990</v>
      </c>
      <c r="BN28">
        <v>2960000000000</v>
      </c>
      <c r="BQ28">
        <v>1990</v>
      </c>
      <c r="BR28">
        <v>2960000000000</v>
      </c>
      <c r="BU28">
        <v>1990</v>
      </c>
      <c r="BV28">
        <v>2960000000000</v>
      </c>
      <c r="BY28">
        <v>1990</v>
      </c>
      <c r="BZ28">
        <v>2960000000000</v>
      </c>
      <c r="CC28">
        <v>1990</v>
      </c>
      <c r="CD28">
        <v>2960000000000</v>
      </c>
      <c r="CG28">
        <v>1990</v>
      </c>
      <c r="CH28">
        <v>2960000000000</v>
      </c>
      <c r="CK28">
        <v>1990</v>
      </c>
      <c r="CL28">
        <v>2960000000000</v>
      </c>
      <c r="CO28">
        <v>1990</v>
      </c>
      <c r="CP28">
        <v>2960000000000</v>
      </c>
      <c r="CS28">
        <v>1990</v>
      </c>
      <c r="CT28">
        <v>2960000000000</v>
      </c>
      <c r="CW28">
        <v>1990</v>
      </c>
      <c r="CX28">
        <v>2960000000000</v>
      </c>
      <c r="DA28">
        <v>1990</v>
      </c>
      <c r="DB28">
        <v>2960000000000</v>
      </c>
      <c r="DE28">
        <v>1990</v>
      </c>
      <c r="DF28">
        <v>2960000000000</v>
      </c>
      <c r="DI28">
        <v>1990</v>
      </c>
      <c r="DJ28">
        <v>2960000000000</v>
      </c>
      <c r="DM28">
        <v>1989</v>
      </c>
      <c r="DN28">
        <v>640000000000</v>
      </c>
      <c r="DQ28">
        <v>1989</v>
      </c>
      <c r="DR28">
        <v>640000000000</v>
      </c>
      <c r="DU28">
        <v>1989</v>
      </c>
      <c r="DV28">
        <v>640000000000</v>
      </c>
      <c r="DY28">
        <v>1989</v>
      </c>
      <c r="DZ28">
        <v>640000000000</v>
      </c>
      <c r="EC28">
        <v>1989</v>
      </c>
      <c r="ED28">
        <v>640000000000</v>
      </c>
      <c r="EG28">
        <v>1989</v>
      </c>
      <c r="EH28">
        <v>640000000000</v>
      </c>
    </row>
    <row r="29" spans="2:138">
      <c r="B29">
        <v>0.125841814741082</v>
      </c>
      <c r="C29" s="44">
        <v>0.87386173619751462</v>
      </c>
      <c r="D29">
        <v>207.83425501222806</v>
      </c>
      <c r="E29">
        <v>1990</v>
      </c>
      <c r="F29">
        <v>2960000000000</v>
      </c>
      <c r="I29">
        <v>1990</v>
      </c>
      <c r="J29">
        <v>1220000000000</v>
      </c>
      <c r="M29">
        <v>1990</v>
      </c>
      <c r="N29">
        <v>1220000000000</v>
      </c>
      <c r="Q29">
        <v>1990</v>
      </c>
      <c r="R29">
        <v>1220000000000</v>
      </c>
      <c r="U29">
        <v>1990</v>
      </c>
      <c r="V29">
        <v>1220000000000</v>
      </c>
      <c r="Y29">
        <v>1990</v>
      </c>
      <c r="Z29">
        <v>1220000000000</v>
      </c>
      <c r="AC29">
        <v>1990</v>
      </c>
      <c r="AD29">
        <v>1220000000000</v>
      </c>
      <c r="AG29">
        <v>1990</v>
      </c>
      <c r="AH29">
        <v>1220000000000</v>
      </c>
      <c r="AK29">
        <v>1990</v>
      </c>
      <c r="AL29">
        <v>1220000000000</v>
      </c>
      <c r="AO29">
        <v>1990</v>
      </c>
      <c r="AP29">
        <v>1220000000000</v>
      </c>
      <c r="AS29">
        <v>1990</v>
      </c>
      <c r="AT29">
        <v>1220000000000</v>
      </c>
      <c r="AW29">
        <v>1990</v>
      </c>
      <c r="AX29">
        <v>1220000000000</v>
      </c>
      <c r="BA29">
        <v>1990</v>
      </c>
      <c r="BB29">
        <v>1220000000000</v>
      </c>
      <c r="BE29">
        <v>1990</v>
      </c>
      <c r="BF29">
        <v>1220000000000</v>
      </c>
      <c r="BI29">
        <v>1990</v>
      </c>
      <c r="BJ29">
        <v>1220000000000</v>
      </c>
      <c r="BM29">
        <v>1990</v>
      </c>
      <c r="BN29">
        <v>1220000000000</v>
      </c>
      <c r="BQ29">
        <v>1990</v>
      </c>
      <c r="BR29">
        <v>1220000000000</v>
      </c>
      <c r="BU29">
        <v>1990</v>
      </c>
      <c r="BV29">
        <v>1220000000000</v>
      </c>
      <c r="BY29">
        <v>1990</v>
      </c>
      <c r="BZ29">
        <v>1220000000000</v>
      </c>
      <c r="CC29">
        <v>1990</v>
      </c>
      <c r="CD29">
        <v>1220000000000</v>
      </c>
      <c r="CG29">
        <v>1990</v>
      </c>
      <c r="CH29">
        <v>1220000000000</v>
      </c>
      <c r="CK29">
        <v>1990</v>
      </c>
      <c r="CL29">
        <v>1220000000000</v>
      </c>
      <c r="CO29">
        <v>1990</v>
      </c>
      <c r="CP29">
        <v>1220000000000</v>
      </c>
      <c r="CS29">
        <v>1990</v>
      </c>
      <c r="CT29">
        <v>1220000000000</v>
      </c>
      <c r="CW29">
        <v>1990</v>
      </c>
      <c r="CX29">
        <v>1220000000000</v>
      </c>
      <c r="DA29">
        <v>1990</v>
      </c>
      <c r="DB29">
        <v>1220000000000</v>
      </c>
      <c r="DE29">
        <v>1990</v>
      </c>
      <c r="DF29">
        <v>1220000000000</v>
      </c>
      <c r="DI29">
        <v>1990</v>
      </c>
      <c r="DJ29">
        <v>1220000000000</v>
      </c>
      <c r="DM29">
        <v>1990</v>
      </c>
      <c r="DN29">
        <v>1220000000000</v>
      </c>
      <c r="DQ29">
        <v>1990</v>
      </c>
      <c r="DR29">
        <v>2960000000000</v>
      </c>
      <c r="DU29">
        <v>1990</v>
      </c>
      <c r="DV29">
        <v>2960000000000</v>
      </c>
      <c r="DY29">
        <v>1990</v>
      </c>
      <c r="DZ29">
        <v>2960000000000</v>
      </c>
      <c r="EC29">
        <v>1990</v>
      </c>
      <c r="ED29">
        <v>2960000000000</v>
      </c>
      <c r="EG29">
        <v>1990</v>
      </c>
      <c r="EH29">
        <v>2960000000000</v>
      </c>
    </row>
    <row r="30" spans="2:138">
      <c r="B30">
        <v>0.12641746602942883</v>
      </c>
      <c r="C30" s="44">
        <v>0.87386874193392949</v>
      </c>
      <c r="D30">
        <v>207.84746509295337</v>
      </c>
      <c r="E30">
        <v>1990</v>
      </c>
      <c r="F30">
        <v>1220000000000</v>
      </c>
      <c r="I30">
        <v>1991</v>
      </c>
      <c r="J30">
        <v>1250000000000</v>
      </c>
      <c r="M30">
        <v>1991</v>
      </c>
      <c r="N30">
        <v>1250000000000</v>
      </c>
      <c r="Q30">
        <v>1991</v>
      </c>
      <c r="R30">
        <v>1250000000000</v>
      </c>
      <c r="U30">
        <v>1991</v>
      </c>
      <c r="V30">
        <v>1250000000000</v>
      </c>
      <c r="Y30">
        <v>1991</v>
      </c>
      <c r="Z30">
        <v>1250000000000</v>
      </c>
      <c r="AC30">
        <v>1991</v>
      </c>
      <c r="AD30">
        <v>1250000000000</v>
      </c>
      <c r="AG30">
        <v>1991</v>
      </c>
      <c r="AH30">
        <v>1250000000000</v>
      </c>
      <c r="AK30">
        <v>1991</v>
      </c>
      <c r="AL30">
        <v>1250000000000</v>
      </c>
      <c r="AO30">
        <v>1991</v>
      </c>
      <c r="AP30">
        <v>1250000000000</v>
      </c>
      <c r="AS30">
        <v>1991</v>
      </c>
      <c r="AT30">
        <v>1250000000000</v>
      </c>
      <c r="AW30">
        <v>1991</v>
      </c>
      <c r="AX30">
        <v>1250000000000</v>
      </c>
      <c r="BA30">
        <v>1991</v>
      </c>
      <c r="BB30">
        <v>1250000000000</v>
      </c>
      <c r="BE30">
        <v>1991</v>
      </c>
      <c r="BF30">
        <v>1250000000000</v>
      </c>
      <c r="BI30">
        <v>1991</v>
      </c>
      <c r="BJ30">
        <v>1250000000000</v>
      </c>
      <c r="BM30">
        <v>1991</v>
      </c>
      <c r="BN30">
        <v>1250000000000</v>
      </c>
      <c r="BQ30">
        <v>1991</v>
      </c>
      <c r="BR30">
        <v>1250000000000</v>
      </c>
      <c r="BU30">
        <v>1991</v>
      </c>
      <c r="BV30">
        <v>1250000000000</v>
      </c>
      <c r="BY30">
        <v>1991</v>
      </c>
      <c r="BZ30">
        <v>1250000000000</v>
      </c>
      <c r="CC30">
        <v>1991</v>
      </c>
      <c r="CD30">
        <v>1250000000000</v>
      </c>
      <c r="CG30">
        <v>1991</v>
      </c>
      <c r="CH30">
        <v>1250000000000</v>
      </c>
      <c r="CK30">
        <v>1991</v>
      </c>
      <c r="CL30">
        <v>1250000000000</v>
      </c>
      <c r="CO30">
        <v>1991</v>
      </c>
      <c r="CP30">
        <v>1250000000000</v>
      </c>
      <c r="CS30">
        <v>1991</v>
      </c>
      <c r="CT30">
        <v>1250000000000</v>
      </c>
      <c r="CW30">
        <v>1991</v>
      </c>
      <c r="CX30">
        <v>1250000000000</v>
      </c>
      <c r="DA30">
        <v>1991</v>
      </c>
      <c r="DB30">
        <v>1250000000000</v>
      </c>
      <c r="DE30">
        <v>1991</v>
      </c>
      <c r="DF30">
        <v>1250000000000</v>
      </c>
      <c r="DI30">
        <v>1991</v>
      </c>
      <c r="DJ30">
        <v>1250000000000</v>
      </c>
      <c r="DM30">
        <v>1991</v>
      </c>
      <c r="DN30">
        <v>1250000000000</v>
      </c>
      <c r="DQ30">
        <v>1991</v>
      </c>
      <c r="DR30">
        <v>1250000000000</v>
      </c>
      <c r="DU30">
        <v>1990</v>
      </c>
      <c r="DV30">
        <v>1220000000000</v>
      </c>
      <c r="DY30">
        <v>1990</v>
      </c>
      <c r="DZ30">
        <v>1220000000000</v>
      </c>
      <c r="EC30">
        <v>1990</v>
      </c>
      <c r="ED30">
        <v>1220000000000</v>
      </c>
      <c r="EG30">
        <v>1990</v>
      </c>
      <c r="EH30">
        <v>1220000000000</v>
      </c>
    </row>
    <row r="31" spans="2:138">
      <c r="B31">
        <v>0.12648692095574562</v>
      </c>
      <c r="C31" s="44">
        <v>0.87386012912700395</v>
      </c>
      <c r="D31">
        <v>207.83122491226823</v>
      </c>
      <c r="E31">
        <v>1991</v>
      </c>
      <c r="F31">
        <v>1250000000000</v>
      </c>
      <c r="I31">
        <v>1992</v>
      </c>
      <c r="J31">
        <v>1860000000000</v>
      </c>
      <c r="M31">
        <v>1992</v>
      </c>
      <c r="N31">
        <v>1860000000000</v>
      </c>
      <c r="Q31">
        <v>1992</v>
      </c>
      <c r="R31">
        <v>1860000000000</v>
      </c>
      <c r="U31">
        <v>1992</v>
      </c>
      <c r="V31">
        <v>1860000000000</v>
      </c>
      <c r="Y31">
        <v>1992</v>
      </c>
      <c r="Z31">
        <v>1860000000000</v>
      </c>
      <c r="AC31">
        <v>1992</v>
      </c>
      <c r="AD31">
        <v>1860000000000</v>
      </c>
      <c r="AG31">
        <v>1992</v>
      </c>
      <c r="AH31">
        <v>1860000000000</v>
      </c>
      <c r="AK31">
        <v>1992</v>
      </c>
      <c r="AL31">
        <v>1860000000000</v>
      </c>
      <c r="AO31">
        <v>1992</v>
      </c>
      <c r="AP31">
        <v>1860000000000</v>
      </c>
      <c r="AS31">
        <v>1992</v>
      </c>
      <c r="AT31">
        <v>1860000000000</v>
      </c>
      <c r="AW31">
        <v>1992</v>
      </c>
      <c r="AX31">
        <v>1860000000000</v>
      </c>
      <c r="BA31">
        <v>1992</v>
      </c>
      <c r="BB31">
        <v>1860000000000</v>
      </c>
      <c r="BE31">
        <v>1992</v>
      </c>
      <c r="BF31">
        <v>1860000000000</v>
      </c>
      <c r="BI31">
        <v>1992</v>
      </c>
      <c r="BJ31">
        <v>1860000000000</v>
      </c>
      <c r="BM31">
        <v>1992</v>
      </c>
      <c r="BN31">
        <v>1860000000000</v>
      </c>
      <c r="BQ31">
        <v>1992</v>
      </c>
      <c r="BR31">
        <v>1860000000000</v>
      </c>
      <c r="BU31">
        <v>1992</v>
      </c>
      <c r="BV31">
        <v>1860000000000</v>
      </c>
      <c r="BY31">
        <v>1992</v>
      </c>
      <c r="BZ31">
        <v>1860000000000</v>
      </c>
      <c r="CC31">
        <v>1992</v>
      </c>
      <c r="CD31">
        <v>1860000000000</v>
      </c>
      <c r="CG31">
        <v>1992</v>
      </c>
      <c r="CH31">
        <v>1860000000000</v>
      </c>
      <c r="CK31">
        <v>1992</v>
      </c>
      <c r="CL31">
        <v>1860000000000</v>
      </c>
      <c r="CO31">
        <v>1992</v>
      </c>
      <c r="CP31">
        <v>1860000000000</v>
      </c>
      <c r="CS31">
        <v>1992</v>
      </c>
      <c r="CT31">
        <v>1860000000000</v>
      </c>
      <c r="CW31">
        <v>1992</v>
      </c>
      <c r="CX31">
        <v>1860000000000</v>
      </c>
      <c r="DA31">
        <v>1992</v>
      </c>
      <c r="DB31">
        <v>1860000000000</v>
      </c>
      <c r="DE31">
        <v>1992</v>
      </c>
      <c r="DF31">
        <v>1860000000000</v>
      </c>
      <c r="DI31">
        <v>1992</v>
      </c>
      <c r="DJ31">
        <v>1860000000000</v>
      </c>
      <c r="DM31">
        <v>1992</v>
      </c>
      <c r="DN31">
        <v>1860000000000</v>
      </c>
      <c r="DQ31">
        <v>1992</v>
      </c>
      <c r="DR31">
        <v>1860000000000</v>
      </c>
      <c r="DU31">
        <v>1992</v>
      </c>
      <c r="DV31">
        <v>1860000000000</v>
      </c>
      <c r="DY31">
        <v>1991</v>
      </c>
      <c r="DZ31">
        <v>1250000000000</v>
      </c>
      <c r="EC31">
        <v>1991</v>
      </c>
      <c r="ED31">
        <v>1250000000000</v>
      </c>
      <c r="EG31">
        <v>1991</v>
      </c>
      <c r="EH31">
        <v>1250000000000</v>
      </c>
    </row>
    <row r="32" spans="2:138">
      <c r="B32">
        <v>0.12629902425239248</v>
      </c>
      <c r="C32" s="44">
        <v>0.87339505362368997</v>
      </c>
      <c r="D32">
        <v>206.95756649847215</v>
      </c>
      <c r="E32">
        <v>1992</v>
      </c>
      <c r="F32">
        <v>1860000000000</v>
      </c>
      <c r="I32">
        <v>1994</v>
      </c>
      <c r="J32">
        <v>150000000000</v>
      </c>
      <c r="M32">
        <v>1994</v>
      </c>
      <c r="N32">
        <v>150000000000</v>
      </c>
      <c r="Q32">
        <v>1994</v>
      </c>
      <c r="R32">
        <v>150000000000</v>
      </c>
      <c r="U32">
        <v>1994</v>
      </c>
      <c r="V32">
        <v>150000000000</v>
      </c>
      <c r="Y32">
        <v>1994</v>
      </c>
      <c r="Z32">
        <v>150000000000</v>
      </c>
      <c r="AC32">
        <v>1994</v>
      </c>
      <c r="AD32">
        <v>150000000000</v>
      </c>
      <c r="AG32">
        <v>1994</v>
      </c>
      <c r="AH32">
        <v>150000000000</v>
      </c>
      <c r="AK32">
        <v>1994</v>
      </c>
      <c r="AL32">
        <v>150000000000</v>
      </c>
      <c r="AO32">
        <v>1994</v>
      </c>
      <c r="AP32">
        <v>150000000000</v>
      </c>
      <c r="AS32">
        <v>1994</v>
      </c>
      <c r="AT32">
        <v>150000000000</v>
      </c>
      <c r="AW32">
        <v>1994</v>
      </c>
      <c r="AX32">
        <v>150000000000</v>
      </c>
      <c r="BA32">
        <v>1994</v>
      </c>
      <c r="BB32">
        <v>150000000000</v>
      </c>
      <c r="BE32">
        <v>1994</v>
      </c>
      <c r="BF32">
        <v>150000000000</v>
      </c>
      <c r="BI32">
        <v>1994</v>
      </c>
      <c r="BJ32">
        <v>150000000000</v>
      </c>
      <c r="BM32">
        <v>1994</v>
      </c>
      <c r="BN32">
        <v>150000000000</v>
      </c>
      <c r="BQ32">
        <v>1994</v>
      </c>
      <c r="BR32">
        <v>150000000000</v>
      </c>
      <c r="BU32">
        <v>1994</v>
      </c>
      <c r="BV32">
        <v>150000000000</v>
      </c>
      <c r="BY32">
        <v>1994</v>
      </c>
      <c r="BZ32">
        <v>150000000000</v>
      </c>
      <c r="CC32">
        <v>1994</v>
      </c>
      <c r="CD32">
        <v>150000000000</v>
      </c>
      <c r="CG32">
        <v>1994</v>
      </c>
      <c r="CH32">
        <v>150000000000</v>
      </c>
      <c r="CK32">
        <v>1994</v>
      </c>
      <c r="CL32">
        <v>150000000000</v>
      </c>
      <c r="CO32">
        <v>1994</v>
      </c>
      <c r="CP32">
        <v>150000000000</v>
      </c>
      <c r="CS32">
        <v>1994</v>
      </c>
      <c r="CT32">
        <v>150000000000</v>
      </c>
      <c r="CW32">
        <v>1994</v>
      </c>
      <c r="CX32">
        <v>150000000000</v>
      </c>
      <c r="DA32">
        <v>1994</v>
      </c>
      <c r="DB32">
        <v>150000000000</v>
      </c>
      <c r="DE32">
        <v>1994</v>
      </c>
      <c r="DF32">
        <v>150000000000</v>
      </c>
      <c r="DI32">
        <v>1994</v>
      </c>
      <c r="DJ32">
        <v>150000000000</v>
      </c>
      <c r="DM32">
        <v>1994</v>
      </c>
      <c r="DN32">
        <v>150000000000</v>
      </c>
      <c r="DQ32">
        <v>1994</v>
      </c>
      <c r="DR32">
        <v>150000000000</v>
      </c>
      <c r="DU32">
        <v>1994</v>
      </c>
      <c r="DV32">
        <v>150000000000</v>
      </c>
      <c r="DY32">
        <v>1994</v>
      </c>
      <c r="DZ32">
        <v>150000000000</v>
      </c>
      <c r="EC32">
        <v>1992</v>
      </c>
      <c r="ED32">
        <v>1860000000000</v>
      </c>
      <c r="EG32">
        <v>1992</v>
      </c>
      <c r="EH32">
        <v>1860000000000</v>
      </c>
    </row>
    <row r="33" spans="1:138">
      <c r="B33">
        <v>0.128397958455783</v>
      </c>
      <c r="C33" s="44">
        <v>0.88548246839639444</v>
      </c>
      <c r="D33">
        <v>231.96862244501477</v>
      </c>
      <c r="E33">
        <v>1994</v>
      </c>
      <c r="F33">
        <v>150000000000</v>
      </c>
      <c r="I33">
        <v>2000</v>
      </c>
      <c r="J33">
        <v>156000000000</v>
      </c>
      <c r="M33">
        <v>2000</v>
      </c>
      <c r="N33">
        <v>156000000000</v>
      </c>
      <c r="Q33">
        <v>2000</v>
      </c>
      <c r="R33">
        <v>156000000000</v>
      </c>
      <c r="U33">
        <v>2000</v>
      </c>
      <c r="V33">
        <v>156000000000</v>
      </c>
      <c r="Y33">
        <v>2000</v>
      </c>
      <c r="Z33">
        <v>156000000000</v>
      </c>
      <c r="AC33">
        <v>2000</v>
      </c>
      <c r="AD33">
        <v>156000000000</v>
      </c>
      <c r="AG33">
        <v>2000</v>
      </c>
      <c r="AH33">
        <v>156000000000</v>
      </c>
      <c r="AK33">
        <v>2000</v>
      </c>
      <c r="AL33">
        <v>156000000000</v>
      </c>
      <c r="AO33">
        <v>2000</v>
      </c>
      <c r="AP33">
        <v>156000000000</v>
      </c>
      <c r="AS33">
        <v>2000</v>
      </c>
      <c r="AT33">
        <v>156000000000</v>
      </c>
      <c r="AW33">
        <v>2000</v>
      </c>
      <c r="AX33">
        <v>156000000000</v>
      </c>
      <c r="BA33">
        <v>2000</v>
      </c>
      <c r="BB33">
        <v>156000000000</v>
      </c>
      <c r="BE33">
        <v>2000</v>
      </c>
      <c r="BF33">
        <v>156000000000</v>
      </c>
      <c r="BI33">
        <v>2000</v>
      </c>
      <c r="BJ33">
        <v>156000000000</v>
      </c>
      <c r="BM33">
        <v>2000</v>
      </c>
      <c r="BN33">
        <v>156000000000</v>
      </c>
      <c r="BQ33">
        <v>2000</v>
      </c>
      <c r="BR33">
        <v>156000000000</v>
      </c>
      <c r="BU33">
        <v>2000</v>
      </c>
      <c r="BV33">
        <v>156000000000</v>
      </c>
      <c r="BY33">
        <v>2000</v>
      </c>
      <c r="BZ33">
        <v>156000000000</v>
      </c>
      <c r="CC33">
        <v>2000</v>
      </c>
      <c r="CD33">
        <v>156000000000</v>
      </c>
      <c r="CG33">
        <v>2000</v>
      </c>
      <c r="CH33">
        <v>156000000000</v>
      </c>
      <c r="CK33">
        <v>2000</v>
      </c>
      <c r="CL33">
        <v>156000000000</v>
      </c>
      <c r="CO33">
        <v>2000</v>
      </c>
      <c r="CP33">
        <v>156000000000</v>
      </c>
      <c r="CS33">
        <v>2000</v>
      </c>
      <c r="CT33">
        <v>156000000000</v>
      </c>
      <c r="CW33">
        <v>2000</v>
      </c>
      <c r="CX33">
        <v>156000000000</v>
      </c>
      <c r="DA33">
        <v>2000</v>
      </c>
      <c r="DB33">
        <v>156000000000</v>
      </c>
      <c r="DE33">
        <v>2000</v>
      </c>
      <c r="DF33">
        <v>156000000000</v>
      </c>
      <c r="DI33">
        <v>2000</v>
      </c>
      <c r="DJ33">
        <v>156000000000</v>
      </c>
      <c r="DM33">
        <v>2000</v>
      </c>
      <c r="DN33">
        <v>156000000000</v>
      </c>
      <c r="DQ33">
        <v>2000</v>
      </c>
      <c r="DR33">
        <v>156000000000</v>
      </c>
      <c r="DU33">
        <v>2000</v>
      </c>
      <c r="DV33">
        <v>156000000000</v>
      </c>
      <c r="DY33">
        <v>2000</v>
      </c>
      <c r="DZ33">
        <v>156000000000</v>
      </c>
      <c r="EC33">
        <v>2000</v>
      </c>
      <c r="ED33">
        <v>156000000000</v>
      </c>
      <c r="EG33">
        <v>1994</v>
      </c>
      <c r="EH33">
        <v>150000000000</v>
      </c>
    </row>
    <row r="34" spans="1:138">
      <c r="B34">
        <v>0.12951444532002002</v>
      </c>
      <c r="C34" s="44">
        <v>0.89195023060482292</v>
      </c>
      <c r="D34">
        <v>247.64982903646165</v>
      </c>
      <c r="E34">
        <v>2000</v>
      </c>
      <c r="F34">
        <v>156000000000</v>
      </c>
    </row>
    <row r="35" spans="1:138">
      <c r="A35" t="s">
        <v>78</v>
      </c>
      <c r="B35" s="22">
        <f>AVERAGE(B2:B34)</f>
        <v>0.12637460562265584</v>
      </c>
      <c r="C35" s="22">
        <f>AVERAGE(C2:C34)</f>
        <v>0.8753622384337314</v>
      </c>
      <c r="D35" s="22">
        <f>AVERAGE(D2:D34)</f>
        <v>211.69207061177016</v>
      </c>
      <c r="E35" s="22">
        <f>AVERAGE(E2:E34)</f>
        <v>1965.7272727272727</v>
      </c>
      <c r="F35" s="22">
        <f>AVERAGE(F2:F34)</f>
        <v>758949316393.93945</v>
      </c>
    </row>
    <row r="36" spans="1:138">
      <c r="A36" t="s">
        <v>79</v>
      </c>
      <c r="B36" s="22">
        <f>STDEV(B2:B34)</f>
        <v>1.8378232992097736E-3</v>
      </c>
      <c r="C36" s="22">
        <f>STDEV(C2:C34)</f>
        <v>8.3754887747346431E-3</v>
      </c>
      <c r="D36" s="22">
        <f>STDEV(D2:D34)</f>
        <v>15.341967327835354</v>
      </c>
      <c r="E36" s="22">
        <f>STDEV(E2:E34)</f>
        <v>34.977021677875719</v>
      </c>
      <c r="F36" s="22">
        <f>STDEV(F2:F34)</f>
        <v>908616416029.03491</v>
      </c>
    </row>
    <row r="37" spans="1:138">
      <c r="A37" t="s">
        <v>80</v>
      </c>
      <c r="B37" s="22">
        <f>MIN(B2:B34)</f>
        <v>0.11922155564791442</v>
      </c>
      <c r="C37" s="22">
        <f>MIN(C2:C34)</f>
        <v>0.85279949535563693</v>
      </c>
      <c r="D37" s="22">
        <f>MIN(D2:D34)</f>
        <v>173.80364912797069</v>
      </c>
      <c r="E37" s="22">
        <f>MIN(E2:E34)</f>
        <v>1889</v>
      </c>
      <c r="F37" s="22">
        <f>MIN(F2:F34)</f>
        <v>299000</v>
      </c>
    </row>
    <row r="38" spans="1:138">
      <c r="A38" t="s">
        <v>81</v>
      </c>
      <c r="B38" s="22">
        <f>MAX(B2:B34)</f>
        <v>0.12969467358256664</v>
      </c>
      <c r="C38" s="22">
        <f>MAX(C2:C34)</f>
        <v>0.89195023060482292</v>
      </c>
      <c r="D38" s="22">
        <f>MAX(D2:D34)</f>
        <v>247.64982903646165</v>
      </c>
      <c r="E38" s="22">
        <f>MAX(E2:E34)</f>
        <v>2000</v>
      </c>
      <c r="F38" s="22">
        <f>MAX(F2:F34)</f>
        <v>2960000000000</v>
      </c>
    </row>
    <row r="39" spans="1:138">
      <c r="A39" t="s">
        <v>82</v>
      </c>
      <c r="B39" s="22">
        <f>ABS(B38-B37)</f>
        <v>1.0473117934652221E-2</v>
      </c>
      <c r="C39" s="22">
        <f>ABS(C38-C37)</f>
        <v>3.9150735249185997E-2</v>
      </c>
      <c r="D39" s="22">
        <f>ABS(D38-D37)</f>
        <v>73.846179908490967</v>
      </c>
      <c r="E39" s="22">
        <f>ABS(E38-E37)</f>
        <v>111</v>
      </c>
      <c r="F39" s="22">
        <f>ABS(F38-F37)</f>
        <v>2959999701000</v>
      </c>
    </row>
    <row r="40" spans="1:138">
      <c r="A40" t="s">
        <v>83</v>
      </c>
      <c r="B40" s="22">
        <f>COUNT(B2:B34)</f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O34"/>
  <sheetViews>
    <sheetView workbookViewId="0">
      <selection sqref="A1:B34"/>
    </sheetView>
  </sheetViews>
  <sheetFormatPr defaultRowHeight="15"/>
  <sheetData>
    <row r="1" spans="1:15">
      <c r="A1" t="s">
        <v>0</v>
      </c>
      <c r="B1" t="s">
        <v>52</v>
      </c>
    </row>
    <row r="2" spans="1:15">
      <c r="A2">
        <v>1889</v>
      </c>
      <c r="B2">
        <v>732000</v>
      </c>
    </row>
    <row r="3" spans="1:15">
      <c r="A3">
        <v>1890</v>
      </c>
      <c r="B3">
        <v>2700000</v>
      </c>
    </row>
    <row r="4" spans="1:15">
      <c r="A4">
        <v>1892</v>
      </c>
      <c r="B4">
        <v>2510000</v>
      </c>
    </row>
    <row r="5" spans="1:15">
      <c r="A5">
        <v>1897</v>
      </c>
      <c r="B5">
        <v>31200000</v>
      </c>
    </row>
    <row r="6" spans="1:15">
      <c r="A6">
        <v>1897</v>
      </c>
      <c r="B6">
        <v>299000</v>
      </c>
    </row>
    <row r="7" spans="1:15">
      <c r="A7">
        <v>1919</v>
      </c>
      <c r="B7">
        <v>1930000000</v>
      </c>
      <c r="F7" s="22"/>
      <c r="G7" s="22"/>
      <c r="H7" s="22"/>
      <c r="I7" s="22"/>
      <c r="J7" s="22"/>
      <c r="K7" s="22"/>
    </row>
    <row r="8" spans="1:15">
      <c r="A8">
        <v>1936</v>
      </c>
      <c r="B8">
        <v>8960000000</v>
      </c>
      <c r="G8" s="23"/>
    </row>
    <row r="9" spans="1:15">
      <c r="A9">
        <v>1962</v>
      </c>
      <c r="B9">
        <v>338000000000</v>
      </c>
    </row>
    <row r="10" spans="1:15">
      <c r="A10">
        <v>1967</v>
      </c>
      <c r="B10">
        <v>127000000000</v>
      </c>
    </row>
    <row r="11" spans="1:15">
      <c r="A11">
        <v>1968</v>
      </c>
      <c r="B11">
        <v>151000000000</v>
      </c>
      <c r="F11" s="24"/>
      <c r="G11" s="25"/>
      <c r="H11" s="25"/>
      <c r="I11" s="26"/>
      <c r="J11" s="27"/>
      <c r="K11" s="25"/>
      <c r="L11" s="26"/>
      <c r="M11" s="26"/>
      <c r="N11" s="26"/>
      <c r="O11" s="24"/>
    </row>
    <row r="12" spans="1:15">
      <c r="A12">
        <v>1969</v>
      </c>
      <c r="B12">
        <v>21500000000</v>
      </c>
    </row>
    <row r="13" spans="1:15">
      <c r="A13">
        <v>1973</v>
      </c>
      <c r="B13">
        <v>1440000000000</v>
      </c>
    </row>
    <row r="14" spans="1:15">
      <c r="A14">
        <v>1977</v>
      </c>
      <c r="B14">
        <v>2710000000000</v>
      </c>
    </row>
    <row r="15" spans="1:15">
      <c r="A15">
        <v>1977</v>
      </c>
      <c r="B15">
        <v>375000000000</v>
      </c>
    </row>
    <row r="16" spans="1:15">
      <c r="A16">
        <v>1977</v>
      </c>
      <c r="B16">
        <v>2740000000000</v>
      </c>
    </row>
    <row r="17" spans="1:2">
      <c r="A17">
        <v>1978</v>
      </c>
      <c r="B17">
        <v>837000000000</v>
      </c>
    </row>
    <row r="18" spans="1:2">
      <c r="A18">
        <v>1982</v>
      </c>
      <c r="B18">
        <v>952000000000</v>
      </c>
    </row>
    <row r="19" spans="1:2">
      <c r="A19">
        <v>1983</v>
      </c>
      <c r="B19">
        <v>48900000000</v>
      </c>
    </row>
    <row r="20" spans="1:2">
      <c r="A20">
        <v>1985</v>
      </c>
      <c r="B20">
        <v>648000000000</v>
      </c>
    </row>
    <row r="21" spans="1:2">
      <c r="A21">
        <v>1985</v>
      </c>
      <c r="B21">
        <v>128000000000</v>
      </c>
    </row>
    <row r="22" spans="1:2">
      <c r="A22">
        <v>1986</v>
      </c>
      <c r="B22">
        <v>121000000000</v>
      </c>
    </row>
    <row r="23" spans="1:2">
      <c r="A23">
        <v>1986</v>
      </c>
      <c r="B23">
        <v>121000000000</v>
      </c>
    </row>
    <row r="24" spans="1:2">
      <c r="A24">
        <v>1987</v>
      </c>
      <c r="B24">
        <v>1300000000000</v>
      </c>
    </row>
    <row r="25" spans="1:2">
      <c r="A25">
        <v>1987</v>
      </c>
      <c r="B25">
        <v>1270000000000</v>
      </c>
    </row>
    <row r="26" spans="1:2">
      <c r="A26">
        <v>1987</v>
      </c>
      <c r="B26">
        <v>1000000000000</v>
      </c>
    </row>
    <row r="27" spans="1:2">
      <c r="A27">
        <v>1987</v>
      </c>
      <c r="B27">
        <v>2470000000000</v>
      </c>
    </row>
    <row r="28" spans="1:2">
      <c r="A28">
        <v>1989</v>
      </c>
      <c r="B28">
        <v>640000000000</v>
      </c>
    </row>
    <row r="29" spans="1:2">
      <c r="A29">
        <v>1990</v>
      </c>
      <c r="B29">
        <v>2960000000000</v>
      </c>
    </row>
    <row r="30" spans="1:2">
      <c r="A30">
        <v>1990</v>
      </c>
      <c r="B30">
        <v>1220000000000</v>
      </c>
    </row>
    <row r="31" spans="1:2">
      <c r="A31">
        <v>1991</v>
      </c>
      <c r="B31">
        <v>1250000000000</v>
      </c>
    </row>
    <row r="32" spans="1:2">
      <c r="A32">
        <v>1992</v>
      </c>
      <c r="B32">
        <v>1860000000000</v>
      </c>
    </row>
    <row r="33" spans="1:2">
      <c r="A33">
        <v>1994</v>
      </c>
      <c r="B33">
        <v>150000000000</v>
      </c>
    </row>
    <row r="34" spans="1:2">
      <c r="A34">
        <v>2000</v>
      </c>
      <c r="B34">
        <v>156000000000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7:Q40"/>
  <sheetViews>
    <sheetView zoomScale="95" zoomScaleNormal="95" workbookViewId="0">
      <selection activeCell="N18" sqref="N18"/>
    </sheetView>
  </sheetViews>
  <sheetFormatPr defaultRowHeight="15"/>
  <cols>
    <col min="5" max="5" width="9.140625" style="14"/>
  </cols>
  <sheetData>
    <row r="7" spans="1:17" s="30" customFormat="1">
      <c r="A7" s="24" t="s">
        <v>0</v>
      </c>
      <c r="B7" s="25" t="s">
        <v>49</v>
      </c>
      <c r="C7" s="25" t="s">
        <v>50</v>
      </c>
      <c r="D7" s="26" t="s">
        <v>51</v>
      </c>
      <c r="E7" s="27" t="s">
        <v>52</v>
      </c>
      <c r="F7" s="25" t="s">
        <v>1</v>
      </c>
      <c r="G7" s="26" t="s">
        <v>53</v>
      </c>
      <c r="H7" s="26" t="s">
        <v>54</v>
      </c>
      <c r="I7" s="26" t="s">
        <v>55</v>
      </c>
      <c r="J7" s="24" t="s">
        <v>2</v>
      </c>
      <c r="K7" s="28"/>
      <c r="L7" s="29" t="s">
        <v>39</v>
      </c>
      <c r="M7" s="29" t="s">
        <v>40</v>
      </c>
      <c r="N7" s="29" t="s">
        <v>41</v>
      </c>
      <c r="O7" s="29" t="s">
        <v>42</v>
      </c>
      <c r="P7" s="29" t="s">
        <v>43</v>
      </c>
      <c r="Q7" s="29" t="s">
        <v>44</v>
      </c>
    </row>
    <row r="8" spans="1:17" s="30" customFormat="1">
      <c r="A8" s="32">
        <v>1889</v>
      </c>
      <c r="B8" s="32">
        <v>4</v>
      </c>
      <c r="C8" s="33">
        <v>32500</v>
      </c>
      <c r="D8" s="33">
        <v>22.5</v>
      </c>
      <c r="E8" s="34">
        <v>732000</v>
      </c>
      <c r="F8" s="35">
        <v>0.53</v>
      </c>
      <c r="G8" s="35">
        <v>2136</v>
      </c>
      <c r="H8" s="36">
        <v>48100</v>
      </c>
      <c r="I8" s="32">
        <v>15.2</v>
      </c>
      <c r="J8" s="32" t="s">
        <v>3</v>
      </c>
      <c r="K8" s="28"/>
      <c r="L8" s="30">
        <v>1</v>
      </c>
      <c r="M8" s="31" t="s">
        <v>45</v>
      </c>
      <c r="N8" s="30" t="s">
        <v>46</v>
      </c>
      <c r="O8" s="30" t="s">
        <v>47</v>
      </c>
      <c r="P8" s="30" t="s">
        <v>48</v>
      </c>
    </row>
    <row r="9" spans="1:17" s="30" customFormat="1">
      <c r="A9" s="32">
        <v>1890</v>
      </c>
      <c r="B9" s="32">
        <v>1.1000000000000001</v>
      </c>
      <c r="C9" s="33">
        <v>120000</v>
      </c>
      <c r="D9" s="33">
        <v>22.5</v>
      </c>
      <c r="E9" s="34">
        <v>2700000</v>
      </c>
      <c r="F9" s="35">
        <v>0.54</v>
      </c>
      <c r="G9" s="35">
        <v>597</v>
      </c>
      <c r="H9" s="36">
        <v>13500</v>
      </c>
      <c r="I9" s="32">
        <v>200.8</v>
      </c>
      <c r="J9" s="32" t="s">
        <v>4</v>
      </c>
      <c r="K9" s="28"/>
    </row>
    <row r="10" spans="1:17" s="30" customFormat="1">
      <c r="A10" s="32">
        <v>1892</v>
      </c>
      <c r="B10" s="32">
        <v>5</v>
      </c>
      <c r="C10" s="33">
        <v>120000</v>
      </c>
      <c r="D10" s="33">
        <v>20.9</v>
      </c>
      <c r="E10" s="34">
        <v>2510000</v>
      </c>
      <c r="F10" s="35">
        <v>0.56000000000000005</v>
      </c>
      <c r="G10" s="35">
        <v>2810</v>
      </c>
      <c r="H10" s="36">
        <v>58800</v>
      </c>
      <c r="I10" s="32">
        <v>42.7</v>
      </c>
      <c r="J10" s="32" t="s">
        <v>5</v>
      </c>
      <c r="K10" s="28"/>
    </row>
    <row r="11" spans="1:17" s="30" customFormat="1">
      <c r="A11" s="32">
        <v>1897</v>
      </c>
      <c r="B11" s="32" t="s">
        <v>6</v>
      </c>
      <c r="C11" s="33">
        <v>746000</v>
      </c>
      <c r="D11" s="33">
        <v>41.8</v>
      </c>
      <c r="E11" s="34">
        <v>31200000</v>
      </c>
      <c r="F11" s="35">
        <v>0.61</v>
      </c>
      <c r="G11" s="32" t="s">
        <v>6</v>
      </c>
      <c r="H11" s="32" t="s">
        <v>6</v>
      </c>
      <c r="I11" s="32" t="s">
        <v>6</v>
      </c>
      <c r="J11" s="32" t="s">
        <v>7</v>
      </c>
      <c r="K11" s="28"/>
    </row>
    <row r="12" spans="1:17" s="30" customFormat="1">
      <c r="A12" s="32">
        <v>1897</v>
      </c>
      <c r="B12" s="32">
        <v>7.0000000000000007E-2</v>
      </c>
      <c r="C12" s="33">
        <v>14000</v>
      </c>
      <c r="D12" s="33">
        <v>21.3</v>
      </c>
      <c r="E12" s="34">
        <v>299000</v>
      </c>
      <c r="F12" s="35">
        <v>0.61</v>
      </c>
      <c r="G12" s="35">
        <v>43</v>
      </c>
      <c r="H12" s="36">
        <v>914</v>
      </c>
      <c r="I12" s="32">
        <v>326.7</v>
      </c>
      <c r="J12" s="32" t="s">
        <v>8</v>
      </c>
      <c r="K12" s="28"/>
    </row>
    <row r="13" spans="1:17" s="30" customFormat="1">
      <c r="A13" s="32">
        <v>1919</v>
      </c>
      <c r="B13" s="32">
        <v>110</v>
      </c>
      <c r="C13" s="33">
        <v>12000000</v>
      </c>
      <c r="D13" s="33">
        <v>161</v>
      </c>
      <c r="E13" s="34">
        <v>1930000000</v>
      </c>
      <c r="F13" s="35">
        <v>0.89</v>
      </c>
      <c r="G13" s="35">
        <v>98105</v>
      </c>
      <c r="H13" s="36">
        <v>15800000</v>
      </c>
      <c r="I13" s="32">
        <v>122.3</v>
      </c>
      <c r="J13" s="32" t="s">
        <v>9</v>
      </c>
      <c r="K13" s="28"/>
    </row>
    <row r="14" spans="1:17" s="30" customFormat="1">
      <c r="A14" s="32">
        <v>1936</v>
      </c>
      <c r="B14" s="32">
        <v>220</v>
      </c>
      <c r="C14" s="33">
        <v>160000000</v>
      </c>
      <c r="D14" s="33">
        <v>56</v>
      </c>
      <c r="E14" s="34">
        <v>8960000000</v>
      </c>
      <c r="F14" s="35">
        <v>0.71</v>
      </c>
      <c r="G14" s="35">
        <v>156884</v>
      </c>
      <c r="H14" s="36">
        <v>8790000</v>
      </c>
      <c r="I14" s="37">
        <v>1019.9</v>
      </c>
      <c r="J14" s="32" t="s">
        <v>10</v>
      </c>
      <c r="K14" s="28"/>
    </row>
    <row r="15" spans="1:17" s="30" customFormat="1">
      <c r="A15" s="8">
        <v>1962</v>
      </c>
      <c r="B15" s="8">
        <v>400</v>
      </c>
      <c r="C15" s="9">
        <v>720000000</v>
      </c>
      <c r="D15" s="9">
        <v>470</v>
      </c>
      <c r="E15" s="10">
        <v>338000000000</v>
      </c>
      <c r="F15" s="8">
        <v>1.67</v>
      </c>
      <c r="G15" s="8">
        <v>666608</v>
      </c>
      <c r="H15" s="11">
        <v>420000000</v>
      </c>
      <c r="I15" s="8">
        <v>806</v>
      </c>
      <c r="J15" s="8" t="s">
        <v>11</v>
      </c>
      <c r="K15" s="28"/>
    </row>
    <row r="16" spans="1:17" s="30" customFormat="1">
      <c r="A16" s="8">
        <v>1967</v>
      </c>
      <c r="B16" s="8">
        <v>200</v>
      </c>
      <c r="C16" s="9">
        <v>300000000</v>
      </c>
      <c r="D16" s="9">
        <v>423</v>
      </c>
      <c r="E16" s="10">
        <v>127000000000</v>
      </c>
      <c r="F16" s="8">
        <v>1.31</v>
      </c>
      <c r="G16" s="8">
        <v>261395</v>
      </c>
      <c r="H16" s="11">
        <v>147000000</v>
      </c>
      <c r="I16" s="8">
        <v>862.9</v>
      </c>
      <c r="J16" s="8" t="s">
        <v>12</v>
      </c>
      <c r="K16" s="28"/>
    </row>
    <row r="17" spans="1:11" s="30" customFormat="1">
      <c r="A17" s="3">
        <v>1968</v>
      </c>
      <c r="B17" s="3">
        <v>500</v>
      </c>
      <c r="C17" s="4">
        <v>1000000000</v>
      </c>
      <c r="D17" s="4">
        <v>151</v>
      </c>
      <c r="E17" s="5">
        <v>151000000000</v>
      </c>
      <c r="F17" s="6">
        <v>2.0499999999999998</v>
      </c>
      <c r="G17" s="6">
        <v>1026304</v>
      </c>
      <c r="H17" s="7">
        <v>155000000</v>
      </c>
      <c r="I17" s="3">
        <v>974.4</v>
      </c>
      <c r="J17" s="3" t="s">
        <v>13</v>
      </c>
      <c r="K17" s="28"/>
    </row>
    <row r="18" spans="1:11" s="30" customFormat="1">
      <c r="A18" s="3">
        <v>1969</v>
      </c>
      <c r="B18" s="3">
        <v>330</v>
      </c>
      <c r="C18" s="4">
        <v>50000000</v>
      </c>
      <c r="D18" s="4">
        <v>430</v>
      </c>
      <c r="E18" s="5">
        <v>21500000000</v>
      </c>
      <c r="F18" s="6">
        <v>1.74</v>
      </c>
      <c r="G18" s="6">
        <v>574995</v>
      </c>
      <c r="H18" s="7">
        <v>247000000</v>
      </c>
      <c r="I18" s="3">
        <v>87</v>
      </c>
      <c r="J18" s="3" t="s">
        <v>14</v>
      </c>
      <c r="K18" s="28"/>
    </row>
    <row r="19" spans="1:11" s="30" customFormat="1">
      <c r="A19" s="8">
        <v>1973</v>
      </c>
      <c r="B19" s="8">
        <v>450</v>
      </c>
      <c r="C19" s="9">
        <v>1620000000</v>
      </c>
      <c r="D19" s="9">
        <v>890</v>
      </c>
      <c r="E19" s="10">
        <v>1440000000000</v>
      </c>
      <c r="F19" s="8">
        <v>2.2400000000000002</v>
      </c>
      <c r="G19" s="8">
        <v>1009857</v>
      </c>
      <c r="H19" s="11">
        <v>840000000</v>
      </c>
      <c r="I19" s="8">
        <v>1715.7</v>
      </c>
      <c r="J19" s="8" t="s">
        <v>11</v>
      </c>
      <c r="K19" s="28"/>
    </row>
    <row r="20" spans="1:11" s="30" customFormat="1">
      <c r="A20" s="12">
        <v>1977</v>
      </c>
      <c r="B20" s="12">
        <v>533</v>
      </c>
      <c r="C20" s="10">
        <v>1920000000</v>
      </c>
      <c r="D20" s="10">
        <v>1410</v>
      </c>
      <c r="E20" s="10">
        <v>2710000000000</v>
      </c>
      <c r="F20" s="12">
        <v>2.64</v>
      </c>
      <c r="G20" s="12">
        <v>1408169</v>
      </c>
      <c r="H20" s="13">
        <v>1470000000</v>
      </c>
      <c r="I20" s="12">
        <v>1842.5</v>
      </c>
      <c r="J20" s="12" t="s">
        <v>11</v>
      </c>
    </row>
    <row r="21" spans="1:11" s="30" customFormat="1">
      <c r="A21" s="12">
        <v>1977</v>
      </c>
      <c r="B21" s="12">
        <v>250</v>
      </c>
      <c r="C21" s="10">
        <v>500000000</v>
      </c>
      <c r="D21" s="10">
        <v>749</v>
      </c>
      <c r="E21" s="10">
        <v>375000000000</v>
      </c>
      <c r="F21" s="12">
        <v>2.64</v>
      </c>
      <c r="G21" s="12">
        <v>660492</v>
      </c>
      <c r="H21" s="13">
        <v>485000000</v>
      </c>
      <c r="I21" s="12">
        <v>772.5</v>
      </c>
      <c r="J21" s="12" t="s">
        <v>11</v>
      </c>
    </row>
    <row r="22" spans="1:11" s="30" customFormat="1">
      <c r="A22" s="8">
        <v>1977</v>
      </c>
      <c r="B22" s="8">
        <v>533</v>
      </c>
      <c r="C22" s="9">
        <v>1930000000</v>
      </c>
      <c r="D22" s="9">
        <v>1420</v>
      </c>
      <c r="E22" s="10">
        <v>2740000000000</v>
      </c>
      <c r="F22" s="8">
        <v>2.64</v>
      </c>
      <c r="G22" s="8">
        <v>1408169</v>
      </c>
      <c r="H22" s="11">
        <v>1480000000</v>
      </c>
      <c r="I22" s="8">
        <v>1852.1</v>
      </c>
      <c r="J22" s="8" t="s">
        <v>12</v>
      </c>
    </row>
    <row r="23" spans="1:11" s="30" customFormat="1">
      <c r="A23" s="8">
        <v>1978</v>
      </c>
      <c r="B23" s="8">
        <v>250</v>
      </c>
      <c r="C23" s="9">
        <v>900000000</v>
      </c>
      <c r="D23" s="9">
        <v>930</v>
      </c>
      <c r="E23" s="10">
        <v>837000000000</v>
      </c>
      <c r="F23" s="8">
        <v>2.29</v>
      </c>
      <c r="G23" s="8">
        <v>572183</v>
      </c>
      <c r="H23" s="11">
        <v>466000000</v>
      </c>
      <c r="I23" s="8">
        <v>1797.6</v>
      </c>
      <c r="J23" s="8" t="s">
        <v>11</v>
      </c>
    </row>
    <row r="24" spans="1:11" s="30" customFormat="1">
      <c r="A24" s="8">
        <v>1982</v>
      </c>
      <c r="B24" s="8">
        <v>500</v>
      </c>
      <c r="C24" s="9">
        <v>560000000</v>
      </c>
      <c r="D24" s="9">
        <v>1700</v>
      </c>
      <c r="E24" s="10">
        <v>952000000000</v>
      </c>
      <c r="F24" s="8">
        <v>2.5499999999999998</v>
      </c>
      <c r="G24" s="8">
        <v>1274076</v>
      </c>
      <c r="H24" s="11">
        <v>1620000000</v>
      </c>
      <c r="I24" s="8">
        <v>586</v>
      </c>
      <c r="J24" s="8" t="s">
        <v>15</v>
      </c>
    </row>
    <row r="25" spans="1:11" s="30" customFormat="1">
      <c r="A25" s="3">
        <v>1983</v>
      </c>
      <c r="B25" s="3">
        <v>220</v>
      </c>
      <c r="C25" s="4">
        <v>70000000</v>
      </c>
      <c r="D25" s="4">
        <v>699</v>
      </c>
      <c r="E25" s="5">
        <v>48900000000</v>
      </c>
      <c r="F25" s="6">
        <v>2.72</v>
      </c>
      <c r="G25" s="6">
        <v>599335</v>
      </c>
      <c r="H25" s="7">
        <v>419000000</v>
      </c>
      <c r="I25" s="3">
        <v>116.8</v>
      </c>
      <c r="J25" s="3" t="s">
        <v>16</v>
      </c>
    </row>
    <row r="26" spans="1:11" s="30" customFormat="1">
      <c r="A26" s="8">
        <v>1985</v>
      </c>
      <c r="B26" s="8">
        <v>500</v>
      </c>
      <c r="C26" s="9">
        <v>900000000</v>
      </c>
      <c r="D26" s="9">
        <v>720</v>
      </c>
      <c r="E26" s="10">
        <v>648000000000</v>
      </c>
      <c r="F26" s="8">
        <v>2.1</v>
      </c>
      <c r="G26" s="8">
        <v>1052323</v>
      </c>
      <c r="H26" s="11">
        <v>727000000</v>
      </c>
      <c r="I26" s="8">
        <v>890.9</v>
      </c>
      <c r="J26" s="8" t="s">
        <v>11</v>
      </c>
    </row>
    <row r="27" spans="1:11" s="30" customFormat="1">
      <c r="A27" s="8">
        <v>1985</v>
      </c>
      <c r="B27" s="8">
        <v>400</v>
      </c>
      <c r="C27" s="9">
        <v>500000000</v>
      </c>
      <c r="D27" s="9">
        <v>256</v>
      </c>
      <c r="E27" s="10">
        <v>128000000000</v>
      </c>
      <c r="F27" s="8">
        <v>2.1</v>
      </c>
      <c r="G27" s="8">
        <v>841859</v>
      </c>
      <c r="H27" s="11">
        <v>334000000</v>
      </c>
      <c r="I27" s="8">
        <v>383.2</v>
      </c>
      <c r="J27" s="8" t="s">
        <v>11</v>
      </c>
    </row>
    <row r="28" spans="1:11" s="30" customFormat="1">
      <c r="A28" s="8">
        <v>1986</v>
      </c>
      <c r="B28" s="8">
        <v>450</v>
      </c>
      <c r="C28" s="9">
        <v>690000000</v>
      </c>
      <c r="D28" s="9">
        <v>175</v>
      </c>
      <c r="E28" s="10">
        <v>121000000000</v>
      </c>
      <c r="F28" s="8">
        <v>4.88</v>
      </c>
      <c r="G28" s="8">
        <v>2195008</v>
      </c>
      <c r="H28" s="11">
        <v>599000000</v>
      </c>
      <c r="I28" s="8">
        <v>201.5</v>
      </c>
      <c r="J28" s="8" t="s">
        <v>11</v>
      </c>
    </row>
    <row r="29" spans="1:11" s="30" customFormat="1">
      <c r="A29" s="8">
        <v>1986</v>
      </c>
      <c r="B29" s="8">
        <v>450</v>
      </c>
      <c r="C29" s="9">
        <v>690000000</v>
      </c>
      <c r="D29" s="9">
        <v>175</v>
      </c>
      <c r="E29" s="10">
        <v>121000000000</v>
      </c>
      <c r="F29" s="8">
        <v>4.88</v>
      </c>
      <c r="G29" s="8">
        <v>2195008</v>
      </c>
      <c r="H29" s="11">
        <v>599000000</v>
      </c>
      <c r="I29" s="8">
        <v>201.5</v>
      </c>
      <c r="J29" s="8" t="s">
        <v>11</v>
      </c>
    </row>
    <row r="30" spans="1:11" s="30" customFormat="1">
      <c r="A30" s="8">
        <v>1987</v>
      </c>
      <c r="B30" s="8">
        <v>500</v>
      </c>
      <c r="C30" s="9">
        <v>1200000000</v>
      </c>
      <c r="D30" s="9">
        <v>1080</v>
      </c>
      <c r="E30" s="10">
        <v>1300000000000</v>
      </c>
      <c r="F30" s="8">
        <v>4.9800000000000004</v>
      </c>
      <c r="G30" s="8">
        <v>2489021</v>
      </c>
      <c r="H30" s="11">
        <v>2340000000</v>
      </c>
      <c r="I30" s="8">
        <v>554.20000000000005</v>
      </c>
      <c r="J30" s="8" t="s">
        <v>11</v>
      </c>
    </row>
    <row r="31" spans="1:11" s="30" customFormat="1">
      <c r="A31" s="8">
        <v>1987</v>
      </c>
      <c r="B31" s="8">
        <v>500</v>
      </c>
      <c r="C31" s="9">
        <v>1600000000</v>
      </c>
      <c r="D31" s="9">
        <v>794</v>
      </c>
      <c r="E31" s="10">
        <v>1270000000000</v>
      </c>
      <c r="F31" s="8">
        <v>4.9800000000000004</v>
      </c>
      <c r="G31" s="8">
        <v>2489021</v>
      </c>
      <c r="H31" s="11">
        <v>1980000000</v>
      </c>
      <c r="I31" s="8">
        <v>642.79999999999995</v>
      </c>
      <c r="J31" s="8" t="s">
        <v>11</v>
      </c>
    </row>
    <row r="32" spans="1:11" s="30" customFormat="1">
      <c r="A32" s="8">
        <v>1987</v>
      </c>
      <c r="B32" s="8">
        <v>500</v>
      </c>
      <c r="C32" s="9">
        <v>1000000000</v>
      </c>
      <c r="D32" s="9">
        <v>1000</v>
      </c>
      <c r="E32" s="10">
        <v>1000000000000</v>
      </c>
      <c r="F32" s="8">
        <v>4.9800000000000004</v>
      </c>
      <c r="G32" s="8">
        <v>2489021</v>
      </c>
      <c r="H32" s="11">
        <v>2090000000</v>
      </c>
      <c r="I32" s="8">
        <v>478.3</v>
      </c>
      <c r="J32" s="8" t="s">
        <v>11</v>
      </c>
    </row>
    <row r="33" spans="1:10" s="30" customFormat="1">
      <c r="A33" s="8">
        <v>1987</v>
      </c>
      <c r="B33" s="8">
        <v>600</v>
      </c>
      <c r="C33" s="9">
        <v>3150000000</v>
      </c>
      <c r="D33" s="9">
        <v>785</v>
      </c>
      <c r="E33" s="10">
        <v>2470000000000</v>
      </c>
      <c r="F33" s="8">
        <v>4.9800000000000004</v>
      </c>
      <c r="G33" s="8">
        <v>2986825</v>
      </c>
      <c r="H33" s="11">
        <v>2320000000</v>
      </c>
      <c r="I33" s="8">
        <v>1065.3</v>
      </c>
      <c r="J33" s="8" t="s">
        <v>15</v>
      </c>
    </row>
    <row r="34" spans="1:10" s="30" customFormat="1">
      <c r="A34" s="8">
        <v>1989</v>
      </c>
      <c r="B34" s="8">
        <v>364</v>
      </c>
      <c r="C34" s="9">
        <v>1600000000</v>
      </c>
      <c r="D34" s="9">
        <v>400</v>
      </c>
      <c r="E34" s="10">
        <v>640000000000</v>
      </c>
      <c r="F34" s="8">
        <v>3.86</v>
      </c>
      <c r="G34" s="8">
        <v>1405065</v>
      </c>
      <c r="H34" s="11">
        <v>731000000</v>
      </c>
      <c r="I34" s="8">
        <v>876</v>
      </c>
      <c r="J34" s="8" t="s">
        <v>11</v>
      </c>
    </row>
    <row r="35" spans="1:10" s="30" customFormat="1">
      <c r="A35" s="8">
        <v>1990</v>
      </c>
      <c r="B35" s="8">
        <v>450</v>
      </c>
      <c r="C35" s="9">
        <v>2000000000</v>
      </c>
      <c r="D35" s="9">
        <v>1480</v>
      </c>
      <c r="E35" s="10">
        <v>2960000000000</v>
      </c>
      <c r="F35" s="8" t="s">
        <v>6</v>
      </c>
      <c r="G35" s="8" t="s">
        <v>6</v>
      </c>
      <c r="H35" s="8" t="s">
        <v>6</v>
      </c>
      <c r="I35" s="8" t="s">
        <v>6</v>
      </c>
      <c r="J35" s="8" t="s">
        <v>15</v>
      </c>
    </row>
    <row r="36" spans="1:10" s="30" customFormat="1">
      <c r="A36" s="8">
        <v>1990</v>
      </c>
      <c r="B36" s="8">
        <v>500</v>
      </c>
      <c r="C36" s="9">
        <v>1500000000</v>
      </c>
      <c r="D36" s="9">
        <v>814</v>
      </c>
      <c r="E36" s="10">
        <v>1220000000000</v>
      </c>
      <c r="F36" s="8" t="s">
        <v>6</v>
      </c>
      <c r="G36" s="8" t="s">
        <v>6</v>
      </c>
      <c r="H36" s="8" t="s">
        <v>6</v>
      </c>
      <c r="I36" s="8" t="s">
        <v>6</v>
      </c>
      <c r="J36" s="8" t="s">
        <v>15</v>
      </c>
    </row>
    <row r="37" spans="1:10" s="30" customFormat="1">
      <c r="A37" s="8">
        <v>1991</v>
      </c>
      <c r="B37" s="8">
        <v>500</v>
      </c>
      <c r="C37" s="9">
        <v>1200000000</v>
      </c>
      <c r="D37" s="9">
        <v>1050</v>
      </c>
      <c r="E37" s="10">
        <v>1250000000000</v>
      </c>
      <c r="F37" s="8" t="s">
        <v>6</v>
      </c>
      <c r="G37" s="8" t="s">
        <v>6</v>
      </c>
      <c r="H37" s="8" t="s">
        <v>6</v>
      </c>
      <c r="I37" s="8" t="s">
        <v>6</v>
      </c>
      <c r="J37" s="8" t="s">
        <v>17</v>
      </c>
    </row>
    <row r="38" spans="1:10" s="30" customFormat="1">
      <c r="A38" s="8">
        <v>1992</v>
      </c>
      <c r="B38" s="8">
        <v>500</v>
      </c>
      <c r="C38" s="9">
        <v>2000000000</v>
      </c>
      <c r="D38" s="9">
        <v>930</v>
      </c>
      <c r="E38" s="10">
        <v>1860000000000</v>
      </c>
      <c r="F38" s="8">
        <v>2.97</v>
      </c>
      <c r="G38" s="8">
        <v>1487019</v>
      </c>
      <c r="H38" s="11">
        <v>1200000000</v>
      </c>
      <c r="I38" s="8">
        <v>1545.9</v>
      </c>
      <c r="J38" s="8" t="s">
        <v>11</v>
      </c>
    </row>
    <row r="39" spans="1:10" s="30" customFormat="1">
      <c r="A39" s="8">
        <v>1994</v>
      </c>
      <c r="B39" s="8">
        <v>450</v>
      </c>
      <c r="C39" s="9">
        <v>600000000</v>
      </c>
      <c r="D39" s="9">
        <v>250</v>
      </c>
      <c r="E39" s="10">
        <v>150000000000</v>
      </c>
      <c r="F39" s="8">
        <v>0.56999999999999995</v>
      </c>
      <c r="G39" s="8">
        <v>257982</v>
      </c>
      <c r="H39" s="11">
        <v>106000000</v>
      </c>
      <c r="I39" s="8">
        <v>1409.5</v>
      </c>
      <c r="J39" s="8" t="s">
        <v>15</v>
      </c>
    </row>
    <row r="40" spans="1:10" s="30" customFormat="1">
      <c r="A40" s="8">
        <v>2000</v>
      </c>
      <c r="B40" s="8">
        <v>450</v>
      </c>
      <c r="C40" s="9">
        <v>600000000</v>
      </c>
      <c r="D40" s="9">
        <v>260</v>
      </c>
      <c r="E40" s="10">
        <v>156000000000</v>
      </c>
      <c r="F40" s="8">
        <v>1.82</v>
      </c>
      <c r="G40" s="8">
        <v>821102</v>
      </c>
      <c r="H40" s="11">
        <v>352000000</v>
      </c>
      <c r="I40" s="8">
        <v>442.9</v>
      </c>
      <c r="J40" s="8" t="s">
        <v>18</v>
      </c>
    </row>
  </sheetData>
  <pageMargins left="0.7" right="0.7" top="0.75" bottom="0.75" header="0.3" footer="0.3"/>
  <pageSetup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K54"/>
  <sheetViews>
    <sheetView zoomScale="95" zoomScaleNormal="95" workbookViewId="0">
      <selection activeCell="M15" sqref="M15"/>
    </sheetView>
  </sheetViews>
  <sheetFormatPr defaultRowHeight="15"/>
  <cols>
    <col min="5" max="5" width="9.140625" style="14"/>
  </cols>
  <sheetData>
    <row r="1" spans="1:11">
      <c r="A1" s="38" t="s">
        <v>0</v>
      </c>
      <c r="B1" s="39" t="s">
        <v>49</v>
      </c>
      <c r="C1" s="39" t="s">
        <v>50</v>
      </c>
      <c r="D1" s="39" t="s">
        <v>51</v>
      </c>
      <c r="E1" s="38" t="s">
        <v>52</v>
      </c>
      <c r="F1" s="39" t="s">
        <v>1</v>
      </c>
      <c r="G1" s="39" t="s">
        <v>53</v>
      </c>
      <c r="H1" s="39" t="s">
        <v>54</v>
      </c>
      <c r="I1" s="39" t="s">
        <v>55</v>
      </c>
      <c r="J1" s="38" t="s">
        <v>2</v>
      </c>
      <c r="K1" s="1"/>
    </row>
    <row r="2" spans="1:11">
      <c r="A2" s="15">
        <v>1889</v>
      </c>
      <c r="B2" s="15">
        <v>4</v>
      </c>
      <c r="C2" s="16">
        <v>32500</v>
      </c>
      <c r="D2" s="16">
        <v>22.5</v>
      </c>
      <c r="E2" s="17">
        <v>732000</v>
      </c>
      <c r="F2" s="18">
        <v>0.53</v>
      </c>
      <c r="G2" s="18">
        <v>2136</v>
      </c>
      <c r="H2" s="19">
        <v>48100</v>
      </c>
      <c r="I2" s="15">
        <v>15.2</v>
      </c>
      <c r="J2" s="15" t="s">
        <v>3</v>
      </c>
      <c r="K2" s="1"/>
    </row>
    <row r="3" spans="1:11">
      <c r="A3" s="15">
        <v>1890</v>
      </c>
      <c r="B3" s="15">
        <v>1.1000000000000001</v>
      </c>
      <c r="C3" s="16">
        <v>120000</v>
      </c>
      <c r="D3" s="16">
        <v>22.5</v>
      </c>
      <c r="E3" s="17">
        <v>2700000</v>
      </c>
      <c r="F3" s="18">
        <v>0.54</v>
      </c>
      <c r="G3" s="18">
        <v>597</v>
      </c>
      <c r="H3" s="19">
        <v>13500</v>
      </c>
      <c r="I3" s="15">
        <v>200.8</v>
      </c>
      <c r="J3" s="15" t="s">
        <v>4</v>
      </c>
      <c r="K3" s="1"/>
    </row>
    <row r="4" spans="1:11">
      <c r="A4" s="15">
        <v>1892</v>
      </c>
      <c r="B4" s="15">
        <v>5</v>
      </c>
      <c r="C4" s="16">
        <v>120000</v>
      </c>
      <c r="D4" s="16">
        <v>20.9</v>
      </c>
      <c r="E4" s="17">
        <v>2510000</v>
      </c>
      <c r="F4" s="18">
        <v>0.56000000000000005</v>
      </c>
      <c r="G4" s="18">
        <v>2810</v>
      </c>
      <c r="H4" s="19">
        <v>58800</v>
      </c>
      <c r="I4" s="15">
        <v>42.7</v>
      </c>
      <c r="J4" s="15" t="s">
        <v>5</v>
      </c>
      <c r="K4" s="1"/>
    </row>
    <row r="5" spans="1:11">
      <c r="A5" s="15">
        <v>1897</v>
      </c>
      <c r="B5" s="15" t="s">
        <v>6</v>
      </c>
      <c r="C5" s="16">
        <v>746000</v>
      </c>
      <c r="D5" s="16">
        <v>41.8</v>
      </c>
      <c r="E5" s="17">
        <v>31200000</v>
      </c>
      <c r="F5" s="18">
        <v>0.61</v>
      </c>
      <c r="G5" s="15" t="s">
        <v>6</v>
      </c>
      <c r="H5" s="15" t="s">
        <v>6</v>
      </c>
      <c r="I5" s="15" t="s">
        <v>6</v>
      </c>
      <c r="J5" s="15" t="s">
        <v>7</v>
      </c>
      <c r="K5" s="1"/>
    </row>
    <row r="6" spans="1:11">
      <c r="A6" s="15">
        <v>1897</v>
      </c>
      <c r="B6" s="15">
        <v>7.0000000000000007E-2</v>
      </c>
      <c r="C6" s="16">
        <v>14000</v>
      </c>
      <c r="D6" s="16">
        <v>21.3</v>
      </c>
      <c r="E6" s="17">
        <v>299000</v>
      </c>
      <c r="F6" s="18">
        <v>0.61</v>
      </c>
      <c r="G6" s="18">
        <v>43</v>
      </c>
      <c r="H6" s="19">
        <v>914</v>
      </c>
      <c r="I6" s="15">
        <v>326.7</v>
      </c>
      <c r="J6" s="15" t="s">
        <v>8</v>
      </c>
      <c r="K6" s="1"/>
    </row>
    <row r="7" spans="1:11">
      <c r="A7" s="15">
        <v>1919</v>
      </c>
      <c r="B7" s="15">
        <v>110</v>
      </c>
      <c r="C7" s="16">
        <v>12000000</v>
      </c>
      <c r="D7" s="16">
        <v>161</v>
      </c>
      <c r="E7" s="17">
        <v>1930000000</v>
      </c>
      <c r="F7" s="18">
        <v>0.89</v>
      </c>
      <c r="G7" s="18">
        <v>98105</v>
      </c>
      <c r="H7" s="19">
        <v>15800000</v>
      </c>
      <c r="I7" s="15">
        <v>122.3</v>
      </c>
      <c r="J7" s="15" t="s">
        <v>9</v>
      </c>
      <c r="K7" s="1"/>
    </row>
    <row r="8" spans="1:11">
      <c r="A8" s="15">
        <v>1936</v>
      </c>
      <c r="B8" s="15">
        <v>220</v>
      </c>
      <c r="C8" s="16">
        <v>160000000</v>
      </c>
      <c r="D8" s="16">
        <v>56</v>
      </c>
      <c r="E8" s="17">
        <v>8960000000</v>
      </c>
      <c r="F8" s="18">
        <v>0.71</v>
      </c>
      <c r="G8" s="18">
        <v>156884</v>
      </c>
      <c r="H8" s="19">
        <v>8790000</v>
      </c>
      <c r="I8" s="20">
        <v>1019.9</v>
      </c>
      <c r="J8" s="15" t="s">
        <v>10</v>
      </c>
      <c r="K8" s="1"/>
    </row>
    <row r="9" spans="1:11">
      <c r="A9" s="15">
        <v>1936</v>
      </c>
      <c r="B9" s="15" t="s">
        <v>6</v>
      </c>
      <c r="C9" s="16">
        <v>5040</v>
      </c>
      <c r="D9" s="16">
        <v>6.4999999999999997E-4</v>
      </c>
      <c r="E9" s="17">
        <v>3.27</v>
      </c>
      <c r="F9" s="15" t="s">
        <v>6</v>
      </c>
      <c r="G9" s="15" t="s">
        <v>6</v>
      </c>
      <c r="H9" s="15" t="s">
        <v>6</v>
      </c>
      <c r="I9" s="15" t="s">
        <v>6</v>
      </c>
      <c r="J9" s="15" t="s">
        <v>19</v>
      </c>
      <c r="K9" s="1"/>
    </row>
    <row r="10" spans="1:11">
      <c r="A10" s="15">
        <v>1936</v>
      </c>
      <c r="B10" s="15" t="s">
        <v>6</v>
      </c>
      <c r="C10" s="16">
        <v>671</v>
      </c>
      <c r="D10" s="16">
        <v>2.7299999999999998E-3</v>
      </c>
      <c r="E10" s="17">
        <v>1.83</v>
      </c>
      <c r="F10" s="15" t="s">
        <v>6</v>
      </c>
      <c r="G10" s="15" t="s">
        <v>6</v>
      </c>
      <c r="H10" s="15" t="s">
        <v>6</v>
      </c>
      <c r="I10" s="15" t="s">
        <v>6</v>
      </c>
      <c r="J10" s="15" t="s">
        <v>20</v>
      </c>
      <c r="K10" s="1"/>
    </row>
    <row r="11" spans="1:11">
      <c r="A11" s="15">
        <v>1936</v>
      </c>
      <c r="B11" s="15" t="s">
        <v>6</v>
      </c>
      <c r="C11" s="16">
        <v>8490</v>
      </c>
      <c r="D11" s="16">
        <v>4.6100000000000004E-3</v>
      </c>
      <c r="E11" s="17">
        <v>39.200000000000003</v>
      </c>
      <c r="F11" s="15" t="s">
        <v>6</v>
      </c>
      <c r="G11" s="15" t="s">
        <v>6</v>
      </c>
      <c r="H11" s="15" t="s">
        <v>6</v>
      </c>
      <c r="I11" s="15" t="s">
        <v>6</v>
      </c>
      <c r="J11" s="15" t="s">
        <v>21</v>
      </c>
      <c r="K11" s="1"/>
    </row>
    <row r="12" spans="1:11">
      <c r="A12" s="15">
        <v>1941</v>
      </c>
      <c r="B12" s="15" t="s">
        <v>6</v>
      </c>
      <c r="C12" s="16">
        <v>7150</v>
      </c>
      <c r="D12" s="16">
        <v>6.4999999999999997E-4</v>
      </c>
      <c r="E12" s="17">
        <v>4.6500000000000004</v>
      </c>
      <c r="F12" s="15" t="s">
        <v>6</v>
      </c>
      <c r="G12" s="15" t="s">
        <v>6</v>
      </c>
      <c r="H12" s="15" t="s">
        <v>6</v>
      </c>
      <c r="I12" s="15" t="s">
        <v>6</v>
      </c>
      <c r="J12" s="15" t="s">
        <v>22</v>
      </c>
      <c r="K12" s="1"/>
    </row>
    <row r="13" spans="1:11">
      <c r="A13" s="15">
        <v>1941</v>
      </c>
      <c r="B13" s="15" t="s">
        <v>6</v>
      </c>
      <c r="C13" s="16">
        <v>671</v>
      </c>
      <c r="D13" s="16">
        <v>2.7299999999999998E-3</v>
      </c>
      <c r="E13" s="17">
        <v>1.83</v>
      </c>
      <c r="F13" s="15" t="s">
        <v>6</v>
      </c>
      <c r="G13" s="15" t="s">
        <v>6</v>
      </c>
      <c r="H13" s="15" t="s">
        <v>6</v>
      </c>
      <c r="I13" s="15" t="s">
        <v>6</v>
      </c>
      <c r="J13" s="15" t="s">
        <v>23</v>
      </c>
      <c r="K13" s="1"/>
    </row>
    <row r="14" spans="1:11">
      <c r="A14" s="15">
        <v>1941</v>
      </c>
      <c r="B14" s="15" t="s">
        <v>6</v>
      </c>
      <c r="C14" s="16">
        <v>6630</v>
      </c>
      <c r="D14" s="16">
        <v>4.6100000000000004E-3</v>
      </c>
      <c r="E14" s="17">
        <v>30.6</v>
      </c>
      <c r="F14" s="15" t="s">
        <v>6</v>
      </c>
      <c r="G14" s="15" t="s">
        <v>6</v>
      </c>
      <c r="H14" s="15" t="s">
        <v>6</v>
      </c>
      <c r="I14" s="15" t="s">
        <v>6</v>
      </c>
      <c r="J14" s="15" t="s">
        <v>24</v>
      </c>
      <c r="K14" s="1"/>
    </row>
    <row r="15" spans="1:11">
      <c r="A15" s="15">
        <v>1955</v>
      </c>
      <c r="B15" s="15" t="s">
        <v>6</v>
      </c>
      <c r="C15" s="16">
        <v>7150</v>
      </c>
      <c r="D15" s="16">
        <v>6.4999999999999997E-4</v>
      </c>
      <c r="E15" s="17">
        <v>4.6500000000000004</v>
      </c>
      <c r="F15" s="15" t="s">
        <v>6</v>
      </c>
      <c r="G15" s="15" t="s">
        <v>6</v>
      </c>
      <c r="H15" s="15" t="s">
        <v>6</v>
      </c>
      <c r="I15" s="15" t="s">
        <v>6</v>
      </c>
      <c r="J15" s="15" t="s">
        <v>25</v>
      </c>
      <c r="K15" s="1"/>
    </row>
    <row r="16" spans="1:11">
      <c r="A16" s="15">
        <v>1955</v>
      </c>
      <c r="B16" s="15" t="s">
        <v>6</v>
      </c>
      <c r="C16" s="16">
        <v>1340</v>
      </c>
      <c r="D16" s="16">
        <v>2.7299999999999998E-3</v>
      </c>
      <c r="E16" s="17">
        <v>3.66</v>
      </c>
      <c r="F16" s="15" t="s">
        <v>6</v>
      </c>
      <c r="G16" s="15" t="s">
        <v>6</v>
      </c>
      <c r="H16" s="15" t="s">
        <v>6</v>
      </c>
      <c r="I16" s="15" t="s">
        <v>6</v>
      </c>
      <c r="J16" s="15" t="s">
        <v>26</v>
      </c>
      <c r="K16" s="1"/>
    </row>
    <row r="17" spans="1:11">
      <c r="A17" s="15">
        <v>1955</v>
      </c>
      <c r="B17" s="15" t="s">
        <v>6</v>
      </c>
      <c r="C17" s="16">
        <v>11900</v>
      </c>
      <c r="D17" s="16">
        <v>3.0400000000000002E-3</v>
      </c>
      <c r="E17" s="17">
        <v>36.299999999999997</v>
      </c>
      <c r="F17" s="15" t="s">
        <v>6</v>
      </c>
      <c r="G17" s="15" t="s">
        <v>6</v>
      </c>
      <c r="H17" s="15" t="s">
        <v>6</v>
      </c>
      <c r="I17" s="15" t="s">
        <v>6</v>
      </c>
      <c r="J17" s="15" t="s">
        <v>27</v>
      </c>
      <c r="K17" s="1"/>
    </row>
    <row r="18" spans="1:11">
      <c r="A18" s="15">
        <v>1962</v>
      </c>
      <c r="B18" s="15">
        <v>400</v>
      </c>
      <c r="C18" s="16">
        <v>720000000</v>
      </c>
      <c r="D18" s="16">
        <v>470</v>
      </c>
      <c r="E18" s="17">
        <v>338000000000</v>
      </c>
      <c r="F18" s="15">
        <v>1.67</v>
      </c>
      <c r="G18" s="15">
        <v>666608</v>
      </c>
      <c r="H18" s="19">
        <v>420000000</v>
      </c>
      <c r="I18" s="15">
        <v>806</v>
      </c>
      <c r="J18" s="15" t="s">
        <v>11</v>
      </c>
      <c r="K18" s="1"/>
    </row>
    <row r="19" spans="1:11">
      <c r="A19" s="15">
        <v>1967</v>
      </c>
      <c r="B19" s="15">
        <v>200</v>
      </c>
      <c r="C19" s="16">
        <v>300000000</v>
      </c>
      <c r="D19" s="16">
        <v>423</v>
      </c>
      <c r="E19" s="17">
        <v>127000000000</v>
      </c>
      <c r="F19" s="15">
        <v>1.31</v>
      </c>
      <c r="G19" s="15">
        <v>261395</v>
      </c>
      <c r="H19" s="19">
        <v>147000000</v>
      </c>
      <c r="I19" s="15">
        <v>862.9</v>
      </c>
      <c r="J19" s="15" t="s">
        <v>12</v>
      </c>
      <c r="K19" s="1"/>
    </row>
    <row r="20" spans="1:11">
      <c r="A20" s="15">
        <v>1967</v>
      </c>
      <c r="B20" s="15" t="s">
        <v>6</v>
      </c>
      <c r="C20" s="16">
        <v>7150</v>
      </c>
      <c r="D20" s="16">
        <v>6.4999999999999997E-4</v>
      </c>
      <c r="E20" s="17">
        <v>4.6500000000000004</v>
      </c>
      <c r="F20" s="15"/>
      <c r="G20" s="15"/>
      <c r="H20" s="15"/>
      <c r="I20" s="15"/>
      <c r="J20" s="15" t="s">
        <v>28</v>
      </c>
      <c r="K20" s="1"/>
    </row>
    <row r="21" spans="1:11">
      <c r="A21" s="15">
        <v>1967</v>
      </c>
      <c r="B21" s="15" t="s">
        <v>6</v>
      </c>
      <c r="C21" s="16">
        <v>3130</v>
      </c>
      <c r="D21" s="16">
        <v>1.9599999999999999E-3</v>
      </c>
      <c r="E21" s="17">
        <v>6.14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29</v>
      </c>
      <c r="K21" s="1"/>
    </row>
    <row r="22" spans="1:11">
      <c r="A22" s="15">
        <v>1968</v>
      </c>
      <c r="B22" s="15">
        <v>500</v>
      </c>
      <c r="C22" s="16">
        <v>1000000000</v>
      </c>
      <c r="D22" s="16">
        <v>151</v>
      </c>
      <c r="E22" s="17">
        <v>151000000000</v>
      </c>
      <c r="F22" s="18">
        <v>2.0499999999999998</v>
      </c>
      <c r="G22" s="18">
        <v>1026304</v>
      </c>
      <c r="H22" s="19">
        <v>155000000</v>
      </c>
      <c r="I22" s="15">
        <v>974.4</v>
      </c>
      <c r="J22" s="15" t="s">
        <v>13</v>
      </c>
      <c r="K22" s="1"/>
    </row>
    <row r="23" spans="1:11">
      <c r="A23" s="15">
        <v>1969</v>
      </c>
      <c r="B23" s="15">
        <v>330</v>
      </c>
      <c r="C23" s="16">
        <v>50000000</v>
      </c>
      <c r="D23" s="16">
        <v>430</v>
      </c>
      <c r="E23" s="17">
        <v>21500000000</v>
      </c>
      <c r="F23" s="18">
        <v>1.74</v>
      </c>
      <c r="G23" s="18">
        <v>574995</v>
      </c>
      <c r="H23" s="19">
        <v>247000000</v>
      </c>
      <c r="I23" s="15">
        <v>87</v>
      </c>
      <c r="J23" s="15" t="s">
        <v>14</v>
      </c>
      <c r="K23" s="1"/>
    </row>
    <row r="24" spans="1:11">
      <c r="A24" s="15">
        <v>1973</v>
      </c>
      <c r="B24" s="15">
        <v>450</v>
      </c>
      <c r="C24" s="16">
        <v>1620000000</v>
      </c>
      <c r="D24" s="16">
        <v>890</v>
      </c>
      <c r="E24" s="17">
        <v>1440000000000</v>
      </c>
      <c r="F24" s="15">
        <v>2.2400000000000002</v>
      </c>
      <c r="G24" s="15">
        <v>1009857</v>
      </c>
      <c r="H24" s="19">
        <v>840000000</v>
      </c>
      <c r="I24" s="15">
        <v>1715.7</v>
      </c>
      <c r="J24" s="15" t="s">
        <v>11</v>
      </c>
      <c r="K24" s="1"/>
    </row>
    <row r="25" spans="1:11">
      <c r="A25" s="2">
        <v>1977</v>
      </c>
      <c r="B25" s="2">
        <v>533</v>
      </c>
      <c r="C25" s="17">
        <v>1920000000</v>
      </c>
      <c r="D25" s="17">
        <v>1410</v>
      </c>
      <c r="E25" s="17">
        <v>2710000000000</v>
      </c>
      <c r="F25" s="2">
        <v>2.64</v>
      </c>
      <c r="G25" s="2">
        <v>1408169</v>
      </c>
      <c r="H25" s="21">
        <v>1470000000</v>
      </c>
      <c r="I25" s="2">
        <v>1842.5</v>
      </c>
      <c r="J25" s="2" t="s">
        <v>11</v>
      </c>
      <c r="K25" s="1"/>
    </row>
    <row r="26" spans="1:11">
      <c r="A26" s="2">
        <v>1977</v>
      </c>
      <c r="B26" s="2">
        <v>250</v>
      </c>
      <c r="C26" s="17">
        <v>500000000</v>
      </c>
      <c r="D26" s="17">
        <v>749</v>
      </c>
      <c r="E26" s="17">
        <v>375000000000</v>
      </c>
      <c r="F26" s="2">
        <v>2.64</v>
      </c>
      <c r="G26" s="2">
        <v>660492</v>
      </c>
      <c r="H26" s="21">
        <v>485000000</v>
      </c>
      <c r="I26" s="2">
        <v>772.5</v>
      </c>
      <c r="J26" s="2" t="s">
        <v>11</v>
      </c>
    </row>
    <row r="27" spans="1:11">
      <c r="A27" s="15">
        <v>1977</v>
      </c>
      <c r="B27" s="15">
        <v>533</v>
      </c>
      <c r="C27" s="16">
        <v>1930000000</v>
      </c>
      <c r="D27" s="16">
        <v>1420</v>
      </c>
      <c r="E27" s="17">
        <v>2740000000000</v>
      </c>
      <c r="F27" s="15">
        <v>2.64</v>
      </c>
      <c r="G27" s="15">
        <v>1408169</v>
      </c>
      <c r="H27" s="19">
        <v>1480000000</v>
      </c>
      <c r="I27" s="15">
        <v>1852.1</v>
      </c>
      <c r="J27" s="15" t="s">
        <v>12</v>
      </c>
    </row>
    <row r="28" spans="1:11">
      <c r="A28" s="15">
        <v>1978</v>
      </c>
      <c r="B28" s="15">
        <v>250</v>
      </c>
      <c r="C28" s="16">
        <v>900000000</v>
      </c>
      <c r="D28" s="16">
        <v>930</v>
      </c>
      <c r="E28" s="17">
        <v>837000000000</v>
      </c>
      <c r="F28" s="15">
        <v>2.29</v>
      </c>
      <c r="G28" s="15">
        <v>572183</v>
      </c>
      <c r="H28" s="19">
        <v>466000000</v>
      </c>
      <c r="I28" s="15">
        <v>1797.6</v>
      </c>
      <c r="J28" s="15" t="s">
        <v>11</v>
      </c>
    </row>
    <row r="29" spans="1:11">
      <c r="A29" s="15">
        <v>1978</v>
      </c>
      <c r="B29" s="15" t="s">
        <v>6</v>
      </c>
      <c r="C29" s="16">
        <v>7150</v>
      </c>
      <c r="D29" s="16">
        <v>6.4999999999999997E-4</v>
      </c>
      <c r="E29" s="17">
        <v>4.6500000000000004</v>
      </c>
      <c r="F29" s="15" t="s">
        <v>6</v>
      </c>
      <c r="G29" s="15" t="s">
        <v>6</v>
      </c>
      <c r="H29" s="15" t="s">
        <v>6</v>
      </c>
      <c r="I29" s="15" t="s">
        <v>6</v>
      </c>
      <c r="J29" s="15" t="s">
        <v>30</v>
      </c>
    </row>
    <row r="30" spans="1:11">
      <c r="A30" s="15">
        <v>1978</v>
      </c>
      <c r="B30" s="15" t="s">
        <v>6</v>
      </c>
      <c r="C30" s="16">
        <v>3350</v>
      </c>
      <c r="D30" s="16">
        <v>1.9599999999999999E-3</v>
      </c>
      <c r="E30" s="17">
        <v>6.58</v>
      </c>
      <c r="F30" s="15" t="s">
        <v>6</v>
      </c>
      <c r="G30" s="15" t="s">
        <v>6</v>
      </c>
      <c r="H30" s="15" t="s">
        <v>6</v>
      </c>
      <c r="I30" s="15" t="s">
        <v>6</v>
      </c>
      <c r="J30" s="15" t="s">
        <v>31</v>
      </c>
    </row>
    <row r="31" spans="1:11">
      <c r="A31" s="15">
        <v>1982</v>
      </c>
      <c r="B31" s="15">
        <v>500</v>
      </c>
      <c r="C31" s="16">
        <v>560000000</v>
      </c>
      <c r="D31" s="16">
        <v>1700</v>
      </c>
      <c r="E31" s="17">
        <v>952000000000</v>
      </c>
      <c r="F31" s="15">
        <v>2.5499999999999998</v>
      </c>
      <c r="G31" s="15">
        <v>1274076</v>
      </c>
      <c r="H31" s="19">
        <v>1620000000</v>
      </c>
      <c r="I31" s="15">
        <v>586</v>
      </c>
      <c r="J31" s="15" t="s">
        <v>15</v>
      </c>
    </row>
    <row r="32" spans="1:11">
      <c r="A32" s="15">
        <v>1983</v>
      </c>
      <c r="B32" s="15">
        <v>220</v>
      </c>
      <c r="C32" s="16">
        <v>70000000</v>
      </c>
      <c r="D32" s="16">
        <v>699</v>
      </c>
      <c r="E32" s="17">
        <v>48900000000</v>
      </c>
      <c r="F32" s="18">
        <v>2.72</v>
      </c>
      <c r="G32" s="18">
        <v>599335</v>
      </c>
      <c r="H32" s="19">
        <v>419000000</v>
      </c>
      <c r="I32" s="15">
        <v>116.8</v>
      </c>
      <c r="J32" s="15" t="s">
        <v>16</v>
      </c>
    </row>
    <row r="33" spans="1:10">
      <c r="A33" s="15">
        <v>1985</v>
      </c>
      <c r="B33" s="15">
        <v>500</v>
      </c>
      <c r="C33" s="16">
        <v>900000000</v>
      </c>
      <c r="D33" s="16">
        <v>720</v>
      </c>
      <c r="E33" s="17">
        <v>648000000000</v>
      </c>
      <c r="F33" s="15">
        <v>2.1</v>
      </c>
      <c r="G33" s="15">
        <v>1052323</v>
      </c>
      <c r="H33" s="19">
        <v>727000000</v>
      </c>
      <c r="I33" s="15">
        <v>890.9</v>
      </c>
      <c r="J33" s="15" t="s">
        <v>11</v>
      </c>
    </row>
    <row r="34" spans="1:10">
      <c r="A34" s="15">
        <v>1985</v>
      </c>
      <c r="B34" s="15">
        <v>400</v>
      </c>
      <c r="C34" s="16">
        <v>500000000</v>
      </c>
      <c r="D34" s="16">
        <v>256</v>
      </c>
      <c r="E34" s="17">
        <v>128000000000</v>
      </c>
      <c r="F34" s="15">
        <v>2.1</v>
      </c>
      <c r="G34" s="15">
        <v>841859</v>
      </c>
      <c r="H34" s="19">
        <v>334000000</v>
      </c>
      <c r="I34" s="15">
        <v>383.2</v>
      </c>
      <c r="J34" s="15" t="s">
        <v>11</v>
      </c>
    </row>
    <row r="35" spans="1:10">
      <c r="A35" s="15">
        <v>1986</v>
      </c>
      <c r="B35" s="15">
        <v>450</v>
      </c>
      <c r="C35" s="16">
        <v>690000000</v>
      </c>
      <c r="D35" s="16">
        <v>175</v>
      </c>
      <c r="E35" s="17">
        <v>121000000000</v>
      </c>
      <c r="F35" s="15">
        <v>4.88</v>
      </c>
      <c r="G35" s="15">
        <v>2195008</v>
      </c>
      <c r="H35" s="19">
        <v>599000000</v>
      </c>
      <c r="I35" s="15">
        <v>201.5</v>
      </c>
      <c r="J35" s="15" t="s">
        <v>11</v>
      </c>
    </row>
    <row r="36" spans="1:10">
      <c r="A36" s="15">
        <v>1986</v>
      </c>
      <c r="B36" s="15">
        <v>450</v>
      </c>
      <c r="C36" s="16">
        <v>690000000</v>
      </c>
      <c r="D36" s="16">
        <v>175</v>
      </c>
      <c r="E36" s="17">
        <v>121000000000</v>
      </c>
      <c r="F36" s="15">
        <v>4.88</v>
      </c>
      <c r="G36" s="15">
        <v>2195008</v>
      </c>
      <c r="H36" s="19">
        <v>599000000</v>
      </c>
      <c r="I36" s="15">
        <v>201.5</v>
      </c>
      <c r="J36" s="15" t="s">
        <v>11</v>
      </c>
    </row>
    <row r="37" spans="1:10">
      <c r="A37" s="15">
        <v>1987</v>
      </c>
      <c r="B37" s="15">
        <v>500</v>
      </c>
      <c r="C37" s="16">
        <v>1200000000</v>
      </c>
      <c r="D37" s="16">
        <v>1080</v>
      </c>
      <c r="E37" s="17">
        <v>1300000000000</v>
      </c>
      <c r="F37" s="15">
        <v>4.9800000000000004</v>
      </c>
      <c r="G37" s="15">
        <v>2489021</v>
      </c>
      <c r="H37" s="19">
        <v>2340000000</v>
      </c>
      <c r="I37" s="15">
        <v>554.20000000000005</v>
      </c>
      <c r="J37" s="15" t="s">
        <v>11</v>
      </c>
    </row>
    <row r="38" spans="1:10">
      <c r="A38" s="15">
        <v>1987</v>
      </c>
      <c r="B38" s="15">
        <v>500</v>
      </c>
      <c r="C38" s="16">
        <v>1600000000</v>
      </c>
      <c r="D38" s="16">
        <v>794</v>
      </c>
      <c r="E38" s="17">
        <v>1270000000000</v>
      </c>
      <c r="F38" s="15">
        <v>4.9800000000000004</v>
      </c>
      <c r="G38" s="15">
        <v>2489021</v>
      </c>
      <c r="H38" s="19">
        <v>1980000000</v>
      </c>
      <c r="I38" s="15">
        <v>642.79999999999995</v>
      </c>
      <c r="J38" s="15" t="s">
        <v>11</v>
      </c>
    </row>
    <row r="39" spans="1:10">
      <c r="A39" s="15">
        <v>1987</v>
      </c>
      <c r="B39" s="15">
        <v>500</v>
      </c>
      <c r="C39" s="16">
        <v>1000000000</v>
      </c>
      <c r="D39" s="16">
        <v>1000</v>
      </c>
      <c r="E39" s="17">
        <v>1000000000000</v>
      </c>
      <c r="F39" s="15">
        <v>4.9800000000000004</v>
      </c>
      <c r="G39" s="15">
        <v>2489021</v>
      </c>
      <c r="H39" s="19">
        <v>2090000000</v>
      </c>
      <c r="I39" s="15">
        <v>478.3</v>
      </c>
      <c r="J39" s="15" t="s">
        <v>11</v>
      </c>
    </row>
    <row r="40" spans="1:10">
      <c r="A40" s="15">
        <v>1987</v>
      </c>
      <c r="B40" s="15">
        <v>600</v>
      </c>
      <c r="C40" s="16">
        <v>3150000000</v>
      </c>
      <c r="D40" s="16">
        <v>785</v>
      </c>
      <c r="E40" s="17">
        <v>2470000000000</v>
      </c>
      <c r="F40" s="15">
        <v>4.9800000000000004</v>
      </c>
      <c r="G40" s="15">
        <v>2986825</v>
      </c>
      <c r="H40" s="19">
        <v>2320000000</v>
      </c>
      <c r="I40" s="15">
        <v>1065.3</v>
      </c>
      <c r="J40" s="15" t="s">
        <v>15</v>
      </c>
    </row>
    <row r="41" spans="1:10">
      <c r="A41" s="15">
        <v>1988</v>
      </c>
      <c r="B41" s="15" t="s">
        <v>6</v>
      </c>
      <c r="C41" s="16">
        <v>7600</v>
      </c>
      <c r="D41" s="16">
        <v>6.4999999999999997E-4</v>
      </c>
      <c r="E41" s="17">
        <v>4.9400000000000004</v>
      </c>
      <c r="F41" s="15" t="s">
        <v>6</v>
      </c>
      <c r="G41" s="15" t="s">
        <v>6</v>
      </c>
      <c r="H41" s="15" t="s">
        <v>6</v>
      </c>
      <c r="I41" s="15" t="s">
        <v>6</v>
      </c>
      <c r="J41" s="15" t="s">
        <v>32</v>
      </c>
    </row>
    <row r="42" spans="1:10">
      <c r="A42" s="15">
        <v>1988</v>
      </c>
      <c r="B42" s="15" t="s">
        <v>6</v>
      </c>
      <c r="C42" s="16">
        <v>3200</v>
      </c>
      <c r="D42" s="16">
        <v>1.9599999999999999E-3</v>
      </c>
      <c r="E42" s="17">
        <v>6.29</v>
      </c>
      <c r="F42" s="15" t="s">
        <v>6</v>
      </c>
      <c r="G42" s="15" t="s">
        <v>6</v>
      </c>
      <c r="H42" s="15" t="s">
        <v>6</v>
      </c>
      <c r="I42" s="15" t="s">
        <v>6</v>
      </c>
      <c r="J42" s="15" t="s">
        <v>33</v>
      </c>
    </row>
    <row r="43" spans="1:10">
      <c r="A43" s="15">
        <v>1988</v>
      </c>
      <c r="B43" s="15" t="s">
        <v>6</v>
      </c>
      <c r="C43" s="16">
        <v>11900</v>
      </c>
      <c r="D43" s="16">
        <v>4.3200000000000001E-3</v>
      </c>
      <c r="E43" s="17">
        <v>51.5</v>
      </c>
      <c r="F43" s="15" t="s">
        <v>6</v>
      </c>
      <c r="G43" s="15" t="s">
        <v>6</v>
      </c>
      <c r="H43" s="15" t="s">
        <v>6</v>
      </c>
      <c r="I43" s="15" t="s">
        <v>6</v>
      </c>
      <c r="J43" s="15" t="s">
        <v>34</v>
      </c>
    </row>
    <row r="44" spans="1:10">
      <c r="A44" s="15">
        <v>1989</v>
      </c>
      <c r="B44" s="15">
        <v>364</v>
      </c>
      <c r="C44" s="16">
        <v>1600000000</v>
      </c>
      <c r="D44" s="16">
        <v>400</v>
      </c>
      <c r="E44" s="17">
        <v>640000000000</v>
      </c>
      <c r="F44" s="15">
        <v>3.86</v>
      </c>
      <c r="G44" s="15">
        <v>1405065</v>
      </c>
      <c r="H44" s="19">
        <v>731000000</v>
      </c>
      <c r="I44" s="15">
        <v>876</v>
      </c>
      <c r="J44" s="15" t="s">
        <v>11</v>
      </c>
    </row>
    <row r="45" spans="1:10">
      <c r="A45" s="15">
        <v>1990</v>
      </c>
      <c r="B45" s="15">
        <v>450</v>
      </c>
      <c r="C45" s="16">
        <v>2000000000</v>
      </c>
      <c r="D45" s="16">
        <v>1480</v>
      </c>
      <c r="E45" s="17">
        <v>2960000000000</v>
      </c>
      <c r="F45" s="15" t="s">
        <v>6</v>
      </c>
      <c r="G45" s="15" t="s">
        <v>6</v>
      </c>
      <c r="H45" s="15" t="s">
        <v>6</v>
      </c>
      <c r="I45" s="15" t="s">
        <v>6</v>
      </c>
      <c r="J45" s="15" t="s">
        <v>15</v>
      </c>
    </row>
    <row r="46" spans="1:10">
      <c r="A46" s="15">
        <v>1990</v>
      </c>
      <c r="B46" s="15">
        <v>500</v>
      </c>
      <c r="C46" s="16">
        <v>1500000000</v>
      </c>
      <c r="D46" s="16">
        <v>814</v>
      </c>
      <c r="E46" s="17">
        <v>1220000000000</v>
      </c>
      <c r="F46" s="15" t="s">
        <v>6</v>
      </c>
      <c r="G46" s="15" t="s">
        <v>6</v>
      </c>
      <c r="H46" s="15" t="s">
        <v>6</v>
      </c>
      <c r="I46" s="15" t="s">
        <v>6</v>
      </c>
      <c r="J46" s="15" t="s">
        <v>15</v>
      </c>
    </row>
    <row r="47" spans="1:10">
      <c r="A47" s="15">
        <v>1991</v>
      </c>
      <c r="B47" s="15">
        <v>500</v>
      </c>
      <c r="C47" s="16">
        <v>1200000000</v>
      </c>
      <c r="D47" s="16">
        <v>1050</v>
      </c>
      <c r="E47" s="17">
        <v>1250000000000</v>
      </c>
      <c r="F47" s="15" t="s">
        <v>6</v>
      </c>
      <c r="G47" s="15" t="s">
        <v>6</v>
      </c>
      <c r="H47" s="15" t="s">
        <v>6</v>
      </c>
      <c r="I47" s="15" t="s">
        <v>6</v>
      </c>
      <c r="J47" s="15" t="s">
        <v>17</v>
      </c>
    </row>
    <row r="48" spans="1:10">
      <c r="A48" s="15">
        <v>1992</v>
      </c>
      <c r="B48" s="15">
        <v>500</v>
      </c>
      <c r="C48" s="16">
        <v>2000000000</v>
      </c>
      <c r="D48" s="16">
        <v>930</v>
      </c>
      <c r="E48" s="17">
        <v>1860000000000</v>
      </c>
      <c r="F48" s="15">
        <v>2.97</v>
      </c>
      <c r="G48" s="15">
        <v>1487019</v>
      </c>
      <c r="H48" s="19">
        <v>1200000000</v>
      </c>
      <c r="I48" s="15">
        <v>1545.9</v>
      </c>
      <c r="J48" s="15" t="s">
        <v>11</v>
      </c>
    </row>
    <row r="49" spans="1:10">
      <c r="A49" s="15">
        <v>1994</v>
      </c>
      <c r="B49" s="15">
        <v>450</v>
      </c>
      <c r="C49" s="16">
        <v>600000000</v>
      </c>
      <c r="D49" s="16">
        <v>250</v>
      </c>
      <c r="E49" s="17">
        <v>150000000000</v>
      </c>
      <c r="F49" s="15">
        <v>0.56999999999999995</v>
      </c>
      <c r="G49" s="15">
        <v>257982</v>
      </c>
      <c r="H49" s="19">
        <v>106000000</v>
      </c>
      <c r="I49" s="15">
        <v>1409.5</v>
      </c>
      <c r="J49" s="15" t="s">
        <v>15</v>
      </c>
    </row>
    <row r="50" spans="1:10">
      <c r="A50" s="15">
        <v>1997</v>
      </c>
      <c r="B50" s="15" t="s">
        <v>6</v>
      </c>
      <c r="C50" s="16">
        <v>8870</v>
      </c>
      <c r="D50" s="16">
        <v>6.4999999999999997E-4</v>
      </c>
      <c r="E50" s="17">
        <v>5.76</v>
      </c>
      <c r="F50" s="15" t="s">
        <v>6</v>
      </c>
      <c r="G50" s="15" t="s">
        <v>6</v>
      </c>
      <c r="H50" s="15" t="s">
        <v>6</v>
      </c>
      <c r="I50" s="15" t="s">
        <v>6</v>
      </c>
      <c r="J50" s="15" t="s">
        <v>35</v>
      </c>
    </row>
    <row r="51" spans="1:10">
      <c r="A51" s="15">
        <v>1997</v>
      </c>
      <c r="B51" s="15" t="s">
        <v>6</v>
      </c>
      <c r="C51" s="16">
        <v>3350</v>
      </c>
      <c r="D51" s="16">
        <v>1.9599999999999999E-3</v>
      </c>
      <c r="E51" s="17">
        <v>6.58</v>
      </c>
      <c r="F51" s="15" t="s">
        <v>6</v>
      </c>
      <c r="G51" s="15" t="s">
        <v>6</v>
      </c>
      <c r="H51" s="15" t="s">
        <v>6</v>
      </c>
      <c r="I51" s="15" t="s">
        <v>6</v>
      </c>
      <c r="J51" s="15" t="s">
        <v>36</v>
      </c>
    </row>
    <row r="52" spans="1:10">
      <c r="A52" s="15">
        <v>1997</v>
      </c>
      <c r="B52" s="15" t="s">
        <v>6</v>
      </c>
      <c r="C52" s="16">
        <v>11900</v>
      </c>
      <c r="D52" s="16">
        <v>4.3200000000000001E-3</v>
      </c>
      <c r="E52" s="17">
        <v>51.5</v>
      </c>
      <c r="F52" s="15" t="s">
        <v>6</v>
      </c>
      <c r="G52" s="15" t="s">
        <v>6</v>
      </c>
      <c r="H52" s="15" t="s">
        <v>6</v>
      </c>
      <c r="I52" s="15" t="s">
        <v>6</v>
      </c>
      <c r="J52" s="15" t="s">
        <v>37</v>
      </c>
    </row>
    <row r="53" spans="1:10">
      <c r="A53" s="15">
        <v>2000</v>
      </c>
      <c r="B53" s="15">
        <v>450</v>
      </c>
      <c r="C53" s="16">
        <v>600000000</v>
      </c>
      <c r="D53" s="16">
        <v>260</v>
      </c>
      <c r="E53" s="17">
        <v>156000000000</v>
      </c>
      <c r="F53" s="15">
        <v>1.82</v>
      </c>
      <c r="G53" s="15">
        <v>821102</v>
      </c>
      <c r="H53" s="19">
        <v>352000000</v>
      </c>
      <c r="I53" s="15">
        <v>442.9</v>
      </c>
      <c r="J53" s="15" t="s">
        <v>18</v>
      </c>
    </row>
    <row r="54" spans="1:10" s="14" customFormat="1">
      <c r="A54" s="2">
        <v>2000</v>
      </c>
      <c r="B54" s="2" t="s">
        <v>6</v>
      </c>
      <c r="C54" s="17">
        <v>8870</v>
      </c>
      <c r="D54" s="17">
        <v>6.4999999999999997E-4</v>
      </c>
      <c r="E54" s="17">
        <v>5.76</v>
      </c>
      <c r="F54" s="2">
        <v>15.73</v>
      </c>
      <c r="G54" s="2">
        <v>7864271</v>
      </c>
      <c r="H54" s="2">
        <v>1443723032</v>
      </c>
      <c r="I54" s="2">
        <v>92.5</v>
      </c>
      <c r="J54" s="2" t="s">
        <v>38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sourcedata_ac_dc</vt:lpstr>
      <vt:lpstr>ener_transport_data_orig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2013-11-14T00:01:34Z</dcterms:created>
  <dcterms:modified xsi:type="dcterms:W3CDTF">2013-11-18T15:39:53Z</dcterms:modified>
</cp:coreProperties>
</file>