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480" yWindow="105" windowWidth="19155" windowHeight="6720"/>
  </bookViews>
  <sheets>
    <sheet name="PRM_Summary" sheetId="9" r:id="rId1"/>
    <sheet name="PRM70ND" sheetId="5" r:id="rId2"/>
    <sheet name="PRMallND" sheetId="6" r:id="rId3"/>
    <sheet name="PRM70all" sheetId="7" r:id="rId4"/>
    <sheet name="PRMallall" sheetId="8" r:id="rId5"/>
    <sheet name="rawdata" sheetId="4" r:id="rId6"/>
    <sheet name="sourcedata_dc" sheetId="1" r:id="rId7"/>
    <sheet name="sourcedata_ac_dc" sheetId="2" r:id="rId8"/>
    <sheet name="ener_transport_data_orig" sheetId="3" r:id="rId9"/>
  </sheets>
  <calcPr calcId="125725" concurrentCalc="0"/>
</workbook>
</file>

<file path=xl/calcChain.xml><?xml version="1.0" encoding="utf-8"?>
<calcChain xmlns="http://schemas.openxmlformats.org/spreadsheetml/2006/main">
  <c r="E13" i="9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30" i="8"/>
  <c r="F28"/>
  <c r="F27"/>
  <c r="F29"/>
  <c r="F26"/>
  <c r="F25"/>
  <c r="E28"/>
  <c r="E27"/>
  <c r="E29"/>
  <c r="E26"/>
  <c r="E25"/>
  <c r="D28"/>
  <c r="D27"/>
  <c r="D29"/>
  <c r="D26"/>
  <c r="D25"/>
  <c r="C28"/>
  <c r="C27"/>
  <c r="C29"/>
  <c r="C26"/>
  <c r="C25"/>
  <c r="B29"/>
  <c r="B28"/>
  <c r="B27"/>
  <c r="B26"/>
  <c r="B25"/>
  <c r="CR26"/>
  <c r="CR25"/>
  <c r="CR24"/>
  <c r="CR23"/>
  <c r="CR22"/>
  <c r="CR21"/>
  <c r="CR20"/>
  <c r="CR19"/>
  <c r="CR18"/>
  <c r="CR17"/>
  <c r="CR16"/>
  <c r="CR15"/>
  <c r="CR14"/>
  <c r="CR13"/>
  <c r="CR12"/>
  <c r="CR11"/>
  <c r="CR10"/>
  <c r="CR9"/>
  <c r="CR8"/>
  <c r="CR7"/>
  <c r="CV1"/>
  <c r="CU1"/>
  <c r="CU2" a="1"/>
  <c r="CU2"/>
  <c r="CV2"/>
  <c r="CU3"/>
  <c r="CV3"/>
  <c r="CU4"/>
  <c r="CV4"/>
  <c r="CU5"/>
  <c r="CV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2" a="1"/>
  <c r="CQ4"/>
  <c r="CR1"/>
  <c r="CQ2"/>
  <c r="CQ1"/>
  <c r="CR2"/>
  <c r="CQ3"/>
  <c r="CR3"/>
  <c r="CR4"/>
  <c r="CQ5"/>
  <c r="CR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8" i="7"/>
  <c r="F26"/>
  <c r="F25"/>
  <c r="F27"/>
  <c r="F24"/>
  <c r="F23"/>
  <c r="E26"/>
  <c r="E25"/>
  <c r="E27"/>
  <c r="E24"/>
  <c r="E23"/>
  <c r="D26"/>
  <c r="D25"/>
  <c r="D27"/>
  <c r="D24"/>
  <c r="D23"/>
  <c r="C26"/>
  <c r="C25"/>
  <c r="C27"/>
  <c r="C24"/>
  <c r="C23"/>
  <c r="B27"/>
  <c r="B26"/>
  <c r="B25"/>
  <c r="B24"/>
  <c r="B23"/>
  <c r="CJ26"/>
  <c r="CJ25"/>
  <c r="CJ24"/>
  <c r="CJ23"/>
  <c r="CJ22"/>
  <c r="CJ21"/>
  <c r="CJ20"/>
  <c r="CJ19"/>
  <c r="CJ18"/>
  <c r="CJ17"/>
  <c r="CJ16"/>
  <c r="CJ15"/>
  <c r="CJ14"/>
  <c r="CJ13"/>
  <c r="CJ12"/>
  <c r="CJ11"/>
  <c r="CJ10"/>
  <c r="CJ9"/>
  <c r="CJ8"/>
  <c r="CJ7"/>
  <c r="CN1"/>
  <c r="CM1"/>
  <c r="CM2" a="1"/>
  <c r="CM2"/>
  <c r="CN2"/>
  <c r="CM3"/>
  <c r="CN3"/>
  <c r="CM4"/>
  <c r="CN4"/>
  <c r="CM5"/>
  <c r="CN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2" a="1"/>
  <c r="CI4"/>
  <c r="CJ1"/>
  <c r="CI2"/>
  <c r="CI1"/>
  <c r="CJ2"/>
  <c r="CI3"/>
  <c r="CJ3"/>
  <c r="CJ4"/>
  <c r="CI5"/>
  <c r="CJ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2" i="6"/>
  <c r="F10"/>
  <c r="F9"/>
  <c r="F11"/>
  <c r="F8"/>
  <c r="F7"/>
  <c r="E10"/>
  <c r="E9"/>
  <c r="E11"/>
  <c r="E8"/>
  <c r="E7"/>
  <c r="D10"/>
  <c r="D9"/>
  <c r="D11"/>
  <c r="D8"/>
  <c r="D7"/>
  <c r="C10"/>
  <c r="C9"/>
  <c r="C11"/>
  <c r="C8"/>
  <c r="C7"/>
  <c r="B11"/>
  <c r="B10"/>
  <c r="B9"/>
  <c r="B8"/>
  <c r="B7"/>
  <c r="X26"/>
  <c r="X25"/>
  <c r="X24"/>
  <c r="X23"/>
  <c r="X22"/>
  <c r="X21"/>
  <c r="X20"/>
  <c r="X19"/>
  <c r="X18"/>
  <c r="X17"/>
  <c r="X16"/>
  <c r="X15"/>
  <c r="X14"/>
  <c r="X13"/>
  <c r="X12"/>
  <c r="X11"/>
  <c r="X10"/>
  <c r="X9"/>
  <c r="X8"/>
  <c r="X7"/>
  <c r="AB1"/>
  <c r="AA1"/>
  <c r="AA2" a="1"/>
  <c r="AA2"/>
  <c r="AB2"/>
  <c r="AA3"/>
  <c r="AB3"/>
  <c r="AA4"/>
  <c r="AB4"/>
  <c r="AA5"/>
  <c r="AB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2" a="1"/>
  <c r="W4"/>
  <c r="X1"/>
  <c r="W2"/>
  <c r="W1"/>
  <c r="X2"/>
  <c r="W3"/>
  <c r="X3"/>
  <c r="X4"/>
  <c r="W5"/>
  <c r="X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1" i="5"/>
  <c r="F9"/>
  <c r="F8"/>
  <c r="F10"/>
  <c r="F7"/>
  <c r="F6"/>
  <c r="E9"/>
  <c r="E8"/>
  <c r="E10"/>
  <c r="E7"/>
  <c r="E6"/>
  <c r="D9"/>
  <c r="D8"/>
  <c r="D10"/>
  <c r="D7"/>
  <c r="D6"/>
  <c r="C9"/>
  <c r="C8"/>
  <c r="C10"/>
  <c r="C7"/>
  <c r="C6"/>
  <c r="B10"/>
  <c r="B9"/>
  <c r="B8"/>
  <c r="B7"/>
  <c r="B6"/>
  <c r="T26"/>
  <c r="T25"/>
  <c r="T24"/>
  <c r="T23"/>
  <c r="T22"/>
  <c r="T21"/>
  <c r="T20"/>
  <c r="T19"/>
  <c r="T18"/>
  <c r="T17"/>
  <c r="T16"/>
  <c r="T15"/>
  <c r="T14"/>
  <c r="T13"/>
  <c r="T12"/>
  <c r="T11"/>
  <c r="T10"/>
  <c r="T9"/>
  <c r="T8"/>
  <c r="T7"/>
  <c r="X1"/>
  <c r="W1"/>
  <c r="W2" a="1"/>
  <c r="W2"/>
  <c r="X2"/>
  <c r="W3"/>
  <c r="X3"/>
  <c r="W4"/>
  <c r="X4"/>
  <c r="W5"/>
  <c r="X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2" a="1"/>
  <c r="S4"/>
  <c r="T1"/>
  <c r="S2"/>
  <c r="S1"/>
  <c r="T2"/>
  <c r="S3"/>
  <c r="T3"/>
  <c r="T4"/>
  <c r="S5"/>
  <c r="T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</calcChain>
</file>

<file path=xl/sharedStrings.xml><?xml version="1.0" encoding="utf-8"?>
<sst xmlns="http://schemas.openxmlformats.org/spreadsheetml/2006/main" count="1537" uniqueCount="117">
  <si>
    <t>Year</t>
  </si>
  <si>
    <t>Voltage</t>
  </si>
  <si>
    <t>Power</t>
  </si>
  <si>
    <t>Transmission</t>
  </si>
  <si>
    <t>Powered Distance</t>
  </si>
  <si>
    <t>γ</t>
  </si>
  <si>
    <t>Cost per</t>
  </si>
  <si>
    <t>Construction</t>
  </si>
  <si>
    <t>Remarks</t>
  </si>
  <si>
    <t>Distance</t>
  </si>
  <si>
    <t>unit distance</t>
  </si>
  <si>
    <t>Cost*</t>
  </si>
  <si>
    <t xml:space="preserve"> per cost</t>
  </si>
  <si>
    <r>
      <t>DC</t>
    </r>
    <r>
      <rPr>
        <vertAlign val="superscript"/>
        <sz val="9"/>
        <color theme="1"/>
        <rFont val="Times New Roman"/>
        <family val="1"/>
      </rPr>
      <t>26</t>
    </r>
  </si>
  <si>
    <r>
      <t>DC</t>
    </r>
    <r>
      <rPr>
        <vertAlign val="superscript"/>
        <sz val="9"/>
        <color theme="1"/>
        <rFont val="Times New Roman"/>
        <family val="1"/>
      </rPr>
      <t xml:space="preserve"> 14, 15</t>
    </r>
  </si>
  <si>
    <r>
      <t xml:space="preserve">DC </t>
    </r>
    <r>
      <rPr>
        <vertAlign val="superscript"/>
        <sz val="9"/>
        <color theme="1"/>
        <rFont val="Times New Roman"/>
        <family val="1"/>
      </rPr>
      <t>14, 15</t>
    </r>
  </si>
  <si>
    <t>-</t>
  </si>
  <si>
    <r>
      <t xml:space="preserve">DC </t>
    </r>
    <r>
      <rPr>
        <vertAlign val="superscript"/>
        <sz val="9"/>
        <color theme="1"/>
        <rFont val="Times New Roman"/>
        <family val="1"/>
      </rPr>
      <t>13, 14, 15</t>
    </r>
  </si>
  <si>
    <r>
      <t>DC</t>
    </r>
    <r>
      <rPr>
        <vertAlign val="superscript"/>
        <sz val="9"/>
        <color theme="1"/>
        <rFont val="Times New Roman"/>
        <family val="1"/>
      </rPr>
      <t>14, 15</t>
    </r>
  </si>
  <si>
    <t>KV</t>
  </si>
  <si>
    <t>W</t>
  </si>
  <si>
    <t>Km</t>
  </si>
  <si>
    <t>W∙Km</t>
  </si>
  <si>
    <t>$/Km</t>
  </si>
  <si>
    <t>$</t>
  </si>
  <si>
    <t>W∙Km/$</t>
  </si>
  <si>
    <r>
      <t xml:space="preserve">AC </t>
    </r>
    <r>
      <rPr>
        <vertAlign val="superscript"/>
        <sz val="9"/>
        <color theme="1"/>
        <rFont val="Times New Roman"/>
        <family val="1"/>
      </rPr>
      <t>3, 14, 15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</si>
  <si>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4, 14, 15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</si>
  <si>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5, 14, 15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</si>
  <si>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6, 14, 15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</si>
  <si>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7, 14, 15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</si>
  <si>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9, 14, 15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</si>
  <si>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10, 14, 15</t>
    </r>
  </si>
  <si>
    <r>
      <t>AC</t>
    </r>
    <r>
      <rPr>
        <vertAlign val="superscript"/>
        <sz val="9"/>
        <color theme="1"/>
        <rFont val="Times New Roman"/>
        <family val="1"/>
      </rPr>
      <t xml:space="preserve"> 11, 14, 15</t>
    </r>
  </si>
  <si>
    <r>
      <t>AC</t>
    </r>
    <r>
      <rPr>
        <vertAlign val="superscript"/>
        <sz val="9"/>
        <color theme="1"/>
        <rFont val="Times New Roman"/>
        <family val="1"/>
      </rPr>
      <t xml:space="preserve"> 12, 14, 15</t>
    </r>
  </si>
  <si>
    <r>
      <t>AC</t>
    </r>
    <r>
      <rPr>
        <vertAlign val="superscript"/>
        <sz val="9"/>
        <color theme="1"/>
        <rFont val="Times New Roman"/>
        <family val="1"/>
      </rPr>
      <t>12, 14, 15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</si>
  <si>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16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</si>
  <si>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16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</si>
  <si>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16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</si>
  <si>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17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</si>
  <si>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17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</si>
  <si>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17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</si>
  <si>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18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</si>
  <si>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18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</si>
  <si>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18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</si>
  <si>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19</t>
    </r>
  </si>
  <si>
    <r>
      <t>Belt</t>
    </r>
    <r>
      <rPr>
        <vertAlign val="superscript"/>
        <sz val="9"/>
        <color theme="1"/>
        <rFont val="Times New Roman"/>
        <family val="1"/>
      </rPr>
      <t>19</t>
    </r>
  </si>
  <si>
    <r>
      <t>Chain</t>
    </r>
    <r>
      <rPr>
        <vertAlign val="superscript"/>
        <sz val="9"/>
        <color theme="1"/>
        <rFont val="Times New Roman"/>
        <family val="1"/>
      </rPr>
      <t>20</t>
    </r>
  </si>
  <si>
    <r>
      <t>Belt</t>
    </r>
    <r>
      <rPr>
        <vertAlign val="superscript"/>
        <sz val="9"/>
        <color theme="1"/>
        <rFont val="Times New Roman"/>
        <family val="1"/>
      </rPr>
      <t>20</t>
    </r>
  </si>
  <si>
    <r>
      <t xml:space="preserve">Chain </t>
    </r>
    <r>
      <rPr>
        <vertAlign val="superscript"/>
        <sz val="9"/>
        <color theme="1"/>
        <rFont val="Times New Roman"/>
        <family val="1"/>
      </rPr>
      <t>21</t>
    </r>
  </si>
  <si>
    <r>
      <t xml:space="preserve">Belt </t>
    </r>
    <r>
      <rPr>
        <vertAlign val="superscript"/>
        <sz val="9"/>
        <color theme="1"/>
        <rFont val="Times New Roman"/>
        <family val="1"/>
      </rPr>
      <t>21</t>
    </r>
  </si>
  <si>
    <r>
      <t xml:space="preserve">Shaft </t>
    </r>
    <r>
      <rPr>
        <vertAlign val="superscript"/>
        <sz val="9"/>
        <color theme="1"/>
        <rFont val="Times New Roman"/>
        <family val="1"/>
      </rPr>
      <t>21</t>
    </r>
  </si>
  <si>
    <r>
      <t>Chain</t>
    </r>
    <r>
      <rPr>
        <vertAlign val="superscript"/>
        <sz val="9"/>
        <color theme="1"/>
        <rFont val="Times New Roman"/>
        <family val="1"/>
      </rPr>
      <t>22</t>
    </r>
  </si>
  <si>
    <r>
      <t>Belt</t>
    </r>
    <r>
      <rPr>
        <vertAlign val="superscript"/>
        <sz val="9"/>
        <color theme="1"/>
        <rFont val="Times New Roman"/>
        <family val="1"/>
      </rPr>
      <t>22</t>
    </r>
  </si>
  <si>
    <r>
      <t>Shaft</t>
    </r>
    <r>
      <rPr>
        <vertAlign val="superscript"/>
        <sz val="9"/>
        <color theme="1"/>
        <rFont val="Times New Roman"/>
        <family val="1"/>
      </rPr>
      <t>22</t>
    </r>
  </si>
  <si>
    <r>
      <t>Chain</t>
    </r>
    <r>
      <rPr>
        <vertAlign val="superscript"/>
        <sz val="9"/>
        <color theme="1"/>
        <rFont val="Times New Roman"/>
        <family val="1"/>
      </rPr>
      <t>23</t>
    </r>
  </si>
  <si>
    <t>KV, Voltage</t>
  </si>
  <si>
    <t>W, Power</t>
  </si>
  <si>
    <t>Km, Transmission distance</t>
  </si>
  <si>
    <t>W∙Km, Powered distance</t>
  </si>
  <si>
    <t>$/Km, Cost per unit distancer</t>
  </si>
  <si>
    <t>$, Construction cost</t>
  </si>
  <si>
    <t>W∙Km/$, Powered distance per cost</t>
  </si>
  <si>
    <t>version</t>
  </si>
  <si>
    <t>date</t>
  </si>
  <si>
    <t>who</t>
  </si>
  <si>
    <t>what changes</t>
  </si>
  <si>
    <t>source</t>
  </si>
  <si>
    <t>Note</t>
  </si>
  <si>
    <t>11/13/013</t>
  </si>
  <si>
    <t>Basnet</t>
  </si>
  <si>
    <t xml:space="preserve">recently copied from non-dom study; </t>
  </si>
  <si>
    <t>Koh &amp; Magee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</si>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</sst>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8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333333"/>
      <name val="Times New Roman"/>
      <family val="1"/>
    </font>
    <font>
      <vertAlign val="superscript"/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 style="thick">
        <color rgb="FF008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6" fillId="4" borderId="2" applyNumberFormat="0" applyAlignment="0" applyProtection="0"/>
    <xf numFmtId="0" fontId="7" fillId="5" borderId="3" applyNumberFormat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  <xf numFmtId="11" fontId="1" fillId="2" borderId="0" xfId="0" applyNumberFormat="1" applyFont="1" applyFill="1" applyBorder="1" applyAlignment="1">
      <alignment horizontal="center"/>
    </xf>
    <xf numFmtId="11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Border="1" applyAlignment="1">
      <alignment horizontal="center"/>
    </xf>
    <xf numFmtId="11" fontId="2" fillId="2" borderId="0" xfId="0" applyNumberFormat="1" applyFont="1" applyFill="1" applyBorder="1" applyAlignment="1">
      <alignment horizontal="center"/>
    </xf>
    <xf numFmtId="0" fontId="0" fillId="0" borderId="0" xfId="0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/>
    <xf numFmtId="11" fontId="1" fillId="3" borderId="0" xfId="0" applyNumberFormat="1" applyFont="1" applyFill="1" applyAlignment="1">
      <alignment horizontal="center"/>
    </xf>
    <xf numFmtId="11" fontId="1" fillId="3" borderId="0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1" fontId="2" fillId="3" borderId="0" xfId="0" applyNumberFormat="1" applyFont="1" applyFill="1" applyAlignment="1">
      <alignment horizontal="center"/>
    </xf>
    <xf numFmtId="4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4" fillId="0" borderId="0" xfId="0" applyFont="1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6" fillId="4" borderId="2" xfId="2"/>
    <xf numFmtId="0" fontId="7" fillId="5" borderId="3" xfId="3"/>
    <xf numFmtId="164" fontId="6" fillId="4" borderId="2" xfId="2" applyNumberFormat="1"/>
    <xf numFmtId="2" fontId="7" fillId="5" borderId="3" xfId="3" applyNumberFormat="1"/>
    <xf numFmtId="10" fontId="0" fillId="0" borderId="0" xfId="0" applyNumberFormat="1"/>
    <xf numFmtId="164" fontId="0" fillId="0" borderId="0" xfId="1" applyNumberFormat="1" applyFont="1"/>
    <xf numFmtId="164" fontId="4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101</v>
      </c>
      <c r="C1" t="s">
        <v>102</v>
      </c>
      <c r="D1" t="s">
        <v>103</v>
      </c>
      <c r="E1" t="s">
        <v>104</v>
      </c>
    </row>
    <row r="2" spans="1:5">
      <c r="A2" t="s">
        <v>105</v>
      </c>
      <c r="B2" s="49">
        <f>PRMallall!G1</f>
        <v>2.5344720404766419E-3</v>
      </c>
      <c r="C2" s="49">
        <f>PRMallND!G1</f>
        <v>7.8856912241713858E-2</v>
      </c>
      <c r="D2" s="49">
        <f>PRM70all!G1</f>
        <v>-4.9831698906764331E-2</v>
      </c>
      <c r="E2" s="49">
        <f>PRM70ND!G1</f>
        <v>2.9594691503982664E-2</v>
      </c>
    </row>
    <row r="3" spans="1:5">
      <c r="A3" t="s">
        <v>100</v>
      </c>
      <c r="B3">
        <f>PRMallall!B30</f>
        <v>23</v>
      </c>
      <c r="C3">
        <f>PRMallND!B12</f>
        <v>5</v>
      </c>
      <c r="D3">
        <f>PRM70all!B28</f>
        <v>21</v>
      </c>
      <c r="E3">
        <f>PRM70ND!B11</f>
        <v>4</v>
      </c>
    </row>
    <row r="4" spans="1:5">
      <c r="A4" t="s">
        <v>74</v>
      </c>
      <c r="B4" s="48">
        <f>PRMallall!H1</f>
        <v>3.8915554395732414E-4</v>
      </c>
      <c r="C4" s="48">
        <f>PRMallND!H1</f>
        <v>0.74244805265973302</v>
      </c>
      <c r="D4" s="48">
        <f>PRM70all!H1</f>
        <v>8.7071715910689781E-2</v>
      </c>
      <c r="E4" s="48">
        <f>PRM70ND!H1</f>
        <v>0.42858274791713169</v>
      </c>
    </row>
    <row r="5" spans="1:5">
      <c r="A5" t="s">
        <v>106</v>
      </c>
      <c r="B5" s="49">
        <f>PRMallall!H16</f>
        <v>5.952107039443956E-2</v>
      </c>
      <c r="C5" s="49">
        <f>PRMallND!H16</f>
        <v>8.2133113616613893E-2</v>
      </c>
      <c r="D5" s="49">
        <f>PRM70all!H16</f>
        <v>8.3477997055771205E-2</v>
      </c>
      <c r="E5" s="49">
        <f>PRM70ND!H16</f>
        <v>0.10658917436143944</v>
      </c>
    </row>
    <row r="6" spans="1:5">
      <c r="A6" t="s">
        <v>107</v>
      </c>
      <c r="B6" s="49">
        <f>PRMallall!H26</f>
        <v>2.8649820589452556E-2</v>
      </c>
      <c r="C6" s="49">
        <f>PRMallND!H26</f>
        <v>2.9670252292190578E-2</v>
      </c>
      <c r="D6" s="49">
        <f>PRM70all!H26</f>
        <v>3.9982424436788316E-2</v>
      </c>
      <c r="E6" s="49">
        <f>PRM70ND!H26</f>
        <v>3.1006375425881479E-2</v>
      </c>
    </row>
    <row r="7" spans="1:5">
      <c r="A7" t="s">
        <v>108</v>
      </c>
      <c r="B7" s="49">
        <f>SUM(B5:B6)/3</f>
        <v>2.9390296994630704E-2</v>
      </c>
      <c r="C7" s="49">
        <f>SUM(C5:C6)/3</f>
        <v>3.7267788636268152E-2</v>
      </c>
      <c r="D7" s="49">
        <f>SUM(D5:D6)/3</f>
        <v>4.1153473830853174E-2</v>
      </c>
      <c r="E7" s="49">
        <f>SUM(E5:E6)/3</f>
        <v>4.5865183262440302E-2</v>
      </c>
    </row>
    <row r="8" spans="1:5">
      <c r="A8" t="s">
        <v>109</v>
      </c>
      <c r="B8" s="50">
        <f>B7/B2</f>
        <v>11.59622064290102</v>
      </c>
      <c r="C8" s="50">
        <f>C7/C2</f>
        <v>0.47260015104362885</v>
      </c>
      <c r="D8" s="50">
        <f>D7/D2</f>
        <v>-0.82584930342936502</v>
      </c>
      <c r="E8" s="50">
        <f>E7/E2</f>
        <v>1.549777373292371</v>
      </c>
    </row>
    <row r="9" spans="1:5">
      <c r="A9" t="s">
        <v>110</v>
      </c>
      <c r="B9" s="49">
        <f>PRMallall!B25</f>
        <v>2.3869432298482198E-3</v>
      </c>
      <c r="C9" s="49">
        <f>PRMallND!B7</f>
        <v>8.0530473482490955E-2</v>
      </c>
      <c r="D9" s="49">
        <f>PRM70all!B23</f>
        <v>-4.9561401303010399E-2</v>
      </c>
      <c r="E9" s="49">
        <f>PRM70ND!B6</f>
        <v>5.8201145716985432E-2</v>
      </c>
    </row>
    <row r="10" spans="1:5">
      <c r="A10" t="s">
        <v>111</v>
      </c>
      <c r="B10" s="49">
        <f>PRMallall!B26</f>
        <v>7.3463499560854602E-3</v>
      </c>
      <c r="C10" s="49">
        <f>PRMallND!B8</f>
        <v>3.8745976445116084E-2</v>
      </c>
      <c r="D10" s="49">
        <f>PRM70all!B24</f>
        <v>7.6597841505654414E-3</v>
      </c>
      <c r="E10" s="49">
        <f>PRM70ND!B7</f>
        <v>6.8701829059647321E-2</v>
      </c>
    </row>
    <row r="11" spans="1:5">
      <c r="A11" t="s">
        <v>113</v>
      </c>
      <c r="B11" s="49">
        <f>PRMallall!B28</f>
        <v>2.0239513395766427E-2</v>
      </c>
      <c r="C11" s="49">
        <f>PRMallND!B10</f>
        <v>0.13874003087026171</v>
      </c>
      <c r="D11" s="49">
        <f>PRM70all!B26</f>
        <v>-3.0037435313676704E-2</v>
      </c>
      <c r="E11" s="49">
        <f>PRM70ND!B9</f>
        <v>0.15945254101447132</v>
      </c>
    </row>
    <row r="12" spans="1:5">
      <c r="A12" t="s">
        <v>112</v>
      </c>
      <c r="B12" s="49">
        <f>PRMallall!B27</f>
        <v>-1.7862987294538862E-2</v>
      </c>
      <c r="C12" s="49">
        <f>PRMallND!B9</f>
        <v>2.9594691503982664E-2</v>
      </c>
      <c r="D12" s="49">
        <f>PRM70all!B25</f>
        <v>-6.2981617182457789E-2</v>
      </c>
      <c r="E12" s="49">
        <f>PRM70ND!B8</f>
        <v>6.3643069761672513E-3</v>
      </c>
    </row>
    <row r="13" spans="1:5">
      <c r="A13" t="s">
        <v>114</v>
      </c>
      <c r="B13">
        <f>PRMallall!E29</f>
        <v>38</v>
      </c>
      <c r="C13">
        <f>PRMallND!E11</f>
        <v>28</v>
      </c>
      <c r="D13">
        <f>PRM70all!E27</f>
        <v>27</v>
      </c>
      <c r="E13">
        <f>PRM70ND!E10</f>
        <v>17</v>
      </c>
    </row>
    <row r="14" spans="1:5">
      <c r="A14" t="s">
        <v>115</v>
      </c>
    </row>
    <row r="15" spans="1:5">
      <c r="A15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X26"/>
  <sheetViews>
    <sheetView workbookViewId="0">
      <selection activeCell="F1" sqref="F1"/>
    </sheetView>
  </sheetViews>
  <sheetFormatPr defaultRowHeight="15"/>
  <sheetData>
    <row r="1" spans="1:24" ht="16.5" thickTop="1" thickBot="1">
      <c r="B1" s="35" t="s">
        <v>73</v>
      </c>
      <c r="C1" s="35" t="s">
        <v>74</v>
      </c>
      <c r="D1" s="35" t="s">
        <v>75</v>
      </c>
      <c r="E1" s="35" t="s">
        <v>0</v>
      </c>
      <c r="F1" s="35" t="s">
        <v>59</v>
      </c>
      <c r="G1" s="41">
        <f>LN(G2)</f>
        <v>2.9594691503982664E-2</v>
      </c>
      <c r="H1" s="42">
        <f>G4</f>
        <v>0.42858274791713169</v>
      </c>
      <c r="I1" t="s">
        <v>0</v>
      </c>
      <c r="J1" t="s">
        <v>59</v>
      </c>
      <c r="K1" s="43">
        <f>LN(K2)</f>
        <v>6.3643069761672513E-3</v>
      </c>
      <c r="L1" s="44">
        <f>K4</f>
        <v>0.98689426998814067</v>
      </c>
      <c r="M1" t="s">
        <v>0</v>
      </c>
      <c r="N1" t="s">
        <v>59</v>
      </c>
      <c r="O1" s="43">
        <f>LN(O2)</f>
        <v>3.3389348905344257E-2</v>
      </c>
      <c r="P1" s="44">
        <f>O4</f>
        <v>0.56276380909201384</v>
      </c>
      <c r="Q1" t="s">
        <v>0</v>
      </c>
      <c r="R1" t="s">
        <v>59</v>
      </c>
      <c r="S1" s="43">
        <f>LN(S2)</f>
        <v>3.3598385971958911E-2</v>
      </c>
      <c r="T1" s="44">
        <f>S4</f>
        <v>0.57734698875831991</v>
      </c>
      <c r="U1" t="s">
        <v>0</v>
      </c>
      <c r="V1" t="s">
        <v>59</v>
      </c>
      <c r="W1" s="43">
        <f>LN(W2)</f>
        <v>0.15945254101447132</v>
      </c>
      <c r="X1" s="44">
        <f>W4</f>
        <v>0.9997765915347685</v>
      </c>
    </row>
    <row r="2" spans="1:24" ht="15.75" thickTop="1">
      <c r="B2">
        <v>6.3643069761672513E-3</v>
      </c>
      <c r="C2" s="45">
        <v>0.98689426998814067</v>
      </c>
      <c r="D2">
        <v>75.302502729349214</v>
      </c>
      <c r="E2">
        <v>1973</v>
      </c>
      <c r="F2">
        <v>1440000000000</v>
      </c>
      <c r="G2">
        <f t="array" ref="G2:H6">LOGEST(F2:F5,E2:E5,TRUE, TRUE)</f>
        <v>1.0300369666036595</v>
      </c>
      <c r="H2">
        <v>8.633102937378578E-14</v>
      </c>
      <c r="I2">
        <v>1977</v>
      </c>
      <c r="J2">
        <v>2710000000000</v>
      </c>
      <c r="K2">
        <f t="array" ref="K2:L6">LOGEST(J2:J4,I2:I4,TRUE, TRUE)</f>
        <v>1.0063846022099991</v>
      </c>
      <c r="L2">
        <v>9353297.3952873666</v>
      </c>
      <c r="M2">
        <v>1973</v>
      </c>
      <c r="N2">
        <v>1440000000000</v>
      </c>
      <c r="O2">
        <f t="array" ref="O2:P6">LOGEST(N2:N4,M2:M4,TRUE, TRUE)</f>
        <v>1.0339530293618364</v>
      </c>
      <c r="P2">
        <v>4.4075558128071095E-17</v>
      </c>
      <c r="Q2">
        <v>1973</v>
      </c>
      <c r="R2">
        <v>1440000000000</v>
      </c>
      <c r="S2">
        <f t="array" ref="S2:T6">LOGEST(R2:R4,Q2:Q4,TRUE, TRUE)</f>
        <v>1.0341691864617475</v>
      </c>
      <c r="T2">
        <v>2.9030361703804867E-17</v>
      </c>
      <c r="U2">
        <v>1973</v>
      </c>
      <c r="V2">
        <v>1440000000000</v>
      </c>
      <c r="W2">
        <f t="array" ref="W2:X6">LOGEST(V2:V4,U2:U4,TRUE, TRUE)</f>
        <v>1.1728685977460414</v>
      </c>
      <c r="X2">
        <v>3.3835905285467289E-125</v>
      </c>
    </row>
    <row r="3" spans="1:24">
      <c r="B3">
        <v>3.3389348905344257E-2</v>
      </c>
      <c r="C3" s="45">
        <v>0.56276380909201384</v>
      </c>
      <c r="D3">
        <v>1.2870933852098356</v>
      </c>
      <c r="E3">
        <v>1977</v>
      </c>
      <c r="F3">
        <v>2710000000000</v>
      </c>
      <c r="G3">
        <v>2.4163405997697476E-2</v>
      </c>
      <c r="H3">
        <v>47.825672736294152</v>
      </c>
      <c r="I3">
        <v>1977</v>
      </c>
      <c r="J3">
        <v>2740000000000</v>
      </c>
      <c r="K3">
        <v>7.3340930213585558E-4</v>
      </c>
      <c r="L3">
        <v>1.4531352480542075</v>
      </c>
      <c r="M3">
        <v>1977</v>
      </c>
      <c r="N3">
        <v>2740000000000</v>
      </c>
      <c r="O3">
        <v>2.9430857857235426E-2</v>
      </c>
      <c r="P3">
        <v>58.273489976511684</v>
      </c>
      <c r="Q3">
        <v>1977</v>
      </c>
      <c r="R3">
        <v>2710000000000</v>
      </c>
      <c r="S3">
        <v>2.8746961419378783E-2</v>
      </c>
      <c r="T3">
        <v>56.919365933993731</v>
      </c>
      <c r="U3">
        <v>1977</v>
      </c>
      <c r="V3">
        <v>2710000000000</v>
      </c>
      <c r="W3">
        <v>2.3835802319415295E-3</v>
      </c>
      <c r="X3">
        <v>4.7091621564054513</v>
      </c>
    </row>
    <row r="4" spans="1:24" ht="15.75" thickBot="1">
      <c r="B4">
        <v>3.3598385971958911E-2</v>
      </c>
      <c r="C4" s="45">
        <v>0.57734698875831991</v>
      </c>
      <c r="D4">
        <v>1.3660070398225159</v>
      </c>
      <c r="E4">
        <v>1977</v>
      </c>
      <c r="F4">
        <v>2740000000000</v>
      </c>
      <c r="G4">
        <v>0.42858274791713169</v>
      </c>
      <c r="H4">
        <v>0.31014934097177344</v>
      </c>
      <c r="I4">
        <v>1990</v>
      </c>
      <c r="J4">
        <v>2960000000000</v>
      </c>
      <c r="K4">
        <v>0.98689426998814067</v>
      </c>
      <c r="L4">
        <v>7.7847404389887031E-3</v>
      </c>
      <c r="M4">
        <v>1990</v>
      </c>
      <c r="N4">
        <v>2960000000000</v>
      </c>
      <c r="O4">
        <v>0.56276380909201384</v>
      </c>
      <c r="P4">
        <v>0.36994014689625376</v>
      </c>
      <c r="Q4">
        <v>1990</v>
      </c>
      <c r="R4">
        <v>2960000000000</v>
      </c>
      <c r="S4">
        <v>0.57734698875831991</v>
      </c>
      <c r="T4">
        <v>0.36134370197066656</v>
      </c>
      <c r="U4">
        <v>1977</v>
      </c>
      <c r="V4">
        <v>2740000000000</v>
      </c>
      <c r="W4">
        <v>0.9997765915347685</v>
      </c>
      <c r="X4">
        <v>7.7847404389887014E-3</v>
      </c>
    </row>
    <row r="5" spans="1:24" ht="16.5" thickTop="1" thickBot="1">
      <c r="B5">
        <v>0.15945254101447132</v>
      </c>
      <c r="C5" s="45">
        <v>0.9997765915347685</v>
      </c>
      <c r="D5">
        <v>4475.1061267919504</v>
      </c>
      <c r="E5">
        <v>1990</v>
      </c>
      <c r="F5">
        <v>2960000000000</v>
      </c>
      <c r="G5">
        <v>1.5000693323658263</v>
      </c>
      <c r="H5">
        <v>2</v>
      </c>
      <c r="K5" s="42">
        <v>75.302502729349214</v>
      </c>
      <c r="L5">
        <v>1</v>
      </c>
      <c r="O5" s="42">
        <v>1.2870933852098356</v>
      </c>
      <c r="P5">
        <v>1</v>
      </c>
      <c r="S5" s="42">
        <v>1.3660070398225159</v>
      </c>
      <c r="T5">
        <v>1</v>
      </c>
      <c r="W5" s="42">
        <v>4475.1061267919504</v>
      </c>
      <c r="X5">
        <v>1</v>
      </c>
    </row>
    <row r="6" spans="1:24" ht="15.75" thickTop="1">
      <c r="A6" t="s">
        <v>95</v>
      </c>
      <c r="B6" s="35">
        <f>AVERAGE(B2:B5)</f>
        <v>5.8201145716985432E-2</v>
      </c>
      <c r="C6" s="35">
        <f>AVERAGE(C2:C5)</f>
        <v>0.78169541484331073</v>
      </c>
      <c r="D6" s="35">
        <f>AVERAGE(D2:D5)</f>
        <v>1138.265432486583</v>
      </c>
      <c r="E6" s="35">
        <f>AVERAGE(E2:E5)</f>
        <v>1979.25</v>
      </c>
      <c r="F6" s="35">
        <f>AVERAGE(F2:F5)</f>
        <v>2462500000000</v>
      </c>
      <c r="G6">
        <v>0.14429558981932128</v>
      </c>
      <c r="H6">
        <v>0.19238522741045078</v>
      </c>
      <c r="K6">
        <v>4.5634961036564586E-3</v>
      </c>
      <c r="L6">
        <v>6.0602183702426026E-5</v>
      </c>
      <c r="O6">
        <v>0.17614608201100429</v>
      </c>
      <c r="P6">
        <v>0.13685571228562182</v>
      </c>
      <c r="S6">
        <v>0.17835854330747436</v>
      </c>
      <c r="T6">
        <v>0.13056927095386589</v>
      </c>
      <c r="W6">
        <v>0.27120120358369787</v>
      </c>
      <c r="X6">
        <v>6.0602183702425999E-5</v>
      </c>
    </row>
    <row r="7" spans="1:24">
      <c r="A7" t="s">
        <v>96</v>
      </c>
      <c r="B7" s="35">
        <f>STDEV(B2:B5)</f>
        <v>6.8701829059647321E-2</v>
      </c>
      <c r="C7" s="35">
        <f>STDEV(C2:C5)</f>
        <v>0.24450991596806729</v>
      </c>
      <c r="D7" s="35">
        <f>STDEV(D2:D5)</f>
        <v>2224.8337807858293</v>
      </c>
      <c r="E7" s="35">
        <f>STDEV(E2:E5)</f>
        <v>7.4105780251385696</v>
      </c>
      <c r="F7" s="35">
        <f>STDEV(F2:F5)</f>
        <v>690718225231.29236</v>
      </c>
      <c r="G7" t="s">
        <v>76</v>
      </c>
      <c r="H7">
        <f>TINV(0.0455,H5)</f>
        <v>4.5265507598681651</v>
      </c>
      <c r="K7" t="s">
        <v>76</v>
      </c>
      <c r="L7">
        <f>TINV(0.0455,L5)</f>
        <v>13.96781148509934</v>
      </c>
      <c r="O7" t="s">
        <v>76</v>
      </c>
      <c r="P7">
        <f>TINV(0.0455,P5)</f>
        <v>13.96781148509934</v>
      </c>
      <c r="S7" t="s">
        <v>76</v>
      </c>
      <c r="T7">
        <f>TINV(0.0455,T5)</f>
        <v>13.96781148509934</v>
      </c>
    </row>
    <row r="8" spans="1:24">
      <c r="A8" t="s">
        <v>97</v>
      </c>
      <c r="B8" s="35">
        <f>MIN(B2:B5)</f>
        <v>6.3643069761672513E-3</v>
      </c>
      <c r="C8" s="35">
        <f>MIN(C2:C5)</f>
        <v>0.56276380909201384</v>
      </c>
      <c r="D8" s="35">
        <f>MIN(D2:D5)</f>
        <v>1.2870933852098356</v>
      </c>
      <c r="E8" s="35">
        <f>MIN(E2:E5)</f>
        <v>1973</v>
      </c>
      <c r="F8" s="35">
        <f>MIN(F2:F5)</f>
        <v>1440000000000</v>
      </c>
      <c r="G8" t="s">
        <v>77</v>
      </c>
      <c r="H8">
        <f>H7*G3</f>
        <v>0.10937688377988049</v>
      </c>
      <c r="K8" t="s">
        <v>77</v>
      </c>
      <c r="L8">
        <f>L7*K3</f>
        <v>1.0244122873651895E-2</v>
      </c>
      <c r="O8" t="s">
        <v>77</v>
      </c>
      <c r="P8">
        <f>P7*O3</f>
        <v>0.4110846743946191</v>
      </c>
      <c r="S8" t="s">
        <v>77</v>
      </c>
      <c r="T8">
        <f>T7*S3</f>
        <v>0.40153213787530656</v>
      </c>
    </row>
    <row r="9" spans="1:24">
      <c r="A9" t="s">
        <v>98</v>
      </c>
      <c r="B9" s="35">
        <f>MAX(B2:B5)</f>
        <v>0.15945254101447132</v>
      </c>
      <c r="C9" s="35">
        <f>MAX(C2:C5)</f>
        <v>0.9997765915347685</v>
      </c>
      <c r="D9" s="35">
        <f>MAX(D2:D5)</f>
        <v>4475.1061267919504</v>
      </c>
      <c r="E9" s="35">
        <f>MAX(E2:E5)</f>
        <v>1990</v>
      </c>
      <c r="F9" s="35">
        <f>MAX(F2:F5)</f>
        <v>2960000000000</v>
      </c>
      <c r="G9" t="s">
        <v>78</v>
      </c>
      <c r="H9">
        <f>G2+H8</f>
        <v>1.13941385038354</v>
      </c>
      <c r="K9" t="s">
        <v>78</v>
      </c>
      <c r="L9">
        <f>K2+L8</f>
        <v>1.016628725083651</v>
      </c>
      <c r="O9" t="s">
        <v>78</v>
      </c>
      <c r="P9">
        <f>O2+P8</f>
        <v>1.4450377037564555</v>
      </c>
      <c r="S9" t="s">
        <v>78</v>
      </c>
      <c r="T9">
        <f>S2+T8</f>
        <v>1.435701324337054</v>
      </c>
    </row>
    <row r="10" spans="1:24">
      <c r="A10" t="s">
        <v>99</v>
      </c>
      <c r="B10" s="35">
        <f>ABS(B9-B8)</f>
        <v>0.15308823403830407</v>
      </c>
      <c r="C10" s="35">
        <f>ABS(C9-C8)</f>
        <v>0.43701278244275465</v>
      </c>
      <c r="D10" s="35">
        <f>ABS(D9-D8)</f>
        <v>4473.8190334067403</v>
      </c>
      <c r="E10" s="35">
        <f>ABS(E9-E8)</f>
        <v>17</v>
      </c>
      <c r="F10" s="35">
        <f>ABS(F9-F8)</f>
        <v>1520000000000</v>
      </c>
      <c r="G10" t="s">
        <v>79</v>
      </c>
      <c r="H10">
        <f>G2-H8</f>
        <v>0.92066008282377898</v>
      </c>
      <c r="K10" t="s">
        <v>79</v>
      </c>
      <c r="L10">
        <f>K2-L8</f>
        <v>0.99614047933634731</v>
      </c>
      <c r="O10" t="s">
        <v>79</v>
      </c>
      <c r="P10">
        <f>O2-P8</f>
        <v>0.62286835496721737</v>
      </c>
      <c r="S10" t="s">
        <v>79</v>
      </c>
      <c r="T10">
        <f>S2-T8</f>
        <v>0.63263704858644099</v>
      </c>
    </row>
    <row r="11" spans="1:24">
      <c r="A11" t="s">
        <v>100</v>
      </c>
      <c r="B11" s="35">
        <f>COUNT(B2:B5)</f>
        <v>4</v>
      </c>
      <c r="G11" t="s">
        <v>80</v>
      </c>
      <c r="H11" s="46">
        <f>LN(G2)</f>
        <v>2.9594691503982664E-2</v>
      </c>
      <c r="K11" t="s">
        <v>80</v>
      </c>
      <c r="L11" s="46">
        <f>LN(K2)</f>
        <v>6.3643069761672513E-3</v>
      </c>
      <c r="O11" t="s">
        <v>80</v>
      </c>
      <c r="P11" s="46">
        <f>LN(O2)</f>
        <v>3.3389348905344257E-2</v>
      </c>
      <c r="S11" t="s">
        <v>80</v>
      </c>
      <c r="T11" s="46">
        <f>LN(S2)</f>
        <v>3.3598385971958911E-2</v>
      </c>
    </row>
    <row r="12" spans="1:24">
      <c r="G12" t="s">
        <v>81</v>
      </c>
      <c r="H12" s="46">
        <f>LN(H9)</f>
        <v>0.13051396384734146</v>
      </c>
      <c r="K12" t="s">
        <v>81</v>
      </c>
      <c r="L12" s="46">
        <f>LN(L9)</f>
        <v>1.6491981664965856E-2</v>
      </c>
      <c r="O12" t="s">
        <v>81</v>
      </c>
      <c r="P12" s="46">
        <f>LN(P9)</f>
        <v>0.36813541378901149</v>
      </c>
      <c r="S12" t="s">
        <v>81</v>
      </c>
      <c r="T12" s="46">
        <f>LN(T9)</f>
        <v>0.3616534575840829</v>
      </c>
    </row>
    <row r="13" spans="1:24">
      <c r="G13" t="s">
        <v>82</v>
      </c>
      <c r="H13" s="46">
        <f>LN(H10)</f>
        <v>-8.2664384875537428E-2</v>
      </c>
      <c r="K13" t="s">
        <v>82</v>
      </c>
      <c r="L13" s="46">
        <f>LN(L10)</f>
        <v>-3.8669878328506943E-3</v>
      </c>
      <c r="O13" t="s">
        <v>82</v>
      </c>
      <c r="P13" s="46">
        <f>LN(P10)</f>
        <v>-0.47342009076223179</v>
      </c>
      <c r="S13" t="s">
        <v>82</v>
      </c>
      <c r="T13" s="46">
        <f>LN(T10)</f>
        <v>-0.45785840424464275</v>
      </c>
    </row>
    <row r="14" spans="1:24">
      <c r="G14" t="s">
        <v>83</v>
      </c>
      <c r="H14" s="46">
        <f>H12-H11</f>
        <v>0.10091927234335879</v>
      </c>
      <c r="K14" t="s">
        <v>83</v>
      </c>
      <c r="L14" s="46">
        <f>L12-L11</f>
        <v>1.0127674688798605E-2</v>
      </c>
      <c r="O14" t="s">
        <v>83</v>
      </c>
      <c r="P14" s="46">
        <f>P12-P11</f>
        <v>0.3347460648836672</v>
      </c>
      <c r="S14" t="s">
        <v>83</v>
      </c>
      <c r="T14" s="46">
        <f>T12-T11</f>
        <v>0.32805507161212399</v>
      </c>
    </row>
    <row r="15" spans="1:24">
      <c r="G15" t="s">
        <v>84</v>
      </c>
      <c r="H15" s="46">
        <f>H11-H13</f>
        <v>0.1122590763795201</v>
      </c>
      <c r="K15" t="s">
        <v>84</v>
      </c>
      <c r="L15" s="46">
        <f>L11-L13</f>
        <v>1.0231294809017945E-2</v>
      </c>
      <c r="O15" t="s">
        <v>84</v>
      </c>
      <c r="P15" s="46">
        <f>P11-P13</f>
        <v>0.50680943966757608</v>
      </c>
      <c r="S15" t="s">
        <v>84</v>
      </c>
      <c r="T15" s="46">
        <f>T11-T13</f>
        <v>0.49145679021660166</v>
      </c>
    </row>
    <row r="16" spans="1:24">
      <c r="G16" t="s">
        <v>85</v>
      </c>
      <c r="H16" s="47">
        <f>AVERAGE(H14:H15)</f>
        <v>0.10658917436143944</v>
      </c>
      <c r="K16" t="s">
        <v>85</v>
      </c>
      <c r="L16" s="47">
        <f>AVERAGE(L14:L15)</f>
        <v>1.0179484748908275E-2</v>
      </c>
      <c r="O16" t="s">
        <v>85</v>
      </c>
      <c r="P16" s="47">
        <f>AVERAGE(P14:P15)</f>
        <v>0.42077775227562164</v>
      </c>
      <c r="S16" t="s">
        <v>85</v>
      </c>
      <c r="T16" s="47">
        <f>AVERAGE(T14:T15)</f>
        <v>0.4097559309143628</v>
      </c>
    </row>
    <row r="17" spans="7:20">
      <c r="G17" t="s">
        <v>86</v>
      </c>
      <c r="H17">
        <f>TINV(0.3173,H5)</f>
        <v>1.3213154595816055</v>
      </c>
      <c r="K17" t="s">
        <v>86</v>
      </c>
      <c r="L17">
        <f>TINV(0.3173,L5)</f>
        <v>1.8374094280605857</v>
      </c>
      <c r="O17" t="s">
        <v>86</v>
      </c>
      <c r="P17">
        <f>TINV(0.3173,P5)</f>
        <v>1.8374094280605857</v>
      </c>
      <c r="S17" t="s">
        <v>86</v>
      </c>
      <c r="T17">
        <f>TINV(0.3173,T5)</f>
        <v>1.8374094280605857</v>
      </c>
    </row>
    <row r="18" spans="7:20">
      <c r="G18" t="s">
        <v>87</v>
      </c>
      <c r="H18">
        <f>H17*G3</f>
        <v>3.192748190090456E-2</v>
      </c>
      <c r="K18" t="s">
        <v>87</v>
      </c>
      <c r="L18">
        <f>L17*K3</f>
        <v>1.3475731663717557E-3</v>
      </c>
      <c r="O18" t="s">
        <v>87</v>
      </c>
      <c r="P18">
        <f>P17*O3</f>
        <v>5.4076535702795338E-2</v>
      </c>
      <c r="S18" t="s">
        <v>87</v>
      </c>
      <c r="T18">
        <f>T17*S3</f>
        <v>5.2819937940060492E-2</v>
      </c>
    </row>
    <row r="19" spans="7:20">
      <c r="G19" t="s">
        <v>88</v>
      </c>
      <c r="H19">
        <f>G2+H18</f>
        <v>1.0619644485045641</v>
      </c>
      <c r="K19" t="s">
        <v>88</v>
      </c>
      <c r="L19">
        <f>K2+L18</f>
        <v>1.0077321753763708</v>
      </c>
      <c r="O19" t="s">
        <v>88</v>
      </c>
      <c r="P19">
        <f>O2+P18</f>
        <v>1.0880295650646317</v>
      </c>
      <c r="S19" t="s">
        <v>88</v>
      </c>
      <c r="T19">
        <f>S2+T18</f>
        <v>1.0869891244018079</v>
      </c>
    </row>
    <row r="20" spans="7:20">
      <c r="G20" t="s">
        <v>89</v>
      </c>
      <c r="H20">
        <f>G2-H18</f>
        <v>0.99810948470275496</v>
      </c>
      <c r="K20" t="s">
        <v>89</v>
      </c>
      <c r="L20">
        <f>K2-L18</f>
        <v>1.0050370290436275</v>
      </c>
      <c r="O20" t="s">
        <v>89</v>
      </c>
      <c r="P20">
        <f>O2-P18</f>
        <v>0.97987649365904106</v>
      </c>
      <c r="S20" t="s">
        <v>89</v>
      </c>
      <c r="T20">
        <f>S2-T18</f>
        <v>0.98134924852168703</v>
      </c>
    </row>
    <row r="21" spans="7:20">
      <c r="G21" t="s">
        <v>80</v>
      </c>
      <c r="H21" s="46">
        <f>LN(G2)</f>
        <v>2.9594691503982664E-2</v>
      </c>
      <c r="K21" t="s">
        <v>80</v>
      </c>
      <c r="L21" s="46">
        <f>LN(K2)</f>
        <v>6.3643069761672513E-3</v>
      </c>
      <c r="O21" t="s">
        <v>80</v>
      </c>
      <c r="P21" s="46">
        <f>LN(O2)</f>
        <v>3.3389348905344257E-2</v>
      </c>
      <c r="S21" t="s">
        <v>80</v>
      </c>
      <c r="T21" s="46">
        <f>LN(S2)</f>
        <v>3.3598385971958911E-2</v>
      </c>
    </row>
    <row r="22" spans="7:20">
      <c r="G22" t="s">
        <v>90</v>
      </c>
      <c r="H22" s="46">
        <f>LN(H19)</f>
        <v>6.0120446275010862E-2</v>
      </c>
      <c r="K22" t="s">
        <v>90</v>
      </c>
      <c r="L22" s="46">
        <f>LN(L19)</f>
        <v>7.7024353135574184E-3</v>
      </c>
      <c r="O22" t="s">
        <v>90</v>
      </c>
      <c r="P22" s="46">
        <f>LN(P19)</f>
        <v>8.4368321837190008E-2</v>
      </c>
      <c r="S22" t="s">
        <v>90</v>
      </c>
      <c r="T22" s="46">
        <f>LN(T19)</f>
        <v>8.3411602938889856E-2</v>
      </c>
    </row>
    <row r="23" spans="7:20">
      <c r="G23" t="s">
        <v>91</v>
      </c>
      <c r="H23" s="46">
        <f>LN(H20)</f>
        <v>-1.8923045767520897E-3</v>
      </c>
      <c r="K23" t="s">
        <v>91</v>
      </c>
      <c r="L23" s="46">
        <f>LN(L20)</f>
        <v>5.0243856518151948E-3</v>
      </c>
      <c r="O23" t="s">
        <v>91</v>
      </c>
      <c r="P23" s="46">
        <f>LN(P20)</f>
        <v>-2.0328742138103317E-2</v>
      </c>
      <c r="S23" t="s">
        <v>91</v>
      </c>
      <c r="T23" s="46">
        <f>LN(T20)</f>
        <v>-1.8826870010074201E-2</v>
      </c>
    </row>
    <row r="24" spans="7:20">
      <c r="G24" t="s">
        <v>92</v>
      </c>
      <c r="H24" s="46">
        <f>H22-H21</f>
        <v>3.0525754771028198E-2</v>
      </c>
      <c r="K24" t="s">
        <v>92</v>
      </c>
      <c r="L24" s="46">
        <f>L22-L21</f>
        <v>1.3381283373901671E-3</v>
      </c>
      <c r="O24" t="s">
        <v>92</v>
      </c>
      <c r="P24" s="46">
        <f>P22-P21</f>
        <v>5.0978972931845751E-2</v>
      </c>
      <c r="S24" t="s">
        <v>92</v>
      </c>
      <c r="T24" s="46">
        <f>T22-T21</f>
        <v>4.9813216966930945E-2</v>
      </c>
    </row>
    <row r="25" spans="7:20">
      <c r="G25" t="s">
        <v>93</v>
      </c>
      <c r="H25" s="46">
        <f>H21-H23</f>
        <v>3.1486996080734755E-2</v>
      </c>
      <c r="K25" t="s">
        <v>93</v>
      </c>
      <c r="L25" s="46">
        <f>L21-L23</f>
        <v>1.3399213243520565E-3</v>
      </c>
      <c r="O25" t="s">
        <v>93</v>
      </c>
      <c r="P25" s="46">
        <f>P21-P23</f>
        <v>5.3718091043447574E-2</v>
      </c>
      <c r="S25" t="s">
        <v>93</v>
      </c>
      <c r="T25" s="46">
        <f>T21-T23</f>
        <v>5.2425255982033112E-2</v>
      </c>
    </row>
    <row r="26" spans="7:20">
      <c r="G26" t="s">
        <v>94</v>
      </c>
      <c r="H26" s="47">
        <f>AVERAGE(H24:H25)</f>
        <v>3.1006375425881479E-2</v>
      </c>
      <c r="K26" t="s">
        <v>94</v>
      </c>
      <c r="L26" s="47">
        <f>AVERAGE(L24:L25)</f>
        <v>1.3390248308711118E-3</v>
      </c>
      <c r="O26" t="s">
        <v>94</v>
      </c>
      <c r="P26" s="47">
        <f>AVERAGE(P24:P25)</f>
        <v>5.2348531987646663E-2</v>
      </c>
      <c r="S26" t="s">
        <v>94</v>
      </c>
      <c r="T26" s="47">
        <f>AVERAGE(T24:T25)</f>
        <v>5.1119236474482029E-2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AB26"/>
  <sheetViews>
    <sheetView workbookViewId="0">
      <selection activeCell="F1" sqref="F1"/>
    </sheetView>
  </sheetViews>
  <sheetFormatPr defaultRowHeight="15"/>
  <sheetData>
    <row r="1" spans="1:28" ht="16.5" thickTop="1" thickBot="1">
      <c r="B1" s="35" t="s">
        <v>73</v>
      </c>
      <c r="C1" s="35" t="s">
        <v>74</v>
      </c>
      <c r="D1" s="35" t="s">
        <v>75</v>
      </c>
      <c r="E1" s="35" t="s">
        <v>0</v>
      </c>
      <c r="F1" s="35" t="s">
        <v>59</v>
      </c>
      <c r="G1" s="41">
        <f>LN(G2)</f>
        <v>7.8856912241713858E-2</v>
      </c>
      <c r="H1" s="42">
        <f>G4</f>
        <v>0.74244805265973302</v>
      </c>
      <c r="I1" t="s">
        <v>0</v>
      </c>
      <c r="J1" t="s">
        <v>59</v>
      </c>
      <c r="K1" s="43">
        <f>LN(K2)</f>
        <v>2.9594691503982664E-2</v>
      </c>
      <c r="L1" s="44">
        <f>K4</f>
        <v>0.42858274791713169</v>
      </c>
      <c r="M1" t="s">
        <v>0</v>
      </c>
      <c r="N1" t="s">
        <v>59</v>
      </c>
      <c r="O1" s="43">
        <f>LN(O2)</f>
        <v>7.9849349773329803E-2</v>
      </c>
      <c r="P1" s="44">
        <f>O4</f>
        <v>0.74603847705698223</v>
      </c>
      <c r="Q1" t="s">
        <v>0</v>
      </c>
      <c r="R1" t="s">
        <v>59</v>
      </c>
      <c r="S1" s="43">
        <f>LN(S2)</f>
        <v>7.7254738565436049E-2</v>
      </c>
      <c r="T1" s="44">
        <f>S4</f>
        <v>0.78938505220138666</v>
      </c>
      <c r="U1" t="s">
        <v>0</v>
      </c>
      <c r="V1" t="s">
        <v>59</v>
      </c>
      <c r="W1" s="43">
        <f>LN(W2)</f>
        <v>7.7213556699444547E-2</v>
      </c>
      <c r="X1" s="44">
        <f>W4</f>
        <v>0.79234478857676816</v>
      </c>
      <c r="Y1" t="s">
        <v>0</v>
      </c>
      <c r="Z1" t="s">
        <v>59</v>
      </c>
      <c r="AA1" s="43">
        <f>LN(AA2)</f>
        <v>0.13874003087026171</v>
      </c>
      <c r="AB1" s="44">
        <f>AA4</f>
        <v>0.99828497453426501</v>
      </c>
    </row>
    <row r="2" spans="1:28" ht="15.75" thickTop="1">
      <c r="B2">
        <v>2.9594691503982664E-2</v>
      </c>
      <c r="C2" s="45">
        <v>0.42858274791713169</v>
      </c>
      <c r="D2">
        <v>1.5000693323658263</v>
      </c>
      <c r="E2">
        <v>1962</v>
      </c>
      <c r="F2">
        <v>338000000000</v>
      </c>
      <c r="G2">
        <f t="array" ref="G2:H6">LOGEST(F2:F6,E2:E6,TRUE, TRUE)</f>
        <v>1.082049482957917</v>
      </c>
      <c r="H2">
        <v>3.470522042473963E-56</v>
      </c>
      <c r="I2">
        <v>1973</v>
      </c>
      <c r="J2">
        <v>1440000000000</v>
      </c>
      <c r="K2">
        <f t="array" ref="K2:L6">LOGEST(J2:J5,I2:I5,TRUE, TRUE)</f>
        <v>1.0300369666036595</v>
      </c>
      <c r="L2">
        <v>8.633102937378578E-14</v>
      </c>
      <c r="M2">
        <v>1962</v>
      </c>
      <c r="N2">
        <v>338000000000</v>
      </c>
      <c r="O2">
        <f t="array" ref="O2:P6">LOGEST(N2:N5,M2:M5,TRUE, TRUE)</f>
        <v>1.083123882524913</v>
      </c>
      <c r="P2">
        <v>4.7468355670805872E-57</v>
      </c>
      <c r="Q2">
        <v>1962</v>
      </c>
      <c r="R2">
        <v>338000000000</v>
      </c>
      <c r="S2">
        <f t="array" ref="S2:T6">LOGEST(R2:R5,Q2:Q5,TRUE, TRUE)</f>
        <v>1.0803172398076299</v>
      </c>
      <c r="T2">
        <v>7.3871013927503234E-55</v>
      </c>
      <c r="U2">
        <v>1962</v>
      </c>
      <c r="V2">
        <v>338000000000</v>
      </c>
      <c r="W2">
        <f t="array" ref="W2:X6">LOGEST(V2:V5,U2:U5,TRUE, TRUE)</f>
        <v>1.0802727512438992</v>
      </c>
      <c r="X2">
        <v>7.991175570472318E-55</v>
      </c>
      <c r="Y2">
        <v>1962</v>
      </c>
      <c r="Z2">
        <v>338000000000</v>
      </c>
      <c r="AA2">
        <f t="array" ref="AA2:AB6">LOGEST(Z2:Z5,Y2:Y5,TRUE, TRUE)</f>
        <v>1.148825402039173</v>
      </c>
      <c r="AB2">
        <v>2.0113582774291065E-107</v>
      </c>
    </row>
    <row r="3" spans="1:28">
      <c r="B3">
        <v>7.9849349773329803E-2</v>
      </c>
      <c r="C3" s="45">
        <v>0.74603847705698223</v>
      </c>
      <c r="D3">
        <v>5.8752087199002467</v>
      </c>
      <c r="E3">
        <v>1973</v>
      </c>
      <c r="F3">
        <v>1440000000000</v>
      </c>
      <c r="G3">
        <v>2.6815044559526702E-2</v>
      </c>
      <c r="H3">
        <v>52.981711707593377</v>
      </c>
      <c r="I3">
        <v>1977</v>
      </c>
      <c r="J3">
        <v>2710000000000</v>
      </c>
      <c r="K3">
        <v>2.4163405997697476E-2</v>
      </c>
      <c r="L3">
        <v>47.825672736294152</v>
      </c>
      <c r="M3">
        <v>1977</v>
      </c>
      <c r="N3">
        <v>2710000000000</v>
      </c>
      <c r="O3">
        <v>3.2942741172713022E-2</v>
      </c>
      <c r="P3">
        <v>65.112146699425637</v>
      </c>
      <c r="Q3">
        <v>1973</v>
      </c>
      <c r="R3">
        <v>1440000000000</v>
      </c>
      <c r="S3">
        <v>2.8216963446832423E-2</v>
      </c>
      <c r="T3">
        <v>55.743327242753146</v>
      </c>
      <c r="U3">
        <v>1973</v>
      </c>
      <c r="V3">
        <v>1440000000000</v>
      </c>
      <c r="W3">
        <v>2.7950711951663942E-2</v>
      </c>
      <c r="X3">
        <v>55.217340658405952</v>
      </c>
      <c r="Y3">
        <v>1973</v>
      </c>
      <c r="Z3">
        <v>1440000000000</v>
      </c>
      <c r="AA3">
        <v>4.0662568534840281E-3</v>
      </c>
      <c r="AB3">
        <v>8.0197139300086722</v>
      </c>
    </row>
    <row r="4" spans="1:28" ht="15.75" thickBot="1">
      <c r="B4">
        <v>7.7254738565436049E-2</v>
      </c>
      <c r="C4" s="45">
        <v>0.78938505220138666</v>
      </c>
      <c r="D4">
        <v>7.4960021636848326</v>
      </c>
      <c r="E4">
        <v>1977</v>
      </c>
      <c r="F4">
        <v>2710000000000</v>
      </c>
      <c r="G4">
        <v>0.74244805265973302</v>
      </c>
      <c r="H4">
        <v>0.5381746709136388</v>
      </c>
      <c r="I4">
        <v>1977</v>
      </c>
      <c r="J4">
        <v>2740000000000</v>
      </c>
      <c r="K4">
        <v>0.42858274791713169</v>
      </c>
      <c r="L4">
        <v>0.31014934097177344</v>
      </c>
      <c r="M4">
        <v>1977</v>
      </c>
      <c r="N4">
        <v>2740000000000</v>
      </c>
      <c r="O4">
        <v>0.74603847705698223</v>
      </c>
      <c r="P4">
        <v>0.65306439882842959</v>
      </c>
      <c r="Q4">
        <v>1977</v>
      </c>
      <c r="R4">
        <v>2740000000000</v>
      </c>
      <c r="S4">
        <v>0.78938505220138666</v>
      </c>
      <c r="T4">
        <v>0.56504425268301839</v>
      </c>
      <c r="U4">
        <v>1977</v>
      </c>
      <c r="V4">
        <v>2710000000000</v>
      </c>
      <c r="W4">
        <v>0.79234478857676816</v>
      </c>
      <c r="X4">
        <v>0.55971257064725699</v>
      </c>
      <c r="Y4">
        <v>1977</v>
      </c>
      <c r="Z4">
        <v>2710000000000</v>
      </c>
      <c r="AA4">
        <v>0.99828497453426501</v>
      </c>
      <c r="AB4">
        <v>4.9925620210216251E-2</v>
      </c>
    </row>
    <row r="5" spans="1:28" ht="16.5" thickTop="1" thickBot="1">
      <c r="B5">
        <v>7.7213556699444547E-2</v>
      </c>
      <c r="C5" s="45">
        <v>0.79234478857676816</v>
      </c>
      <c r="D5">
        <v>7.6313499010805277</v>
      </c>
      <c r="E5">
        <v>1977</v>
      </c>
      <c r="F5">
        <v>2740000000000</v>
      </c>
      <c r="G5">
        <v>8.6481355741275916</v>
      </c>
      <c r="H5">
        <v>3</v>
      </c>
      <c r="I5">
        <v>1990</v>
      </c>
      <c r="J5">
        <v>2960000000000</v>
      </c>
      <c r="K5" s="42">
        <v>1.5000693323658263</v>
      </c>
      <c r="L5">
        <v>2</v>
      </c>
      <c r="M5">
        <v>1990</v>
      </c>
      <c r="N5">
        <v>2960000000000</v>
      </c>
      <c r="O5" s="42">
        <v>5.8752087199002467</v>
      </c>
      <c r="P5">
        <v>2</v>
      </c>
      <c r="Q5">
        <v>1990</v>
      </c>
      <c r="R5">
        <v>2960000000000</v>
      </c>
      <c r="S5" s="42">
        <v>7.4960021636848326</v>
      </c>
      <c r="T5">
        <v>2</v>
      </c>
      <c r="U5">
        <v>1990</v>
      </c>
      <c r="V5">
        <v>2960000000000</v>
      </c>
      <c r="W5" s="42">
        <v>7.6313499010805277</v>
      </c>
      <c r="X5">
        <v>2</v>
      </c>
      <c r="Y5">
        <v>1977</v>
      </c>
      <c r="Z5">
        <v>2740000000000</v>
      </c>
      <c r="AA5" s="42">
        <v>1164.1634418605097</v>
      </c>
      <c r="AB5">
        <v>2</v>
      </c>
    </row>
    <row r="6" spans="1:28" ht="15.75" thickTop="1">
      <c r="B6">
        <v>0.13874003087026171</v>
      </c>
      <c r="C6" s="45">
        <v>0.99828497453426501</v>
      </c>
      <c r="D6">
        <v>1164.1634418605097</v>
      </c>
      <c r="E6">
        <v>1990</v>
      </c>
      <c r="F6">
        <v>2960000000000</v>
      </c>
      <c r="G6">
        <v>2.5047765986221782</v>
      </c>
      <c r="H6">
        <v>0.86889592923901016</v>
      </c>
      <c r="K6">
        <v>0.14429558981932128</v>
      </c>
      <c r="L6">
        <v>0.19238522741045078</v>
      </c>
      <c r="O6">
        <v>2.5057360330748568</v>
      </c>
      <c r="P6">
        <v>0.85298621803427632</v>
      </c>
      <c r="S6">
        <v>2.3932861469563607</v>
      </c>
      <c r="T6">
        <v>0.63855001498022135</v>
      </c>
      <c r="W6">
        <v>2.3907352686095171</v>
      </c>
      <c r="X6">
        <v>0.62655632348112134</v>
      </c>
      <c r="AA6">
        <v>2.9017560220065826</v>
      </c>
      <c r="AB6">
        <v>4.9851351067495067E-3</v>
      </c>
    </row>
    <row r="7" spans="1:28">
      <c r="A7" t="s">
        <v>95</v>
      </c>
      <c r="B7" s="35">
        <f>AVERAGE(B2:B6)</f>
        <v>8.0530473482490955E-2</v>
      </c>
      <c r="C7" s="35">
        <f>AVERAGE(C2:C6)</f>
        <v>0.75092720805730673</v>
      </c>
      <c r="D7" s="35">
        <f>AVERAGE(D2:D6)</f>
        <v>237.33321439550824</v>
      </c>
      <c r="E7" s="35">
        <f>AVERAGE(E2:E6)</f>
        <v>1975.8</v>
      </c>
      <c r="F7" s="35">
        <f>AVERAGE(F2:F6)</f>
        <v>2037600000000</v>
      </c>
      <c r="G7" t="s">
        <v>76</v>
      </c>
      <c r="H7">
        <f>TINV(0.0455,H5)</f>
        <v>3.3068299204365106</v>
      </c>
      <c r="K7" t="s">
        <v>76</v>
      </c>
      <c r="L7">
        <f>TINV(0.0455,L5)</f>
        <v>4.5265507598681651</v>
      </c>
      <c r="O7" t="s">
        <v>76</v>
      </c>
      <c r="P7">
        <f>TINV(0.0455,P5)</f>
        <v>4.5265507598681651</v>
      </c>
      <c r="S7" t="s">
        <v>76</v>
      </c>
      <c r="T7">
        <f>TINV(0.0455,T5)</f>
        <v>4.5265507598681651</v>
      </c>
      <c r="W7" t="s">
        <v>76</v>
      </c>
      <c r="X7">
        <f>TINV(0.0455,X5)</f>
        <v>4.5265507598681651</v>
      </c>
    </row>
    <row r="8" spans="1:28">
      <c r="A8" t="s">
        <v>96</v>
      </c>
      <c r="B8" s="35">
        <f>STDEV(B2:B6)</f>
        <v>3.8745976445116084E-2</v>
      </c>
      <c r="C8" s="35">
        <f>STDEV(C2:C6)</f>
        <v>0.20512809233660553</v>
      </c>
      <c r="D8" s="35">
        <f>STDEV(D2:D6)</f>
        <v>518.11978391180014</v>
      </c>
      <c r="E8" s="35">
        <f>STDEV(E2:E6)</f>
        <v>10.034938963450962</v>
      </c>
      <c r="F8" s="35">
        <f>STDEV(F2:F6)</f>
        <v>1122728284136.4604</v>
      </c>
      <c r="G8" t="s">
        <v>77</v>
      </c>
      <c r="H8">
        <f>H7*G3</f>
        <v>8.8672791667281176E-2</v>
      </c>
      <c r="K8" t="s">
        <v>77</v>
      </c>
      <c r="L8">
        <f>L7*K3</f>
        <v>0.10937688377988049</v>
      </c>
      <c r="O8" t="s">
        <v>77</v>
      </c>
      <c r="P8">
        <f>P7*O3</f>
        <v>0.14911699008748441</v>
      </c>
      <c r="S8" t="s">
        <v>77</v>
      </c>
      <c r="T8">
        <f>T7*S3</f>
        <v>0.12772551733143153</v>
      </c>
      <c r="W8" t="s">
        <v>77</v>
      </c>
      <c r="X8">
        <f>X7*W3</f>
        <v>0.12652031642366063</v>
      </c>
    </row>
    <row r="9" spans="1:28">
      <c r="A9" t="s">
        <v>97</v>
      </c>
      <c r="B9" s="35">
        <f>MIN(B2:B6)</f>
        <v>2.9594691503982664E-2</v>
      </c>
      <c r="C9" s="35">
        <f>MIN(C2:C6)</f>
        <v>0.42858274791713169</v>
      </c>
      <c r="D9" s="35">
        <f>MIN(D2:D6)</f>
        <v>1.5000693323658263</v>
      </c>
      <c r="E9" s="35">
        <f>MIN(E2:E6)</f>
        <v>1962</v>
      </c>
      <c r="F9" s="35">
        <f>MIN(F2:F6)</f>
        <v>338000000000</v>
      </c>
      <c r="G9" t="s">
        <v>78</v>
      </c>
      <c r="H9">
        <f>G2+H8</f>
        <v>1.1707222746251982</v>
      </c>
      <c r="K9" t="s">
        <v>78</v>
      </c>
      <c r="L9">
        <f>K2+L8</f>
        <v>1.13941385038354</v>
      </c>
      <c r="O9" t="s">
        <v>78</v>
      </c>
      <c r="P9">
        <f>O2+P8</f>
        <v>1.2322408726123975</v>
      </c>
      <c r="S9" t="s">
        <v>78</v>
      </c>
      <c r="T9">
        <f>S2+T8</f>
        <v>1.2080427571390615</v>
      </c>
      <c r="W9" t="s">
        <v>78</v>
      </c>
      <c r="X9">
        <f>W2+X8</f>
        <v>1.2067930676675598</v>
      </c>
    </row>
    <row r="10" spans="1:28">
      <c r="A10" t="s">
        <v>98</v>
      </c>
      <c r="B10" s="35">
        <f>MAX(B2:B6)</f>
        <v>0.13874003087026171</v>
      </c>
      <c r="C10" s="35">
        <f>MAX(C2:C6)</f>
        <v>0.99828497453426501</v>
      </c>
      <c r="D10" s="35">
        <f>MAX(D2:D6)</f>
        <v>1164.1634418605097</v>
      </c>
      <c r="E10" s="35">
        <f>MAX(E2:E6)</f>
        <v>1990</v>
      </c>
      <c r="F10" s="35">
        <f>MAX(F2:F6)</f>
        <v>2960000000000</v>
      </c>
      <c r="G10" t="s">
        <v>79</v>
      </c>
      <c r="H10">
        <f>G2-H8</f>
        <v>0.99337669129063588</v>
      </c>
      <c r="K10" t="s">
        <v>79</v>
      </c>
      <c r="L10">
        <f>K2-L8</f>
        <v>0.92066008282377898</v>
      </c>
      <c r="O10" t="s">
        <v>79</v>
      </c>
      <c r="P10">
        <f>O2-P8</f>
        <v>0.93400689243742852</v>
      </c>
      <c r="S10" t="s">
        <v>79</v>
      </c>
      <c r="T10">
        <f>S2-T8</f>
        <v>0.95259172247619839</v>
      </c>
      <c r="W10" t="s">
        <v>79</v>
      </c>
      <c r="X10">
        <f>W2-X8</f>
        <v>0.95375243482023864</v>
      </c>
    </row>
    <row r="11" spans="1:28">
      <c r="A11" t="s">
        <v>99</v>
      </c>
      <c r="B11" s="35">
        <f>ABS(B10-B9)</f>
        <v>0.10914533936627904</v>
      </c>
      <c r="C11" s="35">
        <f>ABS(C10-C9)</f>
        <v>0.56970222661713332</v>
      </c>
      <c r="D11" s="35">
        <f>ABS(D10-D9)</f>
        <v>1162.6633725281438</v>
      </c>
      <c r="E11" s="35">
        <f>ABS(E10-E9)</f>
        <v>28</v>
      </c>
      <c r="F11" s="35">
        <f>ABS(F10-F9)</f>
        <v>2622000000000</v>
      </c>
      <c r="G11" t="s">
        <v>80</v>
      </c>
      <c r="H11" s="46">
        <f>LN(G2)</f>
        <v>7.8856912241713858E-2</v>
      </c>
      <c r="K11" t="s">
        <v>80</v>
      </c>
      <c r="L11" s="46">
        <f>LN(K2)</f>
        <v>2.9594691503982664E-2</v>
      </c>
      <c r="O11" t="s">
        <v>80</v>
      </c>
      <c r="P11" s="46">
        <f>LN(O2)</f>
        <v>7.9849349773329803E-2</v>
      </c>
      <c r="S11" t="s">
        <v>80</v>
      </c>
      <c r="T11" s="46">
        <f>LN(S2)</f>
        <v>7.7254738565436049E-2</v>
      </c>
      <c r="W11" t="s">
        <v>80</v>
      </c>
      <c r="X11" s="46">
        <f>LN(W2)</f>
        <v>7.7213556699444547E-2</v>
      </c>
    </row>
    <row r="12" spans="1:28">
      <c r="A12" t="s">
        <v>100</v>
      </c>
      <c r="B12" s="35">
        <f>COUNT(B2:B6)</f>
        <v>5</v>
      </c>
      <c r="G12" t="s">
        <v>81</v>
      </c>
      <c r="H12" s="46">
        <f>LN(H9)</f>
        <v>0.15762088708014804</v>
      </c>
      <c r="K12" t="s">
        <v>81</v>
      </c>
      <c r="L12" s="46">
        <f>LN(L9)</f>
        <v>0.13051396384734146</v>
      </c>
      <c r="O12" t="s">
        <v>81</v>
      </c>
      <c r="P12" s="46">
        <f>LN(P9)</f>
        <v>0.20883435948514648</v>
      </c>
      <c r="S12" t="s">
        <v>81</v>
      </c>
      <c r="T12" s="46">
        <f>LN(T9)</f>
        <v>0.18900149386890239</v>
      </c>
      <c r="W12" t="s">
        <v>81</v>
      </c>
      <c r="X12" s="46">
        <f>LN(X9)</f>
        <v>0.18796648389412521</v>
      </c>
    </row>
    <row r="13" spans="1:28">
      <c r="G13" t="s">
        <v>82</v>
      </c>
      <c r="H13" s="46">
        <f>LN(H10)</f>
        <v>-6.6453401530797412E-3</v>
      </c>
      <c r="K13" t="s">
        <v>82</v>
      </c>
      <c r="L13" s="46">
        <f>LN(L10)</f>
        <v>-8.2664384875537428E-2</v>
      </c>
      <c r="O13" t="s">
        <v>82</v>
      </c>
      <c r="P13" s="46">
        <f>LN(P10)</f>
        <v>-6.8271461297194511E-2</v>
      </c>
      <c r="S13" t="s">
        <v>82</v>
      </c>
      <c r="T13" s="46">
        <f>LN(T10)</f>
        <v>-4.856888005455947E-2</v>
      </c>
      <c r="W13" t="s">
        <v>82</v>
      </c>
      <c r="X13" s="46">
        <f>LN(X10)</f>
        <v>-4.7351143495259831E-2</v>
      </c>
    </row>
    <row r="14" spans="1:28">
      <c r="G14" t="s">
        <v>83</v>
      </c>
      <c r="H14" s="46">
        <f>H12-H11</f>
        <v>7.8763974838434184E-2</v>
      </c>
      <c r="K14" t="s">
        <v>83</v>
      </c>
      <c r="L14" s="46">
        <f>L12-L11</f>
        <v>0.10091927234335879</v>
      </c>
      <c r="O14" t="s">
        <v>83</v>
      </c>
      <c r="P14" s="46">
        <f>P12-P11</f>
        <v>0.12898500971181667</v>
      </c>
      <c r="S14" t="s">
        <v>83</v>
      </c>
      <c r="T14" s="46">
        <f>T12-T11</f>
        <v>0.11174675530346634</v>
      </c>
      <c r="W14" t="s">
        <v>83</v>
      </c>
      <c r="X14" s="46">
        <f>X12-X11</f>
        <v>0.11075292719468066</v>
      </c>
    </row>
    <row r="15" spans="1:28">
      <c r="G15" t="s">
        <v>84</v>
      </c>
      <c r="H15" s="46">
        <f>H11-H13</f>
        <v>8.5502252394793601E-2</v>
      </c>
      <c r="K15" t="s">
        <v>84</v>
      </c>
      <c r="L15" s="46">
        <f>L11-L13</f>
        <v>0.1122590763795201</v>
      </c>
      <c r="O15" t="s">
        <v>84</v>
      </c>
      <c r="P15" s="46">
        <f>P11-P13</f>
        <v>0.14812081107052433</v>
      </c>
      <c r="S15" t="s">
        <v>84</v>
      </c>
      <c r="T15" s="46">
        <f>T11-T13</f>
        <v>0.12582361861999553</v>
      </c>
      <c r="W15" t="s">
        <v>84</v>
      </c>
      <c r="X15" s="46">
        <f>X11-X13</f>
        <v>0.12456470019470438</v>
      </c>
    </row>
    <row r="16" spans="1:28">
      <c r="G16" t="s">
        <v>85</v>
      </c>
      <c r="H16" s="47">
        <f>AVERAGE(H14:H15)</f>
        <v>8.2133113616613893E-2</v>
      </c>
      <c r="K16" t="s">
        <v>85</v>
      </c>
      <c r="L16" s="47">
        <f>AVERAGE(L14:L15)</f>
        <v>0.10658917436143944</v>
      </c>
      <c r="O16" t="s">
        <v>85</v>
      </c>
      <c r="P16" s="47">
        <f>AVERAGE(P14:P15)</f>
        <v>0.13855291039117051</v>
      </c>
      <c r="S16" t="s">
        <v>85</v>
      </c>
      <c r="T16" s="47">
        <f>AVERAGE(T14:T15)</f>
        <v>0.11878518696173093</v>
      </c>
      <c r="W16" t="s">
        <v>85</v>
      </c>
      <c r="X16" s="47">
        <f>AVERAGE(X14:X15)</f>
        <v>0.11765881369469253</v>
      </c>
    </row>
    <row r="17" spans="7:24">
      <c r="G17" t="s">
        <v>86</v>
      </c>
      <c r="H17">
        <f>TINV(0.3173,H5)</f>
        <v>1.1969125599570756</v>
      </c>
      <c r="K17" t="s">
        <v>86</v>
      </c>
      <c r="L17">
        <f>TINV(0.3173,L5)</f>
        <v>1.3213154595816055</v>
      </c>
      <c r="O17" t="s">
        <v>86</v>
      </c>
      <c r="P17">
        <f>TINV(0.3173,P5)</f>
        <v>1.3213154595816055</v>
      </c>
      <c r="S17" t="s">
        <v>86</v>
      </c>
      <c r="T17">
        <f>TINV(0.3173,T5)</f>
        <v>1.3213154595816055</v>
      </c>
      <c r="W17" t="s">
        <v>86</v>
      </c>
      <c r="X17">
        <f>TINV(0.3173,X5)</f>
        <v>1.3213154595816055</v>
      </c>
    </row>
    <row r="18" spans="7:24">
      <c r="G18" t="s">
        <v>87</v>
      </c>
      <c r="H18">
        <f>H17*G3</f>
        <v>3.2095263629106155E-2</v>
      </c>
      <c r="K18" t="s">
        <v>87</v>
      </c>
      <c r="L18">
        <f>L17*K3</f>
        <v>3.192748190090456E-2</v>
      </c>
      <c r="O18" t="s">
        <v>87</v>
      </c>
      <c r="P18">
        <f>P17*O3</f>
        <v>4.3527753192501184E-2</v>
      </c>
      <c r="S18" t="s">
        <v>87</v>
      </c>
      <c r="T18">
        <f>T17*S3</f>
        <v>3.7283510024748744E-2</v>
      </c>
      <c r="W18" t="s">
        <v>87</v>
      </c>
      <c r="X18">
        <f>X17*W3</f>
        <v>3.6931707808045916E-2</v>
      </c>
    </row>
    <row r="19" spans="7:24">
      <c r="G19" t="s">
        <v>88</v>
      </c>
      <c r="H19">
        <f>G2+H18</f>
        <v>1.1141447465870231</v>
      </c>
      <c r="K19" t="s">
        <v>88</v>
      </c>
      <c r="L19">
        <f>K2+L18</f>
        <v>1.0619644485045641</v>
      </c>
      <c r="O19" t="s">
        <v>88</v>
      </c>
      <c r="P19">
        <f>O2+P18</f>
        <v>1.1266516357174141</v>
      </c>
      <c r="S19" t="s">
        <v>88</v>
      </c>
      <c r="T19">
        <f>S2+T18</f>
        <v>1.1176007498323788</v>
      </c>
      <c r="W19" t="s">
        <v>88</v>
      </c>
      <c r="X19">
        <f>W2+X18</f>
        <v>1.1172044590519452</v>
      </c>
    </row>
    <row r="20" spans="7:24">
      <c r="G20" t="s">
        <v>89</v>
      </c>
      <c r="H20">
        <f>G2-H18</f>
        <v>1.0499542193288109</v>
      </c>
      <c r="K20" t="s">
        <v>89</v>
      </c>
      <c r="L20">
        <f>K2-L18</f>
        <v>0.99810948470275496</v>
      </c>
      <c r="O20" t="s">
        <v>89</v>
      </c>
      <c r="P20">
        <f>O2-P18</f>
        <v>1.0395961293324119</v>
      </c>
      <c r="S20" t="s">
        <v>89</v>
      </c>
      <c r="T20">
        <f>S2-T18</f>
        <v>1.0430337297828811</v>
      </c>
      <c r="W20" t="s">
        <v>89</v>
      </c>
      <c r="X20">
        <f>W2-X18</f>
        <v>1.0433410434358532</v>
      </c>
    </row>
    <row r="21" spans="7:24">
      <c r="G21" t="s">
        <v>80</v>
      </c>
      <c r="H21" s="46">
        <f>LN(G2)</f>
        <v>7.8856912241713858E-2</v>
      </c>
      <c r="K21" t="s">
        <v>80</v>
      </c>
      <c r="L21" s="46">
        <f>LN(K2)</f>
        <v>2.9594691503982664E-2</v>
      </c>
      <c r="O21" t="s">
        <v>80</v>
      </c>
      <c r="P21" s="46">
        <f>LN(O2)</f>
        <v>7.9849349773329803E-2</v>
      </c>
      <c r="S21" t="s">
        <v>80</v>
      </c>
      <c r="T21" s="46">
        <f>LN(S2)</f>
        <v>7.7254738565436049E-2</v>
      </c>
      <c r="W21" t="s">
        <v>80</v>
      </c>
      <c r="X21" s="46">
        <f>LN(W2)</f>
        <v>7.7213556699444547E-2</v>
      </c>
    </row>
    <row r="22" spans="7:24">
      <c r="G22" t="s">
        <v>90</v>
      </c>
      <c r="H22" s="46">
        <f>LN(H19)</f>
        <v>0.10808706716404999</v>
      </c>
      <c r="K22" t="s">
        <v>90</v>
      </c>
      <c r="L22" s="46">
        <f>LN(L19)</f>
        <v>6.0120446275010862E-2</v>
      </c>
      <c r="O22" t="s">
        <v>90</v>
      </c>
      <c r="P22" s="46">
        <f>LN(P19)</f>
        <v>0.11925007965860648</v>
      </c>
      <c r="S22" t="s">
        <v>90</v>
      </c>
      <c r="T22" s="46">
        <f>LN(T19)</f>
        <v>0.11118419989129436</v>
      </c>
      <c r="W22" t="s">
        <v>90</v>
      </c>
      <c r="X22" s="46">
        <f>LN(X19)</f>
        <v>0.1108295463554856</v>
      </c>
    </row>
    <row r="23" spans="7:24">
      <c r="G23" t="s">
        <v>91</v>
      </c>
      <c r="H23" s="46">
        <f>LN(H20)</f>
        <v>4.8746562579668834E-2</v>
      </c>
      <c r="K23" t="s">
        <v>91</v>
      </c>
      <c r="L23" s="46">
        <f>LN(L20)</f>
        <v>-1.8923045767520897E-3</v>
      </c>
      <c r="O23" t="s">
        <v>91</v>
      </c>
      <c r="P23" s="46">
        <f>LN(P20)</f>
        <v>3.8832300550498404E-2</v>
      </c>
      <c r="S23" t="s">
        <v>91</v>
      </c>
      <c r="T23" s="46">
        <f>LN(T20)</f>
        <v>4.2133514693128031E-2</v>
      </c>
      <c r="W23" t="s">
        <v>91</v>
      </c>
      <c r="X23" s="46">
        <f>LN(X20)</f>
        <v>4.242810573126686E-2</v>
      </c>
    </row>
    <row r="24" spans="7:24">
      <c r="G24" t="s">
        <v>92</v>
      </c>
      <c r="H24" s="46">
        <f>H22-H21</f>
        <v>2.9230154922336132E-2</v>
      </c>
      <c r="K24" t="s">
        <v>92</v>
      </c>
      <c r="L24" s="46">
        <f>L22-L21</f>
        <v>3.0525754771028198E-2</v>
      </c>
      <c r="O24" t="s">
        <v>92</v>
      </c>
      <c r="P24" s="46">
        <f>P22-P21</f>
        <v>3.9400729885276681E-2</v>
      </c>
      <c r="S24" t="s">
        <v>92</v>
      </c>
      <c r="T24" s="46">
        <f>T22-T21</f>
        <v>3.3929461325858307E-2</v>
      </c>
      <c r="W24" t="s">
        <v>92</v>
      </c>
      <c r="X24" s="46">
        <f>X22-X21</f>
        <v>3.3615989656041054E-2</v>
      </c>
    </row>
    <row r="25" spans="7:24">
      <c r="G25" t="s">
        <v>93</v>
      </c>
      <c r="H25" s="46">
        <f>H21-H23</f>
        <v>3.0110349662045024E-2</v>
      </c>
      <c r="K25" t="s">
        <v>93</v>
      </c>
      <c r="L25" s="46">
        <f>L21-L23</f>
        <v>3.1486996080734755E-2</v>
      </c>
      <c r="O25" t="s">
        <v>93</v>
      </c>
      <c r="P25" s="46">
        <f>P21-P23</f>
        <v>4.1017049222831399E-2</v>
      </c>
      <c r="S25" t="s">
        <v>93</v>
      </c>
      <c r="T25" s="46">
        <f>T21-T23</f>
        <v>3.5121223872308018E-2</v>
      </c>
      <c r="W25" t="s">
        <v>93</v>
      </c>
      <c r="X25" s="46">
        <f>X21-X23</f>
        <v>3.4785450968177686E-2</v>
      </c>
    </row>
    <row r="26" spans="7:24">
      <c r="G26" t="s">
        <v>94</v>
      </c>
      <c r="H26" s="47">
        <f>AVERAGE(H24:H25)</f>
        <v>2.9670252292190578E-2</v>
      </c>
      <c r="K26" t="s">
        <v>94</v>
      </c>
      <c r="L26" s="47">
        <f>AVERAGE(L24:L25)</f>
        <v>3.1006375425881479E-2</v>
      </c>
      <c r="O26" t="s">
        <v>94</v>
      </c>
      <c r="P26" s="47">
        <f>AVERAGE(P24:P25)</f>
        <v>4.0208889554054036E-2</v>
      </c>
      <c r="S26" t="s">
        <v>94</v>
      </c>
      <c r="T26" s="47">
        <f>AVERAGE(T24:T25)</f>
        <v>3.4525342599083159E-2</v>
      </c>
      <c r="W26" t="s">
        <v>94</v>
      </c>
      <c r="X26" s="47">
        <f>AVERAGE(X24:X25)</f>
        <v>3.420072031210937E-2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CN28"/>
  <sheetViews>
    <sheetView workbookViewId="0">
      <selection activeCell="F1" sqref="F1"/>
    </sheetView>
  </sheetViews>
  <sheetFormatPr defaultRowHeight="15"/>
  <sheetData>
    <row r="1" spans="2:92" ht="16.5" thickTop="1" thickBot="1">
      <c r="B1" s="35" t="s">
        <v>73</v>
      </c>
      <c r="C1" s="35" t="s">
        <v>74</v>
      </c>
      <c r="D1" s="35" t="s">
        <v>75</v>
      </c>
      <c r="E1" s="35" t="s">
        <v>0</v>
      </c>
      <c r="F1" s="35" t="s">
        <v>59</v>
      </c>
      <c r="G1" s="41">
        <f>LN(G2)</f>
        <v>-4.9831698906764331E-2</v>
      </c>
      <c r="H1" s="42">
        <f>G4</f>
        <v>8.7071715910689781E-2</v>
      </c>
      <c r="I1" t="s">
        <v>0</v>
      </c>
      <c r="J1" t="s">
        <v>59</v>
      </c>
      <c r="K1" s="43">
        <f>LN(K2)</f>
        <v>-4.9303306121822987E-2</v>
      </c>
      <c r="L1" s="44">
        <f>K4</f>
        <v>6.9684156449909385E-2</v>
      </c>
      <c r="M1" t="s">
        <v>0</v>
      </c>
      <c r="N1" t="s">
        <v>59</v>
      </c>
      <c r="O1" s="43">
        <f>LN(O2)</f>
        <v>-3.9737551066838406E-2</v>
      </c>
      <c r="P1" s="44">
        <f>O4</f>
        <v>5.4106430478039876E-2</v>
      </c>
      <c r="Q1" t="s">
        <v>0</v>
      </c>
      <c r="R1" t="s">
        <v>59</v>
      </c>
      <c r="S1" s="43">
        <f>LN(S2)</f>
        <v>-6.2981617182457789E-2</v>
      </c>
      <c r="T1" s="44">
        <f>S4</f>
        <v>0.12875658285221692</v>
      </c>
      <c r="U1" t="s">
        <v>0</v>
      </c>
      <c r="V1" t="s">
        <v>59</v>
      </c>
      <c r="W1" s="43">
        <f>LN(W2)</f>
        <v>-3.9608163150324831E-2</v>
      </c>
      <c r="X1" s="44">
        <f>W4</f>
        <v>5.3825780474812367E-2</v>
      </c>
      <c r="Y1" t="s">
        <v>0</v>
      </c>
      <c r="Z1" t="s">
        <v>59</v>
      </c>
      <c r="AA1" s="43">
        <f>LN(AA2)</f>
        <v>-5.2540822480619802E-2</v>
      </c>
      <c r="AB1" s="44">
        <f>AA4</f>
        <v>8.9803257968576661E-2</v>
      </c>
      <c r="AC1" t="s">
        <v>0</v>
      </c>
      <c r="AD1" t="s">
        <v>59</v>
      </c>
      <c r="AE1" s="43">
        <f>LN(AE2)</f>
        <v>-4.9545578442043277E-2</v>
      </c>
      <c r="AF1" s="44">
        <f>AE4</f>
        <v>8.4844007948790948E-2</v>
      </c>
      <c r="AG1" t="s">
        <v>0</v>
      </c>
      <c r="AH1" t="s">
        <v>59</v>
      </c>
      <c r="AI1" s="43">
        <f>LN(AI2)</f>
        <v>-4.998320678618319E-2</v>
      </c>
      <c r="AJ1" s="44">
        <f>AI4</f>
        <v>8.7618553221159481E-2</v>
      </c>
      <c r="AK1" t="s">
        <v>0</v>
      </c>
      <c r="AL1" t="s">
        <v>59</v>
      </c>
      <c r="AM1" s="43">
        <f>LN(AM2)</f>
        <v>-5.1401330160504972E-2</v>
      </c>
      <c r="AN1" s="44">
        <f>AM4</f>
        <v>0.10676469055424755</v>
      </c>
      <c r="AO1" t="s">
        <v>0</v>
      </c>
      <c r="AP1" t="s">
        <v>59</v>
      </c>
      <c r="AQ1" s="43">
        <f>LN(AQ2)</f>
        <v>-4.9201935577723108E-2</v>
      </c>
      <c r="AR1" s="44">
        <f>AQ4</f>
        <v>9.8858127573269922E-2</v>
      </c>
      <c r="AS1" t="s">
        <v>0</v>
      </c>
      <c r="AT1" t="s">
        <v>59</v>
      </c>
      <c r="AU1" s="43">
        <f>LN(AU2)</f>
        <v>-4.9201935577723108E-2</v>
      </c>
      <c r="AV1" s="44">
        <f>AU4</f>
        <v>9.8858127573269922E-2</v>
      </c>
      <c r="AW1" t="s">
        <v>0</v>
      </c>
      <c r="AX1" t="s">
        <v>59</v>
      </c>
      <c r="AY1" s="43">
        <f>LN(AY2)</f>
        <v>-5.081300057064974E-2</v>
      </c>
      <c r="AZ1" s="44">
        <f>AY4</f>
        <v>9.1577233812481992E-2</v>
      </c>
      <c r="BA1" t="s">
        <v>0</v>
      </c>
      <c r="BB1" t="s">
        <v>59</v>
      </c>
      <c r="BC1" s="43">
        <f>LN(BC2)</f>
        <v>-5.0776203020715893E-2</v>
      </c>
      <c r="BD1" s="44">
        <f>BC4</f>
        <v>9.134322978736048E-2</v>
      </c>
      <c r="BE1" t="s">
        <v>0</v>
      </c>
      <c r="BF1" t="s">
        <v>59</v>
      </c>
      <c r="BG1" s="43">
        <f>LN(BG2)</f>
        <v>-5.0399490843218639E-2</v>
      </c>
      <c r="BH1" s="44">
        <f>BG4</f>
        <v>8.9222878250640375E-2</v>
      </c>
      <c r="BI1" t="s">
        <v>0</v>
      </c>
      <c r="BJ1" t="s">
        <v>59</v>
      </c>
      <c r="BK1" s="43">
        <f>LN(BK2)</f>
        <v>-5.1824620144910169E-2</v>
      </c>
      <c r="BL1" s="44">
        <f>BK4</f>
        <v>0.10017727034363712</v>
      </c>
      <c r="BM1" t="s">
        <v>0</v>
      </c>
      <c r="BN1" t="s">
        <v>59</v>
      </c>
      <c r="BO1" s="43">
        <f>LN(BO2)</f>
        <v>-4.9887218933318003E-2</v>
      </c>
      <c r="BP1" s="44">
        <f>BO4</f>
        <v>8.6196600936625609E-2</v>
      </c>
      <c r="BQ1" t="s">
        <v>0</v>
      </c>
      <c r="BR1" t="s">
        <v>59</v>
      </c>
      <c r="BS1" s="43">
        <f>LN(BS2)</f>
        <v>-5.8386192653271683E-2</v>
      </c>
      <c r="BT1" s="44">
        <f>BS4</f>
        <v>0.12726378626619095</v>
      </c>
      <c r="BU1" t="s">
        <v>0</v>
      </c>
      <c r="BV1" t="s">
        <v>59</v>
      </c>
      <c r="BW1" s="43">
        <f>LN(BW2)</f>
        <v>-5.3632291767504572E-2</v>
      </c>
      <c r="BX1" s="44">
        <f>BW4</f>
        <v>9.9640999000512376E-2</v>
      </c>
      <c r="BY1" t="s">
        <v>0</v>
      </c>
      <c r="BZ1" t="s">
        <v>59</v>
      </c>
      <c r="CA1" s="43">
        <f>LN(CA2)</f>
        <v>-5.507220458087736E-2</v>
      </c>
      <c r="CB1" s="44">
        <f>CA4</f>
        <v>0.10391562499181503</v>
      </c>
      <c r="CC1" t="s">
        <v>0</v>
      </c>
      <c r="CD1" t="s">
        <v>59</v>
      </c>
      <c r="CE1" s="43">
        <f>LN(CE2)</f>
        <v>-5.9770391093843758E-2</v>
      </c>
      <c r="CF1" s="44">
        <f>CE4</f>
        <v>0.12367113924418725</v>
      </c>
      <c r="CG1" t="s">
        <v>0</v>
      </c>
      <c r="CH1" t="s">
        <v>59</v>
      </c>
      <c r="CI1" s="43">
        <f>LN(CI2)</f>
        <v>-3.6684931894990294E-2</v>
      </c>
      <c r="CJ1" s="44">
        <f>CI4</f>
        <v>4.8565169145800759E-2</v>
      </c>
      <c r="CK1" t="s">
        <v>0</v>
      </c>
      <c r="CL1" t="s">
        <v>59</v>
      </c>
      <c r="CM1" s="43">
        <f>LN(CM2)</f>
        <v>-3.0037435313676704E-2</v>
      </c>
      <c r="CN1" s="44">
        <f>CM4</f>
        <v>2.6511812201614176E-2</v>
      </c>
    </row>
    <row r="2" spans="2:92" ht="15.75" thickTop="1">
      <c r="B2">
        <v>-4.9303306121822987E-2</v>
      </c>
      <c r="C2" s="45">
        <v>6.9684156449909385E-2</v>
      </c>
      <c r="D2">
        <v>1.3482677144483495</v>
      </c>
      <c r="E2">
        <v>1973</v>
      </c>
      <c r="F2">
        <v>1440000000000</v>
      </c>
      <c r="G2">
        <f t="array" ref="G2:H6">LOGEST(F2:F22,E2:E22,TRUE, TRUE)</f>
        <v>0.95138953092544065</v>
      </c>
      <c r="H2">
        <v>7.0059399462324234E+54</v>
      </c>
      <c r="I2">
        <v>1977</v>
      </c>
      <c r="J2">
        <v>2710000000000</v>
      </c>
      <c r="K2">
        <f t="array" ref="K2:L6">LOGEST(J2:J21,I2:I21,TRUE, TRUE)</f>
        <v>0.95189237112611802</v>
      </c>
      <c r="L2">
        <v>2.449350052607294E+54</v>
      </c>
      <c r="M2">
        <v>1973</v>
      </c>
      <c r="N2">
        <v>1440000000000</v>
      </c>
      <c r="O2">
        <f t="array" ref="O2:P6">LOGEST(N2:N21,M2:M21,TRUE, TRUE)</f>
        <v>0.96104163040783708</v>
      </c>
      <c r="P2">
        <v>1.317851961114101E+46</v>
      </c>
      <c r="Q2">
        <v>1973</v>
      </c>
      <c r="R2">
        <v>1440000000000</v>
      </c>
      <c r="S2">
        <f t="array" ref="S2:T6">LOGEST(R2:R21,Q2:Q21,TRUE, TRUE)</f>
        <v>0.93896073427434112</v>
      </c>
      <c r="T2">
        <v>1.6313241695348395E+66</v>
      </c>
      <c r="U2">
        <v>1973</v>
      </c>
      <c r="V2">
        <v>1440000000000</v>
      </c>
      <c r="W2">
        <f t="array" ref="W2:X6">LOGEST(V2:V21,U2:U21,TRUE, TRUE)</f>
        <v>0.96116598562693623</v>
      </c>
      <c r="X2">
        <v>1.0186404379906123E+46</v>
      </c>
      <c r="Y2">
        <v>1973</v>
      </c>
      <c r="Z2">
        <v>1440000000000</v>
      </c>
      <c r="AA2">
        <f t="array" ref="AA2:AB6">LOGEST(Z2:Z21,Y2:Y21,TRUE, TRUE)</f>
        <v>0.94881558725927917</v>
      </c>
      <c r="AB2">
        <v>1.5417244389537717E+57</v>
      </c>
      <c r="AC2">
        <v>1973</v>
      </c>
      <c r="AD2">
        <v>1440000000000</v>
      </c>
      <c r="AE2">
        <f t="array" ref="AE2:AF6">LOGEST(AD2:AD21,AC2:AC21,TRUE, TRUE)</f>
        <v>0.95166178188658823</v>
      </c>
      <c r="AF2">
        <v>3.9568825705212879E+54</v>
      </c>
      <c r="AG2">
        <v>1973</v>
      </c>
      <c r="AH2">
        <v>1440000000000</v>
      </c>
      <c r="AI2">
        <f t="array" ref="AI2:AJ6">LOGEST(AH2:AH21,AG2:AG21,TRUE, TRUE)</f>
        <v>0.95124539883395831</v>
      </c>
      <c r="AJ2">
        <v>9.5474953215925084E+54</v>
      </c>
      <c r="AK2">
        <v>1973</v>
      </c>
      <c r="AL2">
        <v>1440000000000</v>
      </c>
      <c r="AM2">
        <f t="array" ref="AM2:AN6">LOGEST(AL2:AL21,AK2:AK21,TRUE, TRUE)</f>
        <v>0.94989737155956455</v>
      </c>
      <c r="AN2">
        <v>1.7302054804730894E+56</v>
      </c>
      <c r="AO2">
        <v>1973</v>
      </c>
      <c r="AP2">
        <v>1440000000000</v>
      </c>
      <c r="AQ2">
        <f t="array" ref="AQ2:AR6">LOGEST(AP2:AP21,AO2:AO21,TRUE, TRUE)</f>
        <v>0.95198886986468578</v>
      </c>
      <c r="AR2">
        <v>2.1952906638809726E+54</v>
      </c>
      <c r="AS2">
        <v>1973</v>
      </c>
      <c r="AT2">
        <v>1440000000000</v>
      </c>
      <c r="AU2">
        <f t="array" ref="AU2:AV6">LOGEST(AT2:AT21,AS2:AS21,TRUE, TRUE)</f>
        <v>0.95198886986468578</v>
      </c>
      <c r="AV2">
        <v>2.1952906638809726E+54</v>
      </c>
      <c r="AW2">
        <v>1973</v>
      </c>
      <c r="AX2">
        <v>1440000000000</v>
      </c>
      <c r="AY2">
        <f t="array" ref="AY2:AZ6">LOGEST(AX2:AX21,AW2:AW21,TRUE, TRUE)</f>
        <v>0.95045638871762195</v>
      </c>
      <c r="AZ2">
        <v>4.7662699706885689E+55</v>
      </c>
      <c r="BA2">
        <v>1973</v>
      </c>
      <c r="BB2">
        <v>1440000000000</v>
      </c>
      <c r="BC2">
        <f t="array" ref="BC2:BD6">LOGEST(BB2:BB21,BA2:BA21,TRUE, TRUE)</f>
        <v>0.95049136382754096</v>
      </c>
      <c r="BD2">
        <v>4.4356063929400237E+55</v>
      </c>
      <c r="BE2">
        <v>1973</v>
      </c>
      <c r="BF2">
        <v>1440000000000</v>
      </c>
      <c r="BG2">
        <f t="array" ref="BG2:BH6">LOGEST(BF2:BF21,BE2:BE21,TRUE, TRUE)</f>
        <v>0.95084949295046639</v>
      </c>
      <c r="BH2">
        <v>2.1246278234935468E+55</v>
      </c>
      <c r="BI2">
        <v>1973</v>
      </c>
      <c r="BJ2">
        <v>1440000000000</v>
      </c>
      <c r="BK2">
        <f t="array" ref="BK2:BL6">LOGEST(BJ2:BJ21,BI2:BI21,TRUE, TRUE)</f>
        <v>0.94949537460261568</v>
      </c>
      <c r="BL2">
        <v>3.4404719011009538E+56</v>
      </c>
      <c r="BM2">
        <v>1973</v>
      </c>
      <c r="BN2">
        <v>1440000000000</v>
      </c>
      <c r="BO2">
        <f t="array" ref="BO2:BP6">LOGEST(BN2:BN21,BM2:BM21,TRUE, TRUE)</f>
        <v>0.95133671121971008</v>
      </c>
      <c r="BP2">
        <v>7.8171079085782912E+54</v>
      </c>
      <c r="BQ2">
        <v>1973</v>
      </c>
      <c r="BR2">
        <v>1440000000000</v>
      </c>
      <c r="BS2">
        <f t="array" ref="BS2:BT6">LOGEST(BR2:BR21,BQ2:BQ21,TRUE, TRUE)</f>
        <v>0.9432855871210053</v>
      </c>
      <c r="BT2">
        <v>1.5392234731039347E+62</v>
      </c>
      <c r="BU2">
        <v>1973</v>
      </c>
      <c r="BV2">
        <v>1440000000000</v>
      </c>
      <c r="BW2">
        <f t="array" ref="BW2:BX6">LOGEST(BV2:BV21,BU2:BU21,TRUE, TRUE)</f>
        <v>0.94778054914577781</v>
      </c>
      <c r="BX2">
        <v>1.2802624996731494E+58</v>
      </c>
      <c r="BY2">
        <v>1973</v>
      </c>
      <c r="BZ2">
        <v>1440000000000</v>
      </c>
      <c r="CA2">
        <f t="array" ref="CA2:CB6">LOGEST(BZ2:BZ21,BY2:BY21,TRUE, TRUE)</f>
        <v>0.94641680985726073</v>
      </c>
      <c r="CB2">
        <v>2.2243365422088682E+59</v>
      </c>
      <c r="CC2">
        <v>1973</v>
      </c>
      <c r="CD2">
        <v>1440000000000</v>
      </c>
      <c r="CE2">
        <f t="array" ref="CE2:CF6">LOGEST(CD2:CD21,CC2:CC21,TRUE, TRUE)</f>
        <v>0.94198079593559259</v>
      </c>
      <c r="CF2">
        <v>2.445556151026815E+63</v>
      </c>
      <c r="CG2">
        <v>1973</v>
      </c>
      <c r="CH2">
        <v>1440000000000</v>
      </c>
      <c r="CI2">
        <f t="array" ref="CI2:CJ6">LOGEST(CH2:CH21,CG2:CG21,TRUE, TRUE)</f>
        <v>0.96397980679894302</v>
      </c>
      <c r="CJ2">
        <v>3.4360414194764744E+43</v>
      </c>
      <c r="CK2">
        <v>1973</v>
      </c>
      <c r="CL2">
        <v>1440000000000</v>
      </c>
      <c r="CM2">
        <f t="array" ref="CM2:CN6">LOGEST(CL2:CL21,CK2:CK21,TRUE, TRUE)</f>
        <v>0.97040920529553765</v>
      </c>
      <c r="CN2">
        <v>6.3065160178823274E+37</v>
      </c>
    </row>
    <row r="3" spans="2:92">
      <c r="B3">
        <v>-3.9737551066838406E-2</v>
      </c>
      <c r="C3" s="45">
        <v>5.4106430478039876E-2</v>
      </c>
      <c r="D3">
        <v>1.0296250867810843</v>
      </c>
      <c r="E3">
        <v>1977</v>
      </c>
      <c r="F3">
        <v>2710000000000</v>
      </c>
      <c r="G3">
        <v>3.7017635348018836E-2</v>
      </c>
      <c r="H3">
        <v>73.506828288662518</v>
      </c>
      <c r="I3">
        <v>1977</v>
      </c>
      <c r="J3">
        <v>375000000000</v>
      </c>
      <c r="K3">
        <v>4.2460780711658631E-2</v>
      </c>
      <c r="L3">
        <v>84.342339731800379</v>
      </c>
      <c r="M3">
        <v>1977</v>
      </c>
      <c r="N3">
        <v>375000000000</v>
      </c>
      <c r="O3">
        <v>3.9161700457966617E-2</v>
      </c>
      <c r="P3">
        <v>77.781395138055061</v>
      </c>
      <c r="Q3">
        <v>1977</v>
      </c>
      <c r="R3">
        <v>2710000000000</v>
      </c>
      <c r="S3">
        <v>3.8615582384157854E-2</v>
      </c>
      <c r="T3">
        <v>76.696717373958847</v>
      </c>
      <c r="U3">
        <v>1977</v>
      </c>
      <c r="V3">
        <v>2710000000000</v>
      </c>
      <c r="W3">
        <v>3.9141623671348789E-2</v>
      </c>
      <c r="X3">
        <v>77.741519431567298</v>
      </c>
      <c r="Y3">
        <v>1977</v>
      </c>
      <c r="Z3">
        <v>2710000000000</v>
      </c>
      <c r="AA3">
        <v>3.9425953597214132E-2</v>
      </c>
      <c r="AB3">
        <v>78.304281372898998</v>
      </c>
      <c r="AC3">
        <v>1977</v>
      </c>
      <c r="AD3">
        <v>2710000000000</v>
      </c>
      <c r="AE3">
        <v>3.8353555124404325E-2</v>
      </c>
      <c r="AF3">
        <v>76.166732526802321</v>
      </c>
      <c r="AG3">
        <v>1977</v>
      </c>
      <c r="AH3">
        <v>2710000000000</v>
      </c>
      <c r="AI3">
        <v>3.801701788244298E-2</v>
      </c>
      <c r="AJ3">
        <v>75.492703797747438</v>
      </c>
      <c r="AK3">
        <v>1977</v>
      </c>
      <c r="AL3">
        <v>2710000000000</v>
      </c>
      <c r="AM3">
        <v>3.504347969641982E-2</v>
      </c>
      <c r="AN3">
        <v>69.587968234245835</v>
      </c>
      <c r="AO3">
        <v>1977</v>
      </c>
      <c r="AP3">
        <v>2710000000000</v>
      </c>
      <c r="AQ3">
        <v>3.5013564871891653E-2</v>
      </c>
      <c r="AR3">
        <v>69.5268140780408</v>
      </c>
      <c r="AS3">
        <v>1977</v>
      </c>
      <c r="AT3">
        <v>2710000000000</v>
      </c>
      <c r="AU3">
        <v>3.5013564871891653E-2</v>
      </c>
      <c r="AV3">
        <v>69.5268140780408</v>
      </c>
      <c r="AW3">
        <v>1977</v>
      </c>
      <c r="AX3">
        <v>2710000000000</v>
      </c>
      <c r="AY3">
        <v>3.772148947709919E-2</v>
      </c>
      <c r="AZ3">
        <v>74.902082377145973</v>
      </c>
      <c r="BA3">
        <v>1977</v>
      </c>
      <c r="BB3">
        <v>2710000000000</v>
      </c>
      <c r="BC3">
        <v>3.7747285053207597E-2</v>
      </c>
      <c r="BD3">
        <v>74.953303641030871</v>
      </c>
      <c r="BE3">
        <v>1977</v>
      </c>
      <c r="BF3">
        <v>2710000000000</v>
      </c>
      <c r="BG3">
        <v>3.7954024915862167E-2</v>
      </c>
      <c r="BH3">
        <v>75.363818878839638</v>
      </c>
      <c r="BI3">
        <v>1977</v>
      </c>
      <c r="BJ3">
        <v>2710000000000</v>
      </c>
      <c r="BK3">
        <v>3.6609496654763422E-2</v>
      </c>
      <c r="BL3">
        <v>72.694041837496698</v>
      </c>
      <c r="BM3">
        <v>1977</v>
      </c>
      <c r="BN3">
        <v>2710000000000</v>
      </c>
      <c r="BO3">
        <v>3.8285502874724771E-2</v>
      </c>
      <c r="BP3">
        <v>76.018188505423481</v>
      </c>
      <c r="BQ3">
        <v>1977</v>
      </c>
      <c r="BR3">
        <v>2710000000000</v>
      </c>
      <c r="BS3">
        <v>3.6038190945201644E-2</v>
      </c>
      <c r="BT3">
        <v>71.554208831365031</v>
      </c>
      <c r="BU3">
        <v>1977</v>
      </c>
      <c r="BV3">
        <v>2710000000000</v>
      </c>
      <c r="BW3">
        <v>3.799959093291682E-2</v>
      </c>
      <c r="BX3">
        <v>75.448589227323694</v>
      </c>
      <c r="BY3">
        <v>1977</v>
      </c>
      <c r="BZ3">
        <v>2710000000000</v>
      </c>
      <c r="CA3">
        <v>3.8118011322458345E-2</v>
      </c>
      <c r="CB3">
        <v>75.681803447691465</v>
      </c>
      <c r="CC3">
        <v>1977</v>
      </c>
      <c r="CD3">
        <v>2710000000000</v>
      </c>
      <c r="CE3">
        <v>3.7501550301466194E-2</v>
      </c>
      <c r="CF3">
        <v>74.455963674017852</v>
      </c>
      <c r="CG3">
        <v>1977</v>
      </c>
      <c r="CH3">
        <v>2710000000000</v>
      </c>
      <c r="CI3">
        <v>3.8271768847852307E-2</v>
      </c>
      <c r="CJ3">
        <v>75.98132159342515</v>
      </c>
      <c r="CK3">
        <v>1977</v>
      </c>
      <c r="CL3">
        <v>2710000000000</v>
      </c>
      <c r="CM3">
        <v>4.2901475767712721E-2</v>
      </c>
      <c r="CN3">
        <v>85.1597773648285</v>
      </c>
    </row>
    <row r="4" spans="2:92" ht="15.75" thickBot="1">
      <c r="B4">
        <v>-6.2981617182457789E-2</v>
      </c>
      <c r="C4" s="45">
        <v>0.12875658285221692</v>
      </c>
      <c r="D4">
        <v>2.6601274061010005</v>
      </c>
      <c r="E4">
        <v>1977</v>
      </c>
      <c r="F4">
        <v>375000000000</v>
      </c>
      <c r="G4">
        <v>8.7071715910689781E-2</v>
      </c>
      <c r="H4">
        <v>1.0844876606798146</v>
      </c>
      <c r="I4">
        <v>1977</v>
      </c>
      <c r="J4">
        <v>2740000000000</v>
      </c>
      <c r="K4">
        <v>6.9684156449909385E-2</v>
      </c>
      <c r="L4">
        <v>1.114180918482732</v>
      </c>
      <c r="M4">
        <v>1977</v>
      </c>
      <c r="N4">
        <v>2740000000000</v>
      </c>
      <c r="O4">
        <v>5.4106430478039876E-2</v>
      </c>
      <c r="P4">
        <v>1.092709693522214</v>
      </c>
      <c r="Q4">
        <v>1977</v>
      </c>
      <c r="R4">
        <v>2740000000000</v>
      </c>
      <c r="S4">
        <v>0.12875658285221692</v>
      </c>
      <c r="T4">
        <v>1.0774716291358368</v>
      </c>
      <c r="U4">
        <v>1977</v>
      </c>
      <c r="V4">
        <v>375000000000</v>
      </c>
      <c r="W4">
        <v>5.3825780474812367E-2</v>
      </c>
      <c r="X4">
        <v>1.0921495008059752</v>
      </c>
      <c r="Y4">
        <v>1977</v>
      </c>
      <c r="Z4">
        <v>375000000000</v>
      </c>
      <c r="AA4">
        <v>8.9803257968576661E-2</v>
      </c>
      <c r="AB4">
        <v>1.1122032859186026</v>
      </c>
      <c r="AC4">
        <v>1977</v>
      </c>
      <c r="AD4">
        <v>375000000000</v>
      </c>
      <c r="AE4">
        <v>8.4844007948790948E-2</v>
      </c>
      <c r="AF4">
        <v>1.114103110980484</v>
      </c>
      <c r="AG4">
        <v>1977</v>
      </c>
      <c r="AH4">
        <v>375000000000</v>
      </c>
      <c r="AI4">
        <v>8.7618553221159481E-2</v>
      </c>
      <c r="AJ4">
        <v>1.1134184420738296</v>
      </c>
      <c r="AK4">
        <v>1977</v>
      </c>
      <c r="AL4">
        <v>375000000000</v>
      </c>
      <c r="AM4">
        <v>0.10676469055424755</v>
      </c>
      <c r="AN4">
        <v>1.02633133111824</v>
      </c>
      <c r="AO4">
        <v>1977</v>
      </c>
      <c r="AP4">
        <v>375000000000</v>
      </c>
      <c r="AQ4">
        <v>9.8858127573269922E-2</v>
      </c>
      <c r="AR4">
        <v>1.025724160789709</v>
      </c>
      <c r="AS4">
        <v>1977</v>
      </c>
      <c r="AT4">
        <v>375000000000</v>
      </c>
      <c r="AU4">
        <v>9.8858127573269922E-2</v>
      </c>
      <c r="AV4">
        <v>1.025724160789709</v>
      </c>
      <c r="AW4">
        <v>1977</v>
      </c>
      <c r="AX4">
        <v>375000000000</v>
      </c>
      <c r="AY4">
        <v>9.1577233812481992E-2</v>
      </c>
      <c r="AZ4">
        <v>1.1039901352132178</v>
      </c>
      <c r="BA4">
        <v>1977</v>
      </c>
      <c r="BB4">
        <v>375000000000</v>
      </c>
      <c r="BC4">
        <v>9.134322978736048E-2</v>
      </c>
      <c r="BD4">
        <v>1.1047450911269578</v>
      </c>
      <c r="BE4">
        <v>1977</v>
      </c>
      <c r="BF4">
        <v>375000000000</v>
      </c>
      <c r="BG4">
        <v>8.9222878250640375E-2</v>
      </c>
      <c r="BH4">
        <v>1.1107957209427435</v>
      </c>
      <c r="BI4">
        <v>1977</v>
      </c>
      <c r="BJ4">
        <v>375000000000</v>
      </c>
      <c r="BK4">
        <v>0.10017727034363712</v>
      </c>
      <c r="BL4">
        <v>1.0714455797541369</v>
      </c>
      <c r="BM4">
        <v>1977</v>
      </c>
      <c r="BN4">
        <v>375000000000</v>
      </c>
      <c r="BO4">
        <v>8.6196600936625609E-2</v>
      </c>
      <c r="BP4">
        <v>1.1142002255597263</v>
      </c>
      <c r="BQ4">
        <v>1977</v>
      </c>
      <c r="BR4">
        <v>375000000000</v>
      </c>
      <c r="BS4">
        <v>0.12726378626619095</v>
      </c>
      <c r="BT4">
        <v>1.0438641014709533</v>
      </c>
      <c r="BU4">
        <v>1977</v>
      </c>
      <c r="BV4">
        <v>375000000000</v>
      </c>
      <c r="BW4">
        <v>9.9640999000512376E-2</v>
      </c>
      <c r="BX4">
        <v>1.1006770263737238</v>
      </c>
      <c r="BY4">
        <v>1977</v>
      </c>
      <c r="BZ4">
        <v>375000000000</v>
      </c>
      <c r="CA4">
        <v>0.10391562499181503</v>
      </c>
      <c r="CB4">
        <v>1.0974744103768814</v>
      </c>
      <c r="CC4">
        <v>1977</v>
      </c>
      <c r="CD4">
        <v>375000000000</v>
      </c>
      <c r="CE4">
        <v>0.12367113924418725</v>
      </c>
      <c r="CF4">
        <v>1.0717835478448738</v>
      </c>
      <c r="CG4">
        <v>1977</v>
      </c>
      <c r="CH4">
        <v>375000000000</v>
      </c>
      <c r="CI4">
        <v>4.8565169145800759E-2</v>
      </c>
      <c r="CJ4">
        <v>1.0731120082183832</v>
      </c>
      <c r="CK4">
        <v>1977</v>
      </c>
      <c r="CL4">
        <v>375000000000</v>
      </c>
      <c r="CM4">
        <v>2.6511812201614176E-2</v>
      </c>
      <c r="CN4">
        <v>1.088717403756678</v>
      </c>
    </row>
    <row r="5" spans="2:92" ht="16.5" thickTop="1" thickBot="1">
      <c r="B5">
        <v>-3.9608163150324831E-2</v>
      </c>
      <c r="C5" s="45">
        <v>5.3825780474812367E-2</v>
      </c>
      <c r="D5">
        <v>1.0239806037336563</v>
      </c>
      <c r="E5">
        <v>1977</v>
      </c>
      <c r="F5">
        <v>2740000000000</v>
      </c>
      <c r="G5">
        <v>1.8121495753123826</v>
      </c>
      <c r="H5">
        <v>19</v>
      </c>
      <c r="I5">
        <v>1978</v>
      </c>
      <c r="J5">
        <v>837000000000</v>
      </c>
      <c r="K5" s="42">
        <v>1.3482677144483495</v>
      </c>
      <c r="L5">
        <v>18</v>
      </c>
      <c r="M5">
        <v>1978</v>
      </c>
      <c r="N5">
        <v>837000000000</v>
      </c>
      <c r="O5" s="42">
        <v>1.0296250867810843</v>
      </c>
      <c r="P5">
        <v>18</v>
      </c>
      <c r="Q5">
        <v>1978</v>
      </c>
      <c r="R5">
        <v>837000000000</v>
      </c>
      <c r="S5" s="42">
        <v>2.6601274061010005</v>
      </c>
      <c r="T5">
        <v>18</v>
      </c>
      <c r="U5">
        <v>1978</v>
      </c>
      <c r="V5">
        <v>837000000000</v>
      </c>
      <c r="W5" s="42">
        <v>1.0239806037336563</v>
      </c>
      <c r="X5">
        <v>18</v>
      </c>
      <c r="Y5">
        <v>1977</v>
      </c>
      <c r="Z5">
        <v>2740000000000</v>
      </c>
      <c r="AA5" s="42">
        <v>1.7759442203964446</v>
      </c>
      <c r="AB5">
        <v>18</v>
      </c>
      <c r="AC5">
        <v>1977</v>
      </c>
      <c r="AD5">
        <v>2740000000000</v>
      </c>
      <c r="AE5" s="42">
        <v>1.6687779529861622</v>
      </c>
      <c r="AF5">
        <v>18</v>
      </c>
      <c r="AG5">
        <v>1977</v>
      </c>
      <c r="AH5">
        <v>2740000000000</v>
      </c>
      <c r="AI5" s="42">
        <v>1.7285905621480322</v>
      </c>
      <c r="AJ5">
        <v>18</v>
      </c>
      <c r="AK5">
        <v>1977</v>
      </c>
      <c r="AL5">
        <v>2740000000000</v>
      </c>
      <c r="AM5" s="42">
        <v>2.1514649159681114</v>
      </c>
      <c r="AN5">
        <v>18</v>
      </c>
      <c r="AO5">
        <v>1977</v>
      </c>
      <c r="AP5">
        <v>2740000000000</v>
      </c>
      <c r="AQ5" s="42">
        <v>1.974657210775145</v>
      </c>
      <c r="AR5">
        <v>18</v>
      </c>
      <c r="AS5">
        <v>1977</v>
      </c>
      <c r="AT5">
        <v>2740000000000</v>
      </c>
      <c r="AU5" s="42">
        <v>1.974657210775145</v>
      </c>
      <c r="AV5">
        <v>18</v>
      </c>
      <c r="AW5">
        <v>1977</v>
      </c>
      <c r="AX5">
        <v>2740000000000</v>
      </c>
      <c r="AY5" s="42">
        <v>1.8145628555112767</v>
      </c>
      <c r="AZ5">
        <v>18</v>
      </c>
      <c r="BA5">
        <v>1977</v>
      </c>
      <c r="BB5">
        <v>2740000000000</v>
      </c>
      <c r="BC5" s="42">
        <v>1.8094600624477006</v>
      </c>
      <c r="BD5">
        <v>18</v>
      </c>
      <c r="BE5">
        <v>1977</v>
      </c>
      <c r="BF5">
        <v>2740000000000</v>
      </c>
      <c r="BG5" s="42">
        <v>1.7633422822773666</v>
      </c>
      <c r="BH5">
        <v>18</v>
      </c>
      <c r="BI5">
        <v>1977</v>
      </c>
      <c r="BJ5">
        <v>2740000000000</v>
      </c>
      <c r="BK5" s="42">
        <v>2.0039401170429385</v>
      </c>
      <c r="BL5">
        <v>18</v>
      </c>
      <c r="BM5">
        <v>1977</v>
      </c>
      <c r="BN5">
        <v>2740000000000</v>
      </c>
      <c r="BO5" s="42">
        <v>1.6978912733850078</v>
      </c>
      <c r="BP5">
        <v>18</v>
      </c>
      <c r="BQ5">
        <v>1977</v>
      </c>
      <c r="BR5">
        <v>2740000000000</v>
      </c>
      <c r="BS5" s="42">
        <v>2.6247887010337037</v>
      </c>
      <c r="BT5">
        <v>18</v>
      </c>
      <c r="BU5">
        <v>1977</v>
      </c>
      <c r="BV5">
        <v>2740000000000</v>
      </c>
      <c r="BW5" s="42">
        <v>1.9920253810071518</v>
      </c>
      <c r="BX5">
        <v>18</v>
      </c>
      <c r="BY5">
        <v>1977</v>
      </c>
      <c r="BZ5">
        <v>2740000000000</v>
      </c>
      <c r="CA5" s="42">
        <v>2.0873941137915559</v>
      </c>
      <c r="CB5">
        <v>18</v>
      </c>
      <c r="CC5">
        <v>1977</v>
      </c>
      <c r="CD5">
        <v>2740000000000</v>
      </c>
      <c r="CE5" s="42">
        <v>2.5402341587556858</v>
      </c>
      <c r="CF5">
        <v>18</v>
      </c>
      <c r="CG5">
        <v>1977</v>
      </c>
      <c r="CH5">
        <v>2740000000000</v>
      </c>
      <c r="CI5" s="42">
        <v>0.91879445262644022</v>
      </c>
      <c r="CJ5">
        <v>18</v>
      </c>
      <c r="CK5">
        <v>1977</v>
      </c>
      <c r="CL5">
        <v>2740000000000</v>
      </c>
      <c r="CM5" s="42">
        <v>0.49020894717613994</v>
      </c>
      <c r="CN5">
        <v>18</v>
      </c>
    </row>
    <row r="6" spans="2:92" ht="15.75" thickTop="1">
      <c r="B6">
        <v>-5.2540822480619802E-2</v>
      </c>
      <c r="C6" s="45">
        <v>8.9803257968576661E-2</v>
      </c>
      <c r="D6">
        <v>1.7759442203964446</v>
      </c>
      <c r="E6">
        <v>1978</v>
      </c>
      <c r="F6">
        <v>837000000000</v>
      </c>
      <c r="G6">
        <v>2.1312935544762901</v>
      </c>
      <c r="H6">
        <v>22.346156237168756</v>
      </c>
      <c r="I6">
        <v>1982</v>
      </c>
      <c r="J6">
        <v>952000000000</v>
      </c>
      <c r="K6">
        <v>1.6737383530420153</v>
      </c>
      <c r="L6">
        <v>22.345184143998441</v>
      </c>
      <c r="M6">
        <v>1982</v>
      </c>
      <c r="N6">
        <v>952000000000</v>
      </c>
      <c r="O6">
        <v>1.2293872567369348</v>
      </c>
      <c r="P6">
        <v>21.492260537713396</v>
      </c>
      <c r="Q6">
        <v>1982</v>
      </c>
      <c r="R6">
        <v>952000000000</v>
      </c>
      <c r="S6">
        <v>3.088261908326551</v>
      </c>
      <c r="T6">
        <v>20.897012008667417</v>
      </c>
      <c r="U6">
        <v>1982</v>
      </c>
      <c r="V6">
        <v>952000000000</v>
      </c>
      <c r="W6">
        <v>1.2213943691985456</v>
      </c>
      <c r="X6">
        <v>21.470229577993337</v>
      </c>
      <c r="Y6">
        <v>1982</v>
      </c>
      <c r="Z6">
        <v>952000000000</v>
      </c>
      <c r="AA6">
        <v>2.1968361618388492</v>
      </c>
      <c r="AB6">
        <v>22.265930685746468</v>
      </c>
      <c r="AC6">
        <v>1978</v>
      </c>
      <c r="AD6">
        <v>837000000000</v>
      </c>
      <c r="AE6">
        <v>2.0713301527555927</v>
      </c>
      <c r="AF6">
        <v>22.342063354135071</v>
      </c>
      <c r="AG6">
        <v>1978</v>
      </c>
      <c r="AH6">
        <v>837000000000</v>
      </c>
      <c r="AI6">
        <v>2.1429348039806833</v>
      </c>
      <c r="AJ6">
        <v>22.31461128870205</v>
      </c>
      <c r="AK6">
        <v>1978</v>
      </c>
      <c r="AL6">
        <v>837000000000</v>
      </c>
      <c r="AM6">
        <v>2.266258480681433</v>
      </c>
      <c r="AN6">
        <v>18.960408022228894</v>
      </c>
      <c r="AO6">
        <v>1978</v>
      </c>
      <c r="AP6">
        <v>837000000000</v>
      </c>
      <c r="AQ6">
        <v>2.0775567047149295</v>
      </c>
      <c r="AR6">
        <v>18.937980972499549</v>
      </c>
      <c r="AS6">
        <v>1978</v>
      </c>
      <c r="AT6">
        <v>837000000000</v>
      </c>
      <c r="AU6">
        <v>2.0775567047149295</v>
      </c>
      <c r="AV6">
        <v>18.937980972499549</v>
      </c>
      <c r="AW6">
        <v>1978</v>
      </c>
      <c r="AX6">
        <v>837000000000</v>
      </c>
      <c r="AY6">
        <v>2.2115787176707293</v>
      </c>
      <c r="AZ6">
        <v>21.938295935665774</v>
      </c>
      <c r="BA6">
        <v>1978</v>
      </c>
      <c r="BB6">
        <v>837000000000</v>
      </c>
      <c r="BC6">
        <v>2.2083767335162783</v>
      </c>
      <c r="BD6">
        <v>21.968310894643984</v>
      </c>
      <c r="BE6">
        <v>1978</v>
      </c>
      <c r="BF6">
        <v>837000000000</v>
      </c>
      <c r="BG6">
        <v>2.1757300875033607</v>
      </c>
      <c r="BH6">
        <v>22.209608405964765</v>
      </c>
      <c r="BI6">
        <v>1978</v>
      </c>
      <c r="BJ6">
        <v>837000000000</v>
      </c>
      <c r="BK6">
        <v>2.3005144978978151</v>
      </c>
      <c r="BL6">
        <v>20.663921346744214</v>
      </c>
      <c r="BM6">
        <v>1978</v>
      </c>
      <c r="BN6">
        <v>837000000000</v>
      </c>
      <c r="BO6">
        <v>2.1078337803963336</v>
      </c>
      <c r="BP6">
        <v>22.345958567472206</v>
      </c>
      <c r="BQ6">
        <v>1978</v>
      </c>
      <c r="BR6">
        <v>837000000000</v>
      </c>
      <c r="BS6">
        <v>2.8601069462452173</v>
      </c>
      <c r="BT6">
        <v>19.613740722115697</v>
      </c>
      <c r="BU6">
        <v>1978</v>
      </c>
      <c r="BV6">
        <v>837000000000</v>
      </c>
      <c r="BW6">
        <v>2.4133186622769429</v>
      </c>
      <c r="BX6">
        <v>21.806818494964254</v>
      </c>
      <c r="BY6">
        <v>1978</v>
      </c>
      <c r="BZ6">
        <v>837000000000</v>
      </c>
      <c r="CA6">
        <v>2.5141620103370919</v>
      </c>
      <c r="CB6">
        <v>21.680101465777508</v>
      </c>
      <c r="CC6">
        <v>1978</v>
      </c>
      <c r="CD6">
        <v>837000000000</v>
      </c>
      <c r="CE6">
        <v>2.9180177153542104</v>
      </c>
      <c r="CF6">
        <v>20.676959521757009</v>
      </c>
      <c r="CG6">
        <v>1978</v>
      </c>
      <c r="CH6">
        <v>837000000000</v>
      </c>
      <c r="CI6">
        <v>1.05805556016373</v>
      </c>
      <c r="CJ6">
        <v>20.728248879284845</v>
      </c>
      <c r="CK6">
        <v>1978</v>
      </c>
      <c r="CL6">
        <v>837000000000</v>
      </c>
      <c r="CM6">
        <v>0.5810474030238133</v>
      </c>
      <c r="CN6">
        <v>21.335500534368265</v>
      </c>
    </row>
    <row r="7" spans="2:92">
      <c r="B7">
        <v>-4.9545578442043277E-2</v>
      </c>
      <c r="C7" s="45">
        <v>8.4844007948790948E-2</v>
      </c>
      <c r="D7">
        <v>1.6687779529861622</v>
      </c>
      <c r="E7">
        <v>1982</v>
      </c>
      <c r="F7">
        <v>952000000000</v>
      </c>
      <c r="G7" t="s">
        <v>76</v>
      </c>
      <c r="H7">
        <f>TINV(0.0455,H5)</f>
        <v>2.1404966268123262</v>
      </c>
      <c r="I7">
        <v>1985</v>
      </c>
      <c r="J7">
        <v>648000000000</v>
      </c>
      <c r="K7" t="s">
        <v>76</v>
      </c>
      <c r="L7">
        <f>TINV(0.0455,L5)</f>
        <v>2.1488523057138362</v>
      </c>
      <c r="M7">
        <v>1985</v>
      </c>
      <c r="N7">
        <v>648000000000</v>
      </c>
      <c r="O7" t="s">
        <v>76</v>
      </c>
      <c r="P7">
        <f>TINV(0.0455,P5)</f>
        <v>2.1488523057138362</v>
      </c>
      <c r="Q7">
        <v>1985</v>
      </c>
      <c r="R7">
        <v>648000000000</v>
      </c>
      <c r="S7" t="s">
        <v>76</v>
      </c>
      <c r="T7">
        <f>TINV(0.0455,T5)</f>
        <v>2.1488523057138362</v>
      </c>
      <c r="U7">
        <v>1985</v>
      </c>
      <c r="V7">
        <v>648000000000</v>
      </c>
      <c r="W7" t="s">
        <v>76</v>
      </c>
      <c r="X7">
        <f>TINV(0.0455,X5)</f>
        <v>2.1488523057138362</v>
      </c>
      <c r="Y7">
        <v>1985</v>
      </c>
      <c r="Z7">
        <v>648000000000</v>
      </c>
      <c r="AA7" t="s">
        <v>76</v>
      </c>
      <c r="AB7">
        <f>TINV(0.0455,AB5)</f>
        <v>2.1488523057138362</v>
      </c>
      <c r="AC7">
        <v>1985</v>
      </c>
      <c r="AD7">
        <v>648000000000</v>
      </c>
      <c r="AE7" t="s">
        <v>76</v>
      </c>
      <c r="AF7">
        <f>TINV(0.0455,AF5)</f>
        <v>2.1488523057138362</v>
      </c>
      <c r="AG7">
        <v>1982</v>
      </c>
      <c r="AH7">
        <v>952000000000</v>
      </c>
      <c r="AI7" t="s">
        <v>76</v>
      </c>
      <c r="AJ7">
        <f>TINV(0.0455,AJ5)</f>
        <v>2.1488523057138362</v>
      </c>
      <c r="AK7">
        <v>1982</v>
      </c>
      <c r="AL7">
        <v>952000000000</v>
      </c>
      <c r="AM7" t="s">
        <v>76</v>
      </c>
      <c r="AN7">
        <f>TINV(0.0455,AN5)</f>
        <v>2.1488523057138362</v>
      </c>
      <c r="AO7">
        <v>1982</v>
      </c>
      <c r="AP7">
        <v>952000000000</v>
      </c>
      <c r="AQ7" t="s">
        <v>76</v>
      </c>
      <c r="AR7">
        <f>TINV(0.0455,AR5)</f>
        <v>2.1488523057138362</v>
      </c>
      <c r="AS7">
        <v>1982</v>
      </c>
      <c r="AT7">
        <v>952000000000</v>
      </c>
      <c r="AU7" t="s">
        <v>76</v>
      </c>
      <c r="AV7">
        <f>TINV(0.0455,AV5)</f>
        <v>2.1488523057138362</v>
      </c>
      <c r="AW7">
        <v>1982</v>
      </c>
      <c r="AX7">
        <v>952000000000</v>
      </c>
      <c r="AY7" t="s">
        <v>76</v>
      </c>
      <c r="AZ7">
        <f>TINV(0.0455,AZ5)</f>
        <v>2.1488523057138362</v>
      </c>
      <c r="BA7">
        <v>1982</v>
      </c>
      <c r="BB7">
        <v>952000000000</v>
      </c>
      <c r="BC7" t="s">
        <v>76</v>
      </c>
      <c r="BD7">
        <f>TINV(0.0455,BD5)</f>
        <v>2.1488523057138362</v>
      </c>
      <c r="BE7">
        <v>1982</v>
      </c>
      <c r="BF7">
        <v>952000000000</v>
      </c>
      <c r="BG7" t="s">
        <v>76</v>
      </c>
      <c r="BH7">
        <f>TINV(0.0455,BH5)</f>
        <v>2.1488523057138362</v>
      </c>
      <c r="BI7">
        <v>1982</v>
      </c>
      <c r="BJ7">
        <v>952000000000</v>
      </c>
      <c r="BK7" t="s">
        <v>76</v>
      </c>
      <c r="BL7">
        <f>TINV(0.0455,BL5)</f>
        <v>2.1488523057138362</v>
      </c>
      <c r="BM7">
        <v>1982</v>
      </c>
      <c r="BN7">
        <v>952000000000</v>
      </c>
      <c r="BO7" t="s">
        <v>76</v>
      </c>
      <c r="BP7">
        <f>TINV(0.0455,BP5)</f>
        <v>2.1488523057138362</v>
      </c>
      <c r="BQ7">
        <v>1982</v>
      </c>
      <c r="BR7">
        <v>952000000000</v>
      </c>
      <c r="BS7" t="s">
        <v>76</v>
      </c>
      <c r="BT7">
        <f>TINV(0.0455,BT5)</f>
        <v>2.1488523057138362</v>
      </c>
      <c r="BU7">
        <v>1982</v>
      </c>
      <c r="BV7">
        <v>952000000000</v>
      </c>
      <c r="BW7" t="s">
        <v>76</v>
      </c>
      <c r="BX7">
        <f>TINV(0.0455,BX5)</f>
        <v>2.1488523057138362</v>
      </c>
      <c r="BY7">
        <v>1982</v>
      </c>
      <c r="BZ7">
        <v>952000000000</v>
      </c>
      <c r="CA7" t="s">
        <v>76</v>
      </c>
      <c r="CB7">
        <f>TINV(0.0455,CB5)</f>
        <v>2.1488523057138362</v>
      </c>
      <c r="CC7">
        <v>1982</v>
      </c>
      <c r="CD7">
        <v>952000000000</v>
      </c>
      <c r="CE7" t="s">
        <v>76</v>
      </c>
      <c r="CF7">
        <f>TINV(0.0455,CF5)</f>
        <v>2.1488523057138362</v>
      </c>
      <c r="CG7">
        <v>1982</v>
      </c>
      <c r="CH7">
        <v>952000000000</v>
      </c>
      <c r="CI7" t="s">
        <v>76</v>
      </c>
      <c r="CJ7">
        <f>TINV(0.0455,CJ5)</f>
        <v>2.1488523057138362</v>
      </c>
      <c r="CK7">
        <v>1982</v>
      </c>
      <c r="CL7">
        <v>952000000000</v>
      </c>
    </row>
    <row r="8" spans="2:92">
      <c r="B8">
        <v>-4.998320678618319E-2</v>
      </c>
      <c r="C8" s="45">
        <v>8.7618553221159481E-2</v>
      </c>
      <c r="D8">
        <v>1.7285905621480322</v>
      </c>
      <c r="E8">
        <v>1985</v>
      </c>
      <c r="F8">
        <v>648000000000</v>
      </c>
      <c r="G8" t="s">
        <v>77</v>
      </c>
      <c r="H8">
        <f>H7*G3</f>
        <v>7.9236123595003052E-2</v>
      </c>
      <c r="I8">
        <v>1985</v>
      </c>
      <c r="J8">
        <v>128000000000</v>
      </c>
      <c r="K8" t="s">
        <v>77</v>
      </c>
      <c r="L8">
        <f>L7*K3</f>
        <v>9.1241946534657239E-2</v>
      </c>
      <c r="M8">
        <v>1985</v>
      </c>
      <c r="N8">
        <v>128000000000</v>
      </c>
      <c r="O8" t="s">
        <v>77</v>
      </c>
      <c r="P8">
        <f>P7*O3</f>
        <v>8.4152710324776156E-2</v>
      </c>
      <c r="Q8">
        <v>1985</v>
      </c>
      <c r="R8">
        <v>128000000000</v>
      </c>
      <c r="S8" t="s">
        <v>77</v>
      </c>
      <c r="T8">
        <f>T7*S3</f>
        <v>8.2979183242680207E-2</v>
      </c>
      <c r="U8">
        <v>1985</v>
      </c>
      <c r="V8">
        <v>128000000000</v>
      </c>
      <c r="W8" t="s">
        <v>77</v>
      </c>
      <c r="X8">
        <f>X7*W3</f>
        <v>8.4109568275561111E-2</v>
      </c>
      <c r="Y8">
        <v>1985</v>
      </c>
      <c r="Z8">
        <v>128000000000</v>
      </c>
      <c r="AA8" t="s">
        <v>77</v>
      </c>
      <c r="AB8">
        <f>AB7*AA3</f>
        <v>8.472055129234031E-2</v>
      </c>
      <c r="AC8">
        <v>1985</v>
      </c>
      <c r="AD8">
        <v>128000000000</v>
      </c>
      <c r="AE8" t="s">
        <v>77</v>
      </c>
      <c r="AF8">
        <f>AF7*AE3</f>
        <v>8.2416125361398945E-2</v>
      </c>
      <c r="AG8">
        <v>1985</v>
      </c>
      <c r="AH8">
        <v>128000000000</v>
      </c>
      <c r="AI8" t="s">
        <v>77</v>
      </c>
      <c r="AJ8">
        <f>AJ7*AI3</f>
        <v>8.1692956533051739E-2</v>
      </c>
      <c r="AK8">
        <v>1985</v>
      </c>
      <c r="AL8">
        <v>648000000000</v>
      </c>
      <c r="AM8" t="s">
        <v>77</v>
      </c>
      <c r="AN8">
        <f>AN7*AM3</f>
        <v>7.5303262145887742E-2</v>
      </c>
      <c r="AO8">
        <v>1985</v>
      </c>
      <c r="AP8">
        <v>648000000000</v>
      </c>
      <c r="AQ8" t="s">
        <v>77</v>
      </c>
      <c r="AR8">
        <f>AR7*AQ3</f>
        <v>7.5238979606225359E-2</v>
      </c>
      <c r="AS8">
        <v>1985</v>
      </c>
      <c r="AT8">
        <v>648000000000</v>
      </c>
      <c r="AU8" t="s">
        <v>77</v>
      </c>
      <c r="AV8">
        <f>AV7*AU3</f>
        <v>7.5238979606225359E-2</v>
      </c>
      <c r="AW8">
        <v>1985</v>
      </c>
      <c r="AX8">
        <v>648000000000</v>
      </c>
      <c r="AY8" t="s">
        <v>77</v>
      </c>
      <c r="AZ8">
        <f>AZ7*AY3</f>
        <v>8.1057909637824804E-2</v>
      </c>
      <c r="BA8">
        <v>1985</v>
      </c>
      <c r="BB8">
        <v>648000000000</v>
      </c>
      <c r="BC8" t="s">
        <v>77</v>
      </c>
      <c r="BD8">
        <f>BD7*BC3</f>
        <v>8.1113340521022564E-2</v>
      </c>
      <c r="BE8">
        <v>1985</v>
      </c>
      <c r="BF8">
        <v>648000000000</v>
      </c>
      <c r="BG8" t="s">
        <v>77</v>
      </c>
      <c r="BH8">
        <f>BH7*BG3</f>
        <v>8.1557593951570806E-2</v>
      </c>
      <c r="BI8">
        <v>1985</v>
      </c>
      <c r="BJ8">
        <v>648000000000</v>
      </c>
      <c r="BK8" t="s">
        <v>77</v>
      </c>
      <c r="BL8">
        <f>BL7*BK3</f>
        <v>7.8668401297611351E-2</v>
      </c>
      <c r="BM8">
        <v>1985</v>
      </c>
      <c r="BN8">
        <v>648000000000</v>
      </c>
      <c r="BO8" t="s">
        <v>77</v>
      </c>
      <c r="BP8">
        <f>BP7*BO3</f>
        <v>8.2269891127766032E-2</v>
      </c>
      <c r="BQ8">
        <v>1985</v>
      </c>
      <c r="BR8">
        <v>648000000000</v>
      </c>
      <c r="BS8" t="s">
        <v>77</v>
      </c>
      <c r="BT8">
        <f>BT7*BS3</f>
        <v>7.7440749706352049E-2</v>
      </c>
      <c r="BU8">
        <v>1985</v>
      </c>
      <c r="BV8">
        <v>648000000000</v>
      </c>
      <c r="BW8" t="s">
        <v>77</v>
      </c>
      <c r="BX8">
        <f>BX7*BW3</f>
        <v>8.1655508592380896E-2</v>
      </c>
      <c r="BY8">
        <v>1985</v>
      </c>
      <c r="BZ8">
        <v>648000000000</v>
      </c>
      <c r="CA8" t="s">
        <v>77</v>
      </c>
      <c r="CB8">
        <f>CB7*CA3</f>
        <v>8.1909976519490724E-2</v>
      </c>
      <c r="CC8">
        <v>1985</v>
      </c>
      <c r="CD8">
        <v>648000000000</v>
      </c>
      <c r="CE8" t="s">
        <v>77</v>
      </c>
      <c r="CF8">
        <f>CF7*CE3</f>
        <v>8.0585292833149039E-2</v>
      </c>
      <c r="CG8">
        <v>1985</v>
      </c>
      <c r="CH8">
        <v>648000000000</v>
      </c>
      <c r="CI8" t="s">
        <v>77</v>
      </c>
      <c r="CJ8">
        <f>CJ7*CI3</f>
        <v>8.2240378732454406E-2</v>
      </c>
      <c r="CK8">
        <v>1985</v>
      </c>
      <c r="CL8">
        <v>648000000000</v>
      </c>
    </row>
    <row r="9" spans="2:92">
      <c r="B9">
        <v>-5.1401330160504972E-2</v>
      </c>
      <c r="C9" s="45">
        <v>0.10676469055424755</v>
      </c>
      <c r="D9">
        <v>2.1514649159681114</v>
      </c>
      <c r="E9">
        <v>1985</v>
      </c>
      <c r="F9">
        <v>128000000000</v>
      </c>
      <c r="G9" t="s">
        <v>78</v>
      </c>
      <c r="H9">
        <f>G2+H8</f>
        <v>1.0306256545204437</v>
      </c>
      <c r="I9">
        <v>1986</v>
      </c>
      <c r="J9">
        <v>121000000000</v>
      </c>
      <c r="K9" t="s">
        <v>78</v>
      </c>
      <c r="L9">
        <f>K2+L8</f>
        <v>1.0431343176607752</v>
      </c>
      <c r="M9">
        <v>1986</v>
      </c>
      <c r="N9">
        <v>121000000000</v>
      </c>
      <c r="O9" t="s">
        <v>78</v>
      </c>
      <c r="P9">
        <f>O2+P8</f>
        <v>1.0451943407326132</v>
      </c>
      <c r="Q9">
        <v>1986</v>
      </c>
      <c r="R9">
        <v>121000000000</v>
      </c>
      <c r="S9" t="s">
        <v>78</v>
      </c>
      <c r="T9">
        <f>S2+T8</f>
        <v>1.0219399175170214</v>
      </c>
      <c r="U9">
        <v>1986</v>
      </c>
      <c r="V9">
        <v>121000000000</v>
      </c>
      <c r="W9" t="s">
        <v>78</v>
      </c>
      <c r="X9">
        <f>W2+X8</f>
        <v>1.0452755539024974</v>
      </c>
      <c r="Y9">
        <v>1986</v>
      </c>
      <c r="Z9">
        <v>121000000000</v>
      </c>
      <c r="AA9" t="s">
        <v>78</v>
      </c>
      <c r="AB9">
        <f>AA2+AB8</f>
        <v>1.0335361385516195</v>
      </c>
      <c r="AC9">
        <v>1986</v>
      </c>
      <c r="AD9">
        <v>121000000000</v>
      </c>
      <c r="AE9" t="s">
        <v>78</v>
      </c>
      <c r="AF9">
        <f>AE2+AF8</f>
        <v>1.0340779072479871</v>
      </c>
      <c r="AG9">
        <v>1986</v>
      </c>
      <c r="AH9">
        <v>121000000000</v>
      </c>
      <c r="AI9" t="s">
        <v>78</v>
      </c>
      <c r="AJ9">
        <f>AI2+AJ8</f>
        <v>1.03293835536701</v>
      </c>
      <c r="AK9">
        <v>1986</v>
      </c>
      <c r="AL9">
        <v>121000000000</v>
      </c>
      <c r="AM9" t="s">
        <v>78</v>
      </c>
      <c r="AN9">
        <f>AM2+AN8</f>
        <v>1.0252006337054522</v>
      </c>
      <c r="AO9">
        <v>1985</v>
      </c>
      <c r="AP9">
        <v>128000000000</v>
      </c>
      <c r="AQ9" t="s">
        <v>78</v>
      </c>
      <c r="AR9">
        <f>AQ2+AR8</f>
        <v>1.0272278494709111</v>
      </c>
      <c r="AS9">
        <v>1985</v>
      </c>
      <c r="AT9">
        <v>128000000000</v>
      </c>
      <c r="AU9" t="s">
        <v>78</v>
      </c>
      <c r="AV9">
        <f>AU2+AV8</f>
        <v>1.0272278494709111</v>
      </c>
      <c r="AW9">
        <v>1985</v>
      </c>
      <c r="AX9">
        <v>128000000000</v>
      </c>
      <c r="AY9" t="s">
        <v>78</v>
      </c>
      <c r="AZ9">
        <f>AY2+AZ8</f>
        <v>1.0315142983554468</v>
      </c>
      <c r="BA9">
        <v>1985</v>
      </c>
      <c r="BB9">
        <v>128000000000</v>
      </c>
      <c r="BC9" t="s">
        <v>78</v>
      </c>
      <c r="BD9">
        <f>BC2+BD8</f>
        <v>1.0316047043485634</v>
      </c>
      <c r="BE9">
        <v>1985</v>
      </c>
      <c r="BF9">
        <v>128000000000</v>
      </c>
      <c r="BG9" t="s">
        <v>78</v>
      </c>
      <c r="BH9">
        <f>BG2+BH8</f>
        <v>1.0324070869020372</v>
      </c>
      <c r="BI9">
        <v>1985</v>
      </c>
      <c r="BJ9">
        <v>128000000000</v>
      </c>
      <c r="BK9" t="s">
        <v>78</v>
      </c>
      <c r="BL9">
        <f>BK2+BL8</f>
        <v>1.0281637759002271</v>
      </c>
      <c r="BM9">
        <v>1985</v>
      </c>
      <c r="BN9">
        <v>128000000000</v>
      </c>
      <c r="BO9" t="s">
        <v>78</v>
      </c>
      <c r="BP9">
        <f>BO2+BP8</f>
        <v>1.0336066023474761</v>
      </c>
      <c r="BQ9">
        <v>1985</v>
      </c>
      <c r="BR9">
        <v>128000000000</v>
      </c>
      <c r="BS9" t="s">
        <v>78</v>
      </c>
      <c r="BT9">
        <f>BS2+BT8</f>
        <v>1.0207263368273574</v>
      </c>
      <c r="BU9">
        <v>1985</v>
      </c>
      <c r="BV9">
        <v>128000000000</v>
      </c>
      <c r="BW9" t="s">
        <v>78</v>
      </c>
      <c r="BX9">
        <f>BW2+BX8</f>
        <v>1.0294360577381587</v>
      </c>
      <c r="BY9">
        <v>1985</v>
      </c>
      <c r="BZ9">
        <v>128000000000</v>
      </c>
      <c r="CA9" t="s">
        <v>78</v>
      </c>
      <c r="CB9">
        <f>CA2+CB8</f>
        <v>1.0283267863767516</v>
      </c>
      <c r="CC9">
        <v>1985</v>
      </c>
      <c r="CD9">
        <v>128000000000</v>
      </c>
      <c r="CE9" t="s">
        <v>78</v>
      </c>
      <c r="CF9">
        <f>CE2+CF8</f>
        <v>1.0225660887687416</v>
      </c>
      <c r="CG9">
        <v>1985</v>
      </c>
      <c r="CH9">
        <v>128000000000</v>
      </c>
      <c r="CI9" t="s">
        <v>78</v>
      </c>
      <c r="CJ9">
        <f>CI2+CJ8</f>
        <v>1.0462201855313975</v>
      </c>
      <c r="CK9">
        <v>1985</v>
      </c>
      <c r="CL9">
        <v>128000000000</v>
      </c>
    </row>
    <row r="10" spans="2:92">
      <c r="B10">
        <v>-4.9201935577723108E-2</v>
      </c>
      <c r="C10" s="45">
        <v>9.8858127573269922E-2</v>
      </c>
      <c r="D10">
        <v>1.974657210775145</v>
      </c>
      <c r="E10">
        <v>1986</v>
      </c>
      <c r="F10">
        <v>121000000000</v>
      </c>
      <c r="G10" t="s">
        <v>79</v>
      </c>
      <c r="H10">
        <f>G2-H8</f>
        <v>0.87215340733043756</v>
      </c>
      <c r="I10">
        <v>1986</v>
      </c>
      <c r="J10">
        <v>121000000000</v>
      </c>
      <c r="K10" t="s">
        <v>79</v>
      </c>
      <c r="L10">
        <f>K2-L8</f>
        <v>0.86065042459146079</v>
      </c>
      <c r="M10">
        <v>1986</v>
      </c>
      <c r="N10">
        <v>121000000000</v>
      </c>
      <c r="O10" t="s">
        <v>79</v>
      </c>
      <c r="P10">
        <f>O2-P8</f>
        <v>0.87688892008306096</v>
      </c>
      <c r="Q10">
        <v>1986</v>
      </c>
      <c r="R10">
        <v>121000000000</v>
      </c>
      <c r="S10" t="s">
        <v>79</v>
      </c>
      <c r="T10">
        <f>S2-T8</f>
        <v>0.85598155103166096</v>
      </c>
      <c r="U10">
        <v>1986</v>
      </c>
      <c r="V10">
        <v>121000000000</v>
      </c>
      <c r="W10" t="s">
        <v>79</v>
      </c>
      <c r="X10">
        <f>W2-X8</f>
        <v>0.87705641735137507</v>
      </c>
      <c r="Y10">
        <v>1986</v>
      </c>
      <c r="Z10">
        <v>121000000000</v>
      </c>
      <c r="AA10" t="s">
        <v>79</v>
      </c>
      <c r="AB10">
        <f>AA2-AB8</f>
        <v>0.86409503596693882</v>
      </c>
      <c r="AC10">
        <v>1986</v>
      </c>
      <c r="AD10">
        <v>121000000000</v>
      </c>
      <c r="AE10" t="s">
        <v>79</v>
      </c>
      <c r="AF10">
        <f>AE2-AF8</f>
        <v>0.86924565652518926</v>
      </c>
      <c r="AG10">
        <v>1986</v>
      </c>
      <c r="AH10">
        <v>121000000000</v>
      </c>
      <c r="AI10" t="s">
        <v>79</v>
      </c>
      <c r="AJ10">
        <f>AI2-AJ8</f>
        <v>0.86955244230090656</v>
      </c>
      <c r="AK10">
        <v>1986</v>
      </c>
      <c r="AL10">
        <v>121000000000</v>
      </c>
      <c r="AM10" t="s">
        <v>79</v>
      </c>
      <c r="AN10">
        <f>AM2-AN8</f>
        <v>0.87459410941367677</v>
      </c>
      <c r="AO10">
        <v>1986</v>
      </c>
      <c r="AP10">
        <v>121000000000</v>
      </c>
      <c r="AQ10" t="s">
        <v>79</v>
      </c>
      <c r="AR10">
        <f>AQ2-AR8</f>
        <v>0.8767498902584604</v>
      </c>
      <c r="AS10">
        <v>1986</v>
      </c>
      <c r="AT10">
        <v>121000000000</v>
      </c>
      <c r="AU10" t="s">
        <v>79</v>
      </c>
      <c r="AV10">
        <f>AU2-AV8</f>
        <v>0.8767498902584604</v>
      </c>
      <c r="AW10">
        <v>1986</v>
      </c>
      <c r="AX10">
        <v>121000000000</v>
      </c>
      <c r="AY10" t="s">
        <v>79</v>
      </c>
      <c r="AZ10">
        <f>AY2-AZ8</f>
        <v>0.86939847907979717</v>
      </c>
      <c r="BA10">
        <v>1986</v>
      </c>
      <c r="BB10">
        <v>121000000000</v>
      </c>
      <c r="BC10" t="s">
        <v>79</v>
      </c>
      <c r="BD10">
        <f>BC2-BD8</f>
        <v>0.86937802330651837</v>
      </c>
      <c r="BE10">
        <v>1986</v>
      </c>
      <c r="BF10">
        <v>121000000000</v>
      </c>
      <c r="BG10" t="s">
        <v>79</v>
      </c>
      <c r="BH10">
        <f>BG2-BH8</f>
        <v>0.86929189899889558</v>
      </c>
      <c r="BI10">
        <v>1986</v>
      </c>
      <c r="BJ10">
        <v>121000000000</v>
      </c>
      <c r="BK10" t="s">
        <v>79</v>
      </c>
      <c r="BL10">
        <f>BK2-BL8</f>
        <v>0.87082697330500436</v>
      </c>
      <c r="BM10">
        <v>1986</v>
      </c>
      <c r="BN10">
        <v>121000000000</v>
      </c>
      <c r="BO10" t="s">
        <v>79</v>
      </c>
      <c r="BP10">
        <f>BO2-BP8</f>
        <v>0.86906682009194403</v>
      </c>
      <c r="BQ10">
        <v>1986</v>
      </c>
      <c r="BR10">
        <v>121000000000</v>
      </c>
      <c r="BS10" t="s">
        <v>79</v>
      </c>
      <c r="BT10">
        <f>BS2-BT8</f>
        <v>0.86584483741465323</v>
      </c>
      <c r="BU10">
        <v>1986</v>
      </c>
      <c r="BV10">
        <v>121000000000</v>
      </c>
      <c r="BW10" t="s">
        <v>79</v>
      </c>
      <c r="BX10">
        <f>BW2-BX8</f>
        <v>0.8661250405533969</v>
      </c>
      <c r="BY10">
        <v>1986</v>
      </c>
      <c r="BZ10">
        <v>121000000000</v>
      </c>
      <c r="CA10" t="s">
        <v>79</v>
      </c>
      <c r="CB10">
        <f>CA2-CB8</f>
        <v>0.86450683333777001</v>
      </c>
      <c r="CC10">
        <v>1986</v>
      </c>
      <c r="CD10">
        <v>121000000000</v>
      </c>
      <c r="CE10" t="s">
        <v>79</v>
      </c>
      <c r="CF10">
        <f>CE2-CF8</f>
        <v>0.8613955031024435</v>
      </c>
      <c r="CG10">
        <v>1986</v>
      </c>
      <c r="CH10">
        <v>121000000000</v>
      </c>
      <c r="CI10" t="s">
        <v>79</v>
      </c>
      <c r="CJ10">
        <f>CI2-CJ8</f>
        <v>0.88173942806648864</v>
      </c>
      <c r="CK10">
        <v>1986</v>
      </c>
      <c r="CL10">
        <v>121000000000</v>
      </c>
    </row>
    <row r="11" spans="2:92">
      <c r="B11">
        <v>-4.9201935577723108E-2</v>
      </c>
      <c r="C11" s="45">
        <v>9.8858127573269922E-2</v>
      </c>
      <c r="D11">
        <v>1.974657210775145</v>
      </c>
      <c r="E11">
        <v>1986</v>
      </c>
      <c r="F11">
        <v>121000000000</v>
      </c>
      <c r="G11" t="s">
        <v>80</v>
      </c>
      <c r="H11" s="46">
        <f>LN(G2)</f>
        <v>-4.9831698906764331E-2</v>
      </c>
      <c r="I11">
        <v>1987</v>
      </c>
      <c r="J11">
        <v>1300000000000</v>
      </c>
      <c r="K11" t="s">
        <v>80</v>
      </c>
      <c r="L11" s="46">
        <f>LN(K2)</f>
        <v>-4.9303306121822987E-2</v>
      </c>
      <c r="M11">
        <v>1987</v>
      </c>
      <c r="N11">
        <v>1300000000000</v>
      </c>
      <c r="O11" t="s">
        <v>80</v>
      </c>
      <c r="P11" s="46">
        <f>LN(O2)</f>
        <v>-3.9737551066838406E-2</v>
      </c>
      <c r="Q11">
        <v>1987</v>
      </c>
      <c r="R11">
        <v>1300000000000</v>
      </c>
      <c r="S11" t="s">
        <v>80</v>
      </c>
      <c r="T11" s="46">
        <f>LN(S2)</f>
        <v>-6.2981617182457789E-2</v>
      </c>
      <c r="U11">
        <v>1987</v>
      </c>
      <c r="V11">
        <v>1300000000000</v>
      </c>
      <c r="W11" t="s">
        <v>80</v>
      </c>
      <c r="X11" s="46">
        <f>LN(W2)</f>
        <v>-3.9608163150324831E-2</v>
      </c>
      <c r="Y11">
        <v>1987</v>
      </c>
      <c r="Z11">
        <v>1300000000000</v>
      </c>
      <c r="AA11" t="s">
        <v>80</v>
      </c>
      <c r="AB11" s="46">
        <f>LN(AA2)</f>
        <v>-5.2540822480619802E-2</v>
      </c>
      <c r="AC11">
        <v>1987</v>
      </c>
      <c r="AD11">
        <v>1300000000000</v>
      </c>
      <c r="AE11" t="s">
        <v>80</v>
      </c>
      <c r="AF11" s="46">
        <f>LN(AE2)</f>
        <v>-4.9545578442043277E-2</v>
      </c>
      <c r="AG11">
        <v>1987</v>
      </c>
      <c r="AH11">
        <v>1300000000000</v>
      </c>
      <c r="AI11" t="s">
        <v>80</v>
      </c>
      <c r="AJ11" s="46">
        <f>LN(AI2)</f>
        <v>-4.998320678618319E-2</v>
      </c>
      <c r="AK11">
        <v>1987</v>
      </c>
      <c r="AL11">
        <v>1300000000000</v>
      </c>
      <c r="AM11" t="s">
        <v>80</v>
      </c>
      <c r="AN11" s="46">
        <f>LN(AM2)</f>
        <v>-5.1401330160504972E-2</v>
      </c>
      <c r="AO11">
        <v>1987</v>
      </c>
      <c r="AP11">
        <v>1300000000000</v>
      </c>
      <c r="AQ11" t="s">
        <v>80</v>
      </c>
      <c r="AR11" s="46">
        <f>LN(AQ2)</f>
        <v>-4.9201935577723108E-2</v>
      </c>
      <c r="AS11">
        <v>1987</v>
      </c>
      <c r="AT11">
        <v>1300000000000</v>
      </c>
      <c r="AU11" t="s">
        <v>80</v>
      </c>
      <c r="AV11" s="46">
        <f>LN(AU2)</f>
        <v>-4.9201935577723108E-2</v>
      </c>
      <c r="AW11">
        <v>1986</v>
      </c>
      <c r="AX11">
        <v>121000000000</v>
      </c>
      <c r="AY11" t="s">
        <v>80</v>
      </c>
      <c r="AZ11" s="46">
        <f>LN(AY2)</f>
        <v>-5.081300057064974E-2</v>
      </c>
      <c r="BA11">
        <v>1986</v>
      </c>
      <c r="BB11">
        <v>121000000000</v>
      </c>
      <c r="BC11" t="s">
        <v>80</v>
      </c>
      <c r="BD11" s="46">
        <f>LN(BC2)</f>
        <v>-5.0776203020715893E-2</v>
      </c>
      <c r="BE11">
        <v>1986</v>
      </c>
      <c r="BF11">
        <v>121000000000</v>
      </c>
      <c r="BG11" t="s">
        <v>80</v>
      </c>
      <c r="BH11" s="46">
        <f>LN(BG2)</f>
        <v>-5.0399490843218639E-2</v>
      </c>
      <c r="BI11">
        <v>1986</v>
      </c>
      <c r="BJ11">
        <v>121000000000</v>
      </c>
      <c r="BK11" t="s">
        <v>80</v>
      </c>
      <c r="BL11" s="46">
        <f>LN(BK2)</f>
        <v>-5.1824620144910169E-2</v>
      </c>
      <c r="BM11">
        <v>1986</v>
      </c>
      <c r="BN11">
        <v>121000000000</v>
      </c>
      <c r="BO11" t="s">
        <v>80</v>
      </c>
      <c r="BP11" s="46">
        <f>LN(BO2)</f>
        <v>-4.9887218933318003E-2</v>
      </c>
      <c r="BQ11">
        <v>1986</v>
      </c>
      <c r="BR11">
        <v>121000000000</v>
      </c>
      <c r="BS11" t="s">
        <v>80</v>
      </c>
      <c r="BT11" s="46">
        <f>LN(BS2)</f>
        <v>-5.8386192653271683E-2</v>
      </c>
      <c r="BU11">
        <v>1986</v>
      </c>
      <c r="BV11">
        <v>121000000000</v>
      </c>
      <c r="BW11" t="s">
        <v>80</v>
      </c>
      <c r="BX11" s="46">
        <f>LN(BW2)</f>
        <v>-5.3632291767504572E-2</v>
      </c>
      <c r="BY11">
        <v>1986</v>
      </c>
      <c r="BZ11">
        <v>121000000000</v>
      </c>
      <c r="CA11" t="s">
        <v>80</v>
      </c>
      <c r="CB11" s="46">
        <f>LN(CA2)</f>
        <v>-5.507220458087736E-2</v>
      </c>
      <c r="CC11">
        <v>1986</v>
      </c>
      <c r="CD11">
        <v>121000000000</v>
      </c>
      <c r="CE11" t="s">
        <v>80</v>
      </c>
      <c r="CF11" s="46">
        <f>LN(CE2)</f>
        <v>-5.9770391093843758E-2</v>
      </c>
      <c r="CG11">
        <v>1986</v>
      </c>
      <c r="CH11">
        <v>121000000000</v>
      </c>
      <c r="CI11" t="s">
        <v>80</v>
      </c>
      <c r="CJ11" s="46">
        <f>LN(CI2)</f>
        <v>-3.6684931894990294E-2</v>
      </c>
      <c r="CK11">
        <v>1986</v>
      </c>
      <c r="CL11">
        <v>121000000000</v>
      </c>
    </row>
    <row r="12" spans="2:92">
      <c r="B12">
        <v>-5.081300057064974E-2</v>
      </c>
      <c r="C12" s="45">
        <v>9.1577233812481992E-2</v>
      </c>
      <c r="D12">
        <v>1.8145628555112767</v>
      </c>
      <c r="E12">
        <v>1987</v>
      </c>
      <c r="F12">
        <v>1300000000000</v>
      </c>
      <c r="G12" t="s">
        <v>81</v>
      </c>
      <c r="H12" s="46">
        <f>LN(H9)</f>
        <v>3.0166049402907291E-2</v>
      </c>
      <c r="I12">
        <v>1987</v>
      </c>
      <c r="J12">
        <v>1270000000000</v>
      </c>
      <c r="K12" t="s">
        <v>81</v>
      </c>
      <c r="L12" s="46">
        <f>LN(L9)</f>
        <v>4.2229947842984138E-2</v>
      </c>
      <c r="M12">
        <v>1987</v>
      </c>
      <c r="N12">
        <v>1270000000000</v>
      </c>
      <c r="O12" t="s">
        <v>81</v>
      </c>
      <c r="P12" s="46">
        <f>LN(P9)</f>
        <v>4.4202840119058215E-2</v>
      </c>
      <c r="Q12">
        <v>1987</v>
      </c>
      <c r="R12">
        <v>1270000000000</v>
      </c>
      <c r="S12" t="s">
        <v>81</v>
      </c>
      <c r="T12" s="46">
        <f>LN(T9)</f>
        <v>2.1702700931076253E-2</v>
      </c>
      <c r="U12">
        <v>1987</v>
      </c>
      <c r="V12">
        <v>1270000000000</v>
      </c>
      <c r="W12" t="s">
        <v>81</v>
      </c>
      <c r="X12" s="46">
        <f>LN(X9)</f>
        <v>4.4280538602192047E-2</v>
      </c>
      <c r="Y12">
        <v>1987</v>
      </c>
      <c r="Z12">
        <v>1270000000000</v>
      </c>
      <c r="AA12" t="s">
        <v>81</v>
      </c>
      <c r="AB12" s="46">
        <f>LN(AB9)</f>
        <v>3.2986066680375917E-2</v>
      </c>
      <c r="AC12">
        <v>1987</v>
      </c>
      <c r="AD12">
        <v>1270000000000</v>
      </c>
      <c r="AE12" t="s">
        <v>81</v>
      </c>
      <c r="AF12" s="46">
        <f>LN(AF9)</f>
        <v>3.3510118748862339E-2</v>
      </c>
      <c r="AG12">
        <v>1987</v>
      </c>
      <c r="AH12">
        <v>1270000000000</v>
      </c>
      <c r="AI12" t="s">
        <v>81</v>
      </c>
      <c r="AJ12" s="46">
        <f>LN(AJ9)</f>
        <v>3.2407513010303389E-2</v>
      </c>
      <c r="AK12">
        <v>1987</v>
      </c>
      <c r="AL12">
        <v>1270000000000</v>
      </c>
      <c r="AM12" t="s">
        <v>81</v>
      </c>
      <c r="AN12" s="46">
        <f>LN(AN9)</f>
        <v>2.4888333636199172E-2</v>
      </c>
      <c r="AO12">
        <v>1987</v>
      </c>
      <c r="AP12">
        <v>1270000000000</v>
      </c>
      <c r="AQ12" t="s">
        <v>81</v>
      </c>
      <c r="AR12" s="46">
        <f>LN(AR9)</f>
        <v>2.6863765609897412E-2</v>
      </c>
      <c r="AS12">
        <v>1987</v>
      </c>
      <c r="AT12">
        <v>1270000000000</v>
      </c>
      <c r="AU12" t="s">
        <v>81</v>
      </c>
      <c r="AV12" s="46">
        <f>LN(AV9)</f>
        <v>2.6863765609897412E-2</v>
      </c>
      <c r="AW12">
        <v>1987</v>
      </c>
      <c r="AX12">
        <v>1270000000000</v>
      </c>
      <c r="AY12" t="s">
        <v>81</v>
      </c>
      <c r="AZ12" s="46">
        <f>LN(AZ9)</f>
        <v>3.1027915144630356E-2</v>
      </c>
      <c r="BA12">
        <v>1987</v>
      </c>
      <c r="BB12">
        <v>1300000000000</v>
      </c>
      <c r="BC12" t="s">
        <v>81</v>
      </c>
      <c r="BD12" s="46">
        <f>LN(BD9)</f>
        <v>3.1115555259481686E-2</v>
      </c>
      <c r="BE12">
        <v>1987</v>
      </c>
      <c r="BF12">
        <v>1300000000000</v>
      </c>
      <c r="BG12" t="s">
        <v>81</v>
      </c>
      <c r="BH12" s="46">
        <f>LN(BH9)</f>
        <v>3.1893053331242045E-2</v>
      </c>
      <c r="BI12">
        <v>1987</v>
      </c>
      <c r="BJ12">
        <v>1300000000000</v>
      </c>
      <c r="BK12" t="s">
        <v>81</v>
      </c>
      <c r="BL12" s="46">
        <f>LN(BL9)</f>
        <v>2.7774469421715974E-2</v>
      </c>
      <c r="BM12">
        <v>1987</v>
      </c>
      <c r="BN12">
        <v>1300000000000</v>
      </c>
      <c r="BO12" t="s">
        <v>81</v>
      </c>
      <c r="BP12" s="46">
        <f>LN(BP9)</f>
        <v>3.3054241745880363E-2</v>
      </c>
      <c r="BQ12">
        <v>1987</v>
      </c>
      <c r="BR12">
        <v>1300000000000</v>
      </c>
      <c r="BS12" t="s">
        <v>81</v>
      </c>
      <c r="BT12" s="46">
        <f>LN(BT9)</f>
        <v>2.0514468805666236E-2</v>
      </c>
      <c r="BU12">
        <v>1987</v>
      </c>
      <c r="BV12">
        <v>1300000000000</v>
      </c>
      <c r="BW12" t="s">
        <v>81</v>
      </c>
      <c r="BX12" s="46">
        <f>LN(BX9)</f>
        <v>2.9011135540441449E-2</v>
      </c>
      <c r="BY12">
        <v>1987</v>
      </c>
      <c r="BZ12">
        <v>1300000000000</v>
      </c>
      <c r="CA12" t="s">
        <v>81</v>
      </c>
      <c r="CB12" s="46">
        <f>LN(CB9)</f>
        <v>2.7933002098554881E-2</v>
      </c>
      <c r="CC12">
        <v>1987</v>
      </c>
      <c r="CD12">
        <v>1300000000000</v>
      </c>
      <c r="CE12" t="s">
        <v>81</v>
      </c>
      <c r="CF12" s="46">
        <f>LN(CF9)</f>
        <v>2.2315241338757716E-2</v>
      </c>
      <c r="CG12">
        <v>1987</v>
      </c>
      <c r="CH12">
        <v>1300000000000</v>
      </c>
      <c r="CI12" t="s">
        <v>81</v>
      </c>
      <c r="CJ12" s="46">
        <f>LN(CJ9)</f>
        <v>4.5183845910279546E-2</v>
      </c>
      <c r="CK12">
        <v>1987</v>
      </c>
      <c r="CL12">
        <v>1300000000000</v>
      </c>
    </row>
    <row r="13" spans="2:92">
      <c r="B13">
        <v>-5.0776203020715893E-2</v>
      </c>
      <c r="C13" s="45">
        <v>9.134322978736048E-2</v>
      </c>
      <c r="D13">
        <v>1.8094600624477006</v>
      </c>
      <c r="E13">
        <v>1987</v>
      </c>
      <c r="F13">
        <v>1270000000000</v>
      </c>
      <c r="G13" t="s">
        <v>82</v>
      </c>
      <c r="H13" s="46">
        <f>LN(H10)</f>
        <v>-0.13678994470863512</v>
      </c>
      <c r="I13">
        <v>1987</v>
      </c>
      <c r="J13">
        <v>1000000000000</v>
      </c>
      <c r="K13" t="s">
        <v>82</v>
      </c>
      <c r="L13" s="46">
        <f>LN(L10)</f>
        <v>-0.15006686792661478</v>
      </c>
      <c r="M13">
        <v>1987</v>
      </c>
      <c r="N13">
        <v>1000000000000</v>
      </c>
      <c r="O13" t="s">
        <v>82</v>
      </c>
      <c r="P13" s="46">
        <f>LN(P10)</f>
        <v>-0.13137495360216273</v>
      </c>
      <c r="Q13">
        <v>1987</v>
      </c>
      <c r="R13">
        <v>1000000000000</v>
      </c>
      <c r="S13" t="s">
        <v>82</v>
      </c>
      <c r="T13" s="46">
        <f>LN(T10)</f>
        <v>-0.15550645560576049</v>
      </c>
      <c r="U13">
        <v>1987</v>
      </c>
      <c r="V13">
        <v>1000000000000</v>
      </c>
      <c r="W13" t="s">
        <v>82</v>
      </c>
      <c r="X13" s="46">
        <f>LN(X10)</f>
        <v>-0.13118395874588254</v>
      </c>
      <c r="Y13">
        <v>1987</v>
      </c>
      <c r="Z13">
        <v>1000000000000</v>
      </c>
      <c r="AA13" t="s">
        <v>82</v>
      </c>
      <c r="AB13" s="46">
        <f>LN(AB10)</f>
        <v>-0.14607252089501929</v>
      </c>
      <c r="AC13">
        <v>1987</v>
      </c>
      <c r="AD13">
        <v>1000000000000</v>
      </c>
      <c r="AE13" t="s">
        <v>82</v>
      </c>
      <c r="AF13" s="46">
        <f>LN(AF10)</f>
        <v>-0.14012950491402537</v>
      </c>
      <c r="AG13">
        <v>1987</v>
      </c>
      <c r="AH13">
        <v>1000000000000</v>
      </c>
      <c r="AI13" t="s">
        <v>82</v>
      </c>
      <c r="AJ13" s="46">
        <f>LN(AJ10)</f>
        <v>-0.13977663383703515</v>
      </c>
      <c r="AK13">
        <v>1987</v>
      </c>
      <c r="AL13">
        <v>1000000000000</v>
      </c>
      <c r="AM13" t="s">
        <v>82</v>
      </c>
      <c r="AN13" s="46">
        <f>LN(AN10)</f>
        <v>-0.1339953752035917</v>
      </c>
      <c r="AO13">
        <v>1987</v>
      </c>
      <c r="AP13">
        <v>1000000000000</v>
      </c>
      <c r="AQ13" t="s">
        <v>82</v>
      </c>
      <c r="AR13" s="46">
        <f>LN(AR10)</f>
        <v>-0.13153351513042266</v>
      </c>
      <c r="AS13">
        <v>1987</v>
      </c>
      <c r="AT13">
        <v>1000000000000</v>
      </c>
      <c r="AU13" t="s">
        <v>82</v>
      </c>
      <c r="AV13" s="46">
        <f>LN(AV10)</f>
        <v>-0.13153351513042266</v>
      </c>
      <c r="AW13">
        <v>1987</v>
      </c>
      <c r="AX13">
        <v>1000000000000</v>
      </c>
      <c r="AY13" t="s">
        <v>82</v>
      </c>
      <c r="AZ13" s="46">
        <f>LN(AZ10)</f>
        <v>-0.13995370981959301</v>
      </c>
      <c r="BA13">
        <v>1987</v>
      </c>
      <c r="BB13">
        <v>1000000000000</v>
      </c>
      <c r="BC13" t="s">
        <v>82</v>
      </c>
      <c r="BD13" s="46">
        <f>LN(BD10)</f>
        <v>-0.13997723874726334</v>
      </c>
      <c r="BE13">
        <v>1987</v>
      </c>
      <c r="BF13">
        <v>1270000000000</v>
      </c>
      <c r="BG13" t="s">
        <v>82</v>
      </c>
      <c r="BH13" s="46">
        <f>LN(BH10)</f>
        <v>-0.14007630793410361</v>
      </c>
      <c r="BI13">
        <v>1987</v>
      </c>
      <c r="BJ13">
        <v>1270000000000</v>
      </c>
      <c r="BK13" t="s">
        <v>82</v>
      </c>
      <c r="BL13" s="46">
        <f>LN(BL10)</f>
        <v>-0.13831197478566329</v>
      </c>
      <c r="BM13">
        <v>1987</v>
      </c>
      <c r="BN13">
        <v>1270000000000</v>
      </c>
      <c r="BO13" t="s">
        <v>82</v>
      </c>
      <c r="BP13" s="46">
        <f>LN(BP10)</f>
        <v>-0.14033526358662515</v>
      </c>
      <c r="BQ13">
        <v>1987</v>
      </c>
      <c r="BR13">
        <v>1270000000000</v>
      </c>
      <c r="BS13" t="s">
        <v>82</v>
      </c>
      <c r="BT13" s="46">
        <f>LN(BT10)</f>
        <v>-0.14404955804945926</v>
      </c>
      <c r="BU13">
        <v>1987</v>
      </c>
      <c r="BV13">
        <v>1270000000000</v>
      </c>
      <c r="BW13" t="s">
        <v>82</v>
      </c>
      <c r="BX13" s="46">
        <f>LN(BX10)</f>
        <v>-0.14372599221294824</v>
      </c>
      <c r="BY13">
        <v>1987</v>
      </c>
      <c r="BZ13">
        <v>1270000000000</v>
      </c>
      <c r="CA13" t="s">
        <v>82</v>
      </c>
      <c r="CB13" s="46">
        <f>LN(CB10)</f>
        <v>-0.14559606950857382</v>
      </c>
      <c r="CC13">
        <v>1987</v>
      </c>
      <c r="CD13">
        <v>1270000000000</v>
      </c>
      <c r="CE13" t="s">
        <v>82</v>
      </c>
      <c r="CF13" s="46">
        <f>LN(CF10)</f>
        <v>-0.14920152682798993</v>
      </c>
      <c r="CG13">
        <v>1987</v>
      </c>
      <c r="CH13">
        <v>1270000000000</v>
      </c>
      <c r="CI13" t="s">
        <v>82</v>
      </c>
      <c r="CJ13" s="46">
        <f>LN(CJ10)</f>
        <v>-0.12585869965547283</v>
      </c>
      <c r="CK13">
        <v>1987</v>
      </c>
      <c r="CL13">
        <v>1270000000000</v>
      </c>
    </row>
    <row r="14" spans="2:92">
      <c r="B14">
        <v>-5.0399490843218639E-2</v>
      </c>
      <c r="C14" s="45">
        <v>8.9222878250640375E-2</v>
      </c>
      <c r="D14">
        <v>1.7633422822773666</v>
      </c>
      <c r="E14">
        <v>1987</v>
      </c>
      <c r="F14">
        <v>1000000000000</v>
      </c>
      <c r="G14" t="s">
        <v>83</v>
      </c>
      <c r="H14" s="46">
        <f>H12-H11</f>
        <v>7.9997748309671629E-2</v>
      </c>
      <c r="I14">
        <v>1987</v>
      </c>
      <c r="J14">
        <v>2470000000000</v>
      </c>
      <c r="K14" t="s">
        <v>83</v>
      </c>
      <c r="L14" s="46">
        <f>L12-L11</f>
        <v>9.1533253964807132E-2</v>
      </c>
      <c r="M14">
        <v>1987</v>
      </c>
      <c r="N14">
        <v>2470000000000</v>
      </c>
      <c r="O14" t="s">
        <v>83</v>
      </c>
      <c r="P14" s="46">
        <f>P12-P11</f>
        <v>8.3940391185896621E-2</v>
      </c>
      <c r="Q14">
        <v>1987</v>
      </c>
      <c r="R14">
        <v>2470000000000</v>
      </c>
      <c r="S14" t="s">
        <v>83</v>
      </c>
      <c r="T14" s="46">
        <f>T12-T11</f>
        <v>8.4684318113534038E-2</v>
      </c>
      <c r="U14">
        <v>1987</v>
      </c>
      <c r="V14">
        <v>2470000000000</v>
      </c>
      <c r="W14" t="s">
        <v>83</v>
      </c>
      <c r="X14" s="46">
        <f>X12-X11</f>
        <v>8.3888701752516878E-2</v>
      </c>
      <c r="Y14">
        <v>1987</v>
      </c>
      <c r="Z14">
        <v>2470000000000</v>
      </c>
      <c r="AA14" t="s">
        <v>83</v>
      </c>
      <c r="AB14" s="46">
        <f>AB12-AB11</f>
        <v>8.5526889160995712E-2</v>
      </c>
      <c r="AC14">
        <v>1987</v>
      </c>
      <c r="AD14">
        <v>2470000000000</v>
      </c>
      <c r="AE14" t="s">
        <v>83</v>
      </c>
      <c r="AF14" s="46">
        <f>AF12-AF11</f>
        <v>8.3055697190905609E-2</v>
      </c>
      <c r="AG14">
        <v>1987</v>
      </c>
      <c r="AH14">
        <v>2470000000000</v>
      </c>
      <c r="AI14" t="s">
        <v>83</v>
      </c>
      <c r="AJ14" s="46">
        <f>AJ12-AJ11</f>
        <v>8.2390719796486572E-2</v>
      </c>
      <c r="AK14">
        <v>1987</v>
      </c>
      <c r="AL14">
        <v>2470000000000</v>
      </c>
      <c r="AM14" t="s">
        <v>83</v>
      </c>
      <c r="AN14" s="46">
        <f>AN12-AN11</f>
        <v>7.6289663796704141E-2</v>
      </c>
      <c r="AO14">
        <v>1987</v>
      </c>
      <c r="AP14">
        <v>2470000000000</v>
      </c>
      <c r="AQ14" t="s">
        <v>83</v>
      </c>
      <c r="AR14" s="46">
        <f>AR12-AR11</f>
        <v>7.6065701187620516E-2</v>
      </c>
      <c r="AS14">
        <v>1987</v>
      </c>
      <c r="AT14">
        <v>2470000000000</v>
      </c>
      <c r="AU14" t="s">
        <v>83</v>
      </c>
      <c r="AV14" s="46">
        <f>AV12-AV11</f>
        <v>7.6065701187620516E-2</v>
      </c>
      <c r="AW14">
        <v>1987</v>
      </c>
      <c r="AX14">
        <v>2470000000000</v>
      </c>
      <c r="AY14" t="s">
        <v>83</v>
      </c>
      <c r="AZ14" s="46">
        <f>AZ12-AZ11</f>
        <v>8.1840915715280099E-2</v>
      </c>
      <c r="BA14">
        <v>1987</v>
      </c>
      <c r="BB14">
        <v>2470000000000</v>
      </c>
      <c r="BC14" t="s">
        <v>83</v>
      </c>
      <c r="BD14" s="46">
        <f>BD12-BD11</f>
        <v>8.1891758280197582E-2</v>
      </c>
      <c r="BE14">
        <v>1987</v>
      </c>
      <c r="BF14">
        <v>2470000000000</v>
      </c>
      <c r="BG14" t="s">
        <v>83</v>
      </c>
      <c r="BH14" s="46">
        <f>BH12-BH11</f>
        <v>8.2292544174460691E-2</v>
      </c>
      <c r="BI14">
        <v>1987</v>
      </c>
      <c r="BJ14">
        <v>1000000000000</v>
      </c>
      <c r="BK14" t="s">
        <v>83</v>
      </c>
      <c r="BL14" s="46">
        <f>BL12-BL11</f>
        <v>7.9599089566626147E-2</v>
      </c>
      <c r="BM14">
        <v>1987</v>
      </c>
      <c r="BN14">
        <v>1000000000000</v>
      </c>
      <c r="BO14" t="s">
        <v>83</v>
      </c>
      <c r="BP14" s="46">
        <f>BP12-BP11</f>
        <v>8.2941460679198359E-2</v>
      </c>
      <c r="BQ14">
        <v>1987</v>
      </c>
      <c r="BR14">
        <v>1000000000000</v>
      </c>
      <c r="BS14" t="s">
        <v>83</v>
      </c>
      <c r="BT14" s="46">
        <f>BT12-BT11</f>
        <v>7.8900661458937926E-2</v>
      </c>
      <c r="BU14">
        <v>1987</v>
      </c>
      <c r="BV14">
        <v>1000000000000</v>
      </c>
      <c r="BW14" t="s">
        <v>83</v>
      </c>
      <c r="BX14" s="46">
        <f>BX12-BX11</f>
        <v>8.2643427307946021E-2</v>
      </c>
      <c r="BY14">
        <v>1987</v>
      </c>
      <c r="BZ14">
        <v>1000000000000</v>
      </c>
      <c r="CA14" t="s">
        <v>83</v>
      </c>
      <c r="CB14" s="46">
        <f>CB12-CB11</f>
        <v>8.3005206679432245E-2</v>
      </c>
      <c r="CC14">
        <v>1987</v>
      </c>
      <c r="CD14">
        <v>1000000000000</v>
      </c>
      <c r="CE14" t="s">
        <v>83</v>
      </c>
      <c r="CF14" s="46">
        <f>CF12-CF11</f>
        <v>8.2085632432601474E-2</v>
      </c>
      <c r="CG14">
        <v>1987</v>
      </c>
      <c r="CH14">
        <v>1000000000000</v>
      </c>
      <c r="CI14" t="s">
        <v>83</v>
      </c>
      <c r="CJ14" s="46">
        <f>CJ12-CJ11</f>
        <v>8.1868777805269841E-2</v>
      </c>
      <c r="CK14">
        <v>1987</v>
      </c>
      <c r="CL14">
        <v>1000000000000</v>
      </c>
    </row>
    <row r="15" spans="2:92">
      <c r="B15">
        <v>-5.1824620144910169E-2</v>
      </c>
      <c r="C15" s="45">
        <v>0.10017727034363712</v>
      </c>
      <c r="D15">
        <v>2.0039401170429385</v>
      </c>
      <c r="E15">
        <v>1987</v>
      </c>
      <c r="F15">
        <v>2470000000000</v>
      </c>
      <c r="G15" t="s">
        <v>84</v>
      </c>
      <c r="H15" s="46">
        <f>H11-H13</f>
        <v>8.6958245801870782E-2</v>
      </c>
      <c r="I15">
        <v>1989</v>
      </c>
      <c r="J15">
        <v>640000000000</v>
      </c>
      <c r="K15" t="s">
        <v>84</v>
      </c>
      <c r="L15" s="46">
        <f>L11-L13</f>
        <v>0.10076356180479179</v>
      </c>
      <c r="M15">
        <v>1989</v>
      </c>
      <c r="N15">
        <v>640000000000</v>
      </c>
      <c r="O15" t="s">
        <v>84</v>
      </c>
      <c r="P15" s="46">
        <f>P11-P13</f>
        <v>9.1637402535324319E-2</v>
      </c>
      <c r="Q15">
        <v>1989</v>
      </c>
      <c r="R15">
        <v>640000000000</v>
      </c>
      <c r="S15" t="s">
        <v>84</v>
      </c>
      <c r="T15" s="46">
        <f>T11-T13</f>
        <v>9.2524838423302697E-2</v>
      </c>
      <c r="U15">
        <v>1989</v>
      </c>
      <c r="V15">
        <v>640000000000</v>
      </c>
      <c r="W15" t="s">
        <v>84</v>
      </c>
      <c r="X15" s="46">
        <f>X11-X13</f>
        <v>9.1575795595557702E-2</v>
      </c>
      <c r="Y15">
        <v>1989</v>
      </c>
      <c r="Z15">
        <v>640000000000</v>
      </c>
      <c r="AA15" t="s">
        <v>84</v>
      </c>
      <c r="AB15" s="46">
        <f>AB11-AB13</f>
        <v>9.3531698414399483E-2</v>
      </c>
      <c r="AC15">
        <v>1989</v>
      </c>
      <c r="AD15">
        <v>640000000000</v>
      </c>
      <c r="AE15" t="s">
        <v>84</v>
      </c>
      <c r="AF15" s="46">
        <f>AF11-AF13</f>
        <v>9.0583926471982101E-2</v>
      </c>
      <c r="AG15">
        <v>1989</v>
      </c>
      <c r="AH15">
        <v>640000000000</v>
      </c>
      <c r="AI15" t="s">
        <v>84</v>
      </c>
      <c r="AJ15" s="46">
        <f>AJ11-AJ13</f>
        <v>8.9793427050851957E-2</v>
      </c>
      <c r="AK15">
        <v>1989</v>
      </c>
      <c r="AL15">
        <v>640000000000</v>
      </c>
      <c r="AM15" t="s">
        <v>84</v>
      </c>
      <c r="AN15" s="46">
        <f>AN11-AN13</f>
        <v>8.2594045043086733E-2</v>
      </c>
      <c r="AO15">
        <v>1989</v>
      </c>
      <c r="AP15">
        <v>640000000000</v>
      </c>
      <c r="AQ15" t="s">
        <v>84</v>
      </c>
      <c r="AR15" s="46">
        <f>AR11-AR13</f>
        <v>8.2331579552699555E-2</v>
      </c>
      <c r="AS15">
        <v>1989</v>
      </c>
      <c r="AT15">
        <v>640000000000</v>
      </c>
      <c r="AU15" t="s">
        <v>84</v>
      </c>
      <c r="AV15" s="46">
        <f>AV11-AV13</f>
        <v>8.2331579552699555E-2</v>
      </c>
      <c r="AW15">
        <v>1989</v>
      </c>
      <c r="AX15">
        <v>640000000000</v>
      </c>
      <c r="AY15" t="s">
        <v>84</v>
      </c>
      <c r="AZ15" s="46">
        <f>AZ11-AZ13</f>
        <v>8.9140709248943267E-2</v>
      </c>
      <c r="BA15">
        <v>1989</v>
      </c>
      <c r="BB15">
        <v>640000000000</v>
      </c>
      <c r="BC15" t="s">
        <v>84</v>
      </c>
      <c r="BD15" s="46">
        <f>BD11-BD13</f>
        <v>8.9201035726547445E-2</v>
      </c>
      <c r="BE15">
        <v>1989</v>
      </c>
      <c r="BF15">
        <v>640000000000</v>
      </c>
      <c r="BG15" t="s">
        <v>84</v>
      </c>
      <c r="BH15" s="46">
        <f>BH11-BH13</f>
        <v>8.9676817090884972E-2</v>
      </c>
      <c r="BI15">
        <v>1989</v>
      </c>
      <c r="BJ15">
        <v>640000000000</v>
      </c>
      <c r="BK15" t="s">
        <v>84</v>
      </c>
      <c r="BL15" s="46">
        <f>BL11-BL13</f>
        <v>8.648735464075312E-2</v>
      </c>
      <c r="BM15">
        <v>1987</v>
      </c>
      <c r="BN15">
        <v>2470000000000</v>
      </c>
      <c r="BO15" t="s">
        <v>84</v>
      </c>
      <c r="BP15" s="46">
        <f>BP11-BP13</f>
        <v>9.044804465330715E-2</v>
      </c>
      <c r="BQ15">
        <v>1987</v>
      </c>
      <c r="BR15">
        <v>2470000000000</v>
      </c>
      <c r="BS15" t="s">
        <v>84</v>
      </c>
      <c r="BT15" s="46">
        <f>BT11-BT13</f>
        <v>8.5663365396187574E-2</v>
      </c>
      <c r="BU15">
        <v>1987</v>
      </c>
      <c r="BV15">
        <v>2470000000000</v>
      </c>
      <c r="BW15" t="s">
        <v>84</v>
      </c>
      <c r="BX15" s="46">
        <f>BX11-BX13</f>
        <v>9.0093700445443667E-2</v>
      </c>
      <c r="BY15">
        <v>1987</v>
      </c>
      <c r="BZ15">
        <v>2470000000000</v>
      </c>
      <c r="CA15" t="s">
        <v>84</v>
      </c>
      <c r="CB15" s="46">
        <f>CB11-CB13</f>
        <v>9.0523864927696457E-2</v>
      </c>
      <c r="CC15">
        <v>1987</v>
      </c>
      <c r="CD15">
        <v>2470000000000</v>
      </c>
      <c r="CE15" t="s">
        <v>84</v>
      </c>
      <c r="CF15" s="46">
        <f>CF11-CF13</f>
        <v>8.9431135734146169E-2</v>
      </c>
      <c r="CG15">
        <v>1987</v>
      </c>
      <c r="CH15">
        <v>2470000000000</v>
      </c>
      <c r="CI15" t="s">
        <v>84</v>
      </c>
      <c r="CJ15" s="46">
        <f>CJ11-CJ13</f>
        <v>8.9173767760482539E-2</v>
      </c>
      <c r="CK15">
        <v>1987</v>
      </c>
      <c r="CL15">
        <v>2470000000000</v>
      </c>
    </row>
    <row r="16" spans="2:92">
      <c r="B16">
        <v>-4.9887218933318003E-2</v>
      </c>
      <c r="C16" s="45">
        <v>8.6196600936625609E-2</v>
      </c>
      <c r="D16">
        <v>1.6978912733850078</v>
      </c>
      <c r="E16">
        <v>1989</v>
      </c>
      <c r="F16">
        <v>640000000000</v>
      </c>
      <c r="G16" t="s">
        <v>85</v>
      </c>
      <c r="H16" s="47">
        <f>AVERAGE(H14:H15)</f>
        <v>8.3477997055771205E-2</v>
      </c>
      <c r="I16">
        <v>1990</v>
      </c>
      <c r="J16">
        <v>2960000000000</v>
      </c>
      <c r="K16" t="s">
        <v>85</v>
      </c>
      <c r="L16" s="47">
        <f>AVERAGE(L14:L15)</f>
        <v>9.6148407884799461E-2</v>
      </c>
      <c r="M16">
        <v>1990</v>
      </c>
      <c r="N16">
        <v>2960000000000</v>
      </c>
      <c r="O16" t="s">
        <v>85</v>
      </c>
      <c r="P16" s="47">
        <f>AVERAGE(P14:P15)</f>
        <v>8.7788896860610477E-2</v>
      </c>
      <c r="Q16">
        <v>1990</v>
      </c>
      <c r="R16">
        <v>2960000000000</v>
      </c>
      <c r="S16" t="s">
        <v>85</v>
      </c>
      <c r="T16" s="47">
        <f>AVERAGE(T14:T15)</f>
        <v>8.860457826841836E-2</v>
      </c>
      <c r="U16">
        <v>1990</v>
      </c>
      <c r="V16">
        <v>2960000000000</v>
      </c>
      <c r="W16" t="s">
        <v>85</v>
      </c>
      <c r="X16" s="47">
        <f>AVERAGE(X14:X15)</f>
        <v>8.7732248674037283E-2</v>
      </c>
      <c r="Y16">
        <v>1990</v>
      </c>
      <c r="Z16">
        <v>2960000000000</v>
      </c>
      <c r="AA16" t="s">
        <v>85</v>
      </c>
      <c r="AB16" s="47">
        <f>AVERAGE(AB14:AB15)</f>
        <v>8.9529293787697597E-2</v>
      </c>
      <c r="AC16">
        <v>1990</v>
      </c>
      <c r="AD16">
        <v>2960000000000</v>
      </c>
      <c r="AE16" t="s">
        <v>85</v>
      </c>
      <c r="AF16" s="47">
        <f>AVERAGE(AF14:AF15)</f>
        <v>8.6819811831443855E-2</v>
      </c>
      <c r="AG16">
        <v>1990</v>
      </c>
      <c r="AH16">
        <v>2960000000000</v>
      </c>
      <c r="AI16" t="s">
        <v>85</v>
      </c>
      <c r="AJ16" s="47">
        <f>AVERAGE(AJ14:AJ15)</f>
        <v>8.6092073423669258E-2</v>
      </c>
      <c r="AK16">
        <v>1990</v>
      </c>
      <c r="AL16">
        <v>2960000000000</v>
      </c>
      <c r="AM16" t="s">
        <v>85</v>
      </c>
      <c r="AN16" s="47">
        <f>AVERAGE(AN14:AN15)</f>
        <v>7.944185441989543E-2</v>
      </c>
      <c r="AO16">
        <v>1990</v>
      </c>
      <c r="AP16">
        <v>2960000000000</v>
      </c>
      <c r="AQ16" t="s">
        <v>85</v>
      </c>
      <c r="AR16" s="47">
        <f>AVERAGE(AR14:AR15)</f>
        <v>7.9198640370160028E-2</v>
      </c>
      <c r="AS16">
        <v>1990</v>
      </c>
      <c r="AT16">
        <v>2960000000000</v>
      </c>
      <c r="AU16" t="s">
        <v>85</v>
      </c>
      <c r="AV16" s="47">
        <f>AVERAGE(AV14:AV15)</f>
        <v>7.9198640370160028E-2</v>
      </c>
      <c r="AW16">
        <v>1990</v>
      </c>
      <c r="AX16">
        <v>2960000000000</v>
      </c>
      <c r="AY16" t="s">
        <v>85</v>
      </c>
      <c r="AZ16" s="47">
        <f>AVERAGE(AZ14:AZ15)</f>
        <v>8.5490812482111683E-2</v>
      </c>
      <c r="BA16">
        <v>1990</v>
      </c>
      <c r="BB16">
        <v>2960000000000</v>
      </c>
      <c r="BC16" t="s">
        <v>85</v>
      </c>
      <c r="BD16" s="47">
        <f>AVERAGE(BD14:BD15)</f>
        <v>8.5546397003372521E-2</v>
      </c>
      <c r="BE16">
        <v>1990</v>
      </c>
      <c r="BF16">
        <v>2960000000000</v>
      </c>
      <c r="BG16" t="s">
        <v>85</v>
      </c>
      <c r="BH16" s="47">
        <f>AVERAGE(BH14:BH15)</f>
        <v>8.5984680632672839E-2</v>
      </c>
      <c r="BI16">
        <v>1990</v>
      </c>
      <c r="BJ16">
        <v>2960000000000</v>
      </c>
      <c r="BK16" t="s">
        <v>85</v>
      </c>
      <c r="BL16" s="47">
        <f>AVERAGE(BL14:BL15)</f>
        <v>8.304322210368964E-2</v>
      </c>
      <c r="BM16">
        <v>1990</v>
      </c>
      <c r="BN16">
        <v>2960000000000</v>
      </c>
      <c r="BO16" t="s">
        <v>85</v>
      </c>
      <c r="BP16" s="47">
        <f>AVERAGE(BP14:BP15)</f>
        <v>8.6694752666252761E-2</v>
      </c>
      <c r="BQ16">
        <v>1989</v>
      </c>
      <c r="BR16">
        <v>640000000000</v>
      </c>
      <c r="BS16" t="s">
        <v>85</v>
      </c>
      <c r="BT16" s="47">
        <f>AVERAGE(BT14:BT15)</f>
        <v>8.228201342756275E-2</v>
      </c>
      <c r="BU16">
        <v>1989</v>
      </c>
      <c r="BV16">
        <v>640000000000</v>
      </c>
      <c r="BW16" t="s">
        <v>85</v>
      </c>
      <c r="BX16" s="47">
        <f>AVERAGE(BX14:BX15)</f>
        <v>8.6368563876694837E-2</v>
      </c>
      <c r="BY16">
        <v>1989</v>
      </c>
      <c r="BZ16">
        <v>640000000000</v>
      </c>
      <c r="CA16" t="s">
        <v>85</v>
      </c>
      <c r="CB16" s="47">
        <f>AVERAGE(CB14:CB15)</f>
        <v>8.6764535803564358E-2</v>
      </c>
      <c r="CC16">
        <v>1989</v>
      </c>
      <c r="CD16">
        <v>640000000000</v>
      </c>
      <c r="CE16" t="s">
        <v>85</v>
      </c>
      <c r="CF16" s="47">
        <f>AVERAGE(CF14:CF15)</f>
        <v>8.5758384083373829E-2</v>
      </c>
      <c r="CG16">
        <v>1989</v>
      </c>
      <c r="CH16">
        <v>640000000000</v>
      </c>
      <c r="CI16" t="s">
        <v>85</v>
      </c>
      <c r="CJ16" s="47">
        <f>AVERAGE(CJ14:CJ15)</f>
        <v>8.552127278287619E-2</v>
      </c>
      <c r="CK16">
        <v>1989</v>
      </c>
      <c r="CL16">
        <v>640000000000</v>
      </c>
    </row>
    <row r="17" spans="1:90">
      <c r="B17">
        <v>-5.8386192653271683E-2</v>
      </c>
      <c r="C17" s="45">
        <v>0.12726378626619095</v>
      </c>
      <c r="D17">
        <v>2.6247887010337037</v>
      </c>
      <c r="E17">
        <v>1990</v>
      </c>
      <c r="F17">
        <v>2960000000000</v>
      </c>
      <c r="G17" t="s">
        <v>86</v>
      </c>
      <c r="H17">
        <f>TINV(0.3173,H5)</f>
        <v>1.0270403027550943</v>
      </c>
      <c r="I17">
        <v>1990</v>
      </c>
      <c r="J17">
        <v>1220000000000</v>
      </c>
      <c r="K17" t="s">
        <v>86</v>
      </c>
      <c r="L17">
        <f>TINV(0.3173,L5)</f>
        <v>1.0285830443985597</v>
      </c>
      <c r="M17">
        <v>1990</v>
      </c>
      <c r="N17">
        <v>1220000000000</v>
      </c>
      <c r="O17" t="s">
        <v>86</v>
      </c>
      <c r="P17">
        <f>TINV(0.3173,P5)</f>
        <v>1.0285830443985597</v>
      </c>
      <c r="Q17">
        <v>1990</v>
      </c>
      <c r="R17">
        <v>1220000000000</v>
      </c>
      <c r="S17" t="s">
        <v>86</v>
      </c>
      <c r="T17">
        <f>TINV(0.3173,T5)</f>
        <v>1.0285830443985597</v>
      </c>
      <c r="U17">
        <v>1990</v>
      </c>
      <c r="V17">
        <v>1220000000000</v>
      </c>
      <c r="W17" t="s">
        <v>86</v>
      </c>
      <c r="X17">
        <f>TINV(0.3173,X5)</f>
        <v>1.0285830443985597</v>
      </c>
      <c r="Y17">
        <v>1990</v>
      </c>
      <c r="Z17">
        <v>1220000000000</v>
      </c>
      <c r="AA17" t="s">
        <v>86</v>
      </c>
      <c r="AB17">
        <f>TINV(0.3173,AB5)</f>
        <v>1.0285830443985597</v>
      </c>
      <c r="AC17">
        <v>1990</v>
      </c>
      <c r="AD17">
        <v>1220000000000</v>
      </c>
      <c r="AE17" t="s">
        <v>86</v>
      </c>
      <c r="AF17">
        <f>TINV(0.3173,AF5)</f>
        <v>1.0285830443985597</v>
      </c>
      <c r="AG17">
        <v>1990</v>
      </c>
      <c r="AH17">
        <v>1220000000000</v>
      </c>
      <c r="AI17" t="s">
        <v>86</v>
      </c>
      <c r="AJ17">
        <f>TINV(0.3173,AJ5)</f>
        <v>1.0285830443985597</v>
      </c>
      <c r="AK17">
        <v>1990</v>
      </c>
      <c r="AL17">
        <v>1220000000000</v>
      </c>
      <c r="AM17" t="s">
        <v>86</v>
      </c>
      <c r="AN17">
        <f>TINV(0.3173,AN5)</f>
        <v>1.0285830443985597</v>
      </c>
      <c r="AO17">
        <v>1990</v>
      </c>
      <c r="AP17">
        <v>1220000000000</v>
      </c>
      <c r="AQ17" t="s">
        <v>86</v>
      </c>
      <c r="AR17">
        <f>TINV(0.3173,AR5)</f>
        <v>1.0285830443985597</v>
      </c>
      <c r="AS17">
        <v>1990</v>
      </c>
      <c r="AT17">
        <v>1220000000000</v>
      </c>
      <c r="AU17" t="s">
        <v>86</v>
      </c>
      <c r="AV17">
        <f>TINV(0.3173,AV5)</f>
        <v>1.0285830443985597</v>
      </c>
      <c r="AW17">
        <v>1990</v>
      </c>
      <c r="AX17">
        <v>1220000000000</v>
      </c>
      <c r="AY17" t="s">
        <v>86</v>
      </c>
      <c r="AZ17">
        <f>TINV(0.3173,AZ5)</f>
        <v>1.0285830443985597</v>
      </c>
      <c r="BA17">
        <v>1990</v>
      </c>
      <c r="BB17">
        <v>1220000000000</v>
      </c>
      <c r="BC17" t="s">
        <v>86</v>
      </c>
      <c r="BD17">
        <f>TINV(0.3173,BD5)</f>
        <v>1.0285830443985597</v>
      </c>
      <c r="BE17">
        <v>1990</v>
      </c>
      <c r="BF17">
        <v>1220000000000</v>
      </c>
      <c r="BG17" t="s">
        <v>86</v>
      </c>
      <c r="BH17">
        <f>TINV(0.3173,BH5)</f>
        <v>1.0285830443985597</v>
      </c>
      <c r="BI17">
        <v>1990</v>
      </c>
      <c r="BJ17">
        <v>1220000000000</v>
      </c>
      <c r="BK17" t="s">
        <v>86</v>
      </c>
      <c r="BL17">
        <f>TINV(0.3173,BL5)</f>
        <v>1.0285830443985597</v>
      </c>
      <c r="BM17">
        <v>1990</v>
      </c>
      <c r="BN17">
        <v>1220000000000</v>
      </c>
      <c r="BO17" t="s">
        <v>86</v>
      </c>
      <c r="BP17">
        <f>TINV(0.3173,BP5)</f>
        <v>1.0285830443985597</v>
      </c>
      <c r="BQ17">
        <v>1990</v>
      </c>
      <c r="BR17">
        <v>1220000000000</v>
      </c>
      <c r="BS17" t="s">
        <v>86</v>
      </c>
      <c r="BT17">
        <f>TINV(0.3173,BT5)</f>
        <v>1.0285830443985597</v>
      </c>
      <c r="BU17">
        <v>1990</v>
      </c>
      <c r="BV17">
        <v>2960000000000</v>
      </c>
      <c r="BW17" t="s">
        <v>86</v>
      </c>
      <c r="BX17">
        <f>TINV(0.3173,BX5)</f>
        <v>1.0285830443985597</v>
      </c>
      <c r="BY17">
        <v>1990</v>
      </c>
      <c r="BZ17">
        <v>2960000000000</v>
      </c>
      <c r="CA17" t="s">
        <v>86</v>
      </c>
      <c r="CB17">
        <f>TINV(0.3173,CB5)</f>
        <v>1.0285830443985597</v>
      </c>
      <c r="CC17">
        <v>1990</v>
      </c>
      <c r="CD17">
        <v>2960000000000</v>
      </c>
      <c r="CE17" t="s">
        <v>86</v>
      </c>
      <c r="CF17">
        <f>TINV(0.3173,CF5)</f>
        <v>1.0285830443985597</v>
      </c>
      <c r="CG17">
        <v>1990</v>
      </c>
      <c r="CH17">
        <v>2960000000000</v>
      </c>
      <c r="CI17" t="s">
        <v>86</v>
      </c>
      <c r="CJ17">
        <f>TINV(0.3173,CJ5)</f>
        <v>1.0285830443985597</v>
      </c>
      <c r="CK17">
        <v>1990</v>
      </c>
      <c r="CL17">
        <v>2960000000000</v>
      </c>
    </row>
    <row r="18" spans="1:90">
      <c r="B18">
        <v>-5.3632291767504572E-2</v>
      </c>
      <c r="C18" s="45">
        <v>9.9640999000512376E-2</v>
      </c>
      <c r="D18">
        <v>1.9920253810071518</v>
      </c>
      <c r="E18">
        <v>1990</v>
      </c>
      <c r="F18">
        <v>1220000000000</v>
      </c>
      <c r="G18" t="s">
        <v>87</v>
      </c>
      <c r="H18">
        <f>H17*G3</f>
        <v>3.8018603415106947E-2</v>
      </c>
      <c r="I18">
        <v>1991</v>
      </c>
      <c r="J18">
        <v>1250000000000</v>
      </c>
      <c r="K18" t="s">
        <v>87</v>
      </c>
      <c r="L18">
        <f>L17*K3</f>
        <v>4.3674439091937481E-2</v>
      </c>
      <c r="M18">
        <v>1991</v>
      </c>
      <c r="N18">
        <v>1250000000000</v>
      </c>
      <c r="O18" t="s">
        <v>87</v>
      </c>
      <c r="P18">
        <f>P17*O3</f>
        <v>4.0281061080879775E-2</v>
      </c>
      <c r="Q18">
        <v>1991</v>
      </c>
      <c r="R18">
        <v>1250000000000</v>
      </c>
      <c r="S18" t="s">
        <v>87</v>
      </c>
      <c r="T18">
        <f>T17*S3</f>
        <v>3.9719333289920479E-2</v>
      </c>
      <c r="U18">
        <v>1991</v>
      </c>
      <c r="V18">
        <v>1250000000000</v>
      </c>
      <c r="W18" t="s">
        <v>87</v>
      </c>
      <c r="X18">
        <f>X17*W3</f>
        <v>4.026041043857867E-2</v>
      </c>
      <c r="Y18">
        <v>1991</v>
      </c>
      <c r="Z18">
        <v>1250000000000</v>
      </c>
      <c r="AA18" t="s">
        <v>87</v>
      </c>
      <c r="AB18">
        <f>AB17*AA3</f>
        <v>4.0552867379338858E-2</v>
      </c>
      <c r="AC18">
        <v>1991</v>
      </c>
      <c r="AD18">
        <v>1250000000000</v>
      </c>
      <c r="AE18" t="s">
        <v>87</v>
      </c>
      <c r="AF18">
        <f>AF17*AE3</f>
        <v>3.9449816493367783E-2</v>
      </c>
      <c r="AG18">
        <v>1991</v>
      </c>
      <c r="AH18">
        <v>1250000000000</v>
      </c>
      <c r="AI18" t="s">
        <v>87</v>
      </c>
      <c r="AJ18">
        <f>AJ17*AI3</f>
        <v>3.9103659992477689E-2</v>
      </c>
      <c r="AK18">
        <v>1991</v>
      </c>
      <c r="AL18">
        <v>1250000000000</v>
      </c>
      <c r="AM18" t="s">
        <v>87</v>
      </c>
      <c r="AN18">
        <f>AN17*AM3</f>
        <v>3.6045129032462618E-2</v>
      </c>
      <c r="AO18">
        <v>1991</v>
      </c>
      <c r="AP18">
        <v>1250000000000</v>
      </c>
      <c r="AQ18" t="s">
        <v>87</v>
      </c>
      <c r="AR18">
        <f>AR17*AQ3</f>
        <v>3.6014359151176782E-2</v>
      </c>
      <c r="AS18">
        <v>1991</v>
      </c>
      <c r="AT18">
        <v>1250000000000</v>
      </c>
      <c r="AU18" t="s">
        <v>87</v>
      </c>
      <c r="AV18">
        <f>AV17*AU3</f>
        <v>3.6014359151176782E-2</v>
      </c>
      <c r="AW18">
        <v>1991</v>
      </c>
      <c r="AX18">
        <v>1250000000000</v>
      </c>
      <c r="AY18" t="s">
        <v>87</v>
      </c>
      <c r="AZ18">
        <f>AZ17*AY3</f>
        <v>3.879968448560292E-2</v>
      </c>
      <c r="BA18">
        <v>1991</v>
      </c>
      <c r="BB18">
        <v>1250000000000</v>
      </c>
      <c r="BC18" t="s">
        <v>87</v>
      </c>
      <c r="BD18">
        <f>BD17*BC3</f>
        <v>3.8826217377808517E-2</v>
      </c>
      <c r="BE18">
        <v>1991</v>
      </c>
      <c r="BF18">
        <v>1250000000000</v>
      </c>
      <c r="BG18" t="s">
        <v>87</v>
      </c>
      <c r="BH18">
        <f>BH17*BG3</f>
        <v>3.9038866495136298E-2</v>
      </c>
      <c r="BI18">
        <v>1991</v>
      </c>
      <c r="BJ18">
        <v>1250000000000</v>
      </c>
      <c r="BK18" t="s">
        <v>87</v>
      </c>
      <c r="BL18">
        <f>BL17*BK3</f>
        <v>3.7655907523055449E-2</v>
      </c>
      <c r="BM18">
        <v>1991</v>
      </c>
      <c r="BN18">
        <v>1250000000000</v>
      </c>
      <c r="BO18" t="s">
        <v>87</v>
      </c>
      <c r="BP18">
        <f>BP17*BO3</f>
        <v>3.9379819103214218E-2</v>
      </c>
      <c r="BQ18">
        <v>1991</v>
      </c>
      <c r="BR18">
        <v>1250000000000</v>
      </c>
      <c r="BS18" t="s">
        <v>87</v>
      </c>
      <c r="BT18">
        <f>BT17*BS3</f>
        <v>3.7068272157032116E-2</v>
      </c>
      <c r="BU18">
        <v>1991</v>
      </c>
      <c r="BV18">
        <v>1250000000000</v>
      </c>
      <c r="BW18" t="s">
        <v>87</v>
      </c>
      <c r="BX18">
        <f>BX17*BW3</f>
        <v>3.9085734927679493E-2</v>
      </c>
      <c r="BY18">
        <v>1990</v>
      </c>
      <c r="BZ18">
        <v>1220000000000</v>
      </c>
      <c r="CA18" t="s">
        <v>87</v>
      </c>
      <c r="CB18">
        <f>CB17*CA3</f>
        <v>3.9207540132472976E-2</v>
      </c>
      <c r="CC18">
        <v>1990</v>
      </c>
      <c r="CD18">
        <v>1220000000000</v>
      </c>
      <c r="CE18" t="s">
        <v>87</v>
      </c>
      <c r="CF18">
        <f>CF17*CE3</f>
        <v>3.8573458778747821E-2</v>
      </c>
      <c r="CG18">
        <v>1990</v>
      </c>
      <c r="CH18">
        <v>1220000000000</v>
      </c>
      <c r="CI18" t="s">
        <v>87</v>
      </c>
      <c r="CJ18">
        <f>CJ17*CI3</f>
        <v>3.9365692516041884E-2</v>
      </c>
      <c r="CK18">
        <v>1990</v>
      </c>
      <c r="CL18">
        <v>1220000000000</v>
      </c>
    </row>
    <row r="19" spans="1:90">
      <c r="B19">
        <v>-5.507220458087736E-2</v>
      </c>
      <c r="C19" s="45">
        <v>0.10391562499181503</v>
      </c>
      <c r="D19">
        <v>2.0873941137915559</v>
      </c>
      <c r="E19">
        <v>1991</v>
      </c>
      <c r="F19">
        <v>1250000000000</v>
      </c>
      <c r="G19" t="s">
        <v>88</v>
      </c>
      <c r="H19">
        <f>G2+H18</f>
        <v>0.98940813434054764</v>
      </c>
      <c r="I19">
        <v>1992</v>
      </c>
      <c r="J19">
        <v>1860000000000</v>
      </c>
      <c r="K19" t="s">
        <v>88</v>
      </c>
      <c r="L19">
        <f>K2+L18</f>
        <v>0.99556681021805549</v>
      </c>
      <c r="M19">
        <v>1992</v>
      </c>
      <c r="N19">
        <v>1860000000000</v>
      </c>
      <c r="O19" t="s">
        <v>88</v>
      </c>
      <c r="P19">
        <f>O2+P18</f>
        <v>1.0013226914887168</v>
      </c>
      <c r="Q19">
        <v>1992</v>
      </c>
      <c r="R19">
        <v>1860000000000</v>
      </c>
      <c r="S19" t="s">
        <v>88</v>
      </c>
      <c r="T19">
        <f>S2+T18</f>
        <v>0.97868006756426162</v>
      </c>
      <c r="U19">
        <v>1992</v>
      </c>
      <c r="V19">
        <v>1860000000000</v>
      </c>
      <c r="W19" t="s">
        <v>88</v>
      </c>
      <c r="X19">
        <f>W2+X18</f>
        <v>1.001426396065515</v>
      </c>
      <c r="Y19">
        <v>1992</v>
      </c>
      <c r="Z19">
        <v>1860000000000</v>
      </c>
      <c r="AA19" t="s">
        <v>88</v>
      </c>
      <c r="AB19">
        <f>AA2+AB18</f>
        <v>0.989368454638618</v>
      </c>
      <c r="AC19">
        <v>1992</v>
      </c>
      <c r="AD19">
        <v>1860000000000</v>
      </c>
      <c r="AE19" t="s">
        <v>88</v>
      </c>
      <c r="AF19">
        <f>AE2+AF18</f>
        <v>0.99111159837995599</v>
      </c>
      <c r="AG19">
        <v>1992</v>
      </c>
      <c r="AH19">
        <v>1860000000000</v>
      </c>
      <c r="AI19" t="s">
        <v>88</v>
      </c>
      <c r="AJ19">
        <f>AI2+AJ18</f>
        <v>0.99034905882643598</v>
      </c>
      <c r="AK19">
        <v>1992</v>
      </c>
      <c r="AL19">
        <v>1860000000000</v>
      </c>
      <c r="AM19" t="s">
        <v>88</v>
      </c>
      <c r="AN19">
        <f>AM2+AN18</f>
        <v>0.98594250059202715</v>
      </c>
      <c r="AO19">
        <v>1992</v>
      </c>
      <c r="AP19">
        <v>1860000000000</v>
      </c>
      <c r="AQ19" t="s">
        <v>88</v>
      </c>
      <c r="AR19">
        <f>AQ2+AR18</f>
        <v>0.98800322901586257</v>
      </c>
      <c r="AS19">
        <v>1992</v>
      </c>
      <c r="AT19">
        <v>1860000000000</v>
      </c>
      <c r="AU19" t="s">
        <v>88</v>
      </c>
      <c r="AV19">
        <f>AU2+AV18</f>
        <v>0.98800322901586257</v>
      </c>
      <c r="AW19">
        <v>1992</v>
      </c>
      <c r="AX19">
        <v>1860000000000</v>
      </c>
      <c r="AY19" t="s">
        <v>88</v>
      </c>
      <c r="AZ19">
        <f>AY2+AZ18</f>
        <v>0.98925607320322484</v>
      </c>
      <c r="BA19">
        <v>1992</v>
      </c>
      <c r="BB19">
        <v>1860000000000</v>
      </c>
      <c r="BC19" t="s">
        <v>88</v>
      </c>
      <c r="BD19">
        <f>BC2+BD18</f>
        <v>0.98931758120534952</v>
      </c>
      <c r="BE19">
        <v>1992</v>
      </c>
      <c r="BF19">
        <v>1860000000000</v>
      </c>
      <c r="BG19" t="s">
        <v>88</v>
      </c>
      <c r="BH19">
        <f>BG2+BH18</f>
        <v>0.98988835944560272</v>
      </c>
      <c r="BI19">
        <v>1992</v>
      </c>
      <c r="BJ19">
        <v>1860000000000</v>
      </c>
      <c r="BK19" t="s">
        <v>88</v>
      </c>
      <c r="BL19">
        <f>BK2+BL18</f>
        <v>0.98715128212567116</v>
      </c>
      <c r="BM19">
        <v>1992</v>
      </c>
      <c r="BN19">
        <v>1860000000000</v>
      </c>
      <c r="BO19" t="s">
        <v>88</v>
      </c>
      <c r="BP19">
        <f>BO2+BP18</f>
        <v>0.99071653032292428</v>
      </c>
      <c r="BQ19">
        <v>1992</v>
      </c>
      <c r="BR19">
        <v>1860000000000</v>
      </c>
      <c r="BS19" t="s">
        <v>88</v>
      </c>
      <c r="BT19">
        <f>BS2+BT18</f>
        <v>0.98035385927803742</v>
      </c>
      <c r="BU19">
        <v>1992</v>
      </c>
      <c r="BV19">
        <v>1860000000000</v>
      </c>
      <c r="BW19" t="s">
        <v>88</v>
      </c>
      <c r="BX19">
        <f>BW2+BX18</f>
        <v>0.98686628407345733</v>
      </c>
      <c r="BY19">
        <v>1992</v>
      </c>
      <c r="BZ19">
        <v>1860000000000</v>
      </c>
      <c r="CA19" t="s">
        <v>88</v>
      </c>
      <c r="CB19">
        <f>CA2+CB18</f>
        <v>0.98562434998973369</v>
      </c>
      <c r="CC19">
        <v>1991</v>
      </c>
      <c r="CD19">
        <v>1250000000000</v>
      </c>
      <c r="CE19" t="s">
        <v>88</v>
      </c>
      <c r="CF19">
        <f>CE2+CF18</f>
        <v>0.98055425471434043</v>
      </c>
      <c r="CG19">
        <v>1991</v>
      </c>
      <c r="CH19">
        <v>1250000000000</v>
      </c>
      <c r="CI19" t="s">
        <v>88</v>
      </c>
      <c r="CJ19">
        <f>CI2+CJ18</f>
        <v>1.0033454993149848</v>
      </c>
      <c r="CK19">
        <v>1991</v>
      </c>
      <c r="CL19">
        <v>1250000000000</v>
      </c>
    </row>
    <row r="20" spans="1:90">
      <c r="B20">
        <v>-5.9770391093843758E-2</v>
      </c>
      <c r="C20" s="45">
        <v>0.12367113924418725</v>
      </c>
      <c r="D20">
        <v>2.5402341587556858</v>
      </c>
      <c r="E20">
        <v>1992</v>
      </c>
      <c r="F20">
        <v>1860000000000</v>
      </c>
      <c r="G20" t="s">
        <v>89</v>
      </c>
      <c r="H20">
        <f>G2-H18</f>
        <v>0.91337092751033366</v>
      </c>
      <c r="I20">
        <v>1994</v>
      </c>
      <c r="J20">
        <v>150000000000</v>
      </c>
      <c r="K20" t="s">
        <v>89</v>
      </c>
      <c r="L20">
        <f>K2-L18</f>
        <v>0.90821793203418055</v>
      </c>
      <c r="M20">
        <v>1994</v>
      </c>
      <c r="N20">
        <v>150000000000</v>
      </c>
      <c r="O20" t="s">
        <v>89</v>
      </c>
      <c r="P20">
        <f>O2-P18</f>
        <v>0.92076056932695727</v>
      </c>
      <c r="Q20">
        <v>1994</v>
      </c>
      <c r="R20">
        <v>150000000000</v>
      </c>
      <c r="S20" t="s">
        <v>89</v>
      </c>
      <c r="T20">
        <f>S2-T18</f>
        <v>0.89924140098442062</v>
      </c>
      <c r="U20">
        <v>1994</v>
      </c>
      <c r="V20">
        <v>150000000000</v>
      </c>
      <c r="W20" t="s">
        <v>89</v>
      </c>
      <c r="X20">
        <f>W2-X18</f>
        <v>0.92090557518835758</v>
      </c>
      <c r="Y20">
        <v>1994</v>
      </c>
      <c r="Z20">
        <v>150000000000</v>
      </c>
      <c r="AA20" t="s">
        <v>89</v>
      </c>
      <c r="AB20">
        <f>AA2-AB18</f>
        <v>0.90826271987994034</v>
      </c>
      <c r="AC20">
        <v>1994</v>
      </c>
      <c r="AD20">
        <v>150000000000</v>
      </c>
      <c r="AE20" t="s">
        <v>89</v>
      </c>
      <c r="AF20">
        <f>AE2-AF18</f>
        <v>0.91221196539322047</v>
      </c>
      <c r="AG20">
        <v>1994</v>
      </c>
      <c r="AH20">
        <v>150000000000</v>
      </c>
      <c r="AI20" t="s">
        <v>89</v>
      </c>
      <c r="AJ20">
        <f>AI2-AJ18</f>
        <v>0.91214173884148064</v>
      </c>
      <c r="AK20">
        <v>1994</v>
      </c>
      <c r="AL20">
        <v>150000000000</v>
      </c>
      <c r="AM20" t="s">
        <v>89</v>
      </c>
      <c r="AN20">
        <f>AM2-AN18</f>
        <v>0.91385224252710195</v>
      </c>
      <c r="AO20">
        <v>1994</v>
      </c>
      <c r="AP20">
        <v>150000000000</v>
      </c>
      <c r="AQ20" t="s">
        <v>89</v>
      </c>
      <c r="AR20">
        <f>AQ2-AR18</f>
        <v>0.91597451071350899</v>
      </c>
      <c r="AS20">
        <v>1994</v>
      </c>
      <c r="AT20">
        <v>150000000000</v>
      </c>
      <c r="AU20" t="s">
        <v>89</v>
      </c>
      <c r="AV20">
        <f>AU2-AV18</f>
        <v>0.91597451071350899</v>
      </c>
      <c r="AW20">
        <v>1994</v>
      </c>
      <c r="AX20">
        <v>150000000000</v>
      </c>
      <c r="AY20" t="s">
        <v>89</v>
      </c>
      <c r="AZ20">
        <f>AY2-AZ18</f>
        <v>0.91165670423201906</v>
      </c>
      <c r="BA20">
        <v>1994</v>
      </c>
      <c r="BB20">
        <v>150000000000</v>
      </c>
      <c r="BC20" t="s">
        <v>89</v>
      </c>
      <c r="BD20">
        <f>BC2-BD18</f>
        <v>0.9116651464497324</v>
      </c>
      <c r="BE20">
        <v>1994</v>
      </c>
      <c r="BF20">
        <v>150000000000</v>
      </c>
      <c r="BG20" t="s">
        <v>89</v>
      </c>
      <c r="BH20">
        <f>BG2-BH18</f>
        <v>0.91181062645533006</v>
      </c>
      <c r="BI20">
        <v>1994</v>
      </c>
      <c r="BJ20">
        <v>150000000000</v>
      </c>
      <c r="BK20" t="s">
        <v>89</v>
      </c>
      <c r="BL20">
        <f>BK2-BL18</f>
        <v>0.91183946707956021</v>
      </c>
      <c r="BM20">
        <v>1994</v>
      </c>
      <c r="BN20">
        <v>150000000000</v>
      </c>
      <c r="BO20" t="s">
        <v>89</v>
      </c>
      <c r="BP20">
        <f>BO2-BP18</f>
        <v>0.91195689211649589</v>
      </c>
      <c r="BQ20">
        <v>1994</v>
      </c>
      <c r="BR20">
        <v>150000000000</v>
      </c>
      <c r="BS20" t="s">
        <v>89</v>
      </c>
      <c r="BT20">
        <f>BS2-BT18</f>
        <v>0.90621731496397318</v>
      </c>
      <c r="BU20">
        <v>1994</v>
      </c>
      <c r="BV20">
        <v>150000000000</v>
      </c>
      <c r="BW20" t="s">
        <v>89</v>
      </c>
      <c r="BX20">
        <f>BW2-BX18</f>
        <v>0.90869481421809828</v>
      </c>
      <c r="BY20">
        <v>1994</v>
      </c>
      <c r="BZ20">
        <v>150000000000</v>
      </c>
      <c r="CA20" t="s">
        <v>89</v>
      </c>
      <c r="CB20">
        <f>CA2-CB18</f>
        <v>0.90720926972478777</v>
      </c>
      <c r="CC20">
        <v>1994</v>
      </c>
      <c r="CD20">
        <v>150000000000</v>
      </c>
      <c r="CE20" t="s">
        <v>89</v>
      </c>
      <c r="CF20">
        <f>CE2-CF18</f>
        <v>0.90340733715684474</v>
      </c>
      <c r="CG20">
        <v>1992</v>
      </c>
      <c r="CH20">
        <v>1860000000000</v>
      </c>
      <c r="CI20" t="s">
        <v>89</v>
      </c>
      <c r="CJ20">
        <f>CI2-CJ18</f>
        <v>0.92461411428290119</v>
      </c>
      <c r="CK20">
        <v>1992</v>
      </c>
      <c r="CL20">
        <v>1860000000000</v>
      </c>
    </row>
    <row r="21" spans="1:90">
      <c r="B21">
        <v>-3.6684931894990294E-2</v>
      </c>
      <c r="C21" s="45">
        <v>4.8565169145800759E-2</v>
      </c>
      <c r="D21">
        <v>0.91879445262644022</v>
      </c>
      <c r="E21">
        <v>1994</v>
      </c>
      <c r="F21">
        <v>150000000000</v>
      </c>
      <c r="G21" t="s">
        <v>80</v>
      </c>
      <c r="H21" s="46">
        <f>LN(G2)</f>
        <v>-4.9831698906764331E-2</v>
      </c>
      <c r="I21">
        <v>2000</v>
      </c>
      <c r="J21">
        <v>156000000000</v>
      </c>
      <c r="K21" t="s">
        <v>80</v>
      </c>
      <c r="L21" s="46">
        <f>LN(K2)</f>
        <v>-4.9303306121822987E-2</v>
      </c>
      <c r="M21">
        <v>2000</v>
      </c>
      <c r="N21">
        <v>156000000000</v>
      </c>
      <c r="O21" t="s">
        <v>80</v>
      </c>
      <c r="P21" s="46">
        <f>LN(O2)</f>
        <v>-3.9737551066838406E-2</v>
      </c>
      <c r="Q21">
        <v>2000</v>
      </c>
      <c r="R21">
        <v>156000000000</v>
      </c>
      <c r="S21" t="s">
        <v>80</v>
      </c>
      <c r="T21" s="46">
        <f>LN(S2)</f>
        <v>-6.2981617182457789E-2</v>
      </c>
      <c r="U21">
        <v>2000</v>
      </c>
      <c r="V21">
        <v>156000000000</v>
      </c>
      <c r="W21" t="s">
        <v>80</v>
      </c>
      <c r="X21" s="46">
        <f>LN(W2)</f>
        <v>-3.9608163150324831E-2</v>
      </c>
      <c r="Y21">
        <v>2000</v>
      </c>
      <c r="Z21">
        <v>156000000000</v>
      </c>
      <c r="AA21" t="s">
        <v>80</v>
      </c>
      <c r="AB21" s="46">
        <f>LN(AA2)</f>
        <v>-5.2540822480619802E-2</v>
      </c>
      <c r="AC21">
        <v>2000</v>
      </c>
      <c r="AD21">
        <v>156000000000</v>
      </c>
      <c r="AE21" t="s">
        <v>80</v>
      </c>
      <c r="AF21" s="46">
        <f>LN(AE2)</f>
        <v>-4.9545578442043277E-2</v>
      </c>
      <c r="AG21">
        <v>2000</v>
      </c>
      <c r="AH21">
        <v>156000000000</v>
      </c>
      <c r="AI21" t="s">
        <v>80</v>
      </c>
      <c r="AJ21" s="46">
        <f>LN(AI2)</f>
        <v>-4.998320678618319E-2</v>
      </c>
      <c r="AK21">
        <v>2000</v>
      </c>
      <c r="AL21">
        <v>156000000000</v>
      </c>
      <c r="AM21" t="s">
        <v>80</v>
      </c>
      <c r="AN21" s="46">
        <f>LN(AM2)</f>
        <v>-5.1401330160504972E-2</v>
      </c>
      <c r="AO21">
        <v>2000</v>
      </c>
      <c r="AP21">
        <v>156000000000</v>
      </c>
      <c r="AQ21" t="s">
        <v>80</v>
      </c>
      <c r="AR21" s="46">
        <f>LN(AQ2)</f>
        <v>-4.9201935577723108E-2</v>
      </c>
      <c r="AS21">
        <v>2000</v>
      </c>
      <c r="AT21">
        <v>156000000000</v>
      </c>
      <c r="AU21" t="s">
        <v>80</v>
      </c>
      <c r="AV21" s="46">
        <f>LN(AU2)</f>
        <v>-4.9201935577723108E-2</v>
      </c>
      <c r="AW21">
        <v>2000</v>
      </c>
      <c r="AX21">
        <v>156000000000</v>
      </c>
      <c r="AY21" t="s">
        <v>80</v>
      </c>
      <c r="AZ21" s="46">
        <f>LN(AY2)</f>
        <v>-5.081300057064974E-2</v>
      </c>
      <c r="BA21">
        <v>2000</v>
      </c>
      <c r="BB21">
        <v>156000000000</v>
      </c>
      <c r="BC21" t="s">
        <v>80</v>
      </c>
      <c r="BD21" s="46">
        <f>LN(BC2)</f>
        <v>-5.0776203020715893E-2</v>
      </c>
      <c r="BE21">
        <v>2000</v>
      </c>
      <c r="BF21">
        <v>156000000000</v>
      </c>
      <c r="BG21" t="s">
        <v>80</v>
      </c>
      <c r="BH21" s="46">
        <f>LN(BG2)</f>
        <v>-5.0399490843218639E-2</v>
      </c>
      <c r="BI21">
        <v>2000</v>
      </c>
      <c r="BJ21">
        <v>156000000000</v>
      </c>
      <c r="BK21" t="s">
        <v>80</v>
      </c>
      <c r="BL21" s="46">
        <f>LN(BK2)</f>
        <v>-5.1824620144910169E-2</v>
      </c>
      <c r="BM21">
        <v>2000</v>
      </c>
      <c r="BN21">
        <v>156000000000</v>
      </c>
      <c r="BO21" t="s">
        <v>80</v>
      </c>
      <c r="BP21" s="46">
        <f>LN(BO2)</f>
        <v>-4.9887218933318003E-2</v>
      </c>
      <c r="BQ21">
        <v>2000</v>
      </c>
      <c r="BR21">
        <v>156000000000</v>
      </c>
      <c r="BS21" t="s">
        <v>80</v>
      </c>
      <c r="BT21" s="46">
        <f>LN(BS2)</f>
        <v>-5.8386192653271683E-2</v>
      </c>
      <c r="BU21">
        <v>2000</v>
      </c>
      <c r="BV21">
        <v>156000000000</v>
      </c>
      <c r="BW21" t="s">
        <v>80</v>
      </c>
      <c r="BX21" s="46">
        <f>LN(BW2)</f>
        <v>-5.3632291767504572E-2</v>
      </c>
      <c r="BY21">
        <v>2000</v>
      </c>
      <c r="BZ21">
        <v>156000000000</v>
      </c>
      <c r="CA21" t="s">
        <v>80</v>
      </c>
      <c r="CB21" s="46">
        <f>LN(CA2)</f>
        <v>-5.507220458087736E-2</v>
      </c>
      <c r="CC21">
        <v>2000</v>
      </c>
      <c r="CD21">
        <v>156000000000</v>
      </c>
      <c r="CE21" t="s">
        <v>80</v>
      </c>
      <c r="CF21" s="46">
        <f>LN(CE2)</f>
        <v>-5.9770391093843758E-2</v>
      </c>
      <c r="CG21">
        <v>2000</v>
      </c>
      <c r="CH21">
        <v>156000000000</v>
      </c>
      <c r="CI21" t="s">
        <v>80</v>
      </c>
      <c r="CJ21" s="46">
        <f>LN(CI2)</f>
        <v>-3.6684931894990294E-2</v>
      </c>
      <c r="CK21">
        <v>1994</v>
      </c>
      <c r="CL21">
        <v>150000000000</v>
      </c>
    </row>
    <row r="22" spans="1:90">
      <c r="B22">
        <v>-3.0037435313676704E-2</v>
      </c>
      <c r="C22" s="45">
        <v>2.6511812201614176E-2</v>
      </c>
      <c r="D22">
        <v>0.49020894717613994</v>
      </c>
      <c r="E22">
        <v>2000</v>
      </c>
      <c r="F22">
        <v>156000000000</v>
      </c>
      <c r="G22" t="s">
        <v>90</v>
      </c>
      <c r="H22" s="46">
        <f>LN(H19)</f>
        <v>-1.0648358734001209E-2</v>
      </c>
      <c r="K22" t="s">
        <v>90</v>
      </c>
      <c r="L22" s="46">
        <f>LN(L19)</f>
        <v>-4.4430455067513055E-3</v>
      </c>
      <c r="O22" t="s">
        <v>90</v>
      </c>
      <c r="P22" s="46">
        <f>LN(P19)</f>
        <v>1.321817502920443E-3</v>
      </c>
      <c r="S22" t="s">
        <v>90</v>
      </c>
      <c r="T22" s="46">
        <f>LN(T19)</f>
        <v>-2.1550484994335317E-2</v>
      </c>
      <c r="W22" t="s">
        <v>90</v>
      </c>
      <c r="X22" s="46">
        <f>LN(X19)</f>
        <v>1.4253797289979337E-3</v>
      </c>
      <c r="AA22" t="s">
        <v>90</v>
      </c>
      <c r="AB22" s="46">
        <f>LN(AB19)</f>
        <v>-1.0688464021435836E-2</v>
      </c>
      <c r="AE22" t="s">
        <v>90</v>
      </c>
      <c r="AF22" s="46">
        <f>LN(AF19)</f>
        <v>-8.9281391054531756E-3</v>
      </c>
      <c r="AI22" t="s">
        <v>90</v>
      </c>
      <c r="AJ22" s="46">
        <f>LN(AJ19)</f>
        <v>-9.6978133237028905E-3</v>
      </c>
      <c r="AM22" t="s">
        <v>90</v>
      </c>
      <c r="AN22" s="46">
        <f>LN(AN19)</f>
        <v>-1.4157241909522804E-2</v>
      </c>
      <c r="AQ22" t="s">
        <v>90</v>
      </c>
      <c r="AR22" s="46">
        <f>LN(AR19)</f>
        <v>-1.2069313004931187E-2</v>
      </c>
      <c r="AU22" t="s">
        <v>90</v>
      </c>
      <c r="AV22" s="46">
        <f>LN(AV19)</f>
        <v>-1.2069313004931187E-2</v>
      </c>
      <c r="AY22" t="s">
        <v>90</v>
      </c>
      <c r="AZ22" s="46">
        <f>LN(AZ19)</f>
        <v>-1.0802059535827427E-2</v>
      </c>
      <c r="BC22" t="s">
        <v>90</v>
      </c>
      <c r="BD22" s="46">
        <f>LN(BD19)</f>
        <v>-1.0739885451979255E-2</v>
      </c>
      <c r="BG22" t="s">
        <v>90</v>
      </c>
      <c r="BH22" s="46">
        <f>LN(BH19)</f>
        <v>-1.0163110449082038E-2</v>
      </c>
      <c r="BK22" t="s">
        <v>90</v>
      </c>
      <c r="BL22" s="46">
        <f>LN(BL19)</f>
        <v>-1.2931976597293003E-2</v>
      </c>
      <c r="BO22" t="s">
        <v>90</v>
      </c>
      <c r="BP22" s="46">
        <f>LN(BP19)</f>
        <v>-9.3268296442976604E-3</v>
      </c>
      <c r="BS22" t="s">
        <v>90</v>
      </c>
      <c r="BT22" s="46">
        <f>LN(BT19)</f>
        <v>-1.9841691595581353E-2</v>
      </c>
      <c r="BW22" t="s">
        <v>90</v>
      </c>
      <c r="BX22" s="46">
        <f>LN(BX19)</f>
        <v>-1.3220725855733235E-2</v>
      </c>
      <c r="CA22" t="s">
        <v>90</v>
      </c>
      <c r="CB22" s="46">
        <f>LN(CB19)</f>
        <v>-1.4479980755493086E-2</v>
      </c>
      <c r="CE22" t="s">
        <v>90</v>
      </c>
      <c r="CF22" s="46">
        <f>LN(CF19)</f>
        <v>-1.963730115467217E-2</v>
      </c>
      <c r="CI22" t="s">
        <v>90</v>
      </c>
      <c r="CJ22" s="46">
        <f>LN(CJ19)</f>
        <v>3.3399155822684424E-3</v>
      </c>
    </row>
    <row r="23" spans="1:90">
      <c r="A23" t="s">
        <v>95</v>
      </c>
      <c r="B23" s="35">
        <f>AVERAGE(B2:B22)</f>
        <v>-4.9561401303010399E-2</v>
      </c>
      <c r="C23" s="35">
        <f>AVERAGE(C2:C22)</f>
        <v>8.8628831384531356E-2</v>
      </c>
      <c r="D23" s="35">
        <f>AVERAGE(D2:D22)</f>
        <v>1.7656540585318148</v>
      </c>
      <c r="E23" s="35">
        <f>AVERAGE(E2:E22)</f>
        <v>1985.7142857142858</v>
      </c>
      <c r="F23" s="35">
        <f>AVERAGE(F2:F22)</f>
        <v>1159428571428.5715</v>
      </c>
      <c r="G23" t="s">
        <v>91</v>
      </c>
      <c r="H23" s="46">
        <f>LN(H20)</f>
        <v>-9.061320760757785E-2</v>
      </c>
      <c r="K23" t="s">
        <v>91</v>
      </c>
      <c r="L23" s="46">
        <f>LN(L20)</f>
        <v>-9.6270915925913941E-2</v>
      </c>
      <c r="O23" t="s">
        <v>91</v>
      </c>
      <c r="P23" s="46">
        <f>LN(P20)</f>
        <v>-8.2555244681893278E-2</v>
      </c>
      <c r="S23" t="s">
        <v>91</v>
      </c>
      <c r="T23" s="46">
        <f>LN(T20)</f>
        <v>-0.10620375888257097</v>
      </c>
      <c r="W23" t="s">
        <v>91</v>
      </c>
      <c r="X23" s="46">
        <f>LN(X20)</f>
        <v>-8.2397772208251077E-2</v>
      </c>
      <c r="AA23" t="s">
        <v>91</v>
      </c>
      <c r="AB23" s="46">
        <f>LN(AB20)</f>
        <v>-9.6221603156497248E-2</v>
      </c>
      <c r="AE23" t="s">
        <v>91</v>
      </c>
      <c r="AF23" s="46">
        <f>LN(AF20)</f>
        <v>-9.1882897718409295E-2</v>
      </c>
      <c r="AI23" t="s">
        <v>91</v>
      </c>
      <c r="AJ23" s="46">
        <f>LN(AJ20)</f>
        <v>-9.1959885587166876E-2</v>
      </c>
      <c r="AM23" t="s">
        <v>91</v>
      </c>
      <c r="AN23" s="46">
        <f>LN(AN20)</f>
        <v>-9.0086380851226347E-2</v>
      </c>
      <c r="AQ23" t="s">
        <v>91</v>
      </c>
      <c r="AR23" s="46">
        <f>LN(AR20)</f>
        <v>-8.7766741427154557E-2</v>
      </c>
      <c r="AU23" t="s">
        <v>91</v>
      </c>
      <c r="AV23" s="46">
        <f>LN(AV20)</f>
        <v>-8.7766741427154557E-2</v>
      </c>
      <c r="AY23" t="s">
        <v>91</v>
      </c>
      <c r="AZ23" s="46">
        <f>LN(AZ20)</f>
        <v>-9.249178057012275E-2</v>
      </c>
      <c r="BC23" t="s">
        <v>91</v>
      </c>
      <c r="BD23" s="46">
        <f>LN(BD20)</f>
        <v>-9.248252030956014E-2</v>
      </c>
      <c r="BG23" t="s">
        <v>91</v>
      </c>
      <c r="BH23" s="46">
        <f>LN(BH20)</f>
        <v>-9.232295689986969E-2</v>
      </c>
      <c r="BK23" t="s">
        <v>91</v>
      </c>
      <c r="BL23" s="46">
        <f>LN(BL20)</f>
        <v>-9.2291327340740137E-2</v>
      </c>
      <c r="BO23" t="s">
        <v>91</v>
      </c>
      <c r="BP23" s="46">
        <f>LN(BP20)</f>
        <v>-9.2162557441068105E-2</v>
      </c>
      <c r="BS23" t="s">
        <v>91</v>
      </c>
      <c r="BT23" s="46">
        <f>LN(BT20)</f>
        <v>-9.8476139710305527E-2</v>
      </c>
      <c r="BW23" t="s">
        <v>91</v>
      </c>
      <c r="BX23" s="46">
        <f>LN(BX20)</f>
        <v>-9.5745979111141591E-2</v>
      </c>
      <c r="CA23" t="s">
        <v>91</v>
      </c>
      <c r="CB23" s="46">
        <f>LN(CB20)</f>
        <v>-9.7382128110248531E-2</v>
      </c>
      <c r="CE23" t="s">
        <v>91</v>
      </c>
      <c r="CF23" s="46">
        <f>LN(CF20)</f>
        <v>-0.10158173408015247</v>
      </c>
      <c r="CI23" t="s">
        <v>91</v>
      </c>
      <c r="CJ23" s="46">
        <f>LN(CJ20)</f>
        <v>-7.8378802259103264E-2</v>
      </c>
    </row>
    <row r="24" spans="1:90">
      <c r="A24" t="s">
        <v>96</v>
      </c>
      <c r="B24" s="35">
        <f>STDEV(B2:B22)</f>
        <v>7.6597841505654414E-3</v>
      </c>
      <c r="C24" s="35">
        <f>STDEV(C2:C22)</f>
        <v>2.609788408304628E-2</v>
      </c>
      <c r="D24" s="35">
        <f>STDEV(D2:D22)</f>
        <v>0.55747907869374691</v>
      </c>
      <c r="E24" s="35">
        <f>STDEV(E2:E22)</f>
        <v>6.5508996110594824</v>
      </c>
      <c r="F24" s="35">
        <f>STDEV(F2:F22)</f>
        <v>923063842398.16125</v>
      </c>
      <c r="G24" t="s">
        <v>92</v>
      </c>
      <c r="H24" s="46">
        <f>H22-H21</f>
        <v>3.918334017276312E-2</v>
      </c>
      <c r="K24" t="s">
        <v>92</v>
      </c>
      <c r="L24" s="46">
        <f>L22-L21</f>
        <v>4.486026061507168E-2</v>
      </c>
      <c r="O24" t="s">
        <v>92</v>
      </c>
      <c r="P24" s="46">
        <f>P22-P21</f>
        <v>4.105936856975885E-2</v>
      </c>
      <c r="S24" t="s">
        <v>92</v>
      </c>
      <c r="T24" s="46">
        <f>T22-T21</f>
        <v>4.1431132188122471E-2</v>
      </c>
      <c r="W24" t="s">
        <v>92</v>
      </c>
      <c r="X24" s="46">
        <f>X22-X21</f>
        <v>4.1033542879322767E-2</v>
      </c>
      <c r="AA24" t="s">
        <v>92</v>
      </c>
      <c r="AB24" s="46">
        <f>AB22-AB21</f>
        <v>4.1852358459183968E-2</v>
      </c>
      <c r="AE24" t="s">
        <v>92</v>
      </c>
      <c r="AF24" s="46">
        <f>AF22-AF21</f>
        <v>4.0617439336590101E-2</v>
      </c>
      <c r="AI24" t="s">
        <v>92</v>
      </c>
      <c r="AJ24" s="46">
        <f>AJ22-AJ21</f>
        <v>4.02853934624803E-2</v>
      </c>
      <c r="AM24" t="s">
        <v>92</v>
      </c>
      <c r="AN24" s="46">
        <f>AN22-AN21</f>
        <v>3.7244088250982167E-2</v>
      </c>
      <c r="AQ24" t="s">
        <v>92</v>
      </c>
      <c r="AR24" s="46">
        <f>AR22-AR21</f>
        <v>3.7132622572791922E-2</v>
      </c>
      <c r="AU24" t="s">
        <v>92</v>
      </c>
      <c r="AV24" s="46">
        <f>AV22-AV21</f>
        <v>3.7132622572791922E-2</v>
      </c>
      <c r="AY24" t="s">
        <v>92</v>
      </c>
      <c r="AZ24" s="46">
        <f>AZ22-AZ21</f>
        <v>4.0010941034822313E-2</v>
      </c>
      <c r="BC24" t="s">
        <v>92</v>
      </c>
      <c r="BD24" s="46">
        <f>BD22-BD21</f>
        <v>4.0036317568736636E-2</v>
      </c>
      <c r="BG24" t="s">
        <v>92</v>
      </c>
      <c r="BH24" s="46">
        <f>BH22-BH21</f>
        <v>4.0236380394136601E-2</v>
      </c>
      <c r="BK24" t="s">
        <v>92</v>
      </c>
      <c r="BL24" s="46">
        <f>BL22-BL21</f>
        <v>3.8892643547617164E-2</v>
      </c>
      <c r="BO24" t="s">
        <v>92</v>
      </c>
      <c r="BP24" s="46">
        <f>BP22-BP21</f>
        <v>4.0560389289020345E-2</v>
      </c>
      <c r="BS24" t="s">
        <v>92</v>
      </c>
      <c r="BT24" s="46">
        <f>BT22-BT21</f>
        <v>3.8544501057690334E-2</v>
      </c>
      <c r="BW24" t="s">
        <v>92</v>
      </c>
      <c r="BX24" s="46">
        <f>BX22-BX21</f>
        <v>4.0411565911771336E-2</v>
      </c>
      <c r="CA24" t="s">
        <v>92</v>
      </c>
      <c r="CB24" s="46">
        <f>CB22-CB21</f>
        <v>4.0592223825384272E-2</v>
      </c>
      <c r="CE24" t="s">
        <v>92</v>
      </c>
      <c r="CF24" s="46">
        <f>CF22-CF21</f>
        <v>4.0133089939171585E-2</v>
      </c>
      <c r="CI24" t="s">
        <v>92</v>
      </c>
      <c r="CJ24" s="46">
        <f>CJ22-CJ21</f>
        <v>4.0024847477258735E-2</v>
      </c>
    </row>
    <row r="25" spans="1:90">
      <c r="A25" t="s">
        <v>97</v>
      </c>
      <c r="B25" s="35">
        <f>MIN(B2:B22)</f>
        <v>-6.2981617182457789E-2</v>
      </c>
      <c r="C25" s="35">
        <f>MIN(C2:C22)</f>
        <v>2.6511812201614176E-2</v>
      </c>
      <c r="D25" s="35">
        <f>MIN(D2:D22)</f>
        <v>0.49020894717613994</v>
      </c>
      <c r="E25" s="35">
        <f>MIN(E2:E22)</f>
        <v>1973</v>
      </c>
      <c r="F25" s="35">
        <f>MIN(F2:F22)</f>
        <v>121000000000</v>
      </c>
      <c r="G25" t="s">
        <v>93</v>
      </c>
      <c r="H25" s="46">
        <f>H21-H23</f>
        <v>4.0781508700813519E-2</v>
      </c>
      <c r="K25" t="s">
        <v>93</v>
      </c>
      <c r="L25" s="46">
        <f>L21-L23</f>
        <v>4.6967609804090954E-2</v>
      </c>
      <c r="O25" t="s">
        <v>93</v>
      </c>
      <c r="P25" s="46">
        <f>P21-P23</f>
        <v>4.2817693615054872E-2</v>
      </c>
      <c r="S25" t="s">
        <v>93</v>
      </c>
      <c r="T25" s="46">
        <f>T21-T23</f>
        <v>4.3222141700113181E-2</v>
      </c>
      <c r="W25" t="s">
        <v>93</v>
      </c>
      <c r="X25" s="46">
        <f>X21-X23</f>
        <v>4.2789609057926246E-2</v>
      </c>
      <c r="AA25" t="s">
        <v>93</v>
      </c>
      <c r="AB25" s="46">
        <f>AB21-AB23</f>
        <v>4.3680780675877447E-2</v>
      </c>
      <c r="AE25" t="s">
        <v>93</v>
      </c>
      <c r="AF25" s="46">
        <f>AF21-AF23</f>
        <v>4.2337319276366019E-2</v>
      </c>
      <c r="AI25" t="s">
        <v>93</v>
      </c>
      <c r="AJ25" s="46">
        <f>AJ21-AJ23</f>
        <v>4.1976678800983686E-2</v>
      </c>
      <c r="AM25" t="s">
        <v>93</v>
      </c>
      <c r="AN25" s="46">
        <f>AN21-AN23</f>
        <v>3.8685050690721375E-2</v>
      </c>
      <c r="AQ25" t="s">
        <v>93</v>
      </c>
      <c r="AR25" s="46">
        <f>AR21-AR23</f>
        <v>3.8564805849431449E-2</v>
      </c>
      <c r="AU25" t="s">
        <v>93</v>
      </c>
      <c r="AV25" s="46">
        <f>AV21-AV23</f>
        <v>3.8564805849431449E-2</v>
      </c>
      <c r="AY25" t="s">
        <v>93</v>
      </c>
      <c r="AZ25" s="46">
        <f>AZ21-AZ23</f>
        <v>4.167877999947301E-2</v>
      </c>
      <c r="BC25" t="s">
        <v>93</v>
      </c>
      <c r="BD25" s="46">
        <f>BD21-BD23</f>
        <v>4.1706317288844247E-2</v>
      </c>
      <c r="BG25" t="s">
        <v>93</v>
      </c>
      <c r="BH25" s="46">
        <f>BH21-BH23</f>
        <v>4.1923466056651051E-2</v>
      </c>
      <c r="BK25" t="s">
        <v>93</v>
      </c>
      <c r="BL25" s="46">
        <f>BL21-BL23</f>
        <v>4.0466707195829968E-2</v>
      </c>
      <c r="BO25" t="s">
        <v>93</v>
      </c>
      <c r="BP25" s="46">
        <f>BP21-BP23</f>
        <v>4.2275338507750101E-2</v>
      </c>
      <c r="BS25" t="s">
        <v>93</v>
      </c>
      <c r="BT25" s="46">
        <f>BT21-BT23</f>
        <v>4.0089947057033844E-2</v>
      </c>
      <c r="BW25" t="s">
        <v>93</v>
      </c>
      <c r="BX25" s="46">
        <f>BX21-BX23</f>
        <v>4.2113687343637018E-2</v>
      </c>
      <c r="CA25" t="s">
        <v>93</v>
      </c>
      <c r="CB25" s="46">
        <f>CB21-CB23</f>
        <v>4.2309923529371171E-2</v>
      </c>
      <c r="CE25" t="s">
        <v>93</v>
      </c>
      <c r="CF25" s="46">
        <f>CF21-CF23</f>
        <v>4.1811342986308717E-2</v>
      </c>
      <c r="CI25" t="s">
        <v>93</v>
      </c>
      <c r="CJ25" s="46">
        <f>CJ21-CJ23</f>
        <v>4.169387036411297E-2</v>
      </c>
    </row>
    <row r="26" spans="1:90">
      <c r="A26" t="s">
        <v>98</v>
      </c>
      <c r="B26" s="35">
        <f>MAX(B2:B22)</f>
        <v>-3.0037435313676704E-2</v>
      </c>
      <c r="C26" s="35">
        <f>MAX(C2:C22)</f>
        <v>0.12875658285221692</v>
      </c>
      <c r="D26" s="35">
        <f>MAX(D2:D22)</f>
        <v>2.6601274061010005</v>
      </c>
      <c r="E26" s="35">
        <f>MAX(E2:E22)</f>
        <v>2000</v>
      </c>
      <c r="F26" s="35">
        <f>MAX(F2:F22)</f>
        <v>2960000000000</v>
      </c>
      <c r="G26" t="s">
        <v>94</v>
      </c>
      <c r="H26" s="47">
        <f>AVERAGE(H24:H25)</f>
        <v>3.9982424436788316E-2</v>
      </c>
      <c r="K26" t="s">
        <v>94</v>
      </c>
      <c r="L26" s="47">
        <f>AVERAGE(L24:L25)</f>
        <v>4.5913935209581314E-2</v>
      </c>
      <c r="O26" t="s">
        <v>94</v>
      </c>
      <c r="P26" s="47">
        <f>AVERAGE(P24:P25)</f>
        <v>4.1938531092406861E-2</v>
      </c>
      <c r="S26" t="s">
        <v>94</v>
      </c>
      <c r="T26" s="47">
        <f>AVERAGE(T24:T25)</f>
        <v>4.2326636944117826E-2</v>
      </c>
      <c r="W26" t="s">
        <v>94</v>
      </c>
      <c r="X26" s="47">
        <f>AVERAGE(X24:X25)</f>
        <v>4.1911575968624507E-2</v>
      </c>
      <c r="AA26" t="s">
        <v>94</v>
      </c>
      <c r="AB26" s="47">
        <f>AVERAGE(AB24:AB25)</f>
        <v>4.2766569567530707E-2</v>
      </c>
      <c r="AE26" t="s">
        <v>94</v>
      </c>
      <c r="AF26" s="47">
        <f>AVERAGE(AF24:AF25)</f>
        <v>4.147737930647806E-2</v>
      </c>
      <c r="AI26" t="s">
        <v>94</v>
      </c>
      <c r="AJ26" s="47">
        <f>AVERAGE(AJ24:AJ25)</f>
        <v>4.1131036131731996E-2</v>
      </c>
      <c r="AM26" t="s">
        <v>94</v>
      </c>
      <c r="AN26" s="47">
        <f>AVERAGE(AN24:AN25)</f>
        <v>3.7964569470851771E-2</v>
      </c>
      <c r="AQ26" t="s">
        <v>94</v>
      </c>
      <c r="AR26" s="47">
        <f>AVERAGE(AR24:AR25)</f>
        <v>3.7848714211111689E-2</v>
      </c>
      <c r="AU26" t="s">
        <v>94</v>
      </c>
      <c r="AV26" s="47">
        <f>AVERAGE(AV24:AV25)</f>
        <v>3.7848714211111689E-2</v>
      </c>
      <c r="AY26" t="s">
        <v>94</v>
      </c>
      <c r="AZ26" s="47">
        <f>AVERAGE(AZ24:AZ25)</f>
        <v>4.0844860517147662E-2</v>
      </c>
      <c r="BC26" t="s">
        <v>94</v>
      </c>
      <c r="BD26" s="47">
        <f>AVERAGE(BD24:BD25)</f>
        <v>4.0871317428790438E-2</v>
      </c>
      <c r="BG26" t="s">
        <v>94</v>
      </c>
      <c r="BH26" s="47">
        <f>AVERAGE(BH24:BH25)</f>
        <v>4.1079923225393826E-2</v>
      </c>
      <c r="BK26" t="s">
        <v>94</v>
      </c>
      <c r="BL26" s="47">
        <f>AVERAGE(BL24:BL25)</f>
        <v>3.9679675371723566E-2</v>
      </c>
      <c r="BO26" t="s">
        <v>94</v>
      </c>
      <c r="BP26" s="47">
        <f>AVERAGE(BP24:BP25)</f>
        <v>4.1417863898385227E-2</v>
      </c>
      <c r="BS26" t="s">
        <v>94</v>
      </c>
      <c r="BT26" s="47">
        <f>AVERAGE(BT24:BT25)</f>
        <v>3.9317224057362085E-2</v>
      </c>
      <c r="BW26" t="s">
        <v>94</v>
      </c>
      <c r="BX26" s="47">
        <f>AVERAGE(BX24:BX25)</f>
        <v>4.1262626627704177E-2</v>
      </c>
      <c r="CA26" t="s">
        <v>94</v>
      </c>
      <c r="CB26" s="47">
        <f>AVERAGE(CB24:CB25)</f>
        <v>4.1451073677377721E-2</v>
      </c>
      <c r="CE26" t="s">
        <v>94</v>
      </c>
      <c r="CF26" s="47">
        <f>AVERAGE(CF24:CF25)</f>
        <v>4.0972216462740151E-2</v>
      </c>
      <c r="CI26" t="s">
        <v>94</v>
      </c>
      <c r="CJ26" s="47">
        <f>AVERAGE(CJ24:CJ25)</f>
        <v>4.0859358920685852E-2</v>
      </c>
    </row>
    <row r="27" spans="1:90">
      <c r="A27" t="s">
        <v>99</v>
      </c>
      <c r="B27" s="35">
        <f>ABS(B26-B25)</f>
        <v>3.2944181868781085E-2</v>
      </c>
      <c r="C27" s="35">
        <f>ABS(C26-C25)</f>
        <v>0.10224477065060274</v>
      </c>
      <c r="D27" s="35">
        <f>ABS(D26-D25)</f>
        <v>2.1699184589248608</v>
      </c>
      <c r="E27" s="35">
        <f>ABS(E26-E25)</f>
        <v>27</v>
      </c>
      <c r="F27" s="35">
        <f>ABS(F26-F25)</f>
        <v>2839000000000</v>
      </c>
    </row>
    <row r="28" spans="1:90">
      <c r="A28" t="s">
        <v>100</v>
      </c>
      <c r="B28" s="35">
        <f>COUNT(B2:B22)</f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CV30"/>
  <sheetViews>
    <sheetView workbookViewId="0">
      <selection activeCell="F1" sqref="F1"/>
    </sheetView>
  </sheetViews>
  <sheetFormatPr defaultRowHeight="15"/>
  <cols>
    <col min="27" max="28" width="12" bestFit="1" customWidth="1"/>
    <col min="60" max="60" width="12" bestFit="1" customWidth="1"/>
    <col min="71" max="71" width="12.7109375" bestFit="1" customWidth="1"/>
    <col min="72" max="72" width="12" bestFit="1" customWidth="1"/>
    <col min="83" max="84" width="12" bestFit="1" customWidth="1"/>
    <col min="87" max="88" width="12" bestFit="1" customWidth="1"/>
  </cols>
  <sheetData>
    <row r="1" spans="2:100" ht="16.5" thickTop="1" thickBot="1">
      <c r="B1" s="35" t="s">
        <v>73</v>
      </c>
      <c r="C1" s="35" t="s">
        <v>74</v>
      </c>
      <c r="D1" s="35" t="s">
        <v>75</v>
      </c>
      <c r="E1" s="35" t="s">
        <v>0</v>
      </c>
      <c r="F1" s="35" t="s">
        <v>59</v>
      </c>
      <c r="G1" s="43">
        <f>LN(G2)</f>
        <v>2.5344720404766419E-3</v>
      </c>
      <c r="H1" s="44">
        <f>G4</f>
        <v>3.8915554395732414E-4</v>
      </c>
      <c r="I1" t="s">
        <v>0</v>
      </c>
      <c r="J1" t="s">
        <v>59</v>
      </c>
      <c r="K1" s="43">
        <f>LN(K2)</f>
        <v>-9.3895812962860436E-3</v>
      </c>
      <c r="L1" s="44">
        <f>K4</f>
        <v>3.8291065824913061E-3</v>
      </c>
      <c r="M1" t="s">
        <v>0</v>
      </c>
      <c r="N1" t="s">
        <v>59</v>
      </c>
      <c r="O1" s="43">
        <f>LN(O2)</f>
        <v>-1.7862987294538862E-2</v>
      </c>
      <c r="P1" s="44">
        <f>O4</f>
        <v>1.7755779060116935E-2</v>
      </c>
      <c r="Q1" t="s">
        <v>0</v>
      </c>
      <c r="R1" t="s">
        <v>59</v>
      </c>
      <c r="S1" s="43">
        <f>LN(S2)</f>
        <v>8.324610768337919E-3</v>
      </c>
      <c r="T1" s="44">
        <f>S4</f>
        <v>3.9807181340386719E-3</v>
      </c>
      <c r="U1" t="s">
        <v>0</v>
      </c>
      <c r="V1" t="s">
        <v>59</v>
      </c>
      <c r="W1" s="43">
        <f>LN(W2)</f>
        <v>8.7477896497987415E-3</v>
      </c>
      <c r="X1" s="44">
        <f>W4</f>
        <v>4.8594598997558306E-3</v>
      </c>
      <c r="Y1" t="s">
        <v>0</v>
      </c>
      <c r="Z1" t="s">
        <v>59</v>
      </c>
      <c r="AA1" s="43">
        <f>LN(AA2)</f>
        <v>1.0403809279701754E-4</v>
      </c>
      <c r="AB1" s="44">
        <f>AA4</f>
        <v>6.4456181720171404E-7</v>
      </c>
      <c r="AC1" t="s">
        <v>0</v>
      </c>
      <c r="AD1" t="s">
        <v>59</v>
      </c>
      <c r="AE1" s="43">
        <f>LN(AE2)</f>
        <v>8.7959050268269223E-3</v>
      </c>
      <c r="AF1" s="44">
        <f>AE4</f>
        <v>4.9192328587576266E-3</v>
      </c>
      <c r="AG1" t="s">
        <v>0</v>
      </c>
      <c r="AH1" t="s">
        <v>59</v>
      </c>
      <c r="AI1" s="43">
        <f>LN(AI2)</f>
        <v>3.4392467939440285E-3</v>
      </c>
      <c r="AJ1" s="44">
        <f>AI4</f>
        <v>7.0273161256843343E-4</v>
      </c>
      <c r="AK1" t="s">
        <v>0</v>
      </c>
      <c r="AL1" t="s">
        <v>59</v>
      </c>
      <c r="AM1" s="43">
        <f>LN(AM2)</f>
        <v>2.9543909312428679E-3</v>
      </c>
      <c r="AN1" s="44">
        <f>AM4</f>
        <v>5.3019392340653687E-4</v>
      </c>
      <c r="AO1" t="s">
        <v>0</v>
      </c>
      <c r="AP1" t="s">
        <v>59</v>
      </c>
      <c r="AQ1" s="43">
        <f>LN(AQ2)</f>
        <v>2.5550292898361953E-3</v>
      </c>
      <c r="AR1" s="44">
        <f>AQ4</f>
        <v>3.9519233789768395E-4</v>
      </c>
      <c r="AS1" t="s">
        <v>0</v>
      </c>
      <c r="AT1" t="s">
        <v>59</v>
      </c>
      <c r="AU1" s="43">
        <f>LN(AU2)</f>
        <v>3.6883439330108823E-3</v>
      </c>
      <c r="AV1" s="44">
        <f>AU4</f>
        <v>9.167192939722274E-4</v>
      </c>
      <c r="AW1" t="s">
        <v>0</v>
      </c>
      <c r="AX1" t="s">
        <v>59</v>
      </c>
      <c r="AY1" s="43">
        <f>LN(AY2)</f>
        <v>4.7910262582844757E-3</v>
      </c>
      <c r="AZ1" s="44">
        <f>AY4</f>
        <v>1.5558912878195841E-3</v>
      </c>
      <c r="BA1" t="s">
        <v>0</v>
      </c>
      <c r="BB1" t="s">
        <v>59</v>
      </c>
      <c r="BC1" s="43">
        <f>LN(BC2)</f>
        <v>4.7910262582844757E-3</v>
      </c>
      <c r="BD1" s="44">
        <f>BC4</f>
        <v>1.5558912878195841E-3</v>
      </c>
      <c r="BE1" t="s">
        <v>0</v>
      </c>
      <c r="BF1" t="s">
        <v>59</v>
      </c>
      <c r="BG1" s="43">
        <f>LN(BG2)</f>
        <v>1.247177523951253E-3</v>
      </c>
      <c r="BH1" s="44">
        <f>BG4</f>
        <v>9.526161193004141E-5</v>
      </c>
      <c r="BI1" t="s">
        <v>0</v>
      </c>
      <c r="BJ1" t="s">
        <v>59</v>
      </c>
      <c r="BK1" s="43">
        <f>LN(BK2)</f>
        <v>1.2925955021146588E-3</v>
      </c>
      <c r="BL1" s="44">
        <f>BK4</f>
        <v>1.0220664059653542E-4</v>
      </c>
      <c r="BM1" t="s">
        <v>0</v>
      </c>
      <c r="BN1" t="s">
        <v>59</v>
      </c>
      <c r="BO1" s="43">
        <f>LN(BO2)</f>
        <v>1.7575586717319782E-3</v>
      </c>
      <c r="BP1" s="44">
        <f>BO4</f>
        <v>1.8716975140046582E-4</v>
      </c>
      <c r="BQ1" t="s">
        <v>0</v>
      </c>
      <c r="BR1" t="s">
        <v>59</v>
      </c>
      <c r="BS1" s="43">
        <f>LN(BS2)</f>
        <v>-1.4304897850388066E-6</v>
      </c>
      <c r="BT1" s="44">
        <f>BS4</f>
        <v>1.3169624391959892E-10</v>
      </c>
      <c r="BU1" t="s">
        <v>0</v>
      </c>
      <c r="BV1" t="s">
        <v>59</v>
      </c>
      <c r="BW1" s="43">
        <f>LN(BW2)</f>
        <v>2.7019095478979923E-3</v>
      </c>
      <c r="BX1" s="44">
        <f>BW4</f>
        <v>4.3510682480122931E-4</v>
      </c>
      <c r="BY1" t="s">
        <v>0</v>
      </c>
      <c r="BZ1" t="s">
        <v>59</v>
      </c>
      <c r="CA1" s="43">
        <f>LN(CA2)</f>
        <v>-3.1909756946574518E-3</v>
      </c>
      <c r="CB1" s="44">
        <f>CA4</f>
        <v>6.5734496161310991E-4</v>
      </c>
      <c r="CC1" t="s">
        <v>0</v>
      </c>
      <c r="CD1" t="s">
        <v>59</v>
      </c>
      <c r="CE1" s="43">
        <f>LN(CE2)</f>
        <v>2.4491674622738373E-4</v>
      </c>
      <c r="CF1" s="44">
        <f>CE4</f>
        <v>3.5991307619317418E-6</v>
      </c>
      <c r="CG1" t="s">
        <v>0</v>
      </c>
      <c r="CH1" t="s">
        <v>59</v>
      </c>
      <c r="CI1" s="43">
        <f>LN(CI2)</f>
        <v>-2.5000995555018768E-4</v>
      </c>
      <c r="CJ1" s="44">
        <f>CI4</f>
        <v>3.7231753320462282E-6</v>
      </c>
      <c r="CK1" t="s">
        <v>0</v>
      </c>
      <c r="CL1" t="s">
        <v>59</v>
      </c>
      <c r="CM1" s="43">
        <f>LN(CM2)</f>
        <v>-2.7392492208388008E-3</v>
      </c>
      <c r="CN1" s="44">
        <f>CM4</f>
        <v>4.5396851261801305E-4</v>
      </c>
      <c r="CO1" t="s">
        <v>0</v>
      </c>
      <c r="CP1" t="s">
        <v>59</v>
      </c>
      <c r="CQ1" s="43">
        <f>LN(CQ2)</f>
        <v>1.2658849848112224E-2</v>
      </c>
      <c r="CR1" s="44">
        <f>CQ4</f>
        <v>9.9163673880194609E-3</v>
      </c>
      <c r="CS1" t="s">
        <v>0</v>
      </c>
      <c r="CT1" t="s">
        <v>59</v>
      </c>
      <c r="CU1" s="43">
        <f>LN(CU2)</f>
        <v>2.0239513395766427E-2</v>
      </c>
      <c r="CV1" s="44">
        <f>CU4</f>
        <v>2.2608811575036789E-2</v>
      </c>
    </row>
    <row r="2" spans="2:100" ht="15.75" thickTop="1">
      <c r="B2">
        <v>-9.3895812962860436E-3</v>
      </c>
      <c r="C2" s="45">
        <v>3.8291065824913061E-3</v>
      </c>
      <c r="D2">
        <v>7.6876499961869002E-2</v>
      </c>
      <c r="E2">
        <v>1962</v>
      </c>
      <c r="F2">
        <v>338000000000</v>
      </c>
      <c r="G2">
        <f t="array" ref="G2:H6">LOGEST(F2:F24,E2:E24,TRUE, TRUE)</f>
        <v>1.0025376865298428</v>
      </c>
      <c r="H2">
        <v>4359610424.3986731</v>
      </c>
      <c r="I2">
        <v>1967</v>
      </c>
      <c r="J2">
        <v>127000000000</v>
      </c>
      <c r="K2">
        <f t="array" ref="K2:L6">LOGEST(J2:J23,I2:I23,TRUE, TRUE)</f>
        <v>0.99065436317456035</v>
      </c>
      <c r="L2">
        <v>8.5200571128434606E+19</v>
      </c>
      <c r="M2">
        <v>1962</v>
      </c>
      <c r="N2">
        <v>338000000000</v>
      </c>
      <c r="O2">
        <f t="array" ref="O2:P6">LOGEST(N2:N23,M2:M23,TRUE, TRUE)</f>
        <v>0.98229561011776356</v>
      </c>
      <c r="P2">
        <v>1.7873454936263031E+27</v>
      </c>
      <c r="Q2">
        <v>1962</v>
      </c>
      <c r="R2">
        <v>338000000000</v>
      </c>
      <c r="S2">
        <f t="array" ref="S2:T6">LOGEST(R2:R23,Q2:Q23,TRUE, TRUE)</f>
        <v>1.0083593566890598</v>
      </c>
      <c r="T2">
        <v>43026.297645111721</v>
      </c>
      <c r="U2">
        <v>1962</v>
      </c>
      <c r="V2">
        <v>338000000000</v>
      </c>
      <c r="W2">
        <f t="array" ref="W2:X6">LOGEST(V2:V23,U2:U23,TRUE, TRUE)</f>
        <v>1.0087861633751527</v>
      </c>
      <c r="X2">
        <v>18082.055994397997</v>
      </c>
      <c r="Y2">
        <v>1962</v>
      </c>
      <c r="Z2">
        <v>338000000000</v>
      </c>
      <c r="AA2">
        <f t="array" ref="AA2:AB6">LOGEST(Z2:Z23,Y2:Y23,TRUE, TRUE)</f>
        <v>1.0001040435049471</v>
      </c>
      <c r="AB2">
        <v>555619208172.41003</v>
      </c>
      <c r="AC2">
        <v>1962</v>
      </c>
      <c r="AD2">
        <v>338000000000</v>
      </c>
      <c r="AE2">
        <f t="array" ref="AE2:AF6">LOGEST(AD2:AD23,AC2:AC23,TRUE, TRUE)</f>
        <v>1.0088347026694782</v>
      </c>
      <c r="AF2">
        <v>16427.388734790366</v>
      </c>
      <c r="AG2">
        <v>1962</v>
      </c>
      <c r="AH2">
        <v>338000000000</v>
      </c>
      <c r="AI2">
        <f t="array" ref="AI2:AJ6">LOGEST(AH2:AH23,AG2:AG23,TRUE, TRUE)</f>
        <v>1.0034451677891743</v>
      </c>
      <c r="AJ2">
        <v>716113705.05234504</v>
      </c>
      <c r="AK2">
        <v>1962</v>
      </c>
      <c r="AL2">
        <v>338000000000</v>
      </c>
      <c r="AM2">
        <f t="array" ref="AM2:AN6">LOGEST(AL2:AL23,AK2:AK23,TRUE, TRUE)</f>
        <v>1.0029587594451701</v>
      </c>
      <c r="AN2">
        <v>1864120070.3084471</v>
      </c>
      <c r="AO2">
        <v>1962</v>
      </c>
      <c r="AP2">
        <v>338000000000</v>
      </c>
      <c r="AQ2">
        <f t="array" ref="AQ2:AR6">LOGEST(AP2:AP23,AO2:AO23,TRUE, TRUE)</f>
        <v>1.002558296158895</v>
      </c>
      <c r="AR2">
        <v>4190994613.2415805</v>
      </c>
      <c r="AS2">
        <v>1962</v>
      </c>
      <c r="AT2">
        <v>338000000000</v>
      </c>
      <c r="AU2">
        <f t="array" ref="AU2:AV6">LOGEST(AT2:AT23,AS2:AS23,TRUE, TRUE)</f>
        <v>1.0036951542438437</v>
      </c>
      <c r="AV2">
        <v>476336290.05907851</v>
      </c>
      <c r="AW2">
        <v>1962</v>
      </c>
      <c r="AX2">
        <v>338000000000</v>
      </c>
      <c r="AY2">
        <f t="array" ref="AY2:AZ6">LOGEST(AX2:AX23,AW2:AW23,TRUE, TRUE)</f>
        <v>1.0048025215753784</v>
      </c>
      <c r="AZ2">
        <v>53590776.637478329</v>
      </c>
      <c r="BA2">
        <v>1962</v>
      </c>
      <c r="BB2">
        <v>338000000000</v>
      </c>
      <c r="BC2">
        <f t="array" ref="BC2:BD6">LOGEST(BB2:BB23,BA2:BA23,TRUE, TRUE)</f>
        <v>1.0048025215753784</v>
      </c>
      <c r="BD2">
        <v>53590776.637478329</v>
      </c>
      <c r="BE2">
        <v>1962</v>
      </c>
      <c r="BF2">
        <v>338000000000</v>
      </c>
      <c r="BG2">
        <f t="array" ref="BG2:BH6">LOGEST(BF2:BF23,BE2:BE23,TRUE, TRUE)</f>
        <v>1.001247955573261</v>
      </c>
      <c r="BH2">
        <v>54377192471.412903</v>
      </c>
      <c r="BI2">
        <v>1962</v>
      </c>
      <c r="BJ2">
        <v>338000000000</v>
      </c>
      <c r="BK2">
        <f t="array" ref="BK2:BL6">LOGEST(BJ2:BJ23,BI2:BI23,TRUE, TRUE)</f>
        <v>1.0012934312637425</v>
      </c>
      <c r="BL2">
        <v>49744960986.562347</v>
      </c>
      <c r="BM2">
        <v>1962</v>
      </c>
      <c r="BN2">
        <v>338000000000</v>
      </c>
      <c r="BO2">
        <f t="array" ref="BO2:BP6">LOGEST(BN2:BN23,BM2:BM23,TRUE, TRUE)</f>
        <v>1.0017591040832254</v>
      </c>
      <c r="BP2">
        <v>19993624664.374664</v>
      </c>
      <c r="BQ2">
        <v>1962</v>
      </c>
      <c r="BR2">
        <v>338000000000</v>
      </c>
      <c r="BS2">
        <f t="array" ref="BS2:BT6">LOGEST(BR2:BR23,BQ2:BQ23,TRUE, TRUE)</f>
        <v>0.99999856951123811</v>
      </c>
      <c r="BT2">
        <v>628708303717.51074</v>
      </c>
      <c r="BU2">
        <v>1962</v>
      </c>
      <c r="BV2">
        <v>338000000000</v>
      </c>
      <c r="BW2">
        <f t="array" ref="BW2:BX6">LOGEST(BV2:BV23,BU2:BU23,TRUE, TRUE)</f>
        <v>1.0027055629951875</v>
      </c>
      <c r="BX2">
        <v>3134940746.9579873</v>
      </c>
      <c r="BY2">
        <v>1962</v>
      </c>
      <c r="BZ2">
        <v>338000000000</v>
      </c>
      <c r="CA2">
        <f t="array" ref="CA2:CB6">LOGEST(BZ2:BZ23,BY2:BY23,TRUE, TRUE)</f>
        <v>0.99681411005734266</v>
      </c>
      <c r="CB2">
        <v>348779124805249.5</v>
      </c>
      <c r="CC2">
        <v>1962</v>
      </c>
      <c r="CD2">
        <v>338000000000</v>
      </c>
      <c r="CE2">
        <f t="array" ref="CE2:CF6">LOGEST(CD2:CD23,CC2:CC23,TRUE, TRUE)</f>
        <v>1.0002449467407823</v>
      </c>
      <c r="CF2">
        <v>398248913177.47351</v>
      </c>
      <c r="CG2">
        <v>1962</v>
      </c>
      <c r="CH2">
        <v>338000000000</v>
      </c>
      <c r="CI2">
        <f t="array" ref="CI2:CJ6">LOGEST(CH2:CH23,CG2:CG23,TRUE, TRUE)</f>
        <v>0.99975002129433443</v>
      </c>
      <c r="CJ2">
        <v>1061771213469.6027</v>
      </c>
      <c r="CK2">
        <v>1962</v>
      </c>
      <c r="CL2">
        <v>338000000000</v>
      </c>
      <c r="CM2">
        <f t="array" ref="CM2:CN6">LOGEST(CL2:CL23,CK2:CK23,TRUE, TRUE)</f>
        <v>0.99726449909899961</v>
      </c>
      <c r="CN2">
        <v>145367941347584.12</v>
      </c>
      <c r="CO2">
        <v>1962</v>
      </c>
      <c r="CP2">
        <v>338000000000</v>
      </c>
      <c r="CQ2">
        <f t="array" ref="CQ2:CR6">LOGEST(CP2:CP23,CO2:CO23,TRUE, TRUE)</f>
        <v>1.0127393122498747</v>
      </c>
      <c r="CR2">
        <v>8.8795530259556514</v>
      </c>
      <c r="CS2">
        <v>1962</v>
      </c>
      <c r="CT2">
        <v>338000000000</v>
      </c>
      <c r="CU2">
        <f t="array" ref="CU2:CV6">LOGEST(CT2:CT23,CS2:CS23,TRUE, TRUE)</f>
        <v>1.0204457211791826</v>
      </c>
      <c r="CV2">
        <v>2.6312049333836402E-6</v>
      </c>
    </row>
    <row r="3" spans="2:100">
      <c r="B3">
        <v>-1.7862987294538862E-2</v>
      </c>
      <c r="C3" s="45">
        <v>1.7755779060116935E-2</v>
      </c>
      <c r="D3">
        <v>0.36153491528057874</v>
      </c>
      <c r="E3">
        <v>1967</v>
      </c>
      <c r="F3">
        <v>127000000000</v>
      </c>
      <c r="G3">
        <v>2.8030556871460451E-2</v>
      </c>
      <c r="H3">
        <v>55.609488567997829</v>
      </c>
      <c r="I3">
        <v>1973</v>
      </c>
      <c r="J3">
        <v>1440000000000</v>
      </c>
      <c r="K3">
        <v>3.3864870969433351E-2</v>
      </c>
      <c r="L3">
        <v>67.217613378100424</v>
      </c>
      <c r="M3">
        <v>1973</v>
      </c>
      <c r="N3">
        <v>1440000000000</v>
      </c>
      <c r="O3">
        <v>2.9708379735517432E-2</v>
      </c>
      <c r="P3">
        <v>58.960805347903396</v>
      </c>
      <c r="Q3">
        <v>1967</v>
      </c>
      <c r="R3">
        <v>127000000000</v>
      </c>
      <c r="S3">
        <v>2.9444358578349164E-2</v>
      </c>
      <c r="T3">
        <v>58.428843603445891</v>
      </c>
      <c r="U3">
        <v>1967</v>
      </c>
      <c r="V3">
        <v>127000000000</v>
      </c>
      <c r="W3">
        <v>2.7991846098234088E-2</v>
      </c>
      <c r="X3">
        <v>55.541438957299597</v>
      </c>
      <c r="Y3">
        <v>1967</v>
      </c>
      <c r="Z3">
        <v>127000000000</v>
      </c>
      <c r="AA3">
        <v>2.8976435276531463E-2</v>
      </c>
      <c r="AB3">
        <v>57.495061435520903</v>
      </c>
      <c r="AC3">
        <v>1967</v>
      </c>
      <c r="AD3">
        <v>127000000000</v>
      </c>
      <c r="AE3">
        <v>2.7973448552752501E-2</v>
      </c>
      <c r="AF3">
        <v>55.504934535771135</v>
      </c>
      <c r="AG3">
        <v>1967</v>
      </c>
      <c r="AH3">
        <v>127000000000</v>
      </c>
      <c r="AI3">
        <v>2.9000196992472995E-2</v>
      </c>
      <c r="AJ3">
        <v>57.540895693269057</v>
      </c>
      <c r="AK3">
        <v>1967</v>
      </c>
      <c r="AL3">
        <v>127000000000</v>
      </c>
      <c r="AM3">
        <v>2.8682726386239019E-2</v>
      </c>
      <c r="AN3">
        <v>56.90578033748303</v>
      </c>
      <c r="AO3">
        <v>1967</v>
      </c>
      <c r="AP3">
        <v>127000000000</v>
      </c>
      <c r="AQ3">
        <v>2.873364987338661E-2</v>
      </c>
      <c r="AR3">
        <v>57.002893782864184</v>
      </c>
      <c r="AS3">
        <v>1967</v>
      </c>
      <c r="AT3">
        <v>127000000000</v>
      </c>
      <c r="AU3">
        <v>2.7226954994308716E-2</v>
      </c>
      <c r="AV3">
        <v>54.013855894057343</v>
      </c>
      <c r="AW3">
        <v>1967</v>
      </c>
      <c r="AX3">
        <v>127000000000</v>
      </c>
      <c r="AY3">
        <v>2.7138498033521363E-2</v>
      </c>
      <c r="AZ3">
        <v>53.837137037054909</v>
      </c>
      <c r="BA3">
        <v>1967</v>
      </c>
      <c r="BB3">
        <v>127000000000</v>
      </c>
      <c r="BC3">
        <v>2.7138498033521363E-2</v>
      </c>
      <c r="BD3">
        <v>53.837137037054909</v>
      </c>
      <c r="BE3">
        <v>1967</v>
      </c>
      <c r="BF3">
        <v>127000000000</v>
      </c>
      <c r="BG3">
        <v>2.8571538592424357E-2</v>
      </c>
      <c r="BH3">
        <v>56.678691031694306</v>
      </c>
      <c r="BI3">
        <v>1967</v>
      </c>
      <c r="BJ3">
        <v>127000000000</v>
      </c>
      <c r="BK3">
        <v>2.8588139365873233E-2</v>
      </c>
      <c r="BL3">
        <v>56.711622758704813</v>
      </c>
      <c r="BM3">
        <v>1967</v>
      </c>
      <c r="BN3">
        <v>127000000000</v>
      </c>
      <c r="BO3">
        <v>2.8723433648876914E-2</v>
      </c>
      <c r="BP3">
        <v>56.980012325472956</v>
      </c>
      <c r="BQ3">
        <v>1967</v>
      </c>
      <c r="BR3">
        <v>127000000000</v>
      </c>
      <c r="BS3">
        <v>2.7872914388911482E-2</v>
      </c>
      <c r="BT3">
        <v>55.292797680166188</v>
      </c>
      <c r="BU3">
        <v>1967</v>
      </c>
      <c r="BV3">
        <v>127000000000</v>
      </c>
      <c r="BW3">
        <v>2.8957652867723633E-2</v>
      </c>
      <c r="BX3">
        <v>57.442005673167422</v>
      </c>
      <c r="BY3">
        <v>1967</v>
      </c>
      <c r="BZ3">
        <v>127000000000</v>
      </c>
      <c r="CA3">
        <v>2.7820763318160597E-2</v>
      </c>
      <c r="CB3">
        <v>55.185540211591523</v>
      </c>
      <c r="CC3">
        <v>1967</v>
      </c>
      <c r="CD3">
        <v>127000000000</v>
      </c>
      <c r="CE3">
        <v>2.8867148675313141E-2</v>
      </c>
      <c r="CF3">
        <v>57.26116051516054</v>
      </c>
      <c r="CG3">
        <v>1967</v>
      </c>
      <c r="CH3">
        <v>127000000000</v>
      </c>
      <c r="CI3">
        <v>2.8972418664423221E-2</v>
      </c>
      <c r="CJ3">
        <v>57.468653584975058</v>
      </c>
      <c r="CK3">
        <v>1967</v>
      </c>
      <c r="CL3">
        <v>127000000000</v>
      </c>
      <c r="CM3">
        <v>2.8741212322911786E-2</v>
      </c>
      <c r="CN3">
        <v>57.0087292935875</v>
      </c>
      <c r="CO3">
        <v>1967</v>
      </c>
      <c r="CP3">
        <v>127000000000</v>
      </c>
      <c r="CQ3">
        <v>2.8283873556904305E-2</v>
      </c>
      <c r="CR3">
        <v>56.09900573209989</v>
      </c>
      <c r="CS3">
        <v>1967</v>
      </c>
      <c r="CT3">
        <v>127000000000</v>
      </c>
      <c r="CU3">
        <v>2.9756401606194659E-2</v>
      </c>
      <c r="CV3">
        <v>59.011486518900448</v>
      </c>
    </row>
    <row r="4" spans="2:100" ht="15.75" thickBot="1">
      <c r="B4">
        <v>8.324610768337919E-3</v>
      </c>
      <c r="C4" s="45">
        <v>3.9807181340386719E-3</v>
      </c>
      <c r="D4">
        <v>7.9932551638581123E-2</v>
      </c>
      <c r="E4">
        <v>1973</v>
      </c>
      <c r="F4">
        <v>1440000000000</v>
      </c>
      <c r="G4">
        <v>3.8915554395732414E-4</v>
      </c>
      <c r="H4">
        <v>1.1532142750128083</v>
      </c>
      <c r="I4">
        <v>1977</v>
      </c>
      <c r="J4">
        <v>2710000000000</v>
      </c>
      <c r="K4">
        <v>3.8291065824913061E-3</v>
      </c>
      <c r="L4">
        <v>1.1694863911197515</v>
      </c>
      <c r="M4">
        <v>1977</v>
      </c>
      <c r="N4">
        <v>2710000000000</v>
      </c>
      <c r="O4">
        <v>1.7755779060116935E-2</v>
      </c>
      <c r="P4">
        <v>1.109635189257258</v>
      </c>
      <c r="Q4">
        <v>1977</v>
      </c>
      <c r="R4">
        <v>2710000000000</v>
      </c>
      <c r="S4">
        <v>3.9807181340386719E-3</v>
      </c>
      <c r="T4">
        <v>1.1663426344806689</v>
      </c>
      <c r="U4">
        <v>1973</v>
      </c>
      <c r="V4">
        <v>1440000000000</v>
      </c>
      <c r="W4">
        <v>4.8594598997558306E-3</v>
      </c>
      <c r="X4">
        <v>1.1347138752613537</v>
      </c>
      <c r="Y4">
        <v>1973</v>
      </c>
      <c r="Z4">
        <v>1440000000000</v>
      </c>
      <c r="AA4">
        <v>6.4456181720171404E-7</v>
      </c>
      <c r="AB4">
        <v>1.1746264625957308</v>
      </c>
      <c r="AC4">
        <v>1973</v>
      </c>
      <c r="AD4">
        <v>1440000000000</v>
      </c>
      <c r="AE4">
        <v>4.9192328587576266E-3</v>
      </c>
      <c r="AF4">
        <v>1.1339680884327379</v>
      </c>
      <c r="AG4">
        <v>1973</v>
      </c>
      <c r="AH4">
        <v>1440000000000</v>
      </c>
      <c r="AI4">
        <v>7.0273161256843343E-4</v>
      </c>
      <c r="AJ4">
        <v>1.1803439677035914</v>
      </c>
      <c r="AK4">
        <v>1973</v>
      </c>
      <c r="AL4">
        <v>1440000000000</v>
      </c>
      <c r="AM4">
        <v>5.3019392340653687E-4</v>
      </c>
      <c r="AN4">
        <v>1.1787709132351556</v>
      </c>
      <c r="AO4">
        <v>1973</v>
      </c>
      <c r="AP4">
        <v>1440000000000</v>
      </c>
      <c r="AQ4">
        <v>3.9519233789768395E-4</v>
      </c>
      <c r="AR4">
        <v>1.1816738321859253</v>
      </c>
      <c r="AS4">
        <v>1973</v>
      </c>
      <c r="AT4">
        <v>1440000000000</v>
      </c>
      <c r="AU4">
        <v>9.167192939722274E-4</v>
      </c>
      <c r="AV4">
        <v>1.1197108751811511</v>
      </c>
      <c r="AW4">
        <v>1973</v>
      </c>
      <c r="AX4">
        <v>1440000000000</v>
      </c>
      <c r="AY4">
        <v>1.5558912878195841E-3</v>
      </c>
      <c r="AZ4">
        <v>1.1149476758639019</v>
      </c>
      <c r="BA4">
        <v>1973</v>
      </c>
      <c r="BB4">
        <v>1440000000000</v>
      </c>
      <c r="BC4">
        <v>1.5558912878195841E-3</v>
      </c>
      <c r="BD4">
        <v>1.1149476758639019</v>
      </c>
      <c r="BE4">
        <v>1973</v>
      </c>
      <c r="BF4">
        <v>1440000000000</v>
      </c>
      <c r="BG4">
        <v>9.526161193004141E-5</v>
      </c>
      <c r="BH4">
        <v>1.171908122421236</v>
      </c>
      <c r="BI4">
        <v>1973</v>
      </c>
      <c r="BJ4">
        <v>1440000000000</v>
      </c>
      <c r="BK4">
        <v>1.0220664059653542E-4</v>
      </c>
      <c r="BL4">
        <v>1.1725890301427533</v>
      </c>
      <c r="BM4">
        <v>1973</v>
      </c>
      <c r="BN4">
        <v>1440000000000</v>
      </c>
      <c r="BO4">
        <v>1.8716975140046582E-4</v>
      </c>
      <c r="BP4">
        <v>1.1781383451947331</v>
      </c>
      <c r="BQ4">
        <v>1973</v>
      </c>
      <c r="BR4">
        <v>1440000000000</v>
      </c>
      <c r="BS4">
        <v>1.3169624391959892E-10</v>
      </c>
      <c r="BT4">
        <v>1.1432529145132555</v>
      </c>
      <c r="BU4">
        <v>1973</v>
      </c>
      <c r="BV4">
        <v>1440000000000</v>
      </c>
      <c r="BW4">
        <v>4.3510682480122931E-4</v>
      </c>
      <c r="BX4">
        <v>1.1816322417191514</v>
      </c>
      <c r="BY4">
        <v>1973</v>
      </c>
      <c r="BZ4">
        <v>1440000000000</v>
      </c>
      <c r="CA4">
        <v>6.5734496161310991E-4</v>
      </c>
      <c r="CB4">
        <v>1.1312204886134078</v>
      </c>
      <c r="CC4">
        <v>1973</v>
      </c>
      <c r="CD4">
        <v>1440000000000</v>
      </c>
      <c r="CE4">
        <v>3.5991307619317418E-6</v>
      </c>
      <c r="CF4">
        <v>1.1737675798437672</v>
      </c>
      <c r="CG4">
        <v>1973</v>
      </c>
      <c r="CH4">
        <v>1440000000000</v>
      </c>
      <c r="CI4">
        <v>3.7231753320462282E-6</v>
      </c>
      <c r="CJ4">
        <v>1.1730983998977864</v>
      </c>
      <c r="CK4">
        <v>1973</v>
      </c>
      <c r="CL4">
        <v>1440000000000</v>
      </c>
      <c r="CM4">
        <v>4.5396851261801305E-4</v>
      </c>
      <c r="CN4">
        <v>1.1580604489754391</v>
      </c>
      <c r="CO4">
        <v>1973</v>
      </c>
      <c r="CP4">
        <v>1440000000000</v>
      </c>
      <c r="CQ4">
        <v>9.9163673880194609E-3</v>
      </c>
      <c r="CR4">
        <v>1.1261522459945221</v>
      </c>
      <c r="CS4">
        <v>1973</v>
      </c>
      <c r="CT4">
        <v>1440000000000</v>
      </c>
      <c r="CU4">
        <v>2.2608811575036789E-2</v>
      </c>
      <c r="CV4">
        <v>1.1215404123240176</v>
      </c>
    </row>
    <row r="5" spans="2:100" ht="16.5" thickTop="1" thickBot="1">
      <c r="B5">
        <v>8.7477896497987415E-3</v>
      </c>
      <c r="C5" s="45">
        <v>4.8594598997558306E-3</v>
      </c>
      <c r="D5">
        <v>9.7663791272463274E-2</v>
      </c>
      <c r="E5">
        <v>1977</v>
      </c>
      <c r="F5">
        <v>2710000000000</v>
      </c>
      <c r="G5">
        <v>8.1754479439955473E-3</v>
      </c>
      <c r="H5">
        <v>21</v>
      </c>
      <c r="I5">
        <v>1977</v>
      </c>
      <c r="J5">
        <v>375000000000</v>
      </c>
      <c r="K5" s="42">
        <v>7.6876499961869002E-2</v>
      </c>
      <c r="L5">
        <v>20</v>
      </c>
      <c r="M5">
        <v>1977</v>
      </c>
      <c r="N5">
        <v>375000000000</v>
      </c>
      <c r="O5" s="42">
        <v>0.36153491528057874</v>
      </c>
      <c r="P5">
        <v>20</v>
      </c>
      <c r="Q5">
        <v>1977</v>
      </c>
      <c r="R5">
        <v>375000000000</v>
      </c>
      <c r="S5" s="42">
        <v>7.9932551638581123E-2</v>
      </c>
      <c r="T5">
        <v>20</v>
      </c>
      <c r="U5">
        <v>1977</v>
      </c>
      <c r="V5">
        <v>375000000000</v>
      </c>
      <c r="W5" s="42">
        <v>9.7663791272463274E-2</v>
      </c>
      <c r="X5">
        <v>20</v>
      </c>
      <c r="Y5">
        <v>1977</v>
      </c>
      <c r="Z5">
        <v>2710000000000</v>
      </c>
      <c r="AA5" s="42">
        <v>1.2891244653238361E-5</v>
      </c>
      <c r="AB5">
        <v>20</v>
      </c>
      <c r="AC5">
        <v>1977</v>
      </c>
      <c r="AD5">
        <v>2710000000000</v>
      </c>
      <c r="AE5" s="42">
        <v>9.8871026778862212E-2</v>
      </c>
      <c r="AF5">
        <v>20</v>
      </c>
      <c r="AG5">
        <v>1977</v>
      </c>
      <c r="AH5">
        <v>2710000000000</v>
      </c>
      <c r="AI5" s="42">
        <v>1.4064515831258763E-2</v>
      </c>
      <c r="AJ5">
        <v>20</v>
      </c>
      <c r="AK5">
        <v>1977</v>
      </c>
      <c r="AL5">
        <v>2710000000000</v>
      </c>
      <c r="AM5" s="42">
        <v>1.0609503562449909E-2</v>
      </c>
      <c r="AN5">
        <v>20</v>
      </c>
      <c r="AO5">
        <v>1977</v>
      </c>
      <c r="AP5">
        <v>2710000000000</v>
      </c>
      <c r="AQ5" s="42">
        <v>7.9069715325193052E-3</v>
      </c>
      <c r="AR5">
        <v>20</v>
      </c>
      <c r="AS5">
        <v>1977</v>
      </c>
      <c r="AT5">
        <v>2710000000000</v>
      </c>
      <c r="AU5" s="42">
        <v>1.8351208786606944E-2</v>
      </c>
      <c r="AV5">
        <v>20</v>
      </c>
      <c r="AW5">
        <v>1977</v>
      </c>
      <c r="AX5">
        <v>2710000000000</v>
      </c>
      <c r="AY5" s="42">
        <v>3.1166317157730817E-2</v>
      </c>
      <c r="AZ5">
        <v>20</v>
      </c>
      <c r="BA5">
        <v>1977</v>
      </c>
      <c r="BB5">
        <v>2710000000000</v>
      </c>
      <c r="BC5" s="42">
        <v>3.1166317157730817E-2</v>
      </c>
      <c r="BD5">
        <v>20</v>
      </c>
      <c r="BE5">
        <v>1977</v>
      </c>
      <c r="BF5">
        <v>2710000000000</v>
      </c>
      <c r="BG5" s="42">
        <v>1.9054137513861789E-3</v>
      </c>
      <c r="BH5">
        <v>20</v>
      </c>
      <c r="BI5">
        <v>1977</v>
      </c>
      <c r="BJ5">
        <v>2710000000000</v>
      </c>
      <c r="BK5" s="42">
        <v>2.0443417572339464E-3</v>
      </c>
      <c r="BL5">
        <v>20</v>
      </c>
      <c r="BM5">
        <v>1977</v>
      </c>
      <c r="BN5">
        <v>2710000000000</v>
      </c>
      <c r="BO5" s="42">
        <v>3.7440958094911987E-3</v>
      </c>
      <c r="BP5">
        <v>20</v>
      </c>
      <c r="BQ5">
        <v>1977</v>
      </c>
      <c r="BR5">
        <v>2710000000000</v>
      </c>
      <c r="BS5" s="42">
        <v>2.6339248787388566E-9</v>
      </c>
      <c r="BT5">
        <v>20</v>
      </c>
      <c r="BU5">
        <v>1977</v>
      </c>
      <c r="BV5">
        <v>2710000000000</v>
      </c>
      <c r="BW5" s="42">
        <v>8.7059245031921289E-3</v>
      </c>
      <c r="BX5">
        <v>20</v>
      </c>
      <c r="BY5">
        <v>1977</v>
      </c>
      <c r="BZ5">
        <v>2710000000000</v>
      </c>
      <c r="CA5" s="42">
        <v>1.3155546964776759E-2</v>
      </c>
      <c r="CB5">
        <v>20</v>
      </c>
      <c r="CC5">
        <v>1977</v>
      </c>
      <c r="CD5">
        <v>2710000000000</v>
      </c>
      <c r="CE5" s="42">
        <v>7.1982874314412118E-5</v>
      </c>
      <c r="CF5">
        <v>20</v>
      </c>
      <c r="CG5">
        <v>1977</v>
      </c>
      <c r="CH5">
        <v>2710000000000</v>
      </c>
      <c r="CI5" s="42">
        <v>7.4463783882647847E-5</v>
      </c>
      <c r="CJ5">
        <v>20</v>
      </c>
      <c r="CK5">
        <v>1977</v>
      </c>
      <c r="CL5">
        <v>2710000000000</v>
      </c>
      <c r="CM5" s="42">
        <v>9.0834938725629626E-3</v>
      </c>
      <c r="CN5">
        <v>20</v>
      </c>
      <c r="CO5">
        <v>1977</v>
      </c>
      <c r="CP5">
        <v>2710000000000</v>
      </c>
      <c r="CQ5" s="42">
        <v>0.20031373232296917</v>
      </c>
      <c r="CR5">
        <v>20</v>
      </c>
      <c r="CS5">
        <v>1977</v>
      </c>
      <c r="CT5">
        <v>2710000000000</v>
      </c>
      <c r="CU5" s="42">
        <v>0.46263587891497598</v>
      </c>
      <c r="CV5">
        <v>20</v>
      </c>
    </row>
    <row r="6" spans="2:100" ht="15.75" thickTop="1">
      <c r="B6">
        <v>1.0403809279701754E-4</v>
      </c>
      <c r="C6" s="45">
        <v>6.4456181720171404E-7</v>
      </c>
      <c r="D6">
        <v>1.2891244653238361E-5</v>
      </c>
      <c r="E6">
        <v>1977</v>
      </c>
      <c r="F6">
        <v>375000000000</v>
      </c>
      <c r="G6">
        <v>1.0872554088599884E-2</v>
      </c>
      <c r="H6">
        <v>27.927966445959662</v>
      </c>
      <c r="I6">
        <v>1977</v>
      </c>
      <c r="J6">
        <v>2740000000000</v>
      </c>
      <c r="K6">
        <v>0.10514386745720117</v>
      </c>
      <c r="L6">
        <v>27.353968380286009</v>
      </c>
      <c r="M6">
        <v>1977</v>
      </c>
      <c r="N6">
        <v>2740000000000</v>
      </c>
      <c r="O6">
        <v>0.44515441739019934</v>
      </c>
      <c r="P6">
        <v>24.625805064759817</v>
      </c>
      <c r="Q6">
        <v>1977</v>
      </c>
      <c r="R6">
        <v>2740000000000</v>
      </c>
      <c r="S6">
        <v>0.10873665755537587</v>
      </c>
      <c r="T6">
        <v>27.20710282014614</v>
      </c>
      <c r="U6">
        <v>1977</v>
      </c>
      <c r="V6">
        <v>2740000000000</v>
      </c>
      <c r="W6">
        <v>0.12574951256671696</v>
      </c>
      <c r="X6">
        <v>25.751511574212781</v>
      </c>
      <c r="Y6">
        <v>1977</v>
      </c>
      <c r="Z6">
        <v>2740000000000</v>
      </c>
      <c r="AA6">
        <v>1.7786660347240968E-5</v>
      </c>
      <c r="AB6">
        <v>27.594946532603192</v>
      </c>
      <c r="AC6">
        <v>1977</v>
      </c>
      <c r="AD6">
        <v>375000000000</v>
      </c>
      <c r="AE6">
        <v>0.1271366343795961</v>
      </c>
      <c r="AF6">
        <v>25.717672511675953</v>
      </c>
      <c r="AG6">
        <v>1977</v>
      </c>
      <c r="AH6">
        <v>375000000000</v>
      </c>
      <c r="AI6">
        <v>1.959485057201249E-2</v>
      </c>
      <c r="AJ6">
        <v>27.864237641885133</v>
      </c>
      <c r="AK6">
        <v>1977</v>
      </c>
      <c r="AL6">
        <v>375000000000</v>
      </c>
      <c r="AM6">
        <v>1.4741914386679156E-2</v>
      </c>
      <c r="AN6">
        <v>27.790017317784859</v>
      </c>
      <c r="AO6">
        <v>1977</v>
      </c>
      <c r="AP6">
        <v>375000000000</v>
      </c>
      <c r="AQ6">
        <v>1.1040923781482803E-2</v>
      </c>
      <c r="AR6">
        <v>27.9270609134594</v>
      </c>
      <c r="AS6">
        <v>1977</v>
      </c>
      <c r="AT6">
        <v>375000000000</v>
      </c>
      <c r="AU6">
        <v>2.3007872866543266E-2</v>
      </c>
      <c r="AV6">
        <v>25.075048879978787</v>
      </c>
      <c r="AW6">
        <v>1977</v>
      </c>
      <c r="AX6">
        <v>375000000000</v>
      </c>
      <c r="AY6">
        <v>3.8743108159863482E-2</v>
      </c>
      <c r="AZ6">
        <v>24.862166398286323</v>
      </c>
      <c r="BA6">
        <v>1977</v>
      </c>
      <c r="BB6">
        <v>375000000000</v>
      </c>
      <c r="BC6">
        <v>3.8743108159863482E-2</v>
      </c>
      <c r="BD6">
        <v>24.862166398286323</v>
      </c>
      <c r="BE6">
        <v>1977</v>
      </c>
      <c r="BF6">
        <v>375000000000</v>
      </c>
      <c r="BG6">
        <v>2.6168355064726256E-3</v>
      </c>
      <c r="BH6">
        <v>27.467372947937328</v>
      </c>
      <c r="BI6">
        <v>1977</v>
      </c>
      <c r="BJ6">
        <v>375000000000</v>
      </c>
      <c r="BK6">
        <v>2.8108984329477948E-3</v>
      </c>
      <c r="BL6">
        <v>27.499300672222454</v>
      </c>
      <c r="BM6">
        <v>1977</v>
      </c>
      <c r="BN6">
        <v>375000000000</v>
      </c>
      <c r="BO6">
        <v>5.1968422763337685E-3</v>
      </c>
      <c r="BP6">
        <v>27.760199208363687</v>
      </c>
      <c r="BQ6">
        <v>1977</v>
      </c>
      <c r="BR6">
        <v>375000000000</v>
      </c>
      <c r="BS6">
        <v>3.4426115291807946E-9</v>
      </c>
      <c r="BT6">
        <v>26.14054453086106</v>
      </c>
      <c r="BU6">
        <v>1977</v>
      </c>
      <c r="BV6">
        <v>375000000000</v>
      </c>
      <c r="BW6">
        <v>1.2155688481382043E-2</v>
      </c>
      <c r="BX6">
        <v>27.925095093404536</v>
      </c>
      <c r="BY6">
        <v>1977</v>
      </c>
      <c r="BZ6">
        <v>375000000000</v>
      </c>
      <c r="CA6">
        <v>1.6834624517045427E-2</v>
      </c>
      <c r="CB6">
        <v>25.593195877175145</v>
      </c>
      <c r="CC6">
        <v>1977</v>
      </c>
      <c r="CD6">
        <v>375000000000</v>
      </c>
      <c r="CE6">
        <v>9.9172989290963187E-5</v>
      </c>
      <c r="CF6">
        <v>27.554606629845892</v>
      </c>
      <c r="CG6">
        <v>1977</v>
      </c>
      <c r="CH6">
        <v>375000000000</v>
      </c>
      <c r="CI6">
        <v>1.0247407009345011E-4</v>
      </c>
      <c r="CJ6">
        <v>27.523197116854934</v>
      </c>
      <c r="CK6">
        <v>1977</v>
      </c>
      <c r="CL6">
        <v>375000000000</v>
      </c>
      <c r="CM6">
        <v>1.2181909998091101E-2</v>
      </c>
      <c r="CN6">
        <v>26.822080069623915</v>
      </c>
      <c r="CO6">
        <v>1977</v>
      </c>
      <c r="CP6">
        <v>375000000000</v>
      </c>
      <c r="CQ6">
        <v>0.25404165748732055</v>
      </c>
      <c r="CR6">
        <v>25.364377623170135</v>
      </c>
      <c r="CS6">
        <v>1977</v>
      </c>
      <c r="CT6">
        <v>375000000000</v>
      </c>
      <c r="CU6">
        <v>0.58192788030688902</v>
      </c>
      <c r="CV6">
        <v>25.157057929518551</v>
      </c>
    </row>
    <row r="7" spans="2:100">
      <c r="B7">
        <v>8.7959050268269223E-3</v>
      </c>
      <c r="C7" s="45">
        <v>4.9192328587576266E-3</v>
      </c>
      <c r="D7">
        <v>9.8871026778862212E-2</v>
      </c>
      <c r="E7">
        <v>1977</v>
      </c>
      <c r="F7">
        <v>2740000000000</v>
      </c>
      <c r="G7" t="s">
        <v>76</v>
      </c>
      <c r="H7">
        <f>TINV(0.0455,H5)</f>
        <v>2.1263133747776015</v>
      </c>
      <c r="I7">
        <v>1978</v>
      </c>
      <c r="J7">
        <v>837000000000</v>
      </c>
      <c r="K7" t="s">
        <v>76</v>
      </c>
      <c r="L7">
        <f>TINV(0.0455,L5)</f>
        <v>2.1330283578057063</v>
      </c>
      <c r="M7">
        <v>1978</v>
      </c>
      <c r="N7">
        <v>837000000000</v>
      </c>
      <c r="O7" t="s">
        <v>76</v>
      </c>
      <c r="P7">
        <f>TINV(0.0455,P5)</f>
        <v>2.1330283578057063</v>
      </c>
      <c r="Q7">
        <v>1978</v>
      </c>
      <c r="R7">
        <v>837000000000</v>
      </c>
      <c r="S7" t="s">
        <v>76</v>
      </c>
      <c r="T7">
        <f>TINV(0.0455,T5)</f>
        <v>2.1330283578057063</v>
      </c>
      <c r="U7">
        <v>1978</v>
      </c>
      <c r="V7">
        <v>837000000000</v>
      </c>
      <c r="W7" t="s">
        <v>76</v>
      </c>
      <c r="X7">
        <f>TINV(0.0455,X5)</f>
        <v>2.1330283578057063</v>
      </c>
      <c r="Y7">
        <v>1978</v>
      </c>
      <c r="Z7">
        <v>837000000000</v>
      </c>
      <c r="AA7" t="s">
        <v>76</v>
      </c>
      <c r="AB7">
        <f>TINV(0.0455,AB5)</f>
        <v>2.1330283578057063</v>
      </c>
      <c r="AC7">
        <v>1978</v>
      </c>
      <c r="AD7">
        <v>837000000000</v>
      </c>
      <c r="AE7" t="s">
        <v>76</v>
      </c>
      <c r="AF7">
        <f>TINV(0.0455,AF5)</f>
        <v>2.1330283578057063</v>
      </c>
      <c r="AG7">
        <v>1977</v>
      </c>
      <c r="AH7">
        <v>2740000000000</v>
      </c>
      <c r="AI7" t="s">
        <v>76</v>
      </c>
      <c r="AJ7">
        <f>TINV(0.0455,AJ5)</f>
        <v>2.1330283578057063</v>
      </c>
      <c r="AK7">
        <v>1977</v>
      </c>
      <c r="AL7">
        <v>2740000000000</v>
      </c>
      <c r="AM7" t="s">
        <v>76</v>
      </c>
      <c r="AN7">
        <f>TINV(0.0455,AN5)</f>
        <v>2.1330283578057063</v>
      </c>
      <c r="AO7">
        <v>1977</v>
      </c>
      <c r="AP7">
        <v>2740000000000</v>
      </c>
      <c r="AQ7" t="s">
        <v>76</v>
      </c>
      <c r="AR7">
        <f>TINV(0.0455,AR5)</f>
        <v>2.1330283578057063</v>
      </c>
      <c r="AS7">
        <v>1977</v>
      </c>
      <c r="AT7">
        <v>2740000000000</v>
      </c>
      <c r="AU7" t="s">
        <v>76</v>
      </c>
      <c r="AV7">
        <f>TINV(0.0455,AV5)</f>
        <v>2.1330283578057063</v>
      </c>
      <c r="AW7">
        <v>1977</v>
      </c>
      <c r="AX7">
        <v>2740000000000</v>
      </c>
      <c r="AY7" t="s">
        <v>76</v>
      </c>
      <c r="AZ7">
        <f>TINV(0.0455,AZ5)</f>
        <v>2.1330283578057063</v>
      </c>
      <c r="BA7">
        <v>1977</v>
      </c>
      <c r="BB7">
        <v>2740000000000</v>
      </c>
      <c r="BC7" t="s">
        <v>76</v>
      </c>
      <c r="BD7">
        <f>TINV(0.0455,BD5)</f>
        <v>2.1330283578057063</v>
      </c>
      <c r="BE7">
        <v>1977</v>
      </c>
      <c r="BF7">
        <v>2740000000000</v>
      </c>
      <c r="BG7" t="s">
        <v>76</v>
      </c>
      <c r="BH7">
        <f>TINV(0.0455,BH5)</f>
        <v>2.1330283578057063</v>
      </c>
      <c r="BI7">
        <v>1977</v>
      </c>
      <c r="BJ7">
        <v>2740000000000</v>
      </c>
      <c r="BK7" t="s">
        <v>76</v>
      </c>
      <c r="BL7">
        <f>TINV(0.0455,BL5)</f>
        <v>2.1330283578057063</v>
      </c>
      <c r="BM7">
        <v>1977</v>
      </c>
      <c r="BN7">
        <v>2740000000000</v>
      </c>
      <c r="BO7" t="s">
        <v>76</v>
      </c>
      <c r="BP7">
        <f>TINV(0.0455,BP5)</f>
        <v>2.1330283578057063</v>
      </c>
      <c r="BQ7">
        <v>1977</v>
      </c>
      <c r="BR7">
        <v>2740000000000</v>
      </c>
      <c r="BS7" t="s">
        <v>76</v>
      </c>
      <c r="BT7">
        <f>TINV(0.0455,BT5)</f>
        <v>2.1330283578057063</v>
      </c>
      <c r="BU7">
        <v>1977</v>
      </c>
      <c r="BV7">
        <v>2740000000000</v>
      </c>
      <c r="BW7" t="s">
        <v>76</v>
      </c>
      <c r="BX7">
        <f>TINV(0.0455,BX5)</f>
        <v>2.1330283578057063</v>
      </c>
      <c r="BY7">
        <v>1977</v>
      </c>
      <c r="BZ7">
        <v>2740000000000</v>
      </c>
      <c r="CA7" t="s">
        <v>76</v>
      </c>
      <c r="CB7">
        <f>TINV(0.0455,CB5)</f>
        <v>2.1330283578057063</v>
      </c>
      <c r="CC7">
        <v>1977</v>
      </c>
      <c r="CD7">
        <v>2740000000000</v>
      </c>
      <c r="CE7" t="s">
        <v>76</v>
      </c>
      <c r="CF7">
        <f>TINV(0.0455,CF5)</f>
        <v>2.1330283578057063</v>
      </c>
      <c r="CG7">
        <v>1977</v>
      </c>
      <c r="CH7">
        <v>2740000000000</v>
      </c>
      <c r="CI7" t="s">
        <v>76</v>
      </c>
      <c r="CJ7">
        <f>TINV(0.0455,CJ5)</f>
        <v>2.1330283578057063</v>
      </c>
      <c r="CK7">
        <v>1977</v>
      </c>
      <c r="CL7">
        <v>2740000000000</v>
      </c>
      <c r="CM7" t="s">
        <v>76</v>
      </c>
      <c r="CN7">
        <f>TINV(0.0455,CN5)</f>
        <v>2.1330283578057063</v>
      </c>
      <c r="CO7">
        <v>1977</v>
      </c>
      <c r="CP7">
        <v>2740000000000</v>
      </c>
      <c r="CQ7" t="s">
        <v>76</v>
      </c>
      <c r="CR7">
        <f>TINV(0.0455,CR5)</f>
        <v>2.1330283578057063</v>
      </c>
      <c r="CS7">
        <v>1977</v>
      </c>
      <c r="CT7">
        <v>2740000000000</v>
      </c>
    </row>
    <row r="8" spans="2:100">
      <c r="B8">
        <v>3.4392467939440285E-3</v>
      </c>
      <c r="C8" s="45">
        <v>7.0273161256843343E-4</v>
      </c>
      <c r="D8">
        <v>1.4064515831258763E-2</v>
      </c>
      <c r="E8">
        <v>1978</v>
      </c>
      <c r="F8">
        <v>837000000000</v>
      </c>
      <c r="G8" t="s">
        <v>77</v>
      </c>
      <c r="H8">
        <f>H7*G3</f>
        <v>5.960174797825056E-2</v>
      </c>
      <c r="I8">
        <v>1982</v>
      </c>
      <c r="J8">
        <v>952000000000</v>
      </c>
      <c r="K8" t="s">
        <v>77</v>
      </c>
      <c r="L8">
        <f>L7*K3</f>
        <v>7.2234730111232562E-2</v>
      </c>
      <c r="M8">
        <v>1982</v>
      </c>
      <c r="N8">
        <v>952000000000</v>
      </c>
      <c r="O8" t="s">
        <v>77</v>
      </c>
      <c r="P8">
        <f>P7*O3</f>
        <v>6.3368816440319067E-2</v>
      </c>
      <c r="Q8">
        <v>1982</v>
      </c>
      <c r="R8">
        <v>952000000000</v>
      </c>
      <c r="S8" t="s">
        <v>77</v>
      </c>
      <c r="T8">
        <f>T7*S3</f>
        <v>6.2805651825018474E-2</v>
      </c>
      <c r="U8">
        <v>1982</v>
      </c>
      <c r="V8">
        <v>952000000000</v>
      </c>
      <c r="W8" t="s">
        <v>77</v>
      </c>
      <c r="X8">
        <f>X7*W3</f>
        <v>5.9707401514866323E-2</v>
      </c>
      <c r="Y8">
        <v>1982</v>
      </c>
      <c r="Z8">
        <v>952000000000</v>
      </c>
      <c r="AA8" t="s">
        <v>77</v>
      </c>
      <c r="AB8">
        <f>AB7*AA3</f>
        <v>6.1807558152963245E-2</v>
      </c>
      <c r="AC8">
        <v>1982</v>
      </c>
      <c r="AD8">
        <v>952000000000</v>
      </c>
      <c r="AE8" t="s">
        <v>77</v>
      </c>
      <c r="AF8">
        <f>AF7*AE3</f>
        <v>5.9668159028640082E-2</v>
      </c>
      <c r="AG8">
        <v>1982</v>
      </c>
      <c r="AH8">
        <v>952000000000</v>
      </c>
      <c r="AI8" t="s">
        <v>77</v>
      </c>
      <c r="AJ8">
        <f>AJ7*AI3</f>
        <v>6.1858242566896655E-2</v>
      </c>
      <c r="AK8">
        <v>1978</v>
      </c>
      <c r="AL8">
        <v>837000000000</v>
      </c>
      <c r="AM8" t="s">
        <v>77</v>
      </c>
      <c r="AN8">
        <f>AN7*AM3</f>
        <v>6.1181068761029814E-2</v>
      </c>
      <c r="AO8">
        <v>1978</v>
      </c>
      <c r="AP8">
        <v>837000000000</v>
      </c>
      <c r="AQ8" t="s">
        <v>77</v>
      </c>
      <c r="AR8">
        <f>AR7*AQ3</f>
        <v>6.1289690003193981E-2</v>
      </c>
      <c r="AS8">
        <v>1978</v>
      </c>
      <c r="AT8">
        <v>837000000000</v>
      </c>
      <c r="AU8" t="s">
        <v>77</v>
      </c>
      <c r="AV8">
        <f>AV7*AU3</f>
        <v>5.8075867099560197E-2</v>
      </c>
      <c r="AW8">
        <v>1978</v>
      </c>
      <c r="AX8">
        <v>837000000000</v>
      </c>
      <c r="AY8" t="s">
        <v>77</v>
      </c>
      <c r="AZ8">
        <f>AZ7*AY3</f>
        <v>5.7887185893755466E-2</v>
      </c>
      <c r="BA8">
        <v>1978</v>
      </c>
      <c r="BB8">
        <v>837000000000</v>
      </c>
      <c r="BC8" t="s">
        <v>77</v>
      </c>
      <c r="BD8">
        <f>BD7*BC3</f>
        <v>5.7887185893755466E-2</v>
      </c>
      <c r="BE8">
        <v>1978</v>
      </c>
      <c r="BF8">
        <v>837000000000</v>
      </c>
      <c r="BG8" t="s">
        <v>77</v>
      </c>
      <c r="BH8">
        <f>BH7*BG3</f>
        <v>6.0943902043781285E-2</v>
      </c>
      <c r="BI8">
        <v>1978</v>
      </c>
      <c r="BJ8">
        <v>837000000000</v>
      </c>
      <c r="BK8" t="s">
        <v>77</v>
      </c>
      <c r="BL8">
        <f>BL7*BK3</f>
        <v>6.0979311964309252E-2</v>
      </c>
      <c r="BM8">
        <v>1978</v>
      </c>
      <c r="BN8">
        <v>837000000000</v>
      </c>
      <c r="BO8" t="s">
        <v>77</v>
      </c>
      <c r="BP8">
        <f>BP7*BO3</f>
        <v>6.1267898506605092E-2</v>
      </c>
      <c r="BQ8">
        <v>1978</v>
      </c>
      <c r="BR8">
        <v>837000000000</v>
      </c>
      <c r="BS8" t="s">
        <v>77</v>
      </c>
      <c r="BT8">
        <f>BT7*BS3</f>
        <v>5.9453716806238899E-2</v>
      </c>
      <c r="BU8">
        <v>1978</v>
      </c>
      <c r="BV8">
        <v>837000000000</v>
      </c>
      <c r="BW8" t="s">
        <v>77</v>
      </c>
      <c r="BX8">
        <f>BX7*BW3</f>
        <v>6.1767494742348245E-2</v>
      </c>
      <c r="BY8">
        <v>1978</v>
      </c>
      <c r="BZ8">
        <v>837000000000</v>
      </c>
      <c r="CA8" t="s">
        <v>77</v>
      </c>
      <c r="CB8">
        <f>CB7*CA3</f>
        <v>5.9342477093437332E-2</v>
      </c>
      <c r="CC8">
        <v>1978</v>
      </c>
      <c r="CD8">
        <v>837000000000</v>
      </c>
      <c r="CE8" t="s">
        <v>77</v>
      </c>
      <c r="CF8">
        <f>CF7*CE3</f>
        <v>6.1574446733436358E-2</v>
      </c>
      <c r="CG8">
        <v>1978</v>
      </c>
      <c r="CH8">
        <v>837000000000</v>
      </c>
      <c r="CI8" t="s">
        <v>77</v>
      </c>
      <c r="CJ8">
        <f>CJ7*CI3</f>
        <v>6.1798990605434055E-2</v>
      </c>
      <c r="CK8">
        <v>1978</v>
      </c>
      <c r="CL8">
        <v>837000000000</v>
      </c>
      <c r="CM8" t="s">
        <v>77</v>
      </c>
      <c r="CN8">
        <f>CN7*CM3</f>
        <v>6.1305820922485654E-2</v>
      </c>
      <c r="CO8">
        <v>1978</v>
      </c>
      <c r="CP8">
        <v>837000000000</v>
      </c>
      <c r="CQ8" t="s">
        <v>77</v>
      </c>
      <c r="CR8">
        <f>CR7*CQ3</f>
        <v>6.0330304365467831E-2</v>
      </c>
      <c r="CS8">
        <v>1978</v>
      </c>
      <c r="CT8">
        <v>837000000000</v>
      </c>
    </row>
    <row r="9" spans="2:100">
      <c r="B9">
        <v>2.9543909312428679E-3</v>
      </c>
      <c r="C9" s="45">
        <v>5.3019392340653687E-4</v>
      </c>
      <c r="D9">
        <v>1.0609503562449909E-2</v>
      </c>
      <c r="E9">
        <v>1982</v>
      </c>
      <c r="F9">
        <v>952000000000</v>
      </c>
      <c r="G9" t="s">
        <v>78</v>
      </c>
      <c r="H9">
        <f>G2+H8</f>
        <v>1.0621394345080932</v>
      </c>
      <c r="I9">
        <v>1985</v>
      </c>
      <c r="J9">
        <v>648000000000</v>
      </c>
      <c r="K9" t="s">
        <v>78</v>
      </c>
      <c r="L9">
        <f>K2+L8</f>
        <v>1.0628890932857928</v>
      </c>
      <c r="M9">
        <v>1985</v>
      </c>
      <c r="N9">
        <v>648000000000</v>
      </c>
      <c r="O9" t="s">
        <v>78</v>
      </c>
      <c r="P9">
        <f>O2+P8</f>
        <v>1.0456644265580826</v>
      </c>
      <c r="Q9">
        <v>1985</v>
      </c>
      <c r="R9">
        <v>648000000000</v>
      </c>
      <c r="S9" t="s">
        <v>78</v>
      </c>
      <c r="T9">
        <f>S2+T8</f>
        <v>1.0711650085140783</v>
      </c>
      <c r="U9">
        <v>1985</v>
      </c>
      <c r="V9">
        <v>648000000000</v>
      </c>
      <c r="W9" t="s">
        <v>78</v>
      </c>
      <c r="X9">
        <f>W2+X8</f>
        <v>1.0684935648900191</v>
      </c>
      <c r="Y9">
        <v>1985</v>
      </c>
      <c r="Z9">
        <v>648000000000</v>
      </c>
      <c r="AA9" t="s">
        <v>78</v>
      </c>
      <c r="AB9">
        <f>AA2+AB8</f>
        <v>1.0619116016579104</v>
      </c>
      <c r="AC9">
        <v>1985</v>
      </c>
      <c r="AD9">
        <v>648000000000</v>
      </c>
      <c r="AE9" t="s">
        <v>78</v>
      </c>
      <c r="AF9">
        <f>AE2+AF8</f>
        <v>1.0685028616981183</v>
      </c>
      <c r="AG9">
        <v>1985</v>
      </c>
      <c r="AH9">
        <v>648000000000</v>
      </c>
      <c r="AI9" t="s">
        <v>78</v>
      </c>
      <c r="AJ9">
        <f>AI2+AJ8</f>
        <v>1.065303410356071</v>
      </c>
      <c r="AK9">
        <v>1985</v>
      </c>
      <c r="AL9">
        <v>648000000000</v>
      </c>
      <c r="AM9" t="s">
        <v>78</v>
      </c>
      <c r="AN9">
        <f>AM2+AN8</f>
        <v>1.0641398282062</v>
      </c>
      <c r="AO9">
        <v>1982</v>
      </c>
      <c r="AP9">
        <v>952000000000</v>
      </c>
      <c r="AQ9" t="s">
        <v>78</v>
      </c>
      <c r="AR9">
        <f>AQ2+AR8</f>
        <v>1.0638479861620891</v>
      </c>
      <c r="AS9">
        <v>1982</v>
      </c>
      <c r="AT9">
        <v>952000000000</v>
      </c>
      <c r="AU9" t="s">
        <v>78</v>
      </c>
      <c r="AV9">
        <f>AU2+AV8</f>
        <v>1.061771021343404</v>
      </c>
      <c r="AW9">
        <v>1982</v>
      </c>
      <c r="AX9">
        <v>952000000000</v>
      </c>
      <c r="AY9" t="s">
        <v>78</v>
      </c>
      <c r="AZ9">
        <f>AY2+AZ8</f>
        <v>1.0626897074691339</v>
      </c>
      <c r="BA9">
        <v>1982</v>
      </c>
      <c r="BB9">
        <v>952000000000</v>
      </c>
      <c r="BC9" t="s">
        <v>78</v>
      </c>
      <c r="BD9">
        <f>BC2+BD8</f>
        <v>1.0626897074691339</v>
      </c>
      <c r="BE9">
        <v>1982</v>
      </c>
      <c r="BF9">
        <v>952000000000</v>
      </c>
      <c r="BG9" t="s">
        <v>78</v>
      </c>
      <c r="BH9">
        <f>BG2+BH8</f>
        <v>1.0621918576170422</v>
      </c>
      <c r="BI9">
        <v>1982</v>
      </c>
      <c r="BJ9">
        <v>952000000000</v>
      </c>
      <c r="BK9" t="s">
        <v>78</v>
      </c>
      <c r="BL9">
        <f>BK2+BL8</f>
        <v>1.0622727432280517</v>
      </c>
      <c r="BM9">
        <v>1982</v>
      </c>
      <c r="BN9">
        <v>952000000000</v>
      </c>
      <c r="BO9" t="s">
        <v>78</v>
      </c>
      <c r="BP9">
        <f>BO2+BP8</f>
        <v>1.0630270025898305</v>
      </c>
      <c r="BQ9">
        <v>1982</v>
      </c>
      <c r="BR9">
        <v>952000000000</v>
      </c>
      <c r="BS9" t="s">
        <v>78</v>
      </c>
      <c r="BT9">
        <f>BS2+BT8</f>
        <v>1.0594522863174771</v>
      </c>
      <c r="BU9">
        <v>1982</v>
      </c>
      <c r="BV9">
        <v>952000000000</v>
      </c>
      <c r="BW9" t="s">
        <v>78</v>
      </c>
      <c r="BX9">
        <f>BW2+BX8</f>
        <v>1.0644730577375359</v>
      </c>
      <c r="BY9">
        <v>1982</v>
      </c>
      <c r="BZ9">
        <v>952000000000</v>
      </c>
      <c r="CA9" t="s">
        <v>78</v>
      </c>
      <c r="CB9">
        <f>CA2+CB8</f>
        <v>1.0561565871507801</v>
      </c>
      <c r="CC9">
        <v>1982</v>
      </c>
      <c r="CD9">
        <v>952000000000</v>
      </c>
      <c r="CE9" t="s">
        <v>78</v>
      </c>
      <c r="CF9">
        <f>CE2+CF8</f>
        <v>1.0618193934742186</v>
      </c>
      <c r="CG9">
        <v>1982</v>
      </c>
      <c r="CH9">
        <v>952000000000</v>
      </c>
      <c r="CI9" t="s">
        <v>78</v>
      </c>
      <c r="CJ9">
        <f>CI2+CJ8</f>
        <v>1.0615490118997686</v>
      </c>
      <c r="CK9">
        <v>1982</v>
      </c>
      <c r="CL9">
        <v>952000000000</v>
      </c>
      <c r="CM9" t="s">
        <v>78</v>
      </c>
      <c r="CN9">
        <f>CM2+CN8</f>
        <v>1.0585703200214853</v>
      </c>
      <c r="CO9">
        <v>1982</v>
      </c>
      <c r="CP9">
        <v>952000000000</v>
      </c>
      <c r="CQ9" t="s">
        <v>78</v>
      </c>
      <c r="CR9">
        <f>CQ2+CR8</f>
        <v>1.0730696166153426</v>
      </c>
      <c r="CS9">
        <v>1982</v>
      </c>
      <c r="CT9">
        <v>952000000000</v>
      </c>
    </row>
    <row r="10" spans="2:100">
      <c r="B10">
        <v>2.5550292898361953E-3</v>
      </c>
      <c r="C10" s="45">
        <v>3.9519233789768395E-4</v>
      </c>
      <c r="D10">
        <v>7.9069715325193052E-3</v>
      </c>
      <c r="E10">
        <v>1985</v>
      </c>
      <c r="F10">
        <v>648000000000</v>
      </c>
      <c r="G10" t="s">
        <v>79</v>
      </c>
      <c r="H10">
        <f>G2-H8</f>
        <v>0.94293593855159219</v>
      </c>
      <c r="I10">
        <v>1985</v>
      </c>
      <c r="J10">
        <v>128000000000</v>
      </c>
      <c r="K10" t="s">
        <v>79</v>
      </c>
      <c r="L10">
        <f>K2-L8</f>
        <v>0.91841963306332774</v>
      </c>
      <c r="M10">
        <v>1985</v>
      </c>
      <c r="N10">
        <v>128000000000</v>
      </c>
      <c r="O10" t="s">
        <v>79</v>
      </c>
      <c r="P10">
        <f>O2-P8</f>
        <v>0.91892679367744445</v>
      </c>
      <c r="Q10">
        <v>1985</v>
      </c>
      <c r="R10">
        <v>128000000000</v>
      </c>
      <c r="S10" t="s">
        <v>79</v>
      </c>
      <c r="T10">
        <f>S2-T8</f>
        <v>0.94555370486404133</v>
      </c>
      <c r="U10">
        <v>1985</v>
      </c>
      <c r="V10">
        <v>128000000000</v>
      </c>
      <c r="W10" t="s">
        <v>79</v>
      </c>
      <c r="X10">
        <f>W2-X8</f>
        <v>0.94907876186028639</v>
      </c>
      <c r="Y10">
        <v>1985</v>
      </c>
      <c r="Z10">
        <v>128000000000</v>
      </c>
      <c r="AA10" t="s">
        <v>79</v>
      </c>
      <c r="AB10">
        <f>AA2-AB8</f>
        <v>0.93829648535198384</v>
      </c>
      <c r="AC10">
        <v>1985</v>
      </c>
      <c r="AD10">
        <v>128000000000</v>
      </c>
      <c r="AE10" t="s">
        <v>79</v>
      </c>
      <c r="AF10">
        <f>AE2-AF8</f>
        <v>0.94916654364083808</v>
      </c>
      <c r="AG10">
        <v>1985</v>
      </c>
      <c r="AH10">
        <v>128000000000</v>
      </c>
      <c r="AI10" t="s">
        <v>79</v>
      </c>
      <c r="AJ10">
        <f>AI2-AJ8</f>
        <v>0.9415869252222776</v>
      </c>
      <c r="AK10">
        <v>1985</v>
      </c>
      <c r="AL10">
        <v>128000000000</v>
      </c>
      <c r="AM10" t="s">
        <v>79</v>
      </c>
      <c r="AN10">
        <f>AM2-AN8</f>
        <v>0.9417776906841403</v>
      </c>
      <c r="AO10">
        <v>1985</v>
      </c>
      <c r="AP10">
        <v>128000000000</v>
      </c>
      <c r="AQ10" t="s">
        <v>79</v>
      </c>
      <c r="AR10">
        <f>AQ2-AR8</f>
        <v>0.94126860615570107</v>
      </c>
      <c r="AS10">
        <v>1985</v>
      </c>
      <c r="AT10">
        <v>648000000000</v>
      </c>
      <c r="AU10" t="s">
        <v>79</v>
      </c>
      <c r="AV10">
        <f>AU2-AV8</f>
        <v>0.94561928714428345</v>
      </c>
      <c r="AW10">
        <v>1985</v>
      </c>
      <c r="AX10">
        <v>648000000000</v>
      </c>
      <c r="AY10" t="s">
        <v>79</v>
      </c>
      <c r="AZ10">
        <f>AY2-AZ8</f>
        <v>0.94691533568162289</v>
      </c>
      <c r="BA10">
        <v>1985</v>
      </c>
      <c r="BB10">
        <v>648000000000</v>
      </c>
      <c r="BC10" t="s">
        <v>79</v>
      </c>
      <c r="BD10">
        <f>BC2-BD8</f>
        <v>0.94691533568162289</v>
      </c>
      <c r="BE10">
        <v>1985</v>
      </c>
      <c r="BF10">
        <v>648000000000</v>
      </c>
      <c r="BG10" t="s">
        <v>79</v>
      </c>
      <c r="BH10">
        <f>BG2-BH8</f>
        <v>0.94030405352947966</v>
      </c>
      <c r="BI10">
        <v>1985</v>
      </c>
      <c r="BJ10">
        <v>648000000000</v>
      </c>
      <c r="BK10" t="s">
        <v>79</v>
      </c>
      <c r="BL10">
        <f>BK2-BL8</f>
        <v>0.9403141192994332</v>
      </c>
      <c r="BM10">
        <v>1985</v>
      </c>
      <c r="BN10">
        <v>648000000000</v>
      </c>
      <c r="BO10" t="s">
        <v>79</v>
      </c>
      <c r="BP10">
        <f>BO2-BP8</f>
        <v>0.94049120557662036</v>
      </c>
      <c r="BQ10">
        <v>1985</v>
      </c>
      <c r="BR10">
        <v>648000000000</v>
      </c>
      <c r="BS10" t="s">
        <v>79</v>
      </c>
      <c r="BT10">
        <f>BS2-BT8</f>
        <v>0.94054485270499921</v>
      </c>
      <c r="BU10">
        <v>1985</v>
      </c>
      <c r="BV10">
        <v>648000000000</v>
      </c>
      <c r="BW10" t="s">
        <v>79</v>
      </c>
      <c r="BX10">
        <f>BW2-BX8</f>
        <v>0.94093806825283932</v>
      </c>
      <c r="BY10">
        <v>1985</v>
      </c>
      <c r="BZ10">
        <v>648000000000</v>
      </c>
      <c r="CA10" t="s">
        <v>79</v>
      </c>
      <c r="CB10">
        <f>CA2-CB8</f>
        <v>0.93747163296390534</v>
      </c>
      <c r="CC10">
        <v>1985</v>
      </c>
      <c r="CD10">
        <v>648000000000</v>
      </c>
      <c r="CE10" t="s">
        <v>79</v>
      </c>
      <c r="CF10">
        <f>CE2-CF8</f>
        <v>0.93867050000734598</v>
      </c>
      <c r="CG10">
        <v>1985</v>
      </c>
      <c r="CH10">
        <v>648000000000</v>
      </c>
      <c r="CI10" t="s">
        <v>79</v>
      </c>
      <c r="CJ10">
        <f>CI2-CJ8</f>
        <v>0.9379510306889004</v>
      </c>
      <c r="CK10">
        <v>1985</v>
      </c>
      <c r="CL10">
        <v>648000000000</v>
      </c>
      <c r="CM10" t="s">
        <v>79</v>
      </c>
      <c r="CN10">
        <f>CM2-CN8</f>
        <v>0.9359586781765139</v>
      </c>
      <c r="CO10">
        <v>1985</v>
      </c>
      <c r="CP10">
        <v>648000000000</v>
      </c>
      <c r="CQ10" t="s">
        <v>79</v>
      </c>
      <c r="CR10">
        <f>CQ2-CR8</f>
        <v>0.95240900788440686</v>
      </c>
      <c r="CS10">
        <v>1985</v>
      </c>
      <c r="CT10">
        <v>648000000000</v>
      </c>
    </row>
    <row r="11" spans="2:100">
      <c r="B11">
        <v>3.6883439330108823E-3</v>
      </c>
      <c r="C11" s="45">
        <v>9.167192939722274E-4</v>
      </c>
      <c r="D11">
        <v>1.8351208786606944E-2</v>
      </c>
      <c r="E11">
        <v>1985</v>
      </c>
      <c r="F11">
        <v>128000000000</v>
      </c>
      <c r="G11" t="s">
        <v>80</v>
      </c>
      <c r="H11" s="46">
        <f>LN(G2)</f>
        <v>2.5344720404766419E-3</v>
      </c>
      <c r="I11">
        <v>1986</v>
      </c>
      <c r="J11">
        <v>121000000000</v>
      </c>
      <c r="K11" t="s">
        <v>80</v>
      </c>
      <c r="L11" s="46">
        <f>LN(K2)</f>
        <v>-9.3895812962860436E-3</v>
      </c>
      <c r="M11">
        <v>1986</v>
      </c>
      <c r="N11">
        <v>121000000000</v>
      </c>
      <c r="O11" t="s">
        <v>80</v>
      </c>
      <c r="P11" s="46">
        <f>LN(O2)</f>
        <v>-1.7862987294538862E-2</v>
      </c>
      <c r="Q11">
        <v>1986</v>
      </c>
      <c r="R11">
        <v>121000000000</v>
      </c>
      <c r="S11" t="s">
        <v>80</v>
      </c>
      <c r="T11" s="46">
        <f>LN(S2)</f>
        <v>8.324610768337919E-3</v>
      </c>
      <c r="U11">
        <v>1986</v>
      </c>
      <c r="V11">
        <v>121000000000</v>
      </c>
      <c r="W11" t="s">
        <v>80</v>
      </c>
      <c r="X11" s="46">
        <f>LN(W2)</f>
        <v>8.7477896497987415E-3</v>
      </c>
      <c r="Y11">
        <v>1986</v>
      </c>
      <c r="Z11">
        <v>121000000000</v>
      </c>
      <c r="AA11" t="s">
        <v>80</v>
      </c>
      <c r="AB11" s="46">
        <f>LN(AA2)</f>
        <v>1.0403809279701754E-4</v>
      </c>
      <c r="AC11">
        <v>1986</v>
      </c>
      <c r="AD11">
        <v>121000000000</v>
      </c>
      <c r="AE11" t="s">
        <v>80</v>
      </c>
      <c r="AF11" s="46">
        <f>LN(AE2)</f>
        <v>8.7959050268269223E-3</v>
      </c>
      <c r="AG11">
        <v>1986</v>
      </c>
      <c r="AH11">
        <v>121000000000</v>
      </c>
      <c r="AI11" t="s">
        <v>80</v>
      </c>
      <c r="AJ11" s="46">
        <f>LN(AI2)</f>
        <v>3.4392467939440285E-3</v>
      </c>
      <c r="AK11">
        <v>1986</v>
      </c>
      <c r="AL11">
        <v>121000000000</v>
      </c>
      <c r="AM11" t="s">
        <v>80</v>
      </c>
      <c r="AN11" s="46">
        <f>LN(AM2)</f>
        <v>2.9543909312428679E-3</v>
      </c>
      <c r="AO11">
        <v>1986</v>
      </c>
      <c r="AP11">
        <v>121000000000</v>
      </c>
      <c r="AQ11" t="s">
        <v>80</v>
      </c>
      <c r="AR11" s="46">
        <f>LN(AQ2)</f>
        <v>2.5550292898361953E-3</v>
      </c>
      <c r="AS11">
        <v>1986</v>
      </c>
      <c r="AT11">
        <v>121000000000</v>
      </c>
      <c r="AU11" t="s">
        <v>80</v>
      </c>
      <c r="AV11" s="46">
        <f>LN(AU2)</f>
        <v>3.6883439330108823E-3</v>
      </c>
      <c r="AW11">
        <v>1985</v>
      </c>
      <c r="AX11">
        <v>128000000000</v>
      </c>
      <c r="AY11" t="s">
        <v>80</v>
      </c>
      <c r="AZ11" s="46">
        <f>LN(AY2)</f>
        <v>4.7910262582844757E-3</v>
      </c>
      <c r="BA11">
        <v>1985</v>
      </c>
      <c r="BB11">
        <v>128000000000</v>
      </c>
      <c r="BC11" t="s">
        <v>80</v>
      </c>
      <c r="BD11" s="46">
        <f>LN(BC2)</f>
        <v>4.7910262582844757E-3</v>
      </c>
      <c r="BE11">
        <v>1985</v>
      </c>
      <c r="BF11">
        <v>128000000000</v>
      </c>
      <c r="BG11" t="s">
        <v>80</v>
      </c>
      <c r="BH11" s="46">
        <f>LN(BG2)</f>
        <v>1.247177523951253E-3</v>
      </c>
      <c r="BI11">
        <v>1985</v>
      </c>
      <c r="BJ11">
        <v>128000000000</v>
      </c>
      <c r="BK11" t="s">
        <v>80</v>
      </c>
      <c r="BL11" s="46">
        <f>LN(BK2)</f>
        <v>1.2925955021146588E-3</v>
      </c>
      <c r="BM11">
        <v>1985</v>
      </c>
      <c r="BN11">
        <v>128000000000</v>
      </c>
      <c r="BO11" t="s">
        <v>80</v>
      </c>
      <c r="BP11" s="46">
        <f>LN(BO2)</f>
        <v>1.7575586717319782E-3</v>
      </c>
      <c r="BQ11">
        <v>1985</v>
      </c>
      <c r="BR11">
        <v>128000000000</v>
      </c>
      <c r="BS11" t="s">
        <v>80</v>
      </c>
      <c r="BT11" s="46">
        <f>LN(BS2)</f>
        <v>-1.4304897850388066E-6</v>
      </c>
      <c r="BU11">
        <v>1985</v>
      </c>
      <c r="BV11">
        <v>128000000000</v>
      </c>
      <c r="BW11" t="s">
        <v>80</v>
      </c>
      <c r="BX11" s="46">
        <f>LN(BW2)</f>
        <v>2.7019095478979923E-3</v>
      </c>
      <c r="BY11">
        <v>1985</v>
      </c>
      <c r="BZ11">
        <v>128000000000</v>
      </c>
      <c r="CA11" t="s">
        <v>80</v>
      </c>
      <c r="CB11" s="46">
        <f>LN(CA2)</f>
        <v>-3.1909756946574518E-3</v>
      </c>
      <c r="CC11">
        <v>1985</v>
      </c>
      <c r="CD11">
        <v>128000000000</v>
      </c>
      <c r="CE11" t="s">
        <v>80</v>
      </c>
      <c r="CF11" s="46">
        <f>LN(CE2)</f>
        <v>2.4491674622738373E-4</v>
      </c>
      <c r="CG11">
        <v>1985</v>
      </c>
      <c r="CH11">
        <v>128000000000</v>
      </c>
      <c r="CI11" t="s">
        <v>80</v>
      </c>
      <c r="CJ11" s="46">
        <f>LN(CI2)</f>
        <v>-2.5000995555018768E-4</v>
      </c>
      <c r="CK11">
        <v>1985</v>
      </c>
      <c r="CL11">
        <v>128000000000</v>
      </c>
      <c r="CM11" t="s">
        <v>80</v>
      </c>
      <c r="CN11" s="46">
        <f>LN(CM2)</f>
        <v>-2.7392492208388008E-3</v>
      </c>
      <c r="CO11">
        <v>1985</v>
      </c>
      <c r="CP11">
        <v>128000000000</v>
      </c>
      <c r="CQ11" t="s">
        <v>80</v>
      </c>
      <c r="CR11" s="46">
        <f>LN(CQ2)</f>
        <v>1.2658849848112224E-2</v>
      </c>
      <c r="CS11">
        <v>1985</v>
      </c>
      <c r="CT11">
        <v>128000000000</v>
      </c>
    </row>
    <row r="12" spans="2:100">
      <c r="B12">
        <v>4.7910262582844757E-3</v>
      </c>
      <c r="C12" s="45">
        <v>1.5558912878195841E-3</v>
      </c>
      <c r="D12">
        <v>3.1166317157730817E-2</v>
      </c>
      <c r="E12">
        <v>1986</v>
      </c>
      <c r="F12">
        <v>121000000000</v>
      </c>
      <c r="G12" t="s">
        <v>81</v>
      </c>
      <c r="H12" s="46">
        <f>LN(H9)</f>
        <v>6.0285208465150862E-2</v>
      </c>
      <c r="I12">
        <v>1986</v>
      </c>
      <c r="J12">
        <v>121000000000</v>
      </c>
      <c r="K12" t="s">
        <v>81</v>
      </c>
      <c r="L12" s="46">
        <f>LN(L9)</f>
        <v>6.0990760225038465E-2</v>
      </c>
      <c r="M12">
        <v>1986</v>
      </c>
      <c r="N12">
        <v>121000000000</v>
      </c>
      <c r="O12" t="s">
        <v>81</v>
      </c>
      <c r="P12" s="46">
        <f>LN(P9)</f>
        <v>4.4652498260243097E-2</v>
      </c>
      <c r="Q12">
        <v>1986</v>
      </c>
      <c r="R12">
        <v>121000000000</v>
      </c>
      <c r="S12" t="s">
        <v>81</v>
      </c>
      <c r="T12" s="46">
        <f>LN(T9)</f>
        <v>6.8746849172416538E-2</v>
      </c>
      <c r="U12">
        <v>1986</v>
      </c>
      <c r="V12">
        <v>121000000000</v>
      </c>
      <c r="W12" t="s">
        <v>81</v>
      </c>
      <c r="X12" s="46">
        <f>LN(X9)</f>
        <v>6.62497731946049E-2</v>
      </c>
      <c r="Y12">
        <v>1986</v>
      </c>
      <c r="Z12">
        <v>121000000000</v>
      </c>
      <c r="AA12" t="s">
        <v>81</v>
      </c>
      <c r="AB12" s="46">
        <f>LN(AB9)</f>
        <v>6.0070681745051133E-2</v>
      </c>
      <c r="AC12">
        <v>1986</v>
      </c>
      <c r="AD12">
        <v>121000000000</v>
      </c>
      <c r="AE12" t="s">
        <v>81</v>
      </c>
      <c r="AF12" s="46">
        <f>LN(AF9)</f>
        <v>6.6258474012241775E-2</v>
      </c>
      <c r="AG12">
        <v>1986</v>
      </c>
      <c r="AH12">
        <v>121000000000</v>
      </c>
      <c r="AI12" t="s">
        <v>81</v>
      </c>
      <c r="AJ12" s="46">
        <f>LN(AJ9)</f>
        <v>6.3259650940386311E-2</v>
      </c>
      <c r="AK12">
        <v>1986</v>
      </c>
      <c r="AL12">
        <v>121000000000</v>
      </c>
      <c r="AM12" t="s">
        <v>81</v>
      </c>
      <c r="AN12" s="46">
        <f>LN(AN9)</f>
        <v>6.2166799771961254E-2</v>
      </c>
      <c r="AO12">
        <v>1986</v>
      </c>
      <c r="AP12">
        <v>121000000000</v>
      </c>
      <c r="AQ12" t="s">
        <v>81</v>
      </c>
      <c r="AR12" s="46">
        <f>LN(AR9)</f>
        <v>6.189251056412829E-2</v>
      </c>
      <c r="AS12">
        <v>1986</v>
      </c>
      <c r="AT12">
        <v>121000000000</v>
      </c>
      <c r="AU12" t="s">
        <v>81</v>
      </c>
      <c r="AV12" s="46">
        <f>LN(AV9)</f>
        <v>5.9938288784644321E-2</v>
      </c>
      <c r="AW12">
        <v>1986</v>
      </c>
      <c r="AX12">
        <v>121000000000</v>
      </c>
      <c r="AY12" t="s">
        <v>81</v>
      </c>
      <c r="AZ12" s="46">
        <f>LN(AZ9)</f>
        <v>6.0803154084844657E-2</v>
      </c>
      <c r="BA12">
        <v>1986</v>
      </c>
      <c r="BB12">
        <v>121000000000</v>
      </c>
      <c r="BC12" t="s">
        <v>81</v>
      </c>
      <c r="BD12" s="46">
        <f>LN(BD9)</f>
        <v>6.0803154084844657E-2</v>
      </c>
      <c r="BE12">
        <v>1986</v>
      </c>
      <c r="BF12">
        <v>121000000000</v>
      </c>
      <c r="BG12" t="s">
        <v>81</v>
      </c>
      <c r="BH12" s="46">
        <f>LN(BH9)</f>
        <v>6.0334563393126463E-2</v>
      </c>
      <c r="BI12">
        <v>1986</v>
      </c>
      <c r="BJ12">
        <v>121000000000</v>
      </c>
      <c r="BK12" t="s">
        <v>81</v>
      </c>
      <c r="BL12" s="46">
        <f>LN(BL9)</f>
        <v>6.0410710212439336E-2</v>
      </c>
      <c r="BM12">
        <v>1986</v>
      </c>
      <c r="BN12">
        <v>121000000000</v>
      </c>
      <c r="BO12" t="s">
        <v>81</v>
      </c>
      <c r="BP12" s="46">
        <f>LN(BP9)</f>
        <v>6.112050128537351E-2</v>
      </c>
      <c r="BQ12">
        <v>1986</v>
      </c>
      <c r="BR12">
        <v>121000000000</v>
      </c>
      <c r="BS12" t="s">
        <v>81</v>
      </c>
      <c r="BT12" s="46">
        <f>LN(BT9)</f>
        <v>5.7752063561584605E-2</v>
      </c>
      <c r="BU12">
        <v>1986</v>
      </c>
      <c r="BV12">
        <v>121000000000</v>
      </c>
      <c r="BW12" t="s">
        <v>81</v>
      </c>
      <c r="BX12" s="46">
        <f>LN(BX9)</f>
        <v>6.2479895249545274E-2</v>
      </c>
      <c r="BY12">
        <v>1986</v>
      </c>
      <c r="BZ12">
        <v>121000000000</v>
      </c>
      <c r="CA12" t="s">
        <v>81</v>
      </c>
      <c r="CB12" s="46">
        <f>LN(CB9)</f>
        <v>5.4636457577913432E-2</v>
      </c>
      <c r="CC12">
        <v>1986</v>
      </c>
      <c r="CD12">
        <v>121000000000</v>
      </c>
      <c r="CE12" t="s">
        <v>81</v>
      </c>
      <c r="CF12" s="46">
        <f>LN(CF9)</f>
        <v>5.9983845715477595E-2</v>
      </c>
      <c r="CG12">
        <v>1986</v>
      </c>
      <c r="CH12">
        <v>121000000000</v>
      </c>
      <c r="CI12" t="s">
        <v>81</v>
      </c>
      <c r="CJ12" s="46">
        <f>LN(CJ9)</f>
        <v>5.9729173398392066E-2</v>
      </c>
      <c r="CK12">
        <v>1986</v>
      </c>
      <c r="CL12">
        <v>121000000000</v>
      </c>
      <c r="CM12" t="s">
        <v>81</v>
      </c>
      <c r="CN12" s="46">
        <f>LN(CN9)</f>
        <v>5.6919243038962127E-2</v>
      </c>
      <c r="CO12">
        <v>1986</v>
      </c>
      <c r="CP12">
        <v>121000000000</v>
      </c>
      <c r="CQ12" t="s">
        <v>81</v>
      </c>
      <c r="CR12" s="46">
        <f>LN(CR9)</f>
        <v>7.0523341893729274E-2</v>
      </c>
      <c r="CS12">
        <v>1986</v>
      </c>
      <c r="CT12">
        <v>121000000000</v>
      </c>
    </row>
    <row r="13" spans="2:100">
      <c r="B13">
        <v>4.7910262582844757E-3</v>
      </c>
      <c r="C13" s="45">
        <v>1.5558912878195841E-3</v>
      </c>
      <c r="D13">
        <v>3.1166317157730817E-2</v>
      </c>
      <c r="E13">
        <v>1986</v>
      </c>
      <c r="F13">
        <v>121000000000</v>
      </c>
      <c r="G13" t="s">
        <v>82</v>
      </c>
      <c r="H13" s="46">
        <f>LN(H10)</f>
        <v>-5.8756932323728264E-2</v>
      </c>
      <c r="I13">
        <v>1987</v>
      </c>
      <c r="J13">
        <v>1300000000000</v>
      </c>
      <c r="K13" t="s">
        <v>82</v>
      </c>
      <c r="L13" s="46">
        <f>LN(L10)</f>
        <v>-8.5100876180905005E-2</v>
      </c>
      <c r="M13">
        <v>1987</v>
      </c>
      <c r="N13">
        <v>1300000000000</v>
      </c>
      <c r="O13" t="s">
        <v>82</v>
      </c>
      <c r="P13" s="46">
        <f>LN(P10)</f>
        <v>-8.4548818474621645E-2</v>
      </c>
      <c r="Q13">
        <v>1987</v>
      </c>
      <c r="R13">
        <v>1300000000000</v>
      </c>
      <c r="S13" t="s">
        <v>82</v>
      </c>
      <c r="T13" s="46">
        <f>LN(T10)</f>
        <v>-5.5984592005922311E-2</v>
      </c>
      <c r="U13">
        <v>1987</v>
      </c>
      <c r="V13">
        <v>1300000000000</v>
      </c>
      <c r="W13" t="s">
        <v>82</v>
      </c>
      <c r="X13" s="46">
        <f>LN(X10)</f>
        <v>-5.2263489231994961E-2</v>
      </c>
      <c r="Y13">
        <v>1987</v>
      </c>
      <c r="Z13">
        <v>1300000000000</v>
      </c>
      <c r="AA13" t="s">
        <v>82</v>
      </c>
      <c r="AB13" s="46">
        <f>LN(AB10)</f>
        <v>-6.3689297454649213E-2</v>
      </c>
      <c r="AC13">
        <v>1987</v>
      </c>
      <c r="AD13">
        <v>1300000000000</v>
      </c>
      <c r="AE13" t="s">
        <v>82</v>
      </c>
      <c r="AF13" s="46">
        <f>LN(AF10)</f>
        <v>-5.217100194348713E-2</v>
      </c>
      <c r="AG13">
        <v>1987</v>
      </c>
      <c r="AH13">
        <v>1300000000000</v>
      </c>
      <c r="AI13" t="s">
        <v>82</v>
      </c>
      <c r="AJ13" s="46">
        <f>LN(AJ10)</f>
        <v>-6.0188608835241159E-2</v>
      </c>
      <c r="AK13">
        <v>1987</v>
      </c>
      <c r="AL13">
        <v>1300000000000</v>
      </c>
      <c r="AM13" t="s">
        <v>82</v>
      </c>
      <c r="AN13" s="46">
        <f>LN(AN10)</f>
        <v>-5.9986029408077735E-2</v>
      </c>
      <c r="AO13">
        <v>1987</v>
      </c>
      <c r="AP13">
        <v>1300000000000</v>
      </c>
      <c r="AQ13" t="s">
        <v>82</v>
      </c>
      <c r="AR13" s="46">
        <f>LN(AR10)</f>
        <v>-6.0526732567311337E-2</v>
      </c>
      <c r="AS13">
        <v>1987</v>
      </c>
      <c r="AT13">
        <v>1300000000000</v>
      </c>
      <c r="AU13" t="s">
        <v>82</v>
      </c>
      <c r="AV13" s="46">
        <f>LN(AV10)</f>
        <v>-5.591523581212561E-2</v>
      </c>
      <c r="AW13">
        <v>1987</v>
      </c>
      <c r="AX13">
        <v>1300000000000</v>
      </c>
      <c r="AY13" t="s">
        <v>82</v>
      </c>
      <c r="AZ13" s="46">
        <f>LN(AZ10)</f>
        <v>-5.4545592452035892E-2</v>
      </c>
      <c r="BA13">
        <v>1987</v>
      </c>
      <c r="BB13">
        <v>1300000000000</v>
      </c>
      <c r="BC13" t="s">
        <v>82</v>
      </c>
      <c r="BD13" s="46">
        <f>LN(BD10)</f>
        <v>-5.4545592452035892E-2</v>
      </c>
      <c r="BE13">
        <v>1986</v>
      </c>
      <c r="BF13">
        <v>121000000000</v>
      </c>
      <c r="BG13" t="s">
        <v>82</v>
      </c>
      <c r="BH13" s="46">
        <f>LN(BH10)</f>
        <v>-6.155199481880963E-2</v>
      </c>
      <c r="BI13">
        <v>1986</v>
      </c>
      <c r="BJ13">
        <v>121000000000</v>
      </c>
      <c r="BK13" t="s">
        <v>82</v>
      </c>
      <c r="BL13" s="46">
        <f>LN(BL10)</f>
        <v>-6.1541290072786137E-2</v>
      </c>
      <c r="BM13">
        <v>1986</v>
      </c>
      <c r="BN13">
        <v>121000000000</v>
      </c>
      <c r="BO13" t="s">
        <v>82</v>
      </c>
      <c r="BP13" s="46">
        <f>LN(BP10)</f>
        <v>-6.1352981080496236E-2</v>
      </c>
      <c r="BQ13">
        <v>1986</v>
      </c>
      <c r="BR13">
        <v>121000000000</v>
      </c>
      <c r="BS13" t="s">
        <v>82</v>
      </c>
      <c r="BT13" s="46">
        <f>LN(BT10)</f>
        <v>-6.1295941101749192E-2</v>
      </c>
      <c r="BU13">
        <v>1986</v>
      </c>
      <c r="BV13">
        <v>121000000000</v>
      </c>
      <c r="BW13" t="s">
        <v>82</v>
      </c>
      <c r="BX13" s="46">
        <f>LN(BX10)</f>
        <v>-6.0877956384285101E-2</v>
      </c>
      <c r="BY13">
        <v>1986</v>
      </c>
      <c r="BZ13">
        <v>121000000000</v>
      </c>
      <c r="CA13" t="s">
        <v>82</v>
      </c>
      <c r="CB13" s="46">
        <f>LN(CB10)</f>
        <v>-6.4568779767193191E-2</v>
      </c>
      <c r="CC13">
        <v>1986</v>
      </c>
      <c r="CD13">
        <v>121000000000</v>
      </c>
      <c r="CE13" t="s">
        <v>82</v>
      </c>
      <c r="CF13" s="46">
        <f>LN(CF10)</f>
        <v>-6.3290766566008322E-2</v>
      </c>
      <c r="CG13">
        <v>1986</v>
      </c>
      <c r="CH13">
        <v>121000000000</v>
      </c>
      <c r="CI13" t="s">
        <v>82</v>
      </c>
      <c r="CJ13" s="46">
        <f>LN(CJ10)</f>
        <v>-6.4057537427289979E-2</v>
      </c>
      <c r="CK13">
        <v>1986</v>
      </c>
      <c r="CL13">
        <v>121000000000</v>
      </c>
      <c r="CM13" t="s">
        <v>82</v>
      </c>
      <c r="CN13" s="46">
        <f>LN(CN10)</f>
        <v>-6.6183950726377616E-2</v>
      </c>
      <c r="CO13">
        <v>1986</v>
      </c>
      <c r="CP13">
        <v>121000000000</v>
      </c>
      <c r="CQ13" t="s">
        <v>82</v>
      </c>
      <c r="CR13" s="46">
        <f>LN(CR10)</f>
        <v>-4.8760706324691372E-2</v>
      </c>
      <c r="CS13">
        <v>1986</v>
      </c>
      <c r="CT13">
        <v>121000000000</v>
      </c>
    </row>
    <row r="14" spans="2:100">
      <c r="B14">
        <v>1.247177523951253E-3</v>
      </c>
      <c r="C14" s="45">
        <v>9.526161193004141E-5</v>
      </c>
      <c r="D14">
        <v>1.9054137513861789E-3</v>
      </c>
      <c r="E14">
        <v>1987</v>
      </c>
      <c r="F14">
        <v>1300000000000</v>
      </c>
      <c r="G14" t="s">
        <v>83</v>
      </c>
      <c r="H14" s="46">
        <f>H12-H11</f>
        <v>5.7750736424674223E-2</v>
      </c>
      <c r="I14">
        <v>1987</v>
      </c>
      <c r="J14">
        <v>1270000000000</v>
      </c>
      <c r="K14" t="s">
        <v>83</v>
      </c>
      <c r="L14" s="46">
        <f>L12-L11</f>
        <v>7.038034152132451E-2</v>
      </c>
      <c r="M14">
        <v>1987</v>
      </c>
      <c r="N14">
        <v>1270000000000</v>
      </c>
      <c r="O14" t="s">
        <v>83</v>
      </c>
      <c r="P14" s="46">
        <f>P12-P11</f>
        <v>6.2515485554781952E-2</v>
      </c>
      <c r="Q14">
        <v>1987</v>
      </c>
      <c r="R14">
        <v>1270000000000</v>
      </c>
      <c r="S14" t="s">
        <v>83</v>
      </c>
      <c r="T14" s="46">
        <f>T12-T11</f>
        <v>6.0422238404078621E-2</v>
      </c>
      <c r="U14">
        <v>1987</v>
      </c>
      <c r="V14">
        <v>1270000000000</v>
      </c>
      <c r="W14" t="s">
        <v>83</v>
      </c>
      <c r="X14" s="46">
        <f>X12-X11</f>
        <v>5.7501983544806158E-2</v>
      </c>
      <c r="Y14">
        <v>1987</v>
      </c>
      <c r="Z14">
        <v>1270000000000</v>
      </c>
      <c r="AA14" t="s">
        <v>83</v>
      </c>
      <c r="AB14" s="46">
        <f>AB12-AB11</f>
        <v>5.9966643652254112E-2</v>
      </c>
      <c r="AC14">
        <v>1987</v>
      </c>
      <c r="AD14">
        <v>1270000000000</v>
      </c>
      <c r="AE14" t="s">
        <v>83</v>
      </c>
      <c r="AF14" s="46">
        <f>AF12-AF11</f>
        <v>5.7462568985414852E-2</v>
      </c>
      <c r="AG14">
        <v>1987</v>
      </c>
      <c r="AH14">
        <v>1270000000000</v>
      </c>
      <c r="AI14" t="s">
        <v>83</v>
      </c>
      <c r="AJ14" s="46">
        <f>AJ12-AJ11</f>
        <v>5.9820404146442283E-2</v>
      </c>
      <c r="AK14">
        <v>1987</v>
      </c>
      <c r="AL14">
        <v>1270000000000</v>
      </c>
      <c r="AM14" t="s">
        <v>83</v>
      </c>
      <c r="AN14" s="46">
        <f>AN12-AN11</f>
        <v>5.9212408840718385E-2</v>
      </c>
      <c r="AO14">
        <v>1987</v>
      </c>
      <c r="AP14">
        <v>1270000000000</v>
      </c>
      <c r="AQ14" t="s">
        <v>83</v>
      </c>
      <c r="AR14" s="46">
        <f>AR12-AR11</f>
        <v>5.9337481274292093E-2</v>
      </c>
      <c r="AS14">
        <v>1987</v>
      </c>
      <c r="AT14">
        <v>1270000000000</v>
      </c>
      <c r="AU14" t="s">
        <v>83</v>
      </c>
      <c r="AV14" s="46">
        <f>AV12-AV11</f>
        <v>5.624994485163344E-2</v>
      </c>
      <c r="AW14">
        <v>1987</v>
      </c>
      <c r="AX14">
        <v>1270000000000</v>
      </c>
      <c r="AY14" t="s">
        <v>83</v>
      </c>
      <c r="AZ14" s="46">
        <f>AZ12-AZ11</f>
        <v>5.6012127826560183E-2</v>
      </c>
      <c r="BA14">
        <v>1987</v>
      </c>
      <c r="BB14">
        <v>1270000000000</v>
      </c>
      <c r="BC14" t="s">
        <v>83</v>
      </c>
      <c r="BD14" s="46">
        <f>BD12-BD11</f>
        <v>5.6012127826560183E-2</v>
      </c>
      <c r="BE14">
        <v>1987</v>
      </c>
      <c r="BF14">
        <v>1270000000000</v>
      </c>
      <c r="BG14" t="s">
        <v>83</v>
      </c>
      <c r="BH14" s="46">
        <f>BH12-BH11</f>
        <v>5.908738586917521E-2</v>
      </c>
      <c r="BI14">
        <v>1987</v>
      </c>
      <c r="BJ14">
        <v>1300000000000</v>
      </c>
      <c r="BK14" t="s">
        <v>83</v>
      </c>
      <c r="BL14" s="46">
        <f>BL12-BL11</f>
        <v>5.911811471032468E-2</v>
      </c>
      <c r="BM14">
        <v>1987</v>
      </c>
      <c r="BN14">
        <v>1300000000000</v>
      </c>
      <c r="BO14" t="s">
        <v>83</v>
      </c>
      <c r="BP14" s="46">
        <f>BP12-BP11</f>
        <v>5.9362942613641535E-2</v>
      </c>
      <c r="BQ14">
        <v>1987</v>
      </c>
      <c r="BR14">
        <v>1300000000000</v>
      </c>
      <c r="BS14" t="s">
        <v>83</v>
      </c>
      <c r="BT14" s="46">
        <f>BT12-BT11</f>
        <v>5.775349405136964E-2</v>
      </c>
      <c r="BU14">
        <v>1987</v>
      </c>
      <c r="BV14">
        <v>1300000000000</v>
      </c>
      <c r="BW14" t="s">
        <v>83</v>
      </c>
      <c r="BX14" s="46">
        <f>BX12-BX11</f>
        <v>5.9777985701647281E-2</v>
      </c>
      <c r="BY14">
        <v>1987</v>
      </c>
      <c r="BZ14">
        <v>1300000000000</v>
      </c>
      <c r="CA14" t="s">
        <v>83</v>
      </c>
      <c r="CB14" s="46">
        <f>CB12-CB11</f>
        <v>5.782743327257088E-2</v>
      </c>
      <c r="CC14">
        <v>1987</v>
      </c>
      <c r="CD14">
        <v>1300000000000</v>
      </c>
      <c r="CE14" t="s">
        <v>83</v>
      </c>
      <c r="CF14" s="46">
        <f>CF12-CF11</f>
        <v>5.9738928969250212E-2</v>
      </c>
      <c r="CG14">
        <v>1987</v>
      </c>
      <c r="CH14">
        <v>1300000000000</v>
      </c>
      <c r="CI14" t="s">
        <v>83</v>
      </c>
      <c r="CJ14" s="46">
        <f>CJ12-CJ11</f>
        <v>5.9979183353942256E-2</v>
      </c>
      <c r="CK14">
        <v>1987</v>
      </c>
      <c r="CL14">
        <v>1300000000000</v>
      </c>
      <c r="CM14" t="s">
        <v>83</v>
      </c>
      <c r="CN14" s="46">
        <f>CN12-CN11</f>
        <v>5.9658492259800924E-2</v>
      </c>
      <c r="CO14">
        <v>1987</v>
      </c>
      <c r="CP14">
        <v>1300000000000</v>
      </c>
      <c r="CQ14" t="s">
        <v>83</v>
      </c>
      <c r="CR14" s="46">
        <f>CR12-CR11</f>
        <v>5.7864492045617048E-2</v>
      </c>
      <c r="CS14">
        <v>1987</v>
      </c>
      <c r="CT14">
        <v>1300000000000</v>
      </c>
    </row>
    <row r="15" spans="2:100">
      <c r="B15">
        <v>1.2925955021146588E-3</v>
      </c>
      <c r="C15" s="45">
        <v>1.0220664059653542E-4</v>
      </c>
      <c r="D15">
        <v>2.0443417572339464E-3</v>
      </c>
      <c r="E15">
        <v>1987</v>
      </c>
      <c r="F15">
        <v>1270000000000</v>
      </c>
      <c r="G15" t="s">
        <v>84</v>
      </c>
      <c r="H15" s="46">
        <f>H11-H13</f>
        <v>6.1291404364204903E-2</v>
      </c>
      <c r="I15">
        <v>1987</v>
      </c>
      <c r="J15">
        <v>1000000000000</v>
      </c>
      <c r="K15" t="s">
        <v>84</v>
      </c>
      <c r="L15" s="46">
        <f>L11-L13</f>
        <v>7.571129488461896E-2</v>
      </c>
      <c r="M15">
        <v>1987</v>
      </c>
      <c r="N15">
        <v>1000000000000</v>
      </c>
      <c r="O15" t="s">
        <v>84</v>
      </c>
      <c r="P15" s="46">
        <f>P11-P13</f>
        <v>6.6685831180082783E-2</v>
      </c>
      <c r="Q15">
        <v>1987</v>
      </c>
      <c r="R15">
        <v>1000000000000</v>
      </c>
      <c r="S15" t="s">
        <v>84</v>
      </c>
      <c r="T15" s="46">
        <f>T11-T13</f>
        <v>6.4309202774260235E-2</v>
      </c>
      <c r="U15">
        <v>1987</v>
      </c>
      <c r="V15">
        <v>1000000000000</v>
      </c>
      <c r="W15" t="s">
        <v>84</v>
      </c>
      <c r="X15" s="46">
        <f>X11-X13</f>
        <v>6.1011278881793703E-2</v>
      </c>
      <c r="Y15">
        <v>1987</v>
      </c>
      <c r="Z15">
        <v>1000000000000</v>
      </c>
      <c r="AA15" t="s">
        <v>84</v>
      </c>
      <c r="AB15" s="46">
        <f>AB11-AB13</f>
        <v>6.3793335547446234E-2</v>
      </c>
      <c r="AC15">
        <v>1987</v>
      </c>
      <c r="AD15">
        <v>1000000000000</v>
      </c>
      <c r="AE15" t="s">
        <v>84</v>
      </c>
      <c r="AF15" s="46">
        <f>AF11-AF13</f>
        <v>6.0966906970314053E-2</v>
      </c>
      <c r="AG15">
        <v>1987</v>
      </c>
      <c r="AH15">
        <v>1000000000000</v>
      </c>
      <c r="AI15" t="s">
        <v>84</v>
      </c>
      <c r="AJ15" s="46">
        <f>AJ11-AJ13</f>
        <v>6.3627855629185187E-2</v>
      </c>
      <c r="AK15">
        <v>1987</v>
      </c>
      <c r="AL15">
        <v>1000000000000</v>
      </c>
      <c r="AM15" t="s">
        <v>84</v>
      </c>
      <c r="AN15" s="46">
        <f>AN11-AN13</f>
        <v>6.2940420339320596E-2</v>
      </c>
      <c r="AO15">
        <v>1987</v>
      </c>
      <c r="AP15">
        <v>1000000000000</v>
      </c>
      <c r="AQ15" t="s">
        <v>84</v>
      </c>
      <c r="AR15" s="46">
        <f>AR11-AR13</f>
        <v>6.3081761857147534E-2</v>
      </c>
      <c r="AS15">
        <v>1987</v>
      </c>
      <c r="AT15">
        <v>1000000000000</v>
      </c>
      <c r="AU15" t="s">
        <v>84</v>
      </c>
      <c r="AV15" s="46">
        <f>AV11-AV13</f>
        <v>5.9603579745136491E-2</v>
      </c>
      <c r="AW15">
        <v>1987</v>
      </c>
      <c r="AX15">
        <v>1000000000000</v>
      </c>
      <c r="AY15" t="s">
        <v>84</v>
      </c>
      <c r="AZ15" s="46">
        <f>AZ11-AZ13</f>
        <v>5.9336618710320366E-2</v>
      </c>
      <c r="BA15">
        <v>1987</v>
      </c>
      <c r="BB15">
        <v>1000000000000</v>
      </c>
      <c r="BC15" t="s">
        <v>84</v>
      </c>
      <c r="BD15" s="46">
        <f>BD11-BD13</f>
        <v>5.9336618710320366E-2</v>
      </c>
      <c r="BE15">
        <v>1987</v>
      </c>
      <c r="BF15">
        <v>1000000000000</v>
      </c>
      <c r="BG15" t="s">
        <v>84</v>
      </c>
      <c r="BH15" s="46">
        <f>BH11-BH13</f>
        <v>6.2799172342760889E-2</v>
      </c>
      <c r="BI15">
        <v>1987</v>
      </c>
      <c r="BJ15">
        <v>1000000000000</v>
      </c>
      <c r="BK15" t="s">
        <v>84</v>
      </c>
      <c r="BL15" s="46">
        <f>BL11-BL13</f>
        <v>6.28338855749008E-2</v>
      </c>
      <c r="BM15">
        <v>1987</v>
      </c>
      <c r="BN15">
        <v>1270000000000</v>
      </c>
      <c r="BO15" t="s">
        <v>84</v>
      </c>
      <c r="BP15" s="46">
        <f>BP11-BP13</f>
        <v>6.3110539752228217E-2</v>
      </c>
      <c r="BQ15">
        <v>1987</v>
      </c>
      <c r="BR15">
        <v>1270000000000</v>
      </c>
      <c r="BS15" t="s">
        <v>84</v>
      </c>
      <c r="BT15" s="46">
        <f>BT11-BT13</f>
        <v>6.1294510611964156E-2</v>
      </c>
      <c r="BU15">
        <v>1987</v>
      </c>
      <c r="BV15">
        <v>1270000000000</v>
      </c>
      <c r="BW15" t="s">
        <v>84</v>
      </c>
      <c r="BX15" s="46">
        <f>BX11-BX13</f>
        <v>6.3579865932183094E-2</v>
      </c>
      <c r="BY15">
        <v>1987</v>
      </c>
      <c r="BZ15">
        <v>1270000000000</v>
      </c>
      <c r="CA15" t="s">
        <v>84</v>
      </c>
      <c r="CB15" s="46">
        <f>CB11-CB13</f>
        <v>6.1377804072535735E-2</v>
      </c>
      <c r="CC15">
        <v>1987</v>
      </c>
      <c r="CD15">
        <v>1270000000000</v>
      </c>
      <c r="CE15" t="s">
        <v>84</v>
      </c>
      <c r="CF15" s="46">
        <f>CF11-CF13</f>
        <v>6.3535683312235705E-2</v>
      </c>
      <c r="CG15">
        <v>1987</v>
      </c>
      <c r="CH15">
        <v>1270000000000</v>
      </c>
      <c r="CI15" t="s">
        <v>84</v>
      </c>
      <c r="CJ15" s="46">
        <f>CJ11-CJ13</f>
        <v>6.3807527471739789E-2</v>
      </c>
      <c r="CK15">
        <v>1987</v>
      </c>
      <c r="CL15">
        <v>1270000000000</v>
      </c>
      <c r="CM15" t="s">
        <v>84</v>
      </c>
      <c r="CN15" s="46">
        <f>CN11-CN13</f>
        <v>6.3444701505538811E-2</v>
      </c>
      <c r="CO15">
        <v>1987</v>
      </c>
      <c r="CP15">
        <v>1270000000000</v>
      </c>
      <c r="CQ15" t="s">
        <v>84</v>
      </c>
      <c r="CR15" s="46">
        <f>CR11-CR13</f>
        <v>6.1419556172803598E-2</v>
      </c>
      <c r="CS15">
        <v>1987</v>
      </c>
      <c r="CT15">
        <v>1270000000000</v>
      </c>
    </row>
    <row r="16" spans="2:100">
      <c r="B16">
        <v>1.7575586717319782E-3</v>
      </c>
      <c r="C16" s="45">
        <v>1.8716975140046582E-4</v>
      </c>
      <c r="D16">
        <v>3.7440958094911987E-3</v>
      </c>
      <c r="E16">
        <v>1987</v>
      </c>
      <c r="F16">
        <v>1000000000000</v>
      </c>
      <c r="G16" t="s">
        <v>85</v>
      </c>
      <c r="H16" s="47">
        <f>AVERAGE(H14:H15)</f>
        <v>5.952107039443956E-2</v>
      </c>
      <c r="I16">
        <v>1987</v>
      </c>
      <c r="J16">
        <v>2470000000000</v>
      </c>
      <c r="K16" t="s">
        <v>85</v>
      </c>
      <c r="L16" s="47">
        <f>AVERAGE(L14:L15)</f>
        <v>7.3045818202971735E-2</v>
      </c>
      <c r="M16">
        <v>1987</v>
      </c>
      <c r="N16">
        <v>2470000000000</v>
      </c>
      <c r="O16" t="s">
        <v>85</v>
      </c>
      <c r="P16" s="47">
        <f>AVERAGE(P14:P15)</f>
        <v>6.4600658367432368E-2</v>
      </c>
      <c r="Q16">
        <v>1987</v>
      </c>
      <c r="R16">
        <v>2470000000000</v>
      </c>
      <c r="S16" t="s">
        <v>85</v>
      </c>
      <c r="T16" s="47">
        <f>AVERAGE(T14:T15)</f>
        <v>6.2365720589169428E-2</v>
      </c>
      <c r="U16">
        <v>1987</v>
      </c>
      <c r="V16">
        <v>2470000000000</v>
      </c>
      <c r="W16" t="s">
        <v>85</v>
      </c>
      <c r="X16" s="47">
        <f>AVERAGE(X14:X15)</f>
        <v>5.925663121329993E-2</v>
      </c>
      <c r="Y16">
        <v>1987</v>
      </c>
      <c r="Z16">
        <v>2470000000000</v>
      </c>
      <c r="AA16" t="s">
        <v>85</v>
      </c>
      <c r="AB16" s="47">
        <f>AVERAGE(AB14:AB15)</f>
        <v>6.1879989599850173E-2</v>
      </c>
      <c r="AC16">
        <v>1987</v>
      </c>
      <c r="AD16">
        <v>2470000000000</v>
      </c>
      <c r="AE16" t="s">
        <v>85</v>
      </c>
      <c r="AF16" s="47">
        <f>AVERAGE(AF14:AF15)</f>
        <v>5.9214737977864453E-2</v>
      </c>
      <c r="AG16">
        <v>1987</v>
      </c>
      <c r="AH16">
        <v>2470000000000</v>
      </c>
      <c r="AI16" t="s">
        <v>85</v>
      </c>
      <c r="AJ16" s="47">
        <f>AVERAGE(AJ14:AJ15)</f>
        <v>6.1724129887813735E-2</v>
      </c>
      <c r="AK16">
        <v>1987</v>
      </c>
      <c r="AL16">
        <v>2470000000000</v>
      </c>
      <c r="AM16" t="s">
        <v>85</v>
      </c>
      <c r="AN16" s="47">
        <f>AVERAGE(AN14:AN15)</f>
        <v>6.1076414590019487E-2</v>
      </c>
      <c r="AO16">
        <v>1987</v>
      </c>
      <c r="AP16">
        <v>2470000000000</v>
      </c>
      <c r="AQ16" t="s">
        <v>85</v>
      </c>
      <c r="AR16" s="47">
        <f>AVERAGE(AR14:AR15)</f>
        <v>6.120962156571981E-2</v>
      </c>
      <c r="AS16">
        <v>1987</v>
      </c>
      <c r="AT16">
        <v>2470000000000</v>
      </c>
      <c r="AU16" t="s">
        <v>85</v>
      </c>
      <c r="AV16" s="47">
        <f>AVERAGE(AV14:AV15)</f>
        <v>5.7926762298384962E-2</v>
      </c>
      <c r="AW16">
        <v>1987</v>
      </c>
      <c r="AX16">
        <v>2470000000000</v>
      </c>
      <c r="AY16" t="s">
        <v>85</v>
      </c>
      <c r="AZ16" s="47">
        <f>AVERAGE(AZ14:AZ15)</f>
        <v>5.7674373268440271E-2</v>
      </c>
      <c r="BA16">
        <v>1987</v>
      </c>
      <c r="BB16">
        <v>2470000000000</v>
      </c>
      <c r="BC16" t="s">
        <v>85</v>
      </c>
      <c r="BD16" s="47">
        <f>AVERAGE(BD14:BD15)</f>
        <v>5.7674373268440271E-2</v>
      </c>
      <c r="BE16">
        <v>1987</v>
      </c>
      <c r="BF16">
        <v>2470000000000</v>
      </c>
      <c r="BG16" t="s">
        <v>85</v>
      </c>
      <c r="BH16" s="47">
        <f>AVERAGE(BH14:BH15)</f>
        <v>6.094327910596805E-2</v>
      </c>
      <c r="BI16">
        <v>1987</v>
      </c>
      <c r="BJ16">
        <v>2470000000000</v>
      </c>
      <c r="BK16" t="s">
        <v>85</v>
      </c>
      <c r="BL16" s="47">
        <f>AVERAGE(BL14:BL15)</f>
        <v>6.0976000142612743E-2</v>
      </c>
      <c r="BM16">
        <v>1987</v>
      </c>
      <c r="BN16">
        <v>2470000000000</v>
      </c>
      <c r="BO16" t="s">
        <v>85</v>
      </c>
      <c r="BP16" s="47">
        <f>AVERAGE(BP14:BP15)</f>
        <v>6.1236741182934873E-2</v>
      </c>
      <c r="BQ16">
        <v>1987</v>
      </c>
      <c r="BR16">
        <v>1000000000000</v>
      </c>
      <c r="BS16" t="s">
        <v>85</v>
      </c>
      <c r="BT16" s="47">
        <f>AVERAGE(BT14:BT15)</f>
        <v>5.9524002331666895E-2</v>
      </c>
      <c r="BU16">
        <v>1987</v>
      </c>
      <c r="BV16">
        <v>1000000000000</v>
      </c>
      <c r="BW16" t="s">
        <v>85</v>
      </c>
      <c r="BX16" s="47">
        <f>AVERAGE(BX14:BX15)</f>
        <v>6.1678925816915184E-2</v>
      </c>
      <c r="BY16">
        <v>1987</v>
      </c>
      <c r="BZ16">
        <v>1000000000000</v>
      </c>
      <c r="CA16" t="s">
        <v>85</v>
      </c>
      <c r="CB16" s="47">
        <f>AVERAGE(CB14:CB15)</f>
        <v>5.9602618672553308E-2</v>
      </c>
      <c r="CC16">
        <v>1987</v>
      </c>
      <c r="CD16">
        <v>1000000000000</v>
      </c>
      <c r="CE16" t="s">
        <v>85</v>
      </c>
      <c r="CF16" s="47">
        <f>AVERAGE(CF14:CF15)</f>
        <v>6.1637306140742962E-2</v>
      </c>
      <c r="CG16">
        <v>1987</v>
      </c>
      <c r="CH16">
        <v>1000000000000</v>
      </c>
      <c r="CI16" t="s">
        <v>85</v>
      </c>
      <c r="CJ16" s="47">
        <f>AVERAGE(CJ14:CJ15)</f>
        <v>6.1893355412841022E-2</v>
      </c>
      <c r="CK16">
        <v>1987</v>
      </c>
      <c r="CL16">
        <v>1000000000000</v>
      </c>
      <c r="CM16" t="s">
        <v>85</v>
      </c>
      <c r="CN16" s="47">
        <f>AVERAGE(CN14:CN15)</f>
        <v>6.1551596882669868E-2</v>
      </c>
      <c r="CO16">
        <v>1987</v>
      </c>
      <c r="CP16">
        <v>1000000000000</v>
      </c>
      <c r="CQ16" t="s">
        <v>85</v>
      </c>
      <c r="CR16" s="47">
        <f>AVERAGE(CR14:CR15)</f>
        <v>5.9642024109210323E-2</v>
      </c>
      <c r="CS16">
        <v>1987</v>
      </c>
      <c r="CT16">
        <v>1000000000000</v>
      </c>
    </row>
    <row r="17" spans="1:98">
      <c r="B17">
        <v>-1.4304897850388066E-6</v>
      </c>
      <c r="C17" s="45">
        <v>1.3169624391959892E-10</v>
      </c>
      <c r="D17">
        <v>2.6339248787388566E-9</v>
      </c>
      <c r="E17">
        <v>1987</v>
      </c>
      <c r="F17">
        <v>2470000000000</v>
      </c>
      <c r="G17" t="s">
        <v>86</v>
      </c>
      <c r="H17">
        <f>TINV(0.3173,H5)</f>
        <v>1.0244059354383888</v>
      </c>
      <c r="I17">
        <v>1989</v>
      </c>
      <c r="J17">
        <v>640000000000</v>
      </c>
      <c r="K17" t="s">
        <v>86</v>
      </c>
      <c r="L17">
        <f>TINV(0.3173,L5)</f>
        <v>1.0256556347025874</v>
      </c>
      <c r="M17">
        <v>1989</v>
      </c>
      <c r="N17">
        <v>640000000000</v>
      </c>
      <c r="O17" t="s">
        <v>86</v>
      </c>
      <c r="P17">
        <f>TINV(0.3173,P5)</f>
        <v>1.0256556347025874</v>
      </c>
      <c r="Q17">
        <v>1989</v>
      </c>
      <c r="R17">
        <v>640000000000</v>
      </c>
      <c r="S17" t="s">
        <v>86</v>
      </c>
      <c r="T17">
        <f>TINV(0.3173,T5)</f>
        <v>1.0256556347025874</v>
      </c>
      <c r="U17">
        <v>1989</v>
      </c>
      <c r="V17">
        <v>640000000000</v>
      </c>
      <c r="W17" t="s">
        <v>86</v>
      </c>
      <c r="X17">
        <f>TINV(0.3173,X5)</f>
        <v>1.0256556347025874</v>
      </c>
      <c r="Y17">
        <v>1989</v>
      </c>
      <c r="Z17">
        <v>640000000000</v>
      </c>
      <c r="AA17" t="s">
        <v>86</v>
      </c>
      <c r="AB17">
        <f>TINV(0.3173,AB5)</f>
        <v>1.0256556347025874</v>
      </c>
      <c r="AC17">
        <v>1989</v>
      </c>
      <c r="AD17">
        <v>640000000000</v>
      </c>
      <c r="AE17" t="s">
        <v>86</v>
      </c>
      <c r="AF17">
        <f>TINV(0.3173,AF5)</f>
        <v>1.0256556347025874</v>
      </c>
      <c r="AG17">
        <v>1989</v>
      </c>
      <c r="AH17">
        <v>640000000000</v>
      </c>
      <c r="AI17" t="s">
        <v>86</v>
      </c>
      <c r="AJ17">
        <f>TINV(0.3173,AJ5)</f>
        <v>1.0256556347025874</v>
      </c>
      <c r="AK17">
        <v>1989</v>
      </c>
      <c r="AL17">
        <v>640000000000</v>
      </c>
      <c r="AM17" t="s">
        <v>86</v>
      </c>
      <c r="AN17">
        <f>TINV(0.3173,AN5)</f>
        <v>1.0256556347025874</v>
      </c>
      <c r="AO17">
        <v>1989</v>
      </c>
      <c r="AP17">
        <v>640000000000</v>
      </c>
      <c r="AQ17" t="s">
        <v>86</v>
      </c>
      <c r="AR17">
        <f>TINV(0.3173,AR5)</f>
        <v>1.0256556347025874</v>
      </c>
      <c r="AS17">
        <v>1989</v>
      </c>
      <c r="AT17">
        <v>640000000000</v>
      </c>
      <c r="AU17" t="s">
        <v>86</v>
      </c>
      <c r="AV17">
        <f>TINV(0.3173,AV5)</f>
        <v>1.0256556347025874</v>
      </c>
      <c r="AW17">
        <v>1989</v>
      </c>
      <c r="AX17">
        <v>640000000000</v>
      </c>
      <c r="AY17" t="s">
        <v>86</v>
      </c>
      <c r="AZ17">
        <f>TINV(0.3173,AZ5)</f>
        <v>1.0256556347025874</v>
      </c>
      <c r="BA17">
        <v>1989</v>
      </c>
      <c r="BB17">
        <v>640000000000</v>
      </c>
      <c r="BC17" t="s">
        <v>86</v>
      </c>
      <c r="BD17">
        <f>TINV(0.3173,BD5)</f>
        <v>1.0256556347025874</v>
      </c>
      <c r="BE17">
        <v>1989</v>
      </c>
      <c r="BF17">
        <v>640000000000</v>
      </c>
      <c r="BG17" t="s">
        <v>86</v>
      </c>
      <c r="BH17">
        <f>TINV(0.3173,BH5)</f>
        <v>1.0256556347025874</v>
      </c>
      <c r="BI17">
        <v>1989</v>
      </c>
      <c r="BJ17">
        <v>640000000000</v>
      </c>
      <c r="BK17" t="s">
        <v>86</v>
      </c>
      <c r="BL17">
        <f>TINV(0.3173,BL5)</f>
        <v>1.0256556347025874</v>
      </c>
      <c r="BM17">
        <v>1989</v>
      </c>
      <c r="BN17">
        <v>640000000000</v>
      </c>
      <c r="BO17" t="s">
        <v>86</v>
      </c>
      <c r="BP17">
        <f>TINV(0.3173,BP5)</f>
        <v>1.0256556347025874</v>
      </c>
      <c r="BQ17">
        <v>1989</v>
      </c>
      <c r="BR17">
        <v>640000000000</v>
      </c>
      <c r="BS17" t="s">
        <v>86</v>
      </c>
      <c r="BT17">
        <f>TINV(0.3173,BT5)</f>
        <v>1.0256556347025874</v>
      </c>
      <c r="BU17">
        <v>1987</v>
      </c>
      <c r="BV17">
        <v>2470000000000</v>
      </c>
      <c r="BW17" t="s">
        <v>86</v>
      </c>
      <c r="BX17">
        <f>TINV(0.3173,BX5)</f>
        <v>1.0256556347025874</v>
      </c>
      <c r="BY17">
        <v>1987</v>
      </c>
      <c r="BZ17">
        <v>2470000000000</v>
      </c>
      <c r="CA17" t="s">
        <v>86</v>
      </c>
      <c r="CB17">
        <f>TINV(0.3173,CB5)</f>
        <v>1.0256556347025874</v>
      </c>
      <c r="CC17">
        <v>1987</v>
      </c>
      <c r="CD17">
        <v>2470000000000</v>
      </c>
      <c r="CE17" t="s">
        <v>86</v>
      </c>
      <c r="CF17">
        <f>TINV(0.3173,CF5)</f>
        <v>1.0256556347025874</v>
      </c>
      <c r="CG17">
        <v>1987</v>
      </c>
      <c r="CH17">
        <v>2470000000000</v>
      </c>
      <c r="CI17" t="s">
        <v>86</v>
      </c>
      <c r="CJ17">
        <f>TINV(0.3173,CJ5)</f>
        <v>1.0256556347025874</v>
      </c>
      <c r="CK17">
        <v>1987</v>
      </c>
      <c r="CL17">
        <v>2470000000000</v>
      </c>
      <c r="CM17" t="s">
        <v>86</v>
      </c>
      <c r="CN17">
        <f>TINV(0.3173,CN5)</f>
        <v>1.0256556347025874</v>
      </c>
      <c r="CO17">
        <v>1987</v>
      </c>
      <c r="CP17">
        <v>2470000000000</v>
      </c>
      <c r="CQ17" t="s">
        <v>86</v>
      </c>
      <c r="CR17">
        <f>TINV(0.3173,CR5)</f>
        <v>1.0256556347025874</v>
      </c>
      <c r="CS17">
        <v>1987</v>
      </c>
      <c r="CT17">
        <v>2470000000000</v>
      </c>
    </row>
    <row r="18" spans="1:98">
      <c r="B18">
        <v>2.7019095478979923E-3</v>
      </c>
      <c r="C18" s="45">
        <v>4.3510682480122931E-4</v>
      </c>
      <c r="D18">
        <v>8.7059245031921289E-3</v>
      </c>
      <c r="E18">
        <v>1989</v>
      </c>
      <c r="F18">
        <v>640000000000</v>
      </c>
      <c r="G18" t="s">
        <v>87</v>
      </c>
      <c r="H18">
        <f>H17*G3</f>
        <v>2.8714668832767399E-2</v>
      </c>
      <c r="I18">
        <v>1990</v>
      </c>
      <c r="J18">
        <v>2960000000000</v>
      </c>
      <c r="K18" t="s">
        <v>87</v>
      </c>
      <c r="L18">
        <f>L17*K3</f>
        <v>3.4733695728275386E-2</v>
      </c>
      <c r="M18">
        <v>1990</v>
      </c>
      <c r="N18">
        <v>2960000000000</v>
      </c>
      <c r="O18" t="s">
        <v>87</v>
      </c>
      <c r="P18">
        <f>P17*O3</f>
        <v>3.0470567073617616E-2</v>
      </c>
      <c r="Q18">
        <v>1990</v>
      </c>
      <c r="R18">
        <v>2960000000000</v>
      </c>
      <c r="S18" t="s">
        <v>87</v>
      </c>
      <c r="T18">
        <f>T17*S3</f>
        <v>3.0199772286087286E-2</v>
      </c>
      <c r="U18">
        <v>1990</v>
      </c>
      <c r="V18">
        <v>2960000000000</v>
      </c>
      <c r="W18" t="s">
        <v>87</v>
      </c>
      <c r="X18">
        <f>X17*W3</f>
        <v>2.8709994676381426E-2</v>
      </c>
      <c r="Y18">
        <v>1990</v>
      </c>
      <c r="Z18">
        <v>2960000000000</v>
      </c>
      <c r="AA18" t="s">
        <v>87</v>
      </c>
      <c r="AB18">
        <f>AB17*AA3</f>
        <v>2.9719844114969321E-2</v>
      </c>
      <c r="AC18">
        <v>1990</v>
      </c>
      <c r="AD18">
        <v>2960000000000</v>
      </c>
      <c r="AE18" t="s">
        <v>87</v>
      </c>
      <c r="AF18">
        <f>AF17*AE3</f>
        <v>2.8691125130193541E-2</v>
      </c>
      <c r="AG18">
        <v>1990</v>
      </c>
      <c r="AH18">
        <v>2960000000000</v>
      </c>
      <c r="AI18" t="s">
        <v>87</v>
      </c>
      <c r="AJ18">
        <f>AJ17*AI3</f>
        <v>2.9744215452814953E-2</v>
      </c>
      <c r="AK18">
        <v>1990</v>
      </c>
      <c r="AL18">
        <v>2960000000000</v>
      </c>
      <c r="AM18" t="s">
        <v>87</v>
      </c>
      <c r="AN18">
        <f>AN17*AM3</f>
        <v>2.9418599936678631E-2</v>
      </c>
      <c r="AO18">
        <v>1990</v>
      </c>
      <c r="AP18">
        <v>2960000000000</v>
      </c>
      <c r="AQ18" t="s">
        <v>87</v>
      </c>
      <c r="AR18">
        <f>AR17*AQ3</f>
        <v>2.9470829898210264E-2</v>
      </c>
      <c r="AS18">
        <v>1990</v>
      </c>
      <c r="AT18">
        <v>2960000000000</v>
      </c>
      <c r="AU18" t="s">
        <v>87</v>
      </c>
      <c r="AV18">
        <f>AV17*AU3</f>
        <v>2.7925479805706487E-2</v>
      </c>
      <c r="AW18">
        <v>1990</v>
      </c>
      <c r="AX18">
        <v>2960000000000</v>
      </c>
      <c r="AY18" t="s">
        <v>87</v>
      </c>
      <c r="AZ18">
        <f>AZ17*AY3</f>
        <v>2.7834753425446272E-2</v>
      </c>
      <c r="BA18">
        <v>1990</v>
      </c>
      <c r="BB18">
        <v>2960000000000</v>
      </c>
      <c r="BC18" t="s">
        <v>87</v>
      </c>
      <c r="BD18">
        <f>BD17*BC3</f>
        <v>2.7834753425446272E-2</v>
      </c>
      <c r="BE18">
        <v>1990</v>
      </c>
      <c r="BF18">
        <v>2960000000000</v>
      </c>
      <c r="BG18" t="s">
        <v>87</v>
      </c>
      <c r="BH18">
        <f>BH17*BG3</f>
        <v>2.9304559549442472E-2</v>
      </c>
      <c r="BI18">
        <v>1990</v>
      </c>
      <c r="BJ18">
        <v>2960000000000</v>
      </c>
      <c r="BK18" t="s">
        <v>87</v>
      </c>
      <c r="BL18">
        <f>BL17*BK3</f>
        <v>2.9321586226270735E-2</v>
      </c>
      <c r="BM18">
        <v>1990</v>
      </c>
      <c r="BN18">
        <v>2960000000000</v>
      </c>
      <c r="BO18" t="s">
        <v>87</v>
      </c>
      <c r="BP18">
        <f>BP17*BO3</f>
        <v>2.9460351569976506E-2</v>
      </c>
      <c r="BQ18">
        <v>1990</v>
      </c>
      <c r="BR18">
        <v>2960000000000</v>
      </c>
      <c r="BS18" t="s">
        <v>87</v>
      </c>
      <c r="BT18">
        <f>BT17*BS3</f>
        <v>2.8588011698569886E-2</v>
      </c>
      <c r="BU18">
        <v>1990</v>
      </c>
      <c r="BV18">
        <v>2960000000000</v>
      </c>
      <c r="BW18" t="s">
        <v>87</v>
      </c>
      <c r="BX18">
        <f>BX17*BW3</f>
        <v>2.9700579831542281E-2</v>
      </c>
      <c r="BY18">
        <v>1989</v>
      </c>
      <c r="BZ18">
        <v>640000000000</v>
      </c>
      <c r="CA18" t="s">
        <v>87</v>
      </c>
      <c r="CB18">
        <f>CB17*CA3</f>
        <v>2.8534522658998467E-2</v>
      </c>
      <c r="CC18">
        <v>1989</v>
      </c>
      <c r="CD18">
        <v>640000000000</v>
      </c>
      <c r="CE18" t="s">
        <v>87</v>
      </c>
      <c r="CF18">
        <f>CF17*CE3</f>
        <v>2.9607753696632252E-2</v>
      </c>
      <c r="CG18">
        <v>1989</v>
      </c>
      <c r="CH18">
        <v>640000000000</v>
      </c>
      <c r="CI18" t="s">
        <v>87</v>
      </c>
      <c r="CJ18">
        <f>CJ17*CI3</f>
        <v>2.9715724454128088E-2</v>
      </c>
      <c r="CK18">
        <v>1989</v>
      </c>
      <c r="CL18">
        <v>640000000000</v>
      </c>
      <c r="CM18" t="s">
        <v>87</v>
      </c>
      <c r="CN18">
        <f>CN17*CM3</f>
        <v>2.9478586367177914E-2</v>
      </c>
      <c r="CO18">
        <v>1989</v>
      </c>
      <c r="CP18">
        <v>640000000000</v>
      </c>
      <c r="CQ18" t="s">
        <v>87</v>
      </c>
      <c r="CR18">
        <f>CR17*CQ3</f>
        <v>2.9009514284854411E-2</v>
      </c>
      <c r="CS18">
        <v>1989</v>
      </c>
      <c r="CT18">
        <v>640000000000</v>
      </c>
    </row>
    <row r="19" spans="1:98">
      <c r="B19">
        <v>-3.1909756946574518E-3</v>
      </c>
      <c r="C19" s="45">
        <v>6.5734496161310991E-4</v>
      </c>
      <c r="D19">
        <v>1.3155546964776759E-2</v>
      </c>
      <c r="E19">
        <v>1990</v>
      </c>
      <c r="F19">
        <v>2960000000000</v>
      </c>
      <c r="G19" t="s">
        <v>88</v>
      </c>
      <c r="H19">
        <f>G2+H18</f>
        <v>1.0312523553626101</v>
      </c>
      <c r="I19">
        <v>1990</v>
      </c>
      <c r="J19">
        <v>1220000000000</v>
      </c>
      <c r="K19" t="s">
        <v>88</v>
      </c>
      <c r="L19">
        <f>K2+L18</f>
        <v>1.0253880589028357</v>
      </c>
      <c r="M19">
        <v>1990</v>
      </c>
      <c r="N19">
        <v>1220000000000</v>
      </c>
      <c r="O19" t="s">
        <v>88</v>
      </c>
      <c r="P19">
        <f>O2+P18</f>
        <v>1.0127661771913812</v>
      </c>
      <c r="Q19">
        <v>1990</v>
      </c>
      <c r="R19">
        <v>1220000000000</v>
      </c>
      <c r="S19" t="s">
        <v>88</v>
      </c>
      <c r="T19">
        <f>S2+T18</f>
        <v>1.0385591289751472</v>
      </c>
      <c r="U19">
        <v>1990</v>
      </c>
      <c r="V19">
        <v>1220000000000</v>
      </c>
      <c r="W19" t="s">
        <v>88</v>
      </c>
      <c r="X19">
        <f>W2+X18</f>
        <v>1.0374961580515341</v>
      </c>
      <c r="Y19">
        <v>1990</v>
      </c>
      <c r="Z19">
        <v>1220000000000</v>
      </c>
      <c r="AA19" t="s">
        <v>88</v>
      </c>
      <c r="AB19">
        <f>AA2+AB18</f>
        <v>1.0298238876199164</v>
      </c>
      <c r="AC19">
        <v>1990</v>
      </c>
      <c r="AD19">
        <v>1220000000000</v>
      </c>
      <c r="AE19" t="s">
        <v>88</v>
      </c>
      <c r="AF19">
        <f>AE2+AF18</f>
        <v>1.0375258277996717</v>
      </c>
      <c r="AG19">
        <v>1990</v>
      </c>
      <c r="AH19">
        <v>1220000000000</v>
      </c>
      <c r="AI19" t="s">
        <v>88</v>
      </c>
      <c r="AJ19">
        <f>AI2+AJ18</f>
        <v>1.0331893832419892</v>
      </c>
      <c r="AK19">
        <v>1990</v>
      </c>
      <c r="AL19">
        <v>1220000000000</v>
      </c>
      <c r="AM19" t="s">
        <v>88</v>
      </c>
      <c r="AN19">
        <f>AM2+AN18</f>
        <v>1.0323773593818488</v>
      </c>
      <c r="AO19">
        <v>1990</v>
      </c>
      <c r="AP19">
        <v>1220000000000</v>
      </c>
      <c r="AQ19" t="s">
        <v>88</v>
      </c>
      <c r="AR19">
        <f>AQ2+AR18</f>
        <v>1.0320291260571053</v>
      </c>
      <c r="AS19">
        <v>1990</v>
      </c>
      <c r="AT19">
        <v>1220000000000</v>
      </c>
      <c r="AU19" t="s">
        <v>88</v>
      </c>
      <c r="AV19">
        <f>AU2+AV18</f>
        <v>1.0316206340495502</v>
      </c>
      <c r="AW19">
        <v>1990</v>
      </c>
      <c r="AX19">
        <v>1220000000000</v>
      </c>
      <c r="AY19" t="s">
        <v>88</v>
      </c>
      <c r="AZ19">
        <f>AY2+AZ18</f>
        <v>1.0326372750008246</v>
      </c>
      <c r="BA19">
        <v>1990</v>
      </c>
      <c r="BB19">
        <v>1220000000000</v>
      </c>
      <c r="BC19" t="s">
        <v>88</v>
      </c>
      <c r="BD19">
        <f>BC2+BD18</f>
        <v>1.0326372750008246</v>
      </c>
      <c r="BE19">
        <v>1990</v>
      </c>
      <c r="BF19">
        <v>1220000000000</v>
      </c>
      <c r="BG19" t="s">
        <v>88</v>
      </c>
      <c r="BH19">
        <f>BG2+BH18</f>
        <v>1.0305525151227035</v>
      </c>
      <c r="BI19">
        <v>1990</v>
      </c>
      <c r="BJ19">
        <v>1220000000000</v>
      </c>
      <c r="BK19" t="s">
        <v>88</v>
      </c>
      <c r="BL19">
        <f>BK2+BL18</f>
        <v>1.0306150174900133</v>
      </c>
      <c r="BM19">
        <v>1990</v>
      </c>
      <c r="BN19">
        <v>1220000000000</v>
      </c>
      <c r="BO19" t="s">
        <v>88</v>
      </c>
      <c r="BP19">
        <f>BO2+BP18</f>
        <v>1.0312194556532019</v>
      </c>
      <c r="BQ19">
        <v>1990</v>
      </c>
      <c r="BR19">
        <v>1220000000000</v>
      </c>
      <c r="BS19" t="s">
        <v>88</v>
      </c>
      <c r="BT19">
        <f>BS2+BT18</f>
        <v>1.0285865812098081</v>
      </c>
      <c r="BU19">
        <v>1990</v>
      </c>
      <c r="BV19">
        <v>1220000000000</v>
      </c>
      <c r="BW19" t="s">
        <v>88</v>
      </c>
      <c r="BX19">
        <f>BW2+BX18</f>
        <v>1.0324061428267297</v>
      </c>
      <c r="BY19">
        <v>1990</v>
      </c>
      <c r="BZ19">
        <v>1220000000000</v>
      </c>
      <c r="CA19" t="s">
        <v>88</v>
      </c>
      <c r="CB19">
        <f>CA2+CB18</f>
        <v>1.025348632716341</v>
      </c>
      <c r="CC19">
        <v>1990</v>
      </c>
      <c r="CD19">
        <v>2960000000000</v>
      </c>
      <c r="CE19" t="s">
        <v>88</v>
      </c>
      <c r="CF19">
        <f>CE2+CF18</f>
        <v>1.0298527004374145</v>
      </c>
      <c r="CG19">
        <v>1990</v>
      </c>
      <c r="CH19">
        <v>2960000000000</v>
      </c>
      <c r="CI19" t="s">
        <v>88</v>
      </c>
      <c r="CJ19">
        <f>CI2+CJ18</f>
        <v>1.0294657457484626</v>
      </c>
      <c r="CK19">
        <v>1990</v>
      </c>
      <c r="CL19">
        <v>2960000000000</v>
      </c>
      <c r="CM19" t="s">
        <v>88</v>
      </c>
      <c r="CN19">
        <f>CM2+CN18</f>
        <v>1.0267430854661774</v>
      </c>
      <c r="CO19">
        <v>1990</v>
      </c>
      <c r="CP19">
        <v>2960000000000</v>
      </c>
      <c r="CQ19" t="s">
        <v>88</v>
      </c>
      <c r="CR19">
        <f>CQ2+CR18</f>
        <v>1.041748826534729</v>
      </c>
      <c r="CS19">
        <v>1990</v>
      </c>
      <c r="CT19">
        <v>2960000000000</v>
      </c>
    </row>
    <row r="20" spans="1:98">
      <c r="B20">
        <v>2.4491674622738373E-4</v>
      </c>
      <c r="C20" s="45">
        <v>3.5991307619317418E-6</v>
      </c>
      <c r="D20">
        <v>7.1982874314412118E-5</v>
      </c>
      <c r="E20">
        <v>1990</v>
      </c>
      <c r="F20">
        <v>1220000000000</v>
      </c>
      <c r="G20" t="s">
        <v>89</v>
      </c>
      <c r="H20">
        <f>G2-H18</f>
        <v>0.97382301769707535</v>
      </c>
      <c r="I20">
        <v>1991</v>
      </c>
      <c r="J20">
        <v>1250000000000</v>
      </c>
      <c r="K20" t="s">
        <v>89</v>
      </c>
      <c r="L20">
        <f>K2-L18</f>
        <v>0.95592066744628501</v>
      </c>
      <c r="M20">
        <v>1991</v>
      </c>
      <c r="N20">
        <v>1250000000000</v>
      </c>
      <c r="O20" t="s">
        <v>89</v>
      </c>
      <c r="P20">
        <f>O2-P18</f>
        <v>0.95182504304414595</v>
      </c>
      <c r="Q20">
        <v>1991</v>
      </c>
      <c r="R20">
        <v>1250000000000</v>
      </c>
      <c r="S20" t="s">
        <v>89</v>
      </c>
      <c r="T20">
        <f>S2-T18</f>
        <v>0.97815958440297257</v>
      </c>
      <c r="U20">
        <v>1991</v>
      </c>
      <c r="V20">
        <v>1250000000000</v>
      </c>
      <c r="W20" t="s">
        <v>89</v>
      </c>
      <c r="X20">
        <f>W2-X18</f>
        <v>0.98007616869877123</v>
      </c>
      <c r="Y20">
        <v>1991</v>
      </c>
      <c r="Z20">
        <v>1250000000000</v>
      </c>
      <c r="AA20" t="s">
        <v>89</v>
      </c>
      <c r="AB20">
        <f>AA2-AB18</f>
        <v>0.97038419938997778</v>
      </c>
      <c r="AC20">
        <v>1991</v>
      </c>
      <c r="AD20">
        <v>1250000000000</v>
      </c>
      <c r="AE20" t="s">
        <v>89</v>
      </c>
      <c r="AF20">
        <f>AE2-AF18</f>
        <v>0.98014357753928461</v>
      </c>
      <c r="AG20">
        <v>1991</v>
      </c>
      <c r="AH20">
        <v>1250000000000</v>
      </c>
      <c r="AI20" t="s">
        <v>89</v>
      </c>
      <c r="AJ20">
        <f>AI2-AJ18</f>
        <v>0.97370095233635934</v>
      </c>
      <c r="AK20">
        <v>1991</v>
      </c>
      <c r="AL20">
        <v>1250000000000</v>
      </c>
      <c r="AM20" t="s">
        <v>89</v>
      </c>
      <c r="AN20">
        <f>AM2-AN18</f>
        <v>0.97354015950849149</v>
      </c>
      <c r="AO20">
        <v>1991</v>
      </c>
      <c r="AP20">
        <v>1250000000000</v>
      </c>
      <c r="AQ20" t="s">
        <v>89</v>
      </c>
      <c r="AR20">
        <f>AQ2-AR18</f>
        <v>0.97308746626068476</v>
      </c>
      <c r="AS20">
        <v>1991</v>
      </c>
      <c r="AT20">
        <v>1250000000000</v>
      </c>
      <c r="AU20" t="s">
        <v>89</v>
      </c>
      <c r="AV20">
        <f>AU2-AV18</f>
        <v>0.97576967443813722</v>
      </c>
      <c r="AW20">
        <v>1991</v>
      </c>
      <c r="AX20">
        <v>1250000000000</v>
      </c>
      <c r="AY20" t="s">
        <v>89</v>
      </c>
      <c r="AZ20">
        <f>AY2-AZ18</f>
        <v>0.97696776814993214</v>
      </c>
      <c r="BA20">
        <v>1991</v>
      </c>
      <c r="BB20">
        <v>1250000000000</v>
      </c>
      <c r="BC20" t="s">
        <v>89</v>
      </c>
      <c r="BD20">
        <f>BC2-BD18</f>
        <v>0.97696776814993214</v>
      </c>
      <c r="BE20">
        <v>1991</v>
      </c>
      <c r="BF20">
        <v>1250000000000</v>
      </c>
      <c r="BG20" t="s">
        <v>89</v>
      </c>
      <c r="BH20">
        <f>BG2-BH18</f>
        <v>0.97194339602381852</v>
      </c>
      <c r="BI20">
        <v>1991</v>
      </c>
      <c r="BJ20">
        <v>1250000000000</v>
      </c>
      <c r="BK20" t="s">
        <v>89</v>
      </c>
      <c r="BL20">
        <f>BK2-BL18</f>
        <v>0.97197184503747169</v>
      </c>
      <c r="BM20">
        <v>1991</v>
      </c>
      <c r="BN20">
        <v>1250000000000</v>
      </c>
      <c r="BO20" t="s">
        <v>89</v>
      </c>
      <c r="BP20">
        <f>BO2-BP18</f>
        <v>0.97229875251324893</v>
      </c>
      <c r="BQ20">
        <v>1991</v>
      </c>
      <c r="BR20">
        <v>1250000000000</v>
      </c>
      <c r="BS20" t="s">
        <v>89</v>
      </c>
      <c r="BT20">
        <f>BS2-BT18</f>
        <v>0.97141055781266827</v>
      </c>
      <c r="BU20">
        <v>1991</v>
      </c>
      <c r="BV20">
        <v>1250000000000</v>
      </c>
      <c r="BW20" t="s">
        <v>89</v>
      </c>
      <c r="BX20">
        <f>BW2-BX18</f>
        <v>0.97300498316364525</v>
      </c>
      <c r="BY20">
        <v>1991</v>
      </c>
      <c r="BZ20">
        <v>1250000000000</v>
      </c>
      <c r="CA20" t="s">
        <v>89</v>
      </c>
      <c r="CB20">
        <f>CA2-CB18</f>
        <v>0.96827958739834419</v>
      </c>
      <c r="CC20">
        <v>1991</v>
      </c>
      <c r="CD20">
        <v>1250000000000</v>
      </c>
      <c r="CE20" t="s">
        <v>89</v>
      </c>
      <c r="CF20">
        <f>CE2-CF18</f>
        <v>0.97063719304415008</v>
      </c>
      <c r="CG20">
        <v>1990</v>
      </c>
      <c r="CH20">
        <v>1220000000000</v>
      </c>
      <c r="CI20" t="s">
        <v>89</v>
      </c>
      <c r="CJ20">
        <f>CI2-CJ18</f>
        <v>0.97003429684020637</v>
      </c>
      <c r="CK20">
        <v>1990</v>
      </c>
      <c r="CL20">
        <v>1220000000000</v>
      </c>
      <c r="CM20" t="s">
        <v>89</v>
      </c>
      <c r="CN20">
        <f>CM2-CN18</f>
        <v>0.96778591273182168</v>
      </c>
      <c r="CO20">
        <v>1990</v>
      </c>
      <c r="CP20">
        <v>1220000000000</v>
      </c>
      <c r="CQ20" t="s">
        <v>89</v>
      </c>
      <c r="CR20">
        <f>CQ2-CR18</f>
        <v>0.98372979796502025</v>
      </c>
      <c r="CS20">
        <v>1990</v>
      </c>
      <c r="CT20">
        <v>1220000000000</v>
      </c>
    </row>
    <row r="21" spans="1:98">
      <c r="B21">
        <v>-2.5000995555018768E-4</v>
      </c>
      <c r="C21" s="45">
        <v>3.7231753320462282E-6</v>
      </c>
      <c r="D21">
        <v>7.4463783882647847E-5</v>
      </c>
      <c r="E21">
        <v>1991</v>
      </c>
      <c r="F21">
        <v>1250000000000</v>
      </c>
      <c r="G21" t="s">
        <v>80</v>
      </c>
      <c r="H21" s="46">
        <f>LN(G2)</f>
        <v>2.5344720404766419E-3</v>
      </c>
      <c r="I21">
        <v>1992</v>
      </c>
      <c r="J21">
        <v>1860000000000</v>
      </c>
      <c r="K21" t="s">
        <v>80</v>
      </c>
      <c r="L21" s="46">
        <f>LN(K2)</f>
        <v>-9.3895812962860436E-3</v>
      </c>
      <c r="M21">
        <v>1992</v>
      </c>
      <c r="N21">
        <v>1860000000000</v>
      </c>
      <c r="O21" t="s">
        <v>80</v>
      </c>
      <c r="P21" s="46">
        <f>LN(O2)</f>
        <v>-1.7862987294538862E-2</v>
      </c>
      <c r="Q21">
        <v>1992</v>
      </c>
      <c r="R21">
        <v>1860000000000</v>
      </c>
      <c r="S21" t="s">
        <v>80</v>
      </c>
      <c r="T21" s="46">
        <f>LN(S2)</f>
        <v>8.324610768337919E-3</v>
      </c>
      <c r="U21">
        <v>1992</v>
      </c>
      <c r="V21">
        <v>1860000000000</v>
      </c>
      <c r="W21" t="s">
        <v>80</v>
      </c>
      <c r="X21" s="46">
        <f>LN(W2)</f>
        <v>8.7477896497987415E-3</v>
      </c>
      <c r="Y21">
        <v>1992</v>
      </c>
      <c r="Z21">
        <v>1860000000000</v>
      </c>
      <c r="AA21" t="s">
        <v>80</v>
      </c>
      <c r="AB21" s="46">
        <f>LN(AA2)</f>
        <v>1.0403809279701754E-4</v>
      </c>
      <c r="AC21">
        <v>1992</v>
      </c>
      <c r="AD21">
        <v>1860000000000</v>
      </c>
      <c r="AE21" t="s">
        <v>80</v>
      </c>
      <c r="AF21" s="46">
        <f>LN(AE2)</f>
        <v>8.7959050268269223E-3</v>
      </c>
      <c r="AG21">
        <v>1992</v>
      </c>
      <c r="AH21">
        <v>1860000000000</v>
      </c>
      <c r="AI21" t="s">
        <v>80</v>
      </c>
      <c r="AJ21" s="46">
        <f>LN(AI2)</f>
        <v>3.4392467939440285E-3</v>
      </c>
      <c r="AK21">
        <v>1992</v>
      </c>
      <c r="AL21">
        <v>1860000000000</v>
      </c>
      <c r="AM21" t="s">
        <v>80</v>
      </c>
      <c r="AN21" s="46">
        <f>LN(AM2)</f>
        <v>2.9543909312428679E-3</v>
      </c>
      <c r="AO21">
        <v>1992</v>
      </c>
      <c r="AP21">
        <v>1860000000000</v>
      </c>
      <c r="AQ21" t="s">
        <v>80</v>
      </c>
      <c r="AR21" s="46">
        <f>LN(AQ2)</f>
        <v>2.5550292898361953E-3</v>
      </c>
      <c r="AS21">
        <v>1992</v>
      </c>
      <c r="AT21">
        <v>1860000000000</v>
      </c>
      <c r="AU21" t="s">
        <v>80</v>
      </c>
      <c r="AV21" s="46">
        <f>LN(AU2)</f>
        <v>3.6883439330108823E-3</v>
      </c>
      <c r="AW21">
        <v>1992</v>
      </c>
      <c r="AX21">
        <v>1860000000000</v>
      </c>
      <c r="AY21" t="s">
        <v>80</v>
      </c>
      <c r="AZ21" s="46">
        <f>LN(AY2)</f>
        <v>4.7910262582844757E-3</v>
      </c>
      <c r="BA21">
        <v>1992</v>
      </c>
      <c r="BB21">
        <v>1860000000000</v>
      </c>
      <c r="BC21" t="s">
        <v>80</v>
      </c>
      <c r="BD21" s="46">
        <f>LN(BC2)</f>
        <v>4.7910262582844757E-3</v>
      </c>
      <c r="BE21">
        <v>1992</v>
      </c>
      <c r="BF21">
        <v>1860000000000</v>
      </c>
      <c r="BG21" t="s">
        <v>80</v>
      </c>
      <c r="BH21" s="46">
        <f>LN(BG2)</f>
        <v>1.247177523951253E-3</v>
      </c>
      <c r="BI21">
        <v>1992</v>
      </c>
      <c r="BJ21">
        <v>1860000000000</v>
      </c>
      <c r="BK21" t="s">
        <v>80</v>
      </c>
      <c r="BL21" s="46">
        <f>LN(BK2)</f>
        <v>1.2925955021146588E-3</v>
      </c>
      <c r="BM21">
        <v>1992</v>
      </c>
      <c r="BN21">
        <v>1860000000000</v>
      </c>
      <c r="BO21" t="s">
        <v>80</v>
      </c>
      <c r="BP21" s="46">
        <f>LN(BO2)</f>
        <v>1.7575586717319782E-3</v>
      </c>
      <c r="BQ21">
        <v>1992</v>
      </c>
      <c r="BR21">
        <v>1860000000000</v>
      </c>
      <c r="BS21" t="s">
        <v>80</v>
      </c>
      <c r="BT21" s="46">
        <f>LN(BS2)</f>
        <v>-1.4304897850388066E-6</v>
      </c>
      <c r="BU21">
        <v>1992</v>
      </c>
      <c r="BV21">
        <v>1860000000000</v>
      </c>
      <c r="BW21" t="s">
        <v>80</v>
      </c>
      <c r="BX21" s="46">
        <f>LN(BW2)</f>
        <v>2.7019095478979923E-3</v>
      </c>
      <c r="BY21">
        <v>1992</v>
      </c>
      <c r="BZ21">
        <v>1860000000000</v>
      </c>
      <c r="CA21" t="s">
        <v>80</v>
      </c>
      <c r="CB21" s="46">
        <f>LN(CA2)</f>
        <v>-3.1909756946574518E-3</v>
      </c>
      <c r="CC21">
        <v>1992</v>
      </c>
      <c r="CD21">
        <v>1860000000000</v>
      </c>
      <c r="CE21" t="s">
        <v>80</v>
      </c>
      <c r="CF21" s="46">
        <f>LN(CE2)</f>
        <v>2.4491674622738373E-4</v>
      </c>
      <c r="CG21">
        <v>1992</v>
      </c>
      <c r="CH21">
        <v>1860000000000</v>
      </c>
      <c r="CI21" t="s">
        <v>80</v>
      </c>
      <c r="CJ21" s="46">
        <f>LN(CI2)</f>
        <v>-2.5000995555018768E-4</v>
      </c>
      <c r="CK21">
        <v>1991</v>
      </c>
      <c r="CL21">
        <v>1250000000000</v>
      </c>
      <c r="CM21" t="s">
        <v>80</v>
      </c>
      <c r="CN21" s="46">
        <f>LN(CM2)</f>
        <v>-2.7392492208388008E-3</v>
      </c>
      <c r="CO21">
        <v>1991</v>
      </c>
      <c r="CP21">
        <v>1250000000000</v>
      </c>
      <c r="CQ21" t="s">
        <v>80</v>
      </c>
      <c r="CR21" s="46">
        <f>LN(CQ2)</f>
        <v>1.2658849848112224E-2</v>
      </c>
      <c r="CS21">
        <v>1991</v>
      </c>
      <c r="CT21">
        <v>1250000000000</v>
      </c>
    </row>
    <row r="22" spans="1:98">
      <c r="B22">
        <v>-2.7392492208388008E-3</v>
      </c>
      <c r="C22" s="45">
        <v>4.5396851261801305E-4</v>
      </c>
      <c r="D22">
        <v>9.0834938725629626E-3</v>
      </c>
      <c r="E22">
        <v>1992</v>
      </c>
      <c r="F22">
        <v>1860000000000</v>
      </c>
      <c r="G22" t="s">
        <v>90</v>
      </c>
      <c r="H22" s="46">
        <f>LN(H19)</f>
        <v>3.0773942652130907E-2</v>
      </c>
      <c r="I22">
        <v>1994</v>
      </c>
      <c r="J22">
        <v>150000000000</v>
      </c>
      <c r="K22" t="s">
        <v>90</v>
      </c>
      <c r="L22" s="46">
        <f>LN(L19)</f>
        <v>2.5071134993273844E-2</v>
      </c>
      <c r="M22">
        <v>1994</v>
      </c>
      <c r="N22">
        <v>150000000000</v>
      </c>
      <c r="O22" t="s">
        <v>90</v>
      </c>
      <c r="P22" s="46">
        <f>LN(P19)</f>
        <v>1.2685376501975291E-2</v>
      </c>
      <c r="Q22">
        <v>1994</v>
      </c>
      <c r="R22">
        <v>150000000000</v>
      </c>
      <c r="S22" t="s">
        <v>90</v>
      </c>
      <c r="T22" s="46">
        <f>LN(T19)</f>
        <v>3.7834299617516443E-2</v>
      </c>
      <c r="U22">
        <v>1994</v>
      </c>
      <c r="V22">
        <v>150000000000</v>
      </c>
      <c r="W22" t="s">
        <v>90</v>
      </c>
      <c r="X22" s="46">
        <f>LN(X19)</f>
        <v>3.6810270033001143E-2</v>
      </c>
      <c r="Y22">
        <v>1994</v>
      </c>
      <c r="Z22">
        <v>150000000000</v>
      </c>
      <c r="AA22" t="s">
        <v>90</v>
      </c>
      <c r="AB22" s="46">
        <f>LN(AB19)</f>
        <v>2.9387804729017995E-2</v>
      </c>
      <c r="AC22">
        <v>1994</v>
      </c>
      <c r="AD22">
        <v>150000000000</v>
      </c>
      <c r="AE22" t="s">
        <v>90</v>
      </c>
      <c r="AF22" s="46">
        <f>LN(AF19)</f>
        <v>3.6838867077603081E-2</v>
      </c>
      <c r="AG22">
        <v>1994</v>
      </c>
      <c r="AH22">
        <v>150000000000</v>
      </c>
      <c r="AI22" t="s">
        <v>90</v>
      </c>
      <c r="AJ22" s="46">
        <f>LN(AJ19)</f>
        <v>3.2650506578923107E-2</v>
      </c>
      <c r="AK22">
        <v>1994</v>
      </c>
      <c r="AL22">
        <v>150000000000</v>
      </c>
      <c r="AM22" t="s">
        <v>90</v>
      </c>
      <c r="AN22" s="46">
        <f>LN(AN19)</f>
        <v>3.1864258538406479E-2</v>
      </c>
      <c r="AO22">
        <v>1994</v>
      </c>
      <c r="AP22">
        <v>150000000000</v>
      </c>
      <c r="AQ22" t="s">
        <v>90</v>
      </c>
      <c r="AR22" s="46">
        <f>LN(AR19)</f>
        <v>3.152688958466341E-2</v>
      </c>
      <c r="AS22">
        <v>1994</v>
      </c>
      <c r="AT22">
        <v>150000000000</v>
      </c>
      <c r="AU22" t="s">
        <v>90</v>
      </c>
      <c r="AV22" s="46">
        <f>LN(AV19)</f>
        <v>3.1130996811783891E-2</v>
      </c>
      <c r="AW22">
        <v>1994</v>
      </c>
      <c r="AX22">
        <v>150000000000</v>
      </c>
      <c r="AY22" t="s">
        <v>90</v>
      </c>
      <c r="AZ22" s="46">
        <f>LN(AZ19)</f>
        <v>3.211599101140758E-2</v>
      </c>
      <c r="BA22">
        <v>1994</v>
      </c>
      <c r="BB22">
        <v>150000000000</v>
      </c>
      <c r="BC22" t="s">
        <v>90</v>
      </c>
      <c r="BD22" s="46">
        <f>LN(BD19)</f>
        <v>3.211599101140758E-2</v>
      </c>
      <c r="BE22">
        <v>1994</v>
      </c>
      <c r="BF22">
        <v>150000000000</v>
      </c>
      <c r="BG22" t="s">
        <v>90</v>
      </c>
      <c r="BH22" s="46">
        <f>LN(BH19)</f>
        <v>3.0095080867680091E-2</v>
      </c>
      <c r="BI22">
        <v>1994</v>
      </c>
      <c r="BJ22">
        <v>150000000000</v>
      </c>
      <c r="BK22" t="s">
        <v>90</v>
      </c>
      <c r="BL22" s="46">
        <f>LN(BL19)</f>
        <v>3.015572840490351E-2</v>
      </c>
      <c r="BM22">
        <v>1994</v>
      </c>
      <c r="BN22">
        <v>150000000000</v>
      </c>
      <c r="BO22" t="s">
        <v>90</v>
      </c>
      <c r="BP22" s="46">
        <f>LN(BP19)</f>
        <v>3.074203946757809E-2</v>
      </c>
      <c r="BQ22">
        <v>1994</v>
      </c>
      <c r="BR22">
        <v>150000000000</v>
      </c>
      <c r="BS22" t="s">
        <v>90</v>
      </c>
      <c r="BT22" s="46">
        <f>LN(BT19)</f>
        <v>2.8185608589943262E-2</v>
      </c>
      <c r="BU22">
        <v>1994</v>
      </c>
      <c r="BV22">
        <v>150000000000</v>
      </c>
      <c r="BW22" t="s">
        <v>90</v>
      </c>
      <c r="BX22" s="46">
        <f>LN(BX19)</f>
        <v>3.1892138889883487E-2</v>
      </c>
      <c r="BY22">
        <v>1994</v>
      </c>
      <c r="BZ22">
        <v>150000000000</v>
      </c>
      <c r="CA22" t="s">
        <v>90</v>
      </c>
      <c r="CB22" s="46">
        <f>LN(CB19)</f>
        <v>2.5032684238810197E-2</v>
      </c>
      <c r="CC22">
        <v>1994</v>
      </c>
      <c r="CD22">
        <v>150000000000</v>
      </c>
      <c r="CE22" t="s">
        <v>90</v>
      </c>
      <c r="CF22" s="46">
        <f>LN(CF19)</f>
        <v>2.941578273067812E-2</v>
      </c>
      <c r="CG22">
        <v>1994</v>
      </c>
      <c r="CH22">
        <v>150000000000</v>
      </c>
      <c r="CI22" t="s">
        <v>90</v>
      </c>
      <c r="CJ22" s="46">
        <f>LN(CJ19)</f>
        <v>2.9039974225468272E-2</v>
      </c>
      <c r="CK22">
        <v>1994</v>
      </c>
      <c r="CL22">
        <v>150000000000</v>
      </c>
      <c r="CM22" t="s">
        <v>90</v>
      </c>
      <c r="CN22" s="46">
        <f>LN(CN19)</f>
        <v>2.6391739442935824E-2</v>
      </c>
      <c r="CO22">
        <v>1992</v>
      </c>
      <c r="CP22">
        <v>1860000000000</v>
      </c>
      <c r="CQ22" t="s">
        <v>90</v>
      </c>
      <c r="CR22" s="46">
        <f>LN(CR19)</f>
        <v>4.0900864883246117E-2</v>
      </c>
      <c r="CS22">
        <v>1992</v>
      </c>
      <c r="CT22">
        <v>1860000000000</v>
      </c>
    </row>
    <row r="23" spans="1:98">
      <c r="B23">
        <v>1.2658849848112224E-2</v>
      </c>
      <c r="C23" s="45">
        <v>9.9163673880194609E-3</v>
      </c>
      <c r="D23">
        <v>0.20031373232296917</v>
      </c>
      <c r="E23">
        <v>1994</v>
      </c>
      <c r="F23">
        <v>150000000000</v>
      </c>
      <c r="G23" t="s">
        <v>91</v>
      </c>
      <c r="H23" s="46">
        <f>LN(H20)</f>
        <v>-2.6525698526774201E-2</v>
      </c>
      <c r="I23">
        <v>2000</v>
      </c>
      <c r="J23">
        <v>156000000000</v>
      </c>
      <c r="K23" t="s">
        <v>91</v>
      </c>
      <c r="L23" s="46">
        <f>LN(L20)</f>
        <v>-4.5080353216883452E-2</v>
      </c>
      <c r="M23">
        <v>2000</v>
      </c>
      <c r="N23">
        <v>156000000000</v>
      </c>
      <c r="O23" t="s">
        <v>91</v>
      </c>
      <c r="P23" s="46">
        <f>LN(P20)</f>
        <v>-4.9374039395048301E-2</v>
      </c>
      <c r="Q23">
        <v>2000</v>
      </c>
      <c r="R23">
        <v>156000000000</v>
      </c>
      <c r="S23" t="s">
        <v>91</v>
      </c>
      <c r="T23" s="46">
        <f>LN(T20)</f>
        <v>-2.2082448022619081E-2</v>
      </c>
      <c r="U23">
        <v>2000</v>
      </c>
      <c r="V23">
        <v>156000000000</v>
      </c>
      <c r="W23" t="s">
        <v>91</v>
      </c>
      <c r="X23" s="46">
        <f>LN(X20)</f>
        <v>-2.0124987175796447E-2</v>
      </c>
      <c r="Y23">
        <v>2000</v>
      </c>
      <c r="Z23">
        <v>156000000000</v>
      </c>
      <c r="AA23" t="s">
        <v>91</v>
      </c>
      <c r="AB23" s="46">
        <f>LN(AB20)</f>
        <v>-3.0063204059078339E-2</v>
      </c>
      <c r="AC23">
        <v>2000</v>
      </c>
      <c r="AD23">
        <v>156000000000</v>
      </c>
      <c r="AE23" t="s">
        <v>91</v>
      </c>
      <c r="AF23" s="46">
        <f>LN(AF20)</f>
        <v>-2.0056210355575844E-2</v>
      </c>
      <c r="AG23">
        <v>2000</v>
      </c>
      <c r="AH23">
        <v>156000000000</v>
      </c>
      <c r="AI23" t="s">
        <v>91</v>
      </c>
      <c r="AJ23" s="46">
        <f>LN(AJ20)</f>
        <v>-2.6651052938585381E-2</v>
      </c>
      <c r="AK23">
        <v>2000</v>
      </c>
      <c r="AL23">
        <v>156000000000</v>
      </c>
      <c r="AM23" t="s">
        <v>91</v>
      </c>
      <c r="AN23" s="46">
        <f>LN(AN20)</f>
        <v>-2.6816202315573395E-2</v>
      </c>
      <c r="AO23">
        <v>2000</v>
      </c>
      <c r="AP23">
        <v>156000000000</v>
      </c>
      <c r="AQ23" t="s">
        <v>91</v>
      </c>
      <c r="AR23" s="46">
        <f>LN(AR20)</f>
        <v>-2.7281307454301202E-2</v>
      </c>
      <c r="AS23">
        <v>2000</v>
      </c>
      <c r="AT23">
        <v>156000000000</v>
      </c>
      <c r="AU23" t="s">
        <v>91</v>
      </c>
      <c r="AV23" s="46">
        <f>LN(AV20)</f>
        <v>-2.4528709724089517E-2</v>
      </c>
      <c r="AW23">
        <v>2000</v>
      </c>
      <c r="AX23">
        <v>156000000000</v>
      </c>
      <c r="AY23" t="s">
        <v>91</v>
      </c>
      <c r="AZ23" s="46">
        <f>LN(AZ20)</f>
        <v>-2.3301618118222431E-2</v>
      </c>
      <c r="BA23">
        <v>2000</v>
      </c>
      <c r="BB23">
        <v>156000000000</v>
      </c>
      <c r="BC23" t="s">
        <v>91</v>
      </c>
      <c r="BD23" s="46">
        <f>LN(BD20)</f>
        <v>-2.3301618118222431E-2</v>
      </c>
      <c r="BE23">
        <v>2000</v>
      </c>
      <c r="BF23">
        <v>156000000000</v>
      </c>
      <c r="BG23" t="s">
        <v>91</v>
      </c>
      <c r="BH23" s="46">
        <f>LN(BH20)</f>
        <v>-2.8457710760791417E-2</v>
      </c>
      <c r="BI23">
        <v>2000</v>
      </c>
      <c r="BJ23">
        <v>156000000000</v>
      </c>
      <c r="BK23" t="s">
        <v>91</v>
      </c>
      <c r="BL23" s="46">
        <f>LN(BL20)</f>
        <v>-2.8428440952052561E-2</v>
      </c>
      <c r="BM23">
        <v>2000</v>
      </c>
      <c r="BN23">
        <v>156000000000</v>
      </c>
      <c r="BO23" t="s">
        <v>91</v>
      </c>
      <c r="BP23" s="46">
        <f>LN(BP20)</f>
        <v>-2.8092163193936287E-2</v>
      </c>
      <c r="BQ23">
        <v>2000</v>
      </c>
      <c r="BR23">
        <v>156000000000</v>
      </c>
      <c r="BS23" t="s">
        <v>91</v>
      </c>
      <c r="BT23" s="46">
        <f>LN(BT20)</f>
        <v>-2.900608047331938E-2</v>
      </c>
      <c r="BU23">
        <v>2000</v>
      </c>
      <c r="BV23">
        <v>156000000000</v>
      </c>
      <c r="BW23" t="s">
        <v>91</v>
      </c>
      <c r="BX23" s="46">
        <f>LN(BX20)</f>
        <v>-2.7366075366651203E-2</v>
      </c>
      <c r="BY23">
        <v>2000</v>
      </c>
      <c r="BZ23">
        <v>156000000000</v>
      </c>
      <c r="CA23" t="s">
        <v>91</v>
      </c>
      <c r="CB23" s="46">
        <f>LN(CB20)</f>
        <v>-3.2234403451934998E-2</v>
      </c>
      <c r="CC23">
        <v>2000</v>
      </c>
      <c r="CD23">
        <v>156000000000</v>
      </c>
      <c r="CE23" t="s">
        <v>91</v>
      </c>
      <c r="CF23" s="46">
        <f>LN(CF20)</f>
        <v>-2.9802523103586432E-2</v>
      </c>
      <c r="CG23">
        <v>2000</v>
      </c>
      <c r="CH23">
        <v>156000000000</v>
      </c>
      <c r="CI23" t="s">
        <v>91</v>
      </c>
      <c r="CJ23" s="46">
        <f>LN(CJ20)</f>
        <v>-3.0423850542549532E-2</v>
      </c>
      <c r="CK23">
        <v>2000</v>
      </c>
      <c r="CL23">
        <v>156000000000</v>
      </c>
      <c r="CM23" t="s">
        <v>91</v>
      </c>
      <c r="CN23" s="46">
        <f>LN(CN20)</f>
        <v>-3.2744380699284072E-2</v>
      </c>
      <c r="CO23">
        <v>2000</v>
      </c>
      <c r="CP23">
        <v>156000000000</v>
      </c>
      <c r="CQ23" t="s">
        <v>91</v>
      </c>
      <c r="CR23" s="46">
        <f>LN(CR20)</f>
        <v>-1.6404015202152501E-2</v>
      </c>
      <c r="CS23">
        <v>1994</v>
      </c>
      <c r="CT23">
        <v>150000000000</v>
      </c>
    </row>
    <row r="24" spans="1:98">
      <c r="B24">
        <v>2.0239513395766427E-2</v>
      </c>
      <c r="C24" s="45">
        <v>2.2608811575036789E-2</v>
      </c>
      <c r="D24">
        <v>0.46263587891497598</v>
      </c>
      <c r="E24">
        <v>2000</v>
      </c>
      <c r="F24">
        <v>156000000000</v>
      </c>
      <c r="G24" t="s">
        <v>92</v>
      </c>
      <c r="H24" s="46">
        <f>H22-H21</f>
        <v>2.8239470611654265E-2</v>
      </c>
      <c r="K24" t="s">
        <v>92</v>
      </c>
      <c r="L24" s="46">
        <f>L22-L21</f>
        <v>3.4460716289559885E-2</v>
      </c>
      <c r="O24" t="s">
        <v>92</v>
      </c>
      <c r="P24" s="46">
        <f>P22-P21</f>
        <v>3.0548363796514155E-2</v>
      </c>
      <c r="S24" t="s">
        <v>92</v>
      </c>
      <c r="T24" s="46">
        <f>T22-T21</f>
        <v>2.9509688849178525E-2</v>
      </c>
      <c r="W24" t="s">
        <v>92</v>
      </c>
      <c r="X24" s="46">
        <f>X22-X21</f>
        <v>2.8062480383202401E-2</v>
      </c>
      <c r="AA24" t="s">
        <v>92</v>
      </c>
      <c r="AB24" s="46">
        <f>AB22-AB21</f>
        <v>2.9283766636220978E-2</v>
      </c>
      <c r="AE24" t="s">
        <v>92</v>
      </c>
      <c r="AF24" s="46">
        <f>AF22-AF21</f>
        <v>2.8042962050776159E-2</v>
      </c>
      <c r="AI24" t="s">
        <v>92</v>
      </c>
      <c r="AJ24" s="46">
        <f>AJ22-AJ21</f>
        <v>2.9211259784979078E-2</v>
      </c>
      <c r="AM24" t="s">
        <v>92</v>
      </c>
      <c r="AN24" s="46">
        <f>AN22-AN21</f>
        <v>2.890986760716361E-2</v>
      </c>
      <c r="AQ24" t="s">
        <v>92</v>
      </c>
      <c r="AR24" s="46">
        <f>AR22-AR21</f>
        <v>2.8971860294827213E-2</v>
      </c>
      <c r="AU24" t="s">
        <v>92</v>
      </c>
      <c r="AV24" s="46">
        <f>AV22-AV21</f>
        <v>2.7442652878773011E-2</v>
      </c>
      <c r="AY24" t="s">
        <v>92</v>
      </c>
      <c r="AZ24" s="46">
        <f>AZ22-AZ21</f>
        <v>2.7324964753123106E-2</v>
      </c>
      <c r="BC24" t="s">
        <v>92</v>
      </c>
      <c r="BD24" s="46">
        <f>BD22-BD21</f>
        <v>2.7324964753123106E-2</v>
      </c>
      <c r="BG24" t="s">
        <v>92</v>
      </c>
      <c r="BH24" s="46">
        <f>BH22-BH21</f>
        <v>2.8847903343728838E-2</v>
      </c>
      <c r="BK24" t="s">
        <v>92</v>
      </c>
      <c r="BL24" s="46">
        <f>BL22-BL21</f>
        <v>2.886313290278885E-2</v>
      </c>
      <c r="BO24" t="s">
        <v>92</v>
      </c>
      <c r="BP24" s="46">
        <f>BP22-BP21</f>
        <v>2.8984480795846111E-2</v>
      </c>
      <c r="BS24" t="s">
        <v>92</v>
      </c>
      <c r="BT24" s="46">
        <f>BT22-BT21</f>
        <v>2.8187039079728301E-2</v>
      </c>
      <c r="BW24" t="s">
        <v>92</v>
      </c>
      <c r="BX24" s="46">
        <f>BX22-BX21</f>
        <v>2.9190229341985494E-2</v>
      </c>
      <c r="CA24" t="s">
        <v>92</v>
      </c>
      <c r="CB24" s="46">
        <f>CB22-CB21</f>
        <v>2.8223659933467649E-2</v>
      </c>
      <c r="CE24" t="s">
        <v>92</v>
      </c>
      <c r="CF24" s="46">
        <f>CF22-CF21</f>
        <v>2.9170865984450737E-2</v>
      </c>
      <c r="CI24" t="s">
        <v>92</v>
      </c>
      <c r="CJ24" s="46">
        <f>CJ22-CJ21</f>
        <v>2.9289984181018459E-2</v>
      </c>
      <c r="CM24" t="s">
        <v>92</v>
      </c>
      <c r="CN24" s="46">
        <f>CN22-CN21</f>
        <v>2.9130988663774626E-2</v>
      </c>
      <c r="CQ24" t="s">
        <v>92</v>
      </c>
      <c r="CR24" s="46">
        <f>CR22-CR21</f>
        <v>2.8242015035133891E-2</v>
      </c>
    </row>
    <row r="25" spans="1:98">
      <c r="A25" t="s">
        <v>95</v>
      </c>
      <c r="B25" s="35">
        <f>AVERAGE(B2:B24)</f>
        <v>2.3869432298482198E-3</v>
      </c>
      <c r="C25" s="35">
        <f>AVERAGE(C2:C24)</f>
        <v>3.2810921975768466E-3</v>
      </c>
      <c r="D25" s="35">
        <f>AVERAGE(D2:D24)</f>
        <v>6.6517016843218008E-2</v>
      </c>
      <c r="E25" s="35">
        <f>AVERAGE(E2:E24)</f>
        <v>1983.8695652173913</v>
      </c>
      <c r="F25" s="35">
        <f>AVERAGE(F2:F24)</f>
        <v>1078826086956.5217</v>
      </c>
      <c r="G25" t="s">
        <v>93</v>
      </c>
      <c r="H25" s="46">
        <f>H21-H23</f>
        <v>2.9060170567250843E-2</v>
      </c>
      <c r="K25" t="s">
        <v>93</v>
      </c>
      <c r="L25" s="46">
        <f>L21-L23</f>
        <v>3.5690771920597407E-2</v>
      </c>
      <c r="O25" t="s">
        <v>93</v>
      </c>
      <c r="P25" s="46">
        <f>P21-P23</f>
        <v>3.1511052100509439E-2</v>
      </c>
      <c r="S25" t="s">
        <v>93</v>
      </c>
      <c r="T25" s="46">
        <f>T21-T23</f>
        <v>3.0407058790957002E-2</v>
      </c>
      <c r="W25" t="s">
        <v>93</v>
      </c>
      <c r="X25" s="46">
        <f>X21-X23</f>
        <v>2.8872776825595189E-2</v>
      </c>
      <c r="AA25" t="s">
        <v>93</v>
      </c>
      <c r="AB25" s="46">
        <f>AB21-AB23</f>
        <v>3.0167242151875356E-2</v>
      </c>
      <c r="AE25" t="s">
        <v>93</v>
      </c>
      <c r="AF25" s="46">
        <f>AF21-AF23</f>
        <v>2.8852115382402767E-2</v>
      </c>
      <c r="AI25" t="s">
        <v>93</v>
      </c>
      <c r="AJ25" s="46">
        <f>AJ21-AJ23</f>
        <v>3.009029973252941E-2</v>
      </c>
      <c r="AM25" t="s">
        <v>93</v>
      </c>
      <c r="AN25" s="46">
        <f>AN21-AN23</f>
        <v>2.9770593246816263E-2</v>
      </c>
      <c r="AQ25" t="s">
        <v>93</v>
      </c>
      <c r="AR25" s="46">
        <f>AR21-AR23</f>
        <v>2.9836336744137396E-2</v>
      </c>
      <c r="AU25" t="s">
        <v>93</v>
      </c>
      <c r="AV25" s="46">
        <f>AV21-AV23</f>
        <v>2.8217053657100401E-2</v>
      </c>
      <c r="AY25" t="s">
        <v>93</v>
      </c>
      <c r="AZ25" s="46">
        <f>AZ21-AZ23</f>
        <v>2.8092644376506909E-2</v>
      </c>
      <c r="BC25" t="s">
        <v>93</v>
      </c>
      <c r="BD25" s="46">
        <f>BD21-BD23</f>
        <v>2.8092644376506909E-2</v>
      </c>
      <c r="BG25" t="s">
        <v>93</v>
      </c>
      <c r="BH25" s="46">
        <f>BH21-BH23</f>
        <v>2.9704888284742669E-2</v>
      </c>
      <c r="BK25" t="s">
        <v>93</v>
      </c>
      <c r="BL25" s="46">
        <f>BL21-BL23</f>
        <v>2.972103645416722E-2</v>
      </c>
      <c r="BO25" t="s">
        <v>93</v>
      </c>
      <c r="BP25" s="46">
        <f>BP21-BP23</f>
        <v>2.9849721865668265E-2</v>
      </c>
      <c r="BS25" t="s">
        <v>93</v>
      </c>
      <c r="BT25" s="46">
        <f>BT21-BT23</f>
        <v>2.9004649983534341E-2</v>
      </c>
      <c r="BW25" t="s">
        <v>93</v>
      </c>
      <c r="BX25" s="46">
        <f>BX21-BX23</f>
        <v>3.0067984914549196E-2</v>
      </c>
      <c r="CA25" t="s">
        <v>93</v>
      </c>
      <c r="CB25" s="46">
        <f>CB21-CB23</f>
        <v>2.9043427757277546E-2</v>
      </c>
      <c r="CE25" t="s">
        <v>93</v>
      </c>
      <c r="CF25" s="46">
        <f>CF21-CF23</f>
        <v>3.0047439849813815E-2</v>
      </c>
      <c r="CI25" t="s">
        <v>93</v>
      </c>
      <c r="CJ25" s="46">
        <f>CJ21-CJ23</f>
        <v>3.0173840586999345E-2</v>
      </c>
      <c r="CM25" t="s">
        <v>93</v>
      </c>
      <c r="CN25" s="46">
        <f>CN21-CN23</f>
        <v>3.000513147844527E-2</v>
      </c>
      <c r="CQ25" t="s">
        <v>93</v>
      </c>
      <c r="CR25" s="46">
        <f>CR21-CR23</f>
        <v>2.9062865050264723E-2</v>
      </c>
    </row>
    <row r="26" spans="1:98">
      <c r="A26" t="s">
        <v>96</v>
      </c>
      <c r="B26" s="35">
        <f>STDEV(B2:B24)</f>
        <v>7.3463499560854602E-3</v>
      </c>
      <c r="C26" s="35">
        <f>STDEV(C2:C24)</f>
        <v>5.8890071851672278E-3</v>
      </c>
      <c r="D26" s="35">
        <f>STDEV(D2:D24)</f>
        <v>0.12017405654894335</v>
      </c>
      <c r="E26" s="35">
        <f>STDEV(E2:E24)</f>
        <v>8.7713601507096559</v>
      </c>
      <c r="F26" s="35">
        <f>STDEV(F2:F24)</f>
        <v>920280720619.03125</v>
      </c>
      <c r="G26" t="s">
        <v>94</v>
      </c>
      <c r="H26" s="47">
        <f>AVERAGE(H24:H25)</f>
        <v>2.8649820589452556E-2</v>
      </c>
      <c r="K26" t="s">
        <v>94</v>
      </c>
      <c r="L26" s="47">
        <f>AVERAGE(L24:L25)</f>
        <v>3.5075744105078646E-2</v>
      </c>
      <c r="O26" t="s">
        <v>94</v>
      </c>
      <c r="P26" s="47">
        <f>AVERAGE(P24:P25)</f>
        <v>3.1029707948511797E-2</v>
      </c>
      <c r="S26" t="s">
        <v>94</v>
      </c>
      <c r="T26" s="47">
        <f>AVERAGE(T24:T25)</f>
        <v>2.9958373820067764E-2</v>
      </c>
      <c r="W26" t="s">
        <v>94</v>
      </c>
      <c r="X26" s="47">
        <f>AVERAGE(X24:X25)</f>
        <v>2.8467628604398797E-2</v>
      </c>
      <c r="AA26" t="s">
        <v>94</v>
      </c>
      <c r="AB26" s="47">
        <f>AVERAGE(AB24:AB25)</f>
        <v>2.9725504394048169E-2</v>
      </c>
      <c r="AE26" t="s">
        <v>94</v>
      </c>
      <c r="AF26" s="47">
        <f>AVERAGE(AF24:AF25)</f>
        <v>2.8447538716589463E-2</v>
      </c>
      <c r="AI26" t="s">
        <v>94</v>
      </c>
      <c r="AJ26" s="47">
        <f>AVERAGE(AJ24:AJ25)</f>
        <v>2.9650779758754242E-2</v>
      </c>
      <c r="AM26" t="s">
        <v>94</v>
      </c>
      <c r="AN26" s="47">
        <f>AVERAGE(AN24:AN25)</f>
        <v>2.9340230426989938E-2</v>
      </c>
      <c r="AQ26" t="s">
        <v>94</v>
      </c>
      <c r="AR26" s="47">
        <f>AVERAGE(AR24:AR25)</f>
        <v>2.9404098519482304E-2</v>
      </c>
      <c r="AU26" t="s">
        <v>94</v>
      </c>
      <c r="AV26" s="47">
        <f>AVERAGE(AV24:AV25)</f>
        <v>2.7829853267936706E-2</v>
      </c>
      <c r="AY26" t="s">
        <v>94</v>
      </c>
      <c r="AZ26" s="47">
        <f>AVERAGE(AZ24:AZ25)</f>
        <v>2.7708804564815007E-2</v>
      </c>
      <c r="BC26" t="s">
        <v>94</v>
      </c>
      <c r="BD26" s="47">
        <f>AVERAGE(BD24:BD25)</f>
        <v>2.7708804564815007E-2</v>
      </c>
      <c r="BG26" t="s">
        <v>94</v>
      </c>
      <c r="BH26" s="47">
        <f>AVERAGE(BH24:BH25)</f>
        <v>2.9276395814235752E-2</v>
      </c>
      <c r="BK26" t="s">
        <v>94</v>
      </c>
      <c r="BL26" s="47">
        <f>AVERAGE(BL24:BL25)</f>
        <v>2.9292084678478034E-2</v>
      </c>
      <c r="BO26" t="s">
        <v>94</v>
      </c>
      <c r="BP26" s="47">
        <f>AVERAGE(BP24:BP25)</f>
        <v>2.9417101330757187E-2</v>
      </c>
      <c r="BS26" t="s">
        <v>94</v>
      </c>
      <c r="BT26" s="47">
        <f>AVERAGE(BT24:BT25)</f>
        <v>2.8595844531631321E-2</v>
      </c>
      <c r="BW26" t="s">
        <v>94</v>
      </c>
      <c r="BX26" s="47">
        <f>AVERAGE(BX24:BX25)</f>
        <v>2.9629107128267343E-2</v>
      </c>
      <c r="CA26" t="s">
        <v>94</v>
      </c>
      <c r="CB26" s="47">
        <f>AVERAGE(CB24:CB25)</f>
        <v>2.8633543845372596E-2</v>
      </c>
      <c r="CE26" t="s">
        <v>94</v>
      </c>
      <c r="CF26" s="47">
        <f>AVERAGE(CF24:CF25)</f>
        <v>2.9609152917132276E-2</v>
      </c>
      <c r="CI26" t="s">
        <v>94</v>
      </c>
      <c r="CJ26" s="47">
        <f>AVERAGE(CJ24:CJ25)</f>
        <v>2.97319123840089E-2</v>
      </c>
      <c r="CM26" t="s">
        <v>94</v>
      </c>
      <c r="CN26" s="47">
        <f>AVERAGE(CN24:CN25)</f>
        <v>2.9568060071109948E-2</v>
      </c>
      <c r="CQ26" t="s">
        <v>94</v>
      </c>
      <c r="CR26" s="47">
        <f>AVERAGE(CR24:CR25)</f>
        <v>2.8652440042699307E-2</v>
      </c>
    </row>
    <row r="27" spans="1:98">
      <c r="A27" t="s">
        <v>97</v>
      </c>
      <c r="B27" s="35">
        <f>MIN(B2:B24)</f>
        <v>-1.7862987294538862E-2</v>
      </c>
      <c r="C27" s="35">
        <f>MIN(C2:C24)</f>
        <v>1.3169624391959892E-10</v>
      </c>
      <c r="D27" s="35">
        <f>MIN(D2:D24)</f>
        <v>2.6339248787388566E-9</v>
      </c>
      <c r="E27" s="35">
        <f>MIN(E2:E24)</f>
        <v>1962</v>
      </c>
      <c r="F27" s="35">
        <f>MIN(F2:F24)</f>
        <v>121000000000</v>
      </c>
    </row>
    <row r="28" spans="1:98">
      <c r="A28" t="s">
        <v>98</v>
      </c>
      <c r="B28" s="35">
        <f>MAX(B2:B24)</f>
        <v>2.0239513395766427E-2</v>
      </c>
      <c r="C28" s="35">
        <f>MAX(C2:C24)</f>
        <v>2.2608811575036789E-2</v>
      </c>
      <c r="D28" s="35">
        <f>MAX(D2:D24)</f>
        <v>0.46263587891497598</v>
      </c>
      <c r="E28" s="35">
        <f>MAX(E2:E24)</f>
        <v>2000</v>
      </c>
      <c r="F28" s="35">
        <f>MAX(F2:F24)</f>
        <v>2960000000000</v>
      </c>
    </row>
    <row r="29" spans="1:98">
      <c r="A29" t="s">
        <v>99</v>
      </c>
      <c r="B29" s="35">
        <f>ABS(B28-B27)</f>
        <v>3.810250069030529E-2</v>
      </c>
      <c r="C29" s="35">
        <f>ABS(C28-C27)</f>
        <v>2.2608811443340544E-2</v>
      </c>
      <c r="D29" s="35">
        <f>ABS(D28-D27)</f>
        <v>0.46263587628105113</v>
      </c>
      <c r="E29" s="35">
        <f>ABS(E28-E27)</f>
        <v>38</v>
      </c>
      <c r="F29" s="35">
        <f>ABS(F28-F27)</f>
        <v>2839000000000</v>
      </c>
    </row>
    <row r="30" spans="1:98">
      <c r="A30" t="s">
        <v>100</v>
      </c>
      <c r="B30" s="35">
        <f>COUNT(B2:B24)</f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24"/>
  <sheetViews>
    <sheetView workbookViewId="0">
      <selection sqref="A1:B24"/>
    </sheetView>
  </sheetViews>
  <sheetFormatPr defaultRowHeight="15"/>
  <sheetData>
    <row r="1" spans="1:2">
      <c r="A1" t="s">
        <v>0</v>
      </c>
      <c r="B1" t="s">
        <v>59</v>
      </c>
    </row>
    <row r="2" spans="1:2">
      <c r="A2">
        <v>1962</v>
      </c>
      <c r="B2">
        <v>338000000000</v>
      </c>
    </row>
    <row r="3" spans="1:2">
      <c r="A3">
        <v>1967</v>
      </c>
      <c r="B3">
        <v>127000000000</v>
      </c>
    </row>
    <row r="4" spans="1:2">
      <c r="A4">
        <v>1973</v>
      </c>
      <c r="B4">
        <v>1440000000000</v>
      </c>
    </row>
    <row r="5" spans="1:2">
      <c r="A5">
        <v>1977</v>
      </c>
      <c r="B5">
        <v>2710000000000</v>
      </c>
    </row>
    <row r="6" spans="1:2">
      <c r="A6">
        <v>1977</v>
      </c>
      <c r="B6">
        <v>375000000000</v>
      </c>
    </row>
    <row r="7" spans="1:2">
      <c r="A7">
        <v>1977</v>
      </c>
      <c r="B7">
        <v>2740000000000</v>
      </c>
    </row>
    <row r="8" spans="1:2">
      <c r="A8">
        <v>1978</v>
      </c>
      <c r="B8">
        <v>837000000000</v>
      </c>
    </row>
    <row r="9" spans="1:2">
      <c r="A9">
        <v>1982</v>
      </c>
      <c r="B9">
        <v>952000000000</v>
      </c>
    </row>
    <row r="10" spans="1:2">
      <c r="A10">
        <v>1985</v>
      </c>
      <c r="B10">
        <v>648000000000</v>
      </c>
    </row>
    <row r="11" spans="1:2">
      <c r="A11">
        <v>1985</v>
      </c>
      <c r="B11">
        <v>128000000000</v>
      </c>
    </row>
    <row r="12" spans="1:2">
      <c r="A12">
        <v>1986</v>
      </c>
      <c r="B12">
        <v>121000000000</v>
      </c>
    </row>
    <row r="13" spans="1:2">
      <c r="A13">
        <v>1986</v>
      </c>
      <c r="B13">
        <v>121000000000</v>
      </c>
    </row>
    <row r="14" spans="1:2">
      <c r="A14">
        <v>1987</v>
      </c>
      <c r="B14">
        <v>1300000000000</v>
      </c>
    </row>
    <row r="15" spans="1:2">
      <c r="A15">
        <v>1987</v>
      </c>
      <c r="B15">
        <v>1270000000000</v>
      </c>
    </row>
    <row r="16" spans="1:2">
      <c r="A16">
        <v>1987</v>
      </c>
      <c r="B16">
        <v>1000000000000</v>
      </c>
    </row>
    <row r="17" spans="1:2">
      <c r="A17">
        <v>1987</v>
      </c>
      <c r="B17">
        <v>2470000000000</v>
      </c>
    </row>
    <row r="18" spans="1:2">
      <c r="A18">
        <v>1989</v>
      </c>
      <c r="B18">
        <v>640000000000</v>
      </c>
    </row>
    <row r="19" spans="1:2">
      <c r="A19">
        <v>1990</v>
      </c>
      <c r="B19">
        <v>2960000000000</v>
      </c>
    </row>
    <row r="20" spans="1:2">
      <c r="A20">
        <v>1990</v>
      </c>
      <c r="B20">
        <v>1220000000000</v>
      </c>
    </row>
    <row r="21" spans="1:2">
      <c r="A21">
        <v>1991</v>
      </c>
      <c r="B21">
        <v>1250000000000</v>
      </c>
    </row>
    <row r="22" spans="1:2">
      <c r="A22">
        <v>1992</v>
      </c>
      <c r="B22">
        <v>1860000000000</v>
      </c>
    </row>
    <row r="23" spans="1:2">
      <c r="A23">
        <v>1994</v>
      </c>
      <c r="B23">
        <v>150000000000</v>
      </c>
    </row>
    <row r="24" spans="1:2">
      <c r="A24">
        <v>2000</v>
      </c>
      <c r="B24">
        <v>156000000000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7:Q30"/>
  <sheetViews>
    <sheetView zoomScale="95" zoomScaleNormal="95" workbookViewId="0">
      <selection activeCell="O15" sqref="O15"/>
    </sheetView>
  </sheetViews>
  <sheetFormatPr defaultRowHeight="15"/>
  <cols>
    <col min="5" max="5" width="9.140625" style="14"/>
  </cols>
  <sheetData>
    <row r="7" spans="1:17">
      <c r="A7" s="31" t="s">
        <v>0</v>
      </c>
      <c r="B7" s="31" t="s">
        <v>56</v>
      </c>
      <c r="C7" s="31" t="s">
        <v>57</v>
      </c>
      <c r="D7" s="24" t="s">
        <v>58</v>
      </c>
      <c r="E7" s="31" t="s">
        <v>59</v>
      </c>
      <c r="F7" s="31" t="s">
        <v>5</v>
      </c>
      <c r="G7" s="24" t="s">
        <v>60</v>
      </c>
      <c r="H7" s="24" t="s">
        <v>61</v>
      </c>
      <c r="I7" s="24" t="s">
        <v>62</v>
      </c>
      <c r="J7" s="31" t="s">
        <v>8</v>
      </c>
      <c r="K7" s="3"/>
      <c r="L7" s="35" t="s">
        <v>63</v>
      </c>
      <c r="M7" s="35" t="s">
        <v>64</v>
      </c>
      <c r="N7" s="35" t="s">
        <v>65</v>
      </c>
      <c r="O7" s="35" t="s">
        <v>66</v>
      </c>
      <c r="P7" s="35" t="s">
        <v>67</v>
      </c>
      <c r="Q7" s="35" t="s">
        <v>68</v>
      </c>
    </row>
    <row r="8" spans="1:17" s="11" customFormat="1">
      <c r="A8" s="6">
        <v>1962</v>
      </c>
      <c r="B8" s="6">
        <v>400</v>
      </c>
      <c r="C8" s="7">
        <v>720000000</v>
      </c>
      <c r="D8" s="7">
        <v>470</v>
      </c>
      <c r="E8" s="8">
        <v>338000000000</v>
      </c>
      <c r="F8" s="6">
        <v>1.67</v>
      </c>
      <c r="G8" s="6">
        <v>666608</v>
      </c>
      <c r="H8" s="9">
        <v>420000000</v>
      </c>
      <c r="I8" s="6">
        <v>806</v>
      </c>
      <c r="J8" s="32" t="s">
        <v>13</v>
      </c>
      <c r="K8" s="10"/>
      <c r="L8">
        <v>1</v>
      </c>
      <c r="M8" s="36" t="s">
        <v>69</v>
      </c>
      <c r="N8" t="s">
        <v>70</v>
      </c>
      <c r="O8" t="s">
        <v>71</v>
      </c>
      <c r="P8" t="s">
        <v>72</v>
      </c>
      <c r="Q8"/>
    </row>
    <row r="9" spans="1:17" s="11" customFormat="1">
      <c r="A9" s="6">
        <v>1967</v>
      </c>
      <c r="B9" s="6">
        <v>200</v>
      </c>
      <c r="C9" s="7">
        <v>300000000</v>
      </c>
      <c r="D9" s="7">
        <v>423</v>
      </c>
      <c r="E9" s="8">
        <v>127000000000</v>
      </c>
      <c r="F9" s="6">
        <v>1.31</v>
      </c>
      <c r="G9" s="6">
        <v>261395</v>
      </c>
      <c r="H9" s="9">
        <v>147000000</v>
      </c>
      <c r="I9" s="6">
        <v>862.9</v>
      </c>
      <c r="J9" s="32" t="s">
        <v>14</v>
      </c>
      <c r="K9" s="10"/>
    </row>
    <row r="10" spans="1:17" s="11" customFormat="1">
      <c r="A10" s="6">
        <v>1973</v>
      </c>
      <c r="B10" s="6">
        <v>450</v>
      </c>
      <c r="C10" s="7">
        <v>1620000000</v>
      </c>
      <c r="D10" s="7">
        <v>890</v>
      </c>
      <c r="E10" s="8">
        <v>1440000000000</v>
      </c>
      <c r="F10" s="6">
        <v>2.2400000000000002</v>
      </c>
      <c r="G10" s="6">
        <v>1009857</v>
      </c>
      <c r="H10" s="9">
        <v>840000000</v>
      </c>
      <c r="I10" s="6">
        <v>1715.7</v>
      </c>
      <c r="J10" s="32" t="s">
        <v>13</v>
      </c>
      <c r="K10" s="10"/>
    </row>
    <row r="11" spans="1:17" s="11" customFormat="1">
      <c r="A11" s="12">
        <v>1977</v>
      </c>
      <c r="B11" s="12">
        <v>533</v>
      </c>
      <c r="C11" s="8">
        <v>1920000000</v>
      </c>
      <c r="D11" s="8">
        <v>1410</v>
      </c>
      <c r="E11" s="8">
        <v>2710000000000</v>
      </c>
      <c r="F11" s="12">
        <v>2.64</v>
      </c>
      <c r="G11" s="12">
        <v>1408169</v>
      </c>
      <c r="H11" s="13">
        <v>1470000000</v>
      </c>
      <c r="I11" s="12">
        <v>1842.5</v>
      </c>
      <c r="J11" s="33" t="s">
        <v>13</v>
      </c>
      <c r="K11" s="10"/>
    </row>
    <row r="12" spans="1:17" s="11" customFormat="1">
      <c r="A12" s="12">
        <v>1977</v>
      </c>
      <c r="B12" s="12">
        <v>250</v>
      </c>
      <c r="C12" s="8">
        <v>500000000</v>
      </c>
      <c r="D12" s="8">
        <v>749</v>
      </c>
      <c r="E12" s="8">
        <v>375000000000</v>
      </c>
      <c r="F12" s="12">
        <v>2.64</v>
      </c>
      <c r="G12" s="12">
        <v>660492</v>
      </c>
      <c r="H12" s="13">
        <v>485000000</v>
      </c>
      <c r="I12" s="12">
        <v>772.5</v>
      </c>
      <c r="J12" s="33" t="s">
        <v>13</v>
      </c>
    </row>
    <row r="13" spans="1:17" s="11" customFormat="1">
      <c r="A13" s="6">
        <v>1977</v>
      </c>
      <c r="B13" s="6">
        <v>533</v>
      </c>
      <c r="C13" s="7">
        <v>1930000000</v>
      </c>
      <c r="D13" s="7">
        <v>1420</v>
      </c>
      <c r="E13" s="8">
        <v>2740000000000</v>
      </c>
      <c r="F13" s="6">
        <v>2.64</v>
      </c>
      <c r="G13" s="6">
        <v>1408169</v>
      </c>
      <c r="H13" s="9">
        <v>1480000000</v>
      </c>
      <c r="I13" s="6">
        <v>1852.1</v>
      </c>
      <c r="J13" s="32" t="s">
        <v>14</v>
      </c>
    </row>
    <row r="14" spans="1:17" s="11" customFormat="1">
      <c r="A14" s="6">
        <v>1978</v>
      </c>
      <c r="B14" s="6">
        <v>250</v>
      </c>
      <c r="C14" s="7">
        <v>900000000</v>
      </c>
      <c r="D14" s="7">
        <v>930</v>
      </c>
      <c r="E14" s="8">
        <v>837000000000</v>
      </c>
      <c r="F14" s="6">
        <v>2.29</v>
      </c>
      <c r="G14" s="6">
        <v>572183</v>
      </c>
      <c r="H14" s="9">
        <v>466000000</v>
      </c>
      <c r="I14" s="6">
        <v>1797.6</v>
      </c>
      <c r="J14" s="32" t="s">
        <v>13</v>
      </c>
    </row>
    <row r="15" spans="1:17" s="11" customFormat="1">
      <c r="A15" s="6">
        <v>1982</v>
      </c>
      <c r="B15" s="6">
        <v>500</v>
      </c>
      <c r="C15" s="7">
        <v>560000000</v>
      </c>
      <c r="D15" s="7">
        <v>1700</v>
      </c>
      <c r="E15" s="8">
        <v>952000000000</v>
      </c>
      <c r="F15" s="6">
        <v>2.5499999999999998</v>
      </c>
      <c r="G15" s="6">
        <v>1274076</v>
      </c>
      <c r="H15" s="9">
        <v>1620000000</v>
      </c>
      <c r="I15" s="6">
        <v>586</v>
      </c>
      <c r="J15" s="32" t="s">
        <v>15</v>
      </c>
    </row>
    <row r="16" spans="1:17" s="11" customFormat="1">
      <c r="A16" s="6">
        <v>1985</v>
      </c>
      <c r="B16" s="6">
        <v>500</v>
      </c>
      <c r="C16" s="7">
        <v>900000000</v>
      </c>
      <c r="D16" s="7">
        <v>720</v>
      </c>
      <c r="E16" s="8">
        <v>648000000000</v>
      </c>
      <c r="F16" s="6">
        <v>2.1</v>
      </c>
      <c r="G16" s="6">
        <v>1052323</v>
      </c>
      <c r="H16" s="9">
        <v>727000000</v>
      </c>
      <c r="I16" s="6">
        <v>890.9</v>
      </c>
      <c r="J16" s="32" t="s">
        <v>13</v>
      </c>
    </row>
    <row r="17" spans="1:10" s="11" customFormat="1">
      <c r="A17" s="6">
        <v>1985</v>
      </c>
      <c r="B17" s="6">
        <v>400</v>
      </c>
      <c r="C17" s="7">
        <v>500000000</v>
      </c>
      <c r="D17" s="7">
        <v>256</v>
      </c>
      <c r="E17" s="8">
        <v>128000000000</v>
      </c>
      <c r="F17" s="6">
        <v>2.1</v>
      </c>
      <c r="G17" s="6">
        <v>841859</v>
      </c>
      <c r="H17" s="9">
        <v>334000000</v>
      </c>
      <c r="I17" s="6">
        <v>383.2</v>
      </c>
      <c r="J17" s="32" t="s">
        <v>13</v>
      </c>
    </row>
    <row r="18" spans="1:10" s="11" customFormat="1">
      <c r="A18" s="6">
        <v>1986</v>
      </c>
      <c r="B18" s="6">
        <v>450</v>
      </c>
      <c r="C18" s="7">
        <v>690000000</v>
      </c>
      <c r="D18" s="7">
        <v>175</v>
      </c>
      <c r="E18" s="8">
        <v>121000000000</v>
      </c>
      <c r="F18" s="6">
        <v>4.88</v>
      </c>
      <c r="G18" s="6">
        <v>2195008</v>
      </c>
      <c r="H18" s="9">
        <v>599000000</v>
      </c>
      <c r="I18" s="6">
        <v>201.5</v>
      </c>
      <c r="J18" s="32" t="s">
        <v>13</v>
      </c>
    </row>
    <row r="19" spans="1:10" s="11" customFormat="1">
      <c r="A19" s="6">
        <v>1986</v>
      </c>
      <c r="B19" s="6">
        <v>450</v>
      </c>
      <c r="C19" s="7">
        <v>690000000</v>
      </c>
      <c r="D19" s="7">
        <v>175</v>
      </c>
      <c r="E19" s="8">
        <v>121000000000</v>
      </c>
      <c r="F19" s="6">
        <v>4.88</v>
      </c>
      <c r="G19" s="6">
        <v>2195008</v>
      </c>
      <c r="H19" s="9">
        <v>599000000</v>
      </c>
      <c r="I19" s="6">
        <v>201.5</v>
      </c>
      <c r="J19" s="32" t="s">
        <v>13</v>
      </c>
    </row>
    <row r="20" spans="1:10" s="11" customFormat="1">
      <c r="A20" s="6">
        <v>1987</v>
      </c>
      <c r="B20" s="6">
        <v>500</v>
      </c>
      <c r="C20" s="7">
        <v>1200000000</v>
      </c>
      <c r="D20" s="7">
        <v>1080</v>
      </c>
      <c r="E20" s="8">
        <v>1300000000000</v>
      </c>
      <c r="F20" s="6">
        <v>4.9800000000000004</v>
      </c>
      <c r="G20" s="6">
        <v>2489021</v>
      </c>
      <c r="H20" s="9">
        <v>2340000000</v>
      </c>
      <c r="I20" s="6">
        <v>554.20000000000005</v>
      </c>
      <c r="J20" s="32" t="s">
        <v>13</v>
      </c>
    </row>
    <row r="21" spans="1:10" s="11" customFormat="1">
      <c r="A21" s="6">
        <v>1987</v>
      </c>
      <c r="B21" s="6">
        <v>500</v>
      </c>
      <c r="C21" s="7">
        <v>1600000000</v>
      </c>
      <c r="D21" s="7">
        <v>794</v>
      </c>
      <c r="E21" s="8">
        <v>1270000000000</v>
      </c>
      <c r="F21" s="6">
        <v>4.9800000000000004</v>
      </c>
      <c r="G21" s="6">
        <v>2489021</v>
      </c>
      <c r="H21" s="9">
        <v>1980000000</v>
      </c>
      <c r="I21" s="6">
        <v>642.79999999999995</v>
      </c>
      <c r="J21" s="32" t="s">
        <v>13</v>
      </c>
    </row>
    <row r="22" spans="1:10" s="11" customFormat="1">
      <c r="A22" s="6">
        <v>1987</v>
      </c>
      <c r="B22" s="6">
        <v>500</v>
      </c>
      <c r="C22" s="7">
        <v>1000000000</v>
      </c>
      <c r="D22" s="7">
        <v>1000</v>
      </c>
      <c r="E22" s="8">
        <v>1000000000000</v>
      </c>
      <c r="F22" s="6">
        <v>4.9800000000000004</v>
      </c>
      <c r="G22" s="6">
        <v>2489021</v>
      </c>
      <c r="H22" s="9">
        <v>2090000000</v>
      </c>
      <c r="I22" s="6">
        <v>478.3</v>
      </c>
      <c r="J22" s="32" t="s">
        <v>13</v>
      </c>
    </row>
    <row r="23" spans="1:10" s="11" customFormat="1">
      <c r="A23" s="6">
        <v>1987</v>
      </c>
      <c r="B23" s="6">
        <v>600</v>
      </c>
      <c r="C23" s="7">
        <v>3150000000</v>
      </c>
      <c r="D23" s="7">
        <v>785</v>
      </c>
      <c r="E23" s="8">
        <v>2470000000000</v>
      </c>
      <c r="F23" s="6">
        <v>4.9800000000000004</v>
      </c>
      <c r="G23" s="6">
        <v>2986825</v>
      </c>
      <c r="H23" s="9">
        <v>2320000000</v>
      </c>
      <c r="I23" s="6">
        <v>1065.3</v>
      </c>
      <c r="J23" s="32" t="s">
        <v>15</v>
      </c>
    </row>
    <row r="24" spans="1:10" s="11" customFormat="1">
      <c r="A24" s="6">
        <v>1989</v>
      </c>
      <c r="B24" s="6">
        <v>364</v>
      </c>
      <c r="C24" s="7">
        <v>1600000000</v>
      </c>
      <c r="D24" s="7">
        <v>400</v>
      </c>
      <c r="E24" s="8">
        <v>640000000000</v>
      </c>
      <c r="F24" s="6">
        <v>3.86</v>
      </c>
      <c r="G24" s="6">
        <v>1405065</v>
      </c>
      <c r="H24" s="9">
        <v>731000000</v>
      </c>
      <c r="I24" s="6">
        <v>876</v>
      </c>
      <c r="J24" s="32" t="s">
        <v>13</v>
      </c>
    </row>
    <row r="25" spans="1:10" s="11" customFormat="1">
      <c r="A25" s="6">
        <v>1990</v>
      </c>
      <c r="B25" s="6">
        <v>450</v>
      </c>
      <c r="C25" s="7">
        <v>2000000000</v>
      </c>
      <c r="D25" s="7">
        <v>1480</v>
      </c>
      <c r="E25" s="8">
        <v>2960000000000</v>
      </c>
      <c r="F25" s="6" t="s">
        <v>16</v>
      </c>
      <c r="G25" s="6" t="s">
        <v>16</v>
      </c>
      <c r="H25" s="6" t="s">
        <v>16</v>
      </c>
      <c r="I25" s="6" t="s">
        <v>16</v>
      </c>
      <c r="J25" s="32" t="s">
        <v>15</v>
      </c>
    </row>
    <row r="26" spans="1:10" s="11" customFormat="1">
      <c r="A26" s="6">
        <v>1990</v>
      </c>
      <c r="B26" s="6">
        <v>500</v>
      </c>
      <c r="C26" s="7">
        <v>1500000000</v>
      </c>
      <c r="D26" s="7">
        <v>814</v>
      </c>
      <c r="E26" s="8">
        <v>1220000000000</v>
      </c>
      <c r="F26" s="6" t="s">
        <v>16</v>
      </c>
      <c r="G26" s="6" t="s">
        <v>16</v>
      </c>
      <c r="H26" s="6" t="s">
        <v>16</v>
      </c>
      <c r="I26" s="6" t="s">
        <v>16</v>
      </c>
      <c r="J26" s="32" t="s">
        <v>15</v>
      </c>
    </row>
    <row r="27" spans="1:10" s="11" customFormat="1">
      <c r="A27" s="6">
        <v>1991</v>
      </c>
      <c r="B27" s="6">
        <v>500</v>
      </c>
      <c r="C27" s="7">
        <v>1200000000</v>
      </c>
      <c r="D27" s="7">
        <v>1050</v>
      </c>
      <c r="E27" s="8">
        <v>1250000000000</v>
      </c>
      <c r="F27" s="6" t="s">
        <v>16</v>
      </c>
      <c r="G27" s="6" t="s">
        <v>16</v>
      </c>
      <c r="H27" s="6" t="s">
        <v>16</v>
      </c>
      <c r="I27" s="6" t="s">
        <v>16</v>
      </c>
      <c r="J27" s="32" t="s">
        <v>17</v>
      </c>
    </row>
    <row r="28" spans="1:10" s="11" customFormat="1">
      <c r="A28" s="6">
        <v>1992</v>
      </c>
      <c r="B28" s="6">
        <v>500</v>
      </c>
      <c r="C28" s="7">
        <v>2000000000</v>
      </c>
      <c r="D28" s="7">
        <v>930</v>
      </c>
      <c r="E28" s="8">
        <v>1860000000000</v>
      </c>
      <c r="F28" s="6">
        <v>2.97</v>
      </c>
      <c r="G28" s="6">
        <v>1487019</v>
      </c>
      <c r="H28" s="9">
        <v>1200000000</v>
      </c>
      <c r="I28" s="6">
        <v>1545.9</v>
      </c>
      <c r="J28" s="32" t="s">
        <v>13</v>
      </c>
    </row>
    <row r="29" spans="1:10" s="11" customFormat="1">
      <c r="A29" s="6">
        <v>1994</v>
      </c>
      <c r="B29" s="6">
        <v>450</v>
      </c>
      <c r="C29" s="7">
        <v>600000000</v>
      </c>
      <c r="D29" s="7">
        <v>250</v>
      </c>
      <c r="E29" s="8">
        <v>150000000000</v>
      </c>
      <c r="F29" s="6">
        <v>0.56999999999999995</v>
      </c>
      <c r="G29" s="6">
        <v>257982</v>
      </c>
      <c r="H29" s="9">
        <v>106000000</v>
      </c>
      <c r="I29" s="6">
        <v>1409.5</v>
      </c>
      <c r="J29" s="32" t="s">
        <v>15</v>
      </c>
    </row>
    <row r="30" spans="1:10" s="11" customFormat="1">
      <c r="A30" s="6">
        <v>2000</v>
      </c>
      <c r="B30" s="6">
        <v>450</v>
      </c>
      <c r="C30" s="7">
        <v>600000000</v>
      </c>
      <c r="D30" s="7">
        <v>260</v>
      </c>
      <c r="E30" s="8">
        <v>156000000000</v>
      </c>
      <c r="F30" s="6">
        <v>1.82</v>
      </c>
      <c r="G30" s="6">
        <v>821102</v>
      </c>
      <c r="H30" s="9">
        <v>352000000</v>
      </c>
      <c r="I30" s="6">
        <v>442.9</v>
      </c>
      <c r="J30" s="32" t="s">
        <v>18</v>
      </c>
    </row>
  </sheetData>
  <pageMargins left="0.7" right="0.7" top="0.75" bottom="0.75" header="0.3" footer="0.3"/>
  <pageSetup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K36"/>
  <sheetViews>
    <sheetView topLeftCell="C1" zoomScale="95" zoomScaleNormal="95" workbookViewId="0">
      <selection activeCell="N6" sqref="N6"/>
    </sheetView>
  </sheetViews>
  <sheetFormatPr defaultRowHeight="15"/>
  <cols>
    <col min="5" max="5" width="9.140625" style="14"/>
  </cols>
  <sheetData>
    <row r="1" spans="1:11" ht="25.5" thickTop="1">
      <c r="A1" s="37" t="s">
        <v>0</v>
      </c>
      <c r="B1" s="39" t="s">
        <v>1</v>
      </c>
      <c r="C1" s="39" t="s">
        <v>2</v>
      </c>
      <c r="D1" s="1" t="s">
        <v>3</v>
      </c>
      <c r="E1" s="40" t="s">
        <v>4</v>
      </c>
      <c r="F1" s="39" t="s">
        <v>5</v>
      </c>
      <c r="G1" s="1" t="s">
        <v>6</v>
      </c>
      <c r="H1" s="1" t="s">
        <v>7</v>
      </c>
      <c r="I1" s="1" t="s">
        <v>4</v>
      </c>
      <c r="J1" s="2" t="s">
        <v>8</v>
      </c>
      <c r="K1" s="3"/>
    </row>
    <row r="2" spans="1:11" ht="24.75">
      <c r="A2" s="38"/>
      <c r="B2" s="40"/>
      <c r="C2" s="40"/>
      <c r="D2" s="4" t="s">
        <v>9</v>
      </c>
      <c r="E2" s="40"/>
      <c r="F2" s="40"/>
      <c r="G2" s="4" t="s">
        <v>10</v>
      </c>
      <c r="H2" s="4" t="s">
        <v>11</v>
      </c>
      <c r="I2" s="4" t="s">
        <v>12</v>
      </c>
      <c r="J2" s="5"/>
      <c r="K2" s="3"/>
    </row>
    <row r="3" spans="1:11" s="18" customFormat="1">
      <c r="A3" s="38"/>
      <c r="B3" s="15" t="s">
        <v>19</v>
      </c>
      <c r="C3" s="15" t="s">
        <v>20</v>
      </c>
      <c r="D3" s="15" t="s">
        <v>21</v>
      </c>
      <c r="E3" s="16" t="s">
        <v>22</v>
      </c>
      <c r="F3" s="15"/>
      <c r="G3" s="15" t="s">
        <v>23</v>
      </c>
      <c r="H3" s="15" t="s">
        <v>24</v>
      </c>
      <c r="I3" s="15" t="s">
        <v>25</v>
      </c>
      <c r="J3" s="16"/>
      <c r="K3" s="17"/>
    </row>
    <row r="4" spans="1:11" s="18" customFormat="1">
      <c r="A4" s="15">
        <v>1889</v>
      </c>
      <c r="B4" s="15">
        <v>4</v>
      </c>
      <c r="C4" s="19">
        <v>32500</v>
      </c>
      <c r="D4" s="19">
        <v>22.5</v>
      </c>
      <c r="E4" s="20">
        <v>732000</v>
      </c>
      <c r="F4" s="21">
        <v>0.53</v>
      </c>
      <c r="G4" s="21">
        <v>2136</v>
      </c>
      <c r="H4" s="22">
        <v>48100</v>
      </c>
      <c r="I4" s="15">
        <v>15.2</v>
      </c>
      <c r="J4" s="34" t="s">
        <v>26</v>
      </c>
      <c r="K4" s="17"/>
    </row>
    <row r="5" spans="1:11" s="18" customFormat="1">
      <c r="A5" s="15">
        <v>1890</v>
      </c>
      <c r="B5" s="15">
        <v>1.1000000000000001</v>
      </c>
      <c r="C5" s="19">
        <v>120000</v>
      </c>
      <c r="D5" s="19">
        <v>22.5</v>
      </c>
      <c r="E5" s="20">
        <v>2700000</v>
      </c>
      <c r="F5" s="21">
        <v>0.54</v>
      </c>
      <c r="G5" s="21">
        <v>597</v>
      </c>
      <c r="H5" s="22">
        <v>13500</v>
      </c>
      <c r="I5" s="15">
        <v>200.8</v>
      </c>
      <c r="J5" s="34" t="s">
        <v>27</v>
      </c>
      <c r="K5" s="17"/>
    </row>
    <row r="6" spans="1:11" s="18" customFormat="1">
      <c r="A6" s="15">
        <v>1892</v>
      </c>
      <c r="B6" s="15">
        <v>5</v>
      </c>
      <c r="C6" s="19">
        <v>120000</v>
      </c>
      <c r="D6" s="19">
        <v>20.9</v>
      </c>
      <c r="E6" s="20">
        <v>2510000</v>
      </c>
      <c r="F6" s="21">
        <v>0.56000000000000005</v>
      </c>
      <c r="G6" s="21">
        <v>2810</v>
      </c>
      <c r="H6" s="22">
        <v>58800</v>
      </c>
      <c r="I6" s="15">
        <v>42.7</v>
      </c>
      <c r="J6" s="34" t="s">
        <v>28</v>
      </c>
      <c r="K6" s="17"/>
    </row>
    <row r="7" spans="1:11" s="18" customFormat="1">
      <c r="A7" s="15">
        <v>1897</v>
      </c>
      <c r="B7" s="15" t="s">
        <v>16</v>
      </c>
      <c r="C7" s="19">
        <v>746000</v>
      </c>
      <c r="D7" s="19">
        <v>41.8</v>
      </c>
      <c r="E7" s="20">
        <v>31200000</v>
      </c>
      <c r="F7" s="21">
        <v>0.61</v>
      </c>
      <c r="G7" s="15" t="s">
        <v>16</v>
      </c>
      <c r="H7" s="15" t="s">
        <v>16</v>
      </c>
      <c r="I7" s="15" t="s">
        <v>16</v>
      </c>
      <c r="J7" s="34" t="s">
        <v>29</v>
      </c>
      <c r="K7" s="17"/>
    </row>
    <row r="8" spans="1:11" s="18" customFormat="1">
      <c r="A8" s="15">
        <v>1897</v>
      </c>
      <c r="B8" s="15">
        <v>7.0000000000000007E-2</v>
      </c>
      <c r="C8" s="19">
        <v>14000</v>
      </c>
      <c r="D8" s="19">
        <v>21.3</v>
      </c>
      <c r="E8" s="20">
        <v>299000</v>
      </c>
      <c r="F8" s="21">
        <v>0.61</v>
      </c>
      <c r="G8" s="21">
        <v>43</v>
      </c>
      <c r="H8" s="22">
        <v>914</v>
      </c>
      <c r="I8" s="15">
        <v>326.7</v>
      </c>
      <c r="J8" s="34" t="s">
        <v>30</v>
      </c>
      <c r="K8" s="17"/>
    </row>
    <row r="9" spans="1:11" s="18" customFormat="1">
      <c r="A9" s="15">
        <v>1919</v>
      </c>
      <c r="B9" s="15">
        <v>110</v>
      </c>
      <c r="C9" s="19">
        <v>12000000</v>
      </c>
      <c r="D9" s="19">
        <v>161</v>
      </c>
      <c r="E9" s="20">
        <v>1930000000</v>
      </c>
      <c r="F9" s="21">
        <v>0.89</v>
      </c>
      <c r="G9" s="21">
        <v>98105</v>
      </c>
      <c r="H9" s="22">
        <v>15800000</v>
      </c>
      <c r="I9" s="15">
        <v>122.3</v>
      </c>
      <c r="J9" s="34" t="s">
        <v>31</v>
      </c>
      <c r="K9" s="17"/>
    </row>
    <row r="10" spans="1:11" s="18" customFormat="1">
      <c r="A10" s="15">
        <v>1936</v>
      </c>
      <c r="B10" s="15">
        <v>220</v>
      </c>
      <c r="C10" s="19">
        <v>160000000</v>
      </c>
      <c r="D10" s="19">
        <v>56</v>
      </c>
      <c r="E10" s="20">
        <v>8960000000</v>
      </c>
      <c r="F10" s="21">
        <v>0.71</v>
      </c>
      <c r="G10" s="21">
        <v>156884</v>
      </c>
      <c r="H10" s="22">
        <v>8790000</v>
      </c>
      <c r="I10" s="23">
        <v>1019.9</v>
      </c>
      <c r="J10" s="34" t="s">
        <v>32</v>
      </c>
      <c r="K10" s="17"/>
    </row>
    <row r="11" spans="1:11" s="11" customFormat="1">
      <c r="A11" s="6">
        <v>1962</v>
      </c>
      <c r="B11" s="6">
        <v>400</v>
      </c>
      <c r="C11" s="7">
        <v>720000000</v>
      </c>
      <c r="D11" s="7">
        <v>470</v>
      </c>
      <c r="E11" s="8">
        <v>338000000000</v>
      </c>
      <c r="F11" s="6">
        <v>1.67</v>
      </c>
      <c r="G11" s="6">
        <v>666608</v>
      </c>
      <c r="H11" s="9">
        <v>420000000</v>
      </c>
      <c r="I11" s="6">
        <v>806</v>
      </c>
      <c r="J11" s="32" t="s">
        <v>13</v>
      </c>
      <c r="K11" s="10"/>
    </row>
    <row r="12" spans="1:11" s="11" customFormat="1">
      <c r="A12" s="6">
        <v>1967</v>
      </c>
      <c r="B12" s="6">
        <v>200</v>
      </c>
      <c r="C12" s="7">
        <v>300000000</v>
      </c>
      <c r="D12" s="7">
        <v>423</v>
      </c>
      <c r="E12" s="8">
        <v>127000000000</v>
      </c>
      <c r="F12" s="6">
        <v>1.31</v>
      </c>
      <c r="G12" s="6">
        <v>261395</v>
      </c>
      <c r="H12" s="9">
        <v>147000000</v>
      </c>
      <c r="I12" s="6">
        <v>862.9</v>
      </c>
      <c r="J12" s="32" t="s">
        <v>14</v>
      </c>
      <c r="K12" s="10"/>
    </row>
    <row r="13" spans="1:11" s="18" customFormat="1">
      <c r="A13" s="15">
        <v>1968</v>
      </c>
      <c r="B13" s="15">
        <v>500</v>
      </c>
      <c r="C13" s="19">
        <v>1000000000</v>
      </c>
      <c r="D13" s="19">
        <v>151</v>
      </c>
      <c r="E13" s="20">
        <v>151000000000</v>
      </c>
      <c r="F13" s="21">
        <v>2.0499999999999998</v>
      </c>
      <c r="G13" s="21">
        <v>1026304</v>
      </c>
      <c r="H13" s="22">
        <v>155000000</v>
      </c>
      <c r="I13" s="15">
        <v>974.4</v>
      </c>
      <c r="J13" s="34" t="s">
        <v>33</v>
      </c>
      <c r="K13" s="17"/>
    </row>
    <row r="14" spans="1:11" s="18" customFormat="1">
      <c r="A14" s="15">
        <v>1969</v>
      </c>
      <c r="B14" s="15">
        <v>330</v>
      </c>
      <c r="C14" s="19">
        <v>50000000</v>
      </c>
      <c r="D14" s="19">
        <v>430</v>
      </c>
      <c r="E14" s="20">
        <v>21500000000</v>
      </c>
      <c r="F14" s="21">
        <v>1.74</v>
      </c>
      <c r="G14" s="21">
        <v>574995</v>
      </c>
      <c r="H14" s="22">
        <v>247000000</v>
      </c>
      <c r="I14" s="15">
        <v>87</v>
      </c>
      <c r="J14" s="34" t="s">
        <v>34</v>
      </c>
      <c r="K14" s="17"/>
    </row>
    <row r="15" spans="1:11" s="11" customFormat="1">
      <c r="A15" s="6">
        <v>1973</v>
      </c>
      <c r="B15" s="6">
        <v>450</v>
      </c>
      <c r="C15" s="7">
        <v>1620000000</v>
      </c>
      <c r="D15" s="7">
        <v>890</v>
      </c>
      <c r="E15" s="8">
        <v>1440000000000</v>
      </c>
      <c r="F15" s="6">
        <v>2.2400000000000002</v>
      </c>
      <c r="G15" s="6">
        <v>1009857</v>
      </c>
      <c r="H15" s="9">
        <v>840000000</v>
      </c>
      <c r="I15" s="6">
        <v>1715.7</v>
      </c>
      <c r="J15" s="32" t="s">
        <v>13</v>
      </c>
      <c r="K15" s="10"/>
    </row>
    <row r="16" spans="1:11" s="11" customFormat="1">
      <c r="A16" s="12">
        <v>1977</v>
      </c>
      <c r="B16" s="12">
        <v>533</v>
      </c>
      <c r="C16" s="8">
        <v>1920000000</v>
      </c>
      <c r="D16" s="8">
        <v>1410</v>
      </c>
      <c r="E16" s="8">
        <v>2710000000000</v>
      </c>
      <c r="F16" s="12">
        <v>2.64</v>
      </c>
      <c r="G16" s="12">
        <v>1408169</v>
      </c>
      <c r="H16" s="13">
        <v>1470000000</v>
      </c>
      <c r="I16" s="12">
        <v>1842.5</v>
      </c>
      <c r="J16" s="33" t="s">
        <v>13</v>
      </c>
      <c r="K16" s="10"/>
    </row>
    <row r="17" spans="1:10" s="11" customFormat="1">
      <c r="A17" s="12">
        <v>1977</v>
      </c>
      <c r="B17" s="12">
        <v>250</v>
      </c>
      <c r="C17" s="8">
        <v>500000000</v>
      </c>
      <c r="D17" s="8">
        <v>749</v>
      </c>
      <c r="E17" s="8">
        <v>375000000000</v>
      </c>
      <c r="F17" s="12">
        <v>2.64</v>
      </c>
      <c r="G17" s="12">
        <v>660492</v>
      </c>
      <c r="H17" s="13">
        <v>485000000</v>
      </c>
      <c r="I17" s="12">
        <v>772.5</v>
      </c>
      <c r="J17" s="33" t="s">
        <v>13</v>
      </c>
    </row>
    <row r="18" spans="1:10" s="11" customFormat="1">
      <c r="A18" s="6">
        <v>1977</v>
      </c>
      <c r="B18" s="6">
        <v>533</v>
      </c>
      <c r="C18" s="7">
        <v>1930000000</v>
      </c>
      <c r="D18" s="7">
        <v>1420</v>
      </c>
      <c r="E18" s="8">
        <v>2740000000000</v>
      </c>
      <c r="F18" s="6">
        <v>2.64</v>
      </c>
      <c r="G18" s="6">
        <v>1408169</v>
      </c>
      <c r="H18" s="9">
        <v>1480000000</v>
      </c>
      <c r="I18" s="6">
        <v>1852.1</v>
      </c>
      <c r="J18" s="32" t="s">
        <v>14</v>
      </c>
    </row>
    <row r="19" spans="1:10" s="11" customFormat="1">
      <c r="A19" s="6">
        <v>1978</v>
      </c>
      <c r="B19" s="6">
        <v>250</v>
      </c>
      <c r="C19" s="7">
        <v>900000000</v>
      </c>
      <c r="D19" s="7">
        <v>930</v>
      </c>
      <c r="E19" s="8">
        <v>837000000000</v>
      </c>
      <c r="F19" s="6">
        <v>2.29</v>
      </c>
      <c r="G19" s="6">
        <v>572183</v>
      </c>
      <c r="H19" s="9">
        <v>466000000</v>
      </c>
      <c r="I19" s="6">
        <v>1797.6</v>
      </c>
      <c r="J19" s="32" t="s">
        <v>13</v>
      </c>
    </row>
    <row r="20" spans="1:10" s="11" customFormat="1">
      <c r="A20" s="6">
        <v>1982</v>
      </c>
      <c r="B20" s="6">
        <v>500</v>
      </c>
      <c r="C20" s="7">
        <v>560000000</v>
      </c>
      <c r="D20" s="7">
        <v>1700</v>
      </c>
      <c r="E20" s="8">
        <v>952000000000</v>
      </c>
      <c r="F20" s="6">
        <v>2.5499999999999998</v>
      </c>
      <c r="G20" s="6">
        <v>1274076</v>
      </c>
      <c r="H20" s="9">
        <v>1620000000</v>
      </c>
      <c r="I20" s="6">
        <v>586</v>
      </c>
      <c r="J20" s="32" t="s">
        <v>15</v>
      </c>
    </row>
    <row r="21" spans="1:10" s="18" customFormat="1">
      <c r="A21" s="15">
        <v>1983</v>
      </c>
      <c r="B21" s="15">
        <v>220</v>
      </c>
      <c r="C21" s="19">
        <v>70000000</v>
      </c>
      <c r="D21" s="19">
        <v>699</v>
      </c>
      <c r="E21" s="20">
        <v>48900000000</v>
      </c>
      <c r="F21" s="21">
        <v>2.72</v>
      </c>
      <c r="G21" s="21">
        <v>599335</v>
      </c>
      <c r="H21" s="22">
        <v>419000000</v>
      </c>
      <c r="I21" s="15">
        <v>116.8</v>
      </c>
      <c r="J21" s="34" t="s">
        <v>35</v>
      </c>
    </row>
    <row r="22" spans="1:10" s="11" customFormat="1">
      <c r="A22" s="6">
        <v>1985</v>
      </c>
      <c r="B22" s="6">
        <v>500</v>
      </c>
      <c r="C22" s="7">
        <v>900000000</v>
      </c>
      <c r="D22" s="7">
        <v>720</v>
      </c>
      <c r="E22" s="8">
        <v>648000000000</v>
      </c>
      <c r="F22" s="6">
        <v>2.1</v>
      </c>
      <c r="G22" s="6">
        <v>1052323</v>
      </c>
      <c r="H22" s="9">
        <v>727000000</v>
      </c>
      <c r="I22" s="6">
        <v>890.9</v>
      </c>
      <c r="J22" s="32" t="s">
        <v>13</v>
      </c>
    </row>
    <row r="23" spans="1:10" s="11" customFormat="1">
      <c r="A23" s="6">
        <v>1985</v>
      </c>
      <c r="B23" s="6">
        <v>400</v>
      </c>
      <c r="C23" s="7">
        <v>500000000</v>
      </c>
      <c r="D23" s="7">
        <v>256</v>
      </c>
      <c r="E23" s="8">
        <v>128000000000</v>
      </c>
      <c r="F23" s="6">
        <v>2.1</v>
      </c>
      <c r="G23" s="6">
        <v>841859</v>
      </c>
      <c r="H23" s="9">
        <v>334000000</v>
      </c>
      <c r="I23" s="6">
        <v>383.2</v>
      </c>
      <c r="J23" s="32" t="s">
        <v>13</v>
      </c>
    </row>
    <row r="24" spans="1:10" s="11" customFormat="1">
      <c r="A24" s="6">
        <v>1986</v>
      </c>
      <c r="B24" s="6">
        <v>450</v>
      </c>
      <c r="C24" s="7">
        <v>690000000</v>
      </c>
      <c r="D24" s="7">
        <v>175</v>
      </c>
      <c r="E24" s="8">
        <v>121000000000</v>
      </c>
      <c r="F24" s="6">
        <v>4.88</v>
      </c>
      <c r="G24" s="6">
        <v>2195008</v>
      </c>
      <c r="H24" s="9">
        <v>599000000</v>
      </c>
      <c r="I24" s="6">
        <v>201.5</v>
      </c>
      <c r="J24" s="32" t="s">
        <v>13</v>
      </c>
    </row>
    <row r="25" spans="1:10" s="11" customFormat="1">
      <c r="A25" s="6">
        <v>1986</v>
      </c>
      <c r="B25" s="6">
        <v>450</v>
      </c>
      <c r="C25" s="7">
        <v>690000000</v>
      </c>
      <c r="D25" s="7">
        <v>175</v>
      </c>
      <c r="E25" s="8">
        <v>121000000000</v>
      </c>
      <c r="F25" s="6">
        <v>4.88</v>
      </c>
      <c r="G25" s="6">
        <v>2195008</v>
      </c>
      <c r="H25" s="9">
        <v>599000000</v>
      </c>
      <c r="I25" s="6">
        <v>201.5</v>
      </c>
      <c r="J25" s="32" t="s">
        <v>13</v>
      </c>
    </row>
    <row r="26" spans="1:10" s="11" customFormat="1">
      <c r="A26" s="6">
        <v>1987</v>
      </c>
      <c r="B26" s="6">
        <v>500</v>
      </c>
      <c r="C26" s="7">
        <v>1200000000</v>
      </c>
      <c r="D26" s="7">
        <v>1080</v>
      </c>
      <c r="E26" s="8">
        <v>1300000000000</v>
      </c>
      <c r="F26" s="6">
        <v>4.9800000000000004</v>
      </c>
      <c r="G26" s="6">
        <v>2489021</v>
      </c>
      <c r="H26" s="9">
        <v>2340000000</v>
      </c>
      <c r="I26" s="6">
        <v>554.20000000000005</v>
      </c>
      <c r="J26" s="32" t="s">
        <v>13</v>
      </c>
    </row>
    <row r="27" spans="1:10" s="11" customFormat="1">
      <c r="A27" s="6">
        <v>1987</v>
      </c>
      <c r="B27" s="6">
        <v>500</v>
      </c>
      <c r="C27" s="7">
        <v>1600000000</v>
      </c>
      <c r="D27" s="7">
        <v>794</v>
      </c>
      <c r="E27" s="8">
        <v>1270000000000</v>
      </c>
      <c r="F27" s="6">
        <v>4.9800000000000004</v>
      </c>
      <c r="G27" s="6">
        <v>2489021</v>
      </c>
      <c r="H27" s="9">
        <v>1980000000</v>
      </c>
      <c r="I27" s="6">
        <v>642.79999999999995</v>
      </c>
      <c r="J27" s="32" t="s">
        <v>13</v>
      </c>
    </row>
    <row r="28" spans="1:10" s="11" customFormat="1">
      <c r="A28" s="6">
        <v>1987</v>
      </c>
      <c r="B28" s="6">
        <v>500</v>
      </c>
      <c r="C28" s="7">
        <v>1000000000</v>
      </c>
      <c r="D28" s="7">
        <v>1000</v>
      </c>
      <c r="E28" s="8">
        <v>1000000000000</v>
      </c>
      <c r="F28" s="6">
        <v>4.9800000000000004</v>
      </c>
      <c r="G28" s="6">
        <v>2489021</v>
      </c>
      <c r="H28" s="9">
        <v>2090000000</v>
      </c>
      <c r="I28" s="6">
        <v>478.3</v>
      </c>
      <c r="J28" s="32" t="s">
        <v>13</v>
      </c>
    </row>
    <row r="29" spans="1:10" s="11" customFormat="1">
      <c r="A29" s="6">
        <v>1987</v>
      </c>
      <c r="B29" s="6">
        <v>600</v>
      </c>
      <c r="C29" s="7">
        <v>3150000000</v>
      </c>
      <c r="D29" s="7">
        <v>785</v>
      </c>
      <c r="E29" s="8">
        <v>2470000000000</v>
      </c>
      <c r="F29" s="6">
        <v>4.9800000000000004</v>
      </c>
      <c r="G29" s="6">
        <v>2986825</v>
      </c>
      <c r="H29" s="9">
        <v>2320000000</v>
      </c>
      <c r="I29" s="6">
        <v>1065.3</v>
      </c>
      <c r="J29" s="32" t="s">
        <v>15</v>
      </c>
    </row>
    <row r="30" spans="1:10" s="11" customFormat="1">
      <c r="A30" s="6">
        <v>1989</v>
      </c>
      <c r="B30" s="6">
        <v>364</v>
      </c>
      <c r="C30" s="7">
        <v>1600000000</v>
      </c>
      <c r="D30" s="7">
        <v>400</v>
      </c>
      <c r="E30" s="8">
        <v>640000000000</v>
      </c>
      <c r="F30" s="6">
        <v>3.86</v>
      </c>
      <c r="G30" s="6">
        <v>1405065</v>
      </c>
      <c r="H30" s="9">
        <v>731000000</v>
      </c>
      <c r="I30" s="6">
        <v>876</v>
      </c>
      <c r="J30" s="32" t="s">
        <v>13</v>
      </c>
    </row>
    <row r="31" spans="1:10" s="11" customFormat="1">
      <c r="A31" s="6">
        <v>1990</v>
      </c>
      <c r="B31" s="6">
        <v>450</v>
      </c>
      <c r="C31" s="7">
        <v>2000000000</v>
      </c>
      <c r="D31" s="7">
        <v>1480</v>
      </c>
      <c r="E31" s="8">
        <v>2960000000000</v>
      </c>
      <c r="F31" s="6" t="s">
        <v>16</v>
      </c>
      <c r="G31" s="6" t="s">
        <v>16</v>
      </c>
      <c r="H31" s="6" t="s">
        <v>16</v>
      </c>
      <c r="I31" s="6" t="s">
        <v>16</v>
      </c>
      <c r="J31" s="32" t="s">
        <v>15</v>
      </c>
    </row>
    <row r="32" spans="1:10" s="11" customFormat="1">
      <c r="A32" s="6">
        <v>1990</v>
      </c>
      <c r="B32" s="6">
        <v>500</v>
      </c>
      <c r="C32" s="7">
        <v>1500000000</v>
      </c>
      <c r="D32" s="7">
        <v>814</v>
      </c>
      <c r="E32" s="8">
        <v>1220000000000</v>
      </c>
      <c r="F32" s="6" t="s">
        <v>16</v>
      </c>
      <c r="G32" s="6" t="s">
        <v>16</v>
      </c>
      <c r="H32" s="6" t="s">
        <v>16</v>
      </c>
      <c r="I32" s="6" t="s">
        <v>16</v>
      </c>
      <c r="J32" s="32" t="s">
        <v>15</v>
      </c>
    </row>
    <row r="33" spans="1:10" s="11" customFormat="1">
      <c r="A33" s="6">
        <v>1991</v>
      </c>
      <c r="B33" s="6">
        <v>500</v>
      </c>
      <c r="C33" s="7">
        <v>1200000000</v>
      </c>
      <c r="D33" s="7">
        <v>1050</v>
      </c>
      <c r="E33" s="8">
        <v>1250000000000</v>
      </c>
      <c r="F33" s="6" t="s">
        <v>16</v>
      </c>
      <c r="G33" s="6" t="s">
        <v>16</v>
      </c>
      <c r="H33" s="6" t="s">
        <v>16</v>
      </c>
      <c r="I33" s="6" t="s">
        <v>16</v>
      </c>
      <c r="J33" s="32" t="s">
        <v>17</v>
      </c>
    </row>
    <row r="34" spans="1:10" s="11" customFormat="1">
      <c r="A34" s="6">
        <v>1992</v>
      </c>
      <c r="B34" s="6">
        <v>500</v>
      </c>
      <c r="C34" s="7">
        <v>2000000000</v>
      </c>
      <c r="D34" s="7">
        <v>930</v>
      </c>
      <c r="E34" s="8">
        <v>1860000000000</v>
      </c>
      <c r="F34" s="6">
        <v>2.97</v>
      </c>
      <c r="G34" s="6">
        <v>1487019</v>
      </c>
      <c r="H34" s="9">
        <v>1200000000</v>
      </c>
      <c r="I34" s="6">
        <v>1545.9</v>
      </c>
      <c r="J34" s="32" t="s">
        <v>13</v>
      </c>
    </row>
    <row r="35" spans="1:10" s="11" customFormat="1">
      <c r="A35" s="6">
        <v>1994</v>
      </c>
      <c r="B35" s="6">
        <v>450</v>
      </c>
      <c r="C35" s="7">
        <v>600000000</v>
      </c>
      <c r="D35" s="7">
        <v>250</v>
      </c>
      <c r="E35" s="8">
        <v>150000000000</v>
      </c>
      <c r="F35" s="6">
        <v>0.56999999999999995</v>
      </c>
      <c r="G35" s="6">
        <v>257982</v>
      </c>
      <c r="H35" s="9">
        <v>106000000</v>
      </c>
      <c r="I35" s="6">
        <v>1409.5</v>
      </c>
      <c r="J35" s="32" t="s">
        <v>15</v>
      </c>
    </row>
    <row r="36" spans="1:10" s="11" customFormat="1">
      <c r="A36" s="6">
        <v>2000</v>
      </c>
      <c r="B36" s="6">
        <v>450</v>
      </c>
      <c r="C36" s="7">
        <v>600000000</v>
      </c>
      <c r="D36" s="7">
        <v>260</v>
      </c>
      <c r="E36" s="8">
        <v>156000000000</v>
      </c>
      <c r="F36" s="6">
        <v>1.82</v>
      </c>
      <c r="G36" s="6">
        <v>821102</v>
      </c>
      <c r="H36" s="9">
        <v>352000000</v>
      </c>
      <c r="I36" s="6">
        <v>442.9</v>
      </c>
      <c r="J36" s="32" t="s">
        <v>18</v>
      </c>
    </row>
  </sheetData>
  <mergeCells count="5">
    <mergeCell ref="A1:A3"/>
    <mergeCell ref="B1:B2"/>
    <mergeCell ref="C1:C2"/>
    <mergeCell ref="E1:E2"/>
    <mergeCell ref="F1:F2"/>
  </mergeCells>
  <pageMargins left="0.7" right="0.7" top="0.75" bottom="0.75" header="0.3" footer="0.3"/>
  <pageSetup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4"/>
  <dimension ref="A1:K56"/>
  <sheetViews>
    <sheetView topLeftCell="C1" zoomScale="95" zoomScaleNormal="95" workbookViewId="0">
      <selection activeCell="N14" sqref="N14"/>
    </sheetView>
  </sheetViews>
  <sheetFormatPr defaultRowHeight="15"/>
  <cols>
    <col min="5" max="5" width="9.140625" style="14"/>
  </cols>
  <sheetData>
    <row r="1" spans="1:11" ht="25.5" thickTop="1">
      <c r="A1" s="37" t="s">
        <v>0</v>
      </c>
      <c r="B1" s="39" t="s">
        <v>1</v>
      </c>
      <c r="C1" s="39" t="s">
        <v>2</v>
      </c>
      <c r="D1" s="1" t="s">
        <v>3</v>
      </c>
      <c r="E1" s="40" t="s">
        <v>4</v>
      </c>
      <c r="F1" s="39" t="s">
        <v>5</v>
      </c>
      <c r="G1" s="1" t="s">
        <v>6</v>
      </c>
      <c r="H1" s="1" t="s">
        <v>7</v>
      </c>
      <c r="I1" s="1" t="s">
        <v>4</v>
      </c>
      <c r="J1" s="37" t="s">
        <v>8</v>
      </c>
      <c r="K1" s="3"/>
    </row>
    <row r="2" spans="1:11" ht="24.75">
      <c r="A2" s="38"/>
      <c r="B2" s="40"/>
      <c r="C2" s="40"/>
      <c r="D2" s="4" t="s">
        <v>9</v>
      </c>
      <c r="E2" s="40"/>
      <c r="F2" s="40"/>
      <c r="G2" s="4" t="s">
        <v>10</v>
      </c>
      <c r="H2" s="4" t="s">
        <v>11</v>
      </c>
      <c r="I2" s="4" t="s">
        <v>12</v>
      </c>
      <c r="J2" s="38"/>
      <c r="K2" s="3"/>
    </row>
    <row r="3" spans="1:11">
      <c r="A3" s="38"/>
      <c r="B3" s="24" t="s">
        <v>19</v>
      </c>
      <c r="C3" s="24" t="s">
        <v>20</v>
      </c>
      <c r="D3" s="24" t="s">
        <v>21</v>
      </c>
      <c r="E3" s="5" t="s">
        <v>22</v>
      </c>
      <c r="F3" s="24"/>
      <c r="G3" s="24" t="s">
        <v>23</v>
      </c>
      <c r="H3" s="24" t="s">
        <v>24</v>
      </c>
      <c r="I3" s="24" t="s">
        <v>25</v>
      </c>
      <c r="J3" s="38"/>
      <c r="K3" s="3"/>
    </row>
    <row r="4" spans="1:11">
      <c r="A4" s="24">
        <v>1889</v>
      </c>
      <c r="B4" s="24">
        <v>4</v>
      </c>
      <c r="C4" s="25">
        <v>32500</v>
      </c>
      <c r="D4" s="25">
        <v>22.5</v>
      </c>
      <c r="E4" s="26">
        <v>732000</v>
      </c>
      <c r="F4" s="27">
        <v>0.53</v>
      </c>
      <c r="G4" s="27">
        <v>2136</v>
      </c>
      <c r="H4" s="28">
        <v>48100</v>
      </c>
      <c r="I4" s="24">
        <v>15.2</v>
      </c>
      <c r="J4" s="24" t="s">
        <v>26</v>
      </c>
      <c r="K4" s="3"/>
    </row>
    <row r="5" spans="1:11">
      <c r="A5" s="24">
        <v>1890</v>
      </c>
      <c r="B5" s="24">
        <v>1.1000000000000001</v>
      </c>
      <c r="C5" s="25">
        <v>120000</v>
      </c>
      <c r="D5" s="25">
        <v>22.5</v>
      </c>
      <c r="E5" s="26">
        <v>2700000</v>
      </c>
      <c r="F5" s="27">
        <v>0.54</v>
      </c>
      <c r="G5" s="27">
        <v>597</v>
      </c>
      <c r="H5" s="28">
        <v>13500</v>
      </c>
      <c r="I5" s="24">
        <v>200.8</v>
      </c>
      <c r="J5" s="24" t="s">
        <v>27</v>
      </c>
      <c r="K5" s="3"/>
    </row>
    <row r="6" spans="1:11">
      <c r="A6" s="24">
        <v>1892</v>
      </c>
      <c r="B6" s="24">
        <v>5</v>
      </c>
      <c r="C6" s="25">
        <v>120000</v>
      </c>
      <c r="D6" s="25">
        <v>20.9</v>
      </c>
      <c r="E6" s="26">
        <v>2510000</v>
      </c>
      <c r="F6" s="27">
        <v>0.56000000000000005</v>
      </c>
      <c r="G6" s="27">
        <v>2810</v>
      </c>
      <c r="H6" s="28">
        <v>58800</v>
      </c>
      <c r="I6" s="24">
        <v>42.7</v>
      </c>
      <c r="J6" s="24" t="s">
        <v>28</v>
      </c>
      <c r="K6" s="3"/>
    </row>
    <row r="7" spans="1:11">
      <c r="A7" s="24">
        <v>1897</v>
      </c>
      <c r="B7" s="24" t="s">
        <v>16</v>
      </c>
      <c r="C7" s="25">
        <v>746000</v>
      </c>
      <c r="D7" s="25">
        <v>41.8</v>
      </c>
      <c r="E7" s="26">
        <v>31200000</v>
      </c>
      <c r="F7" s="27">
        <v>0.61</v>
      </c>
      <c r="G7" s="24" t="s">
        <v>16</v>
      </c>
      <c r="H7" s="24" t="s">
        <v>16</v>
      </c>
      <c r="I7" s="24" t="s">
        <v>16</v>
      </c>
      <c r="J7" s="24" t="s">
        <v>29</v>
      </c>
      <c r="K7" s="3"/>
    </row>
    <row r="8" spans="1:11">
      <c r="A8" s="24">
        <v>1897</v>
      </c>
      <c r="B8" s="24">
        <v>7.0000000000000007E-2</v>
      </c>
      <c r="C8" s="25">
        <v>14000</v>
      </c>
      <c r="D8" s="25">
        <v>21.3</v>
      </c>
      <c r="E8" s="26">
        <v>299000</v>
      </c>
      <c r="F8" s="27">
        <v>0.61</v>
      </c>
      <c r="G8" s="27">
        <v>43</v>
      </c>
      <c r="H8" s="28">
        <v>914</v>
      </c>
      <c r="I8" s="24">
        <v>326.7</v>
      </c>
      <c r="J8" s="24" t="s">
        <v>30</v>
      </c>
      <c r="K8" s="3"/>
    </row>
    <row r="9" spans="1:11">
      <c r="A9" s="24">
        <v>1919</v>
      </c>
      <c r="B9" s="24">
        <v>110</v>
      </c>
      <c r="C9" s="25">
        <v>12000000</v>
      </c>
      <c r="D9" s="25">
        <v>161</v>
      </c>
      <c r="E9" s="26">
        <v>1930000000</v>
      </c>
      <c r="F9" s="27">
        <v>0.89</v>
      </c>
      <c r="G9" s="27">
        <v>98105</v>
      </c>
      <c r="H9" s="28">
        <v>15800000</v>
      </c>
      <c r="I9" s="24">
        <v>122.3</v>
      </c>
      <c r="J9" s="24" t="s">
        <v>31</v>
      </c>
      <c r="K9" s="3"/>
    </row>
    <row r="10" spans="1:11">
      <c r="A10" s="24">
        <v>1936</v>
      </c>
      <c r="B10" s="24">
        <v>220</v>
      </c>
      <c r="C10" s="25">
        <v>160000000</v>
      </c>
      <c r="D10" s="25">
        <v>56</v>
      </c>
      <c r="E10" s="26">
        <v>8960000000</v>
      </c>
      <c r="F10" s="27">
        <v>0.71</v>
      </c>
      <c r="G10" s="27">
        <v>156884</v>
      </c>
      <c r="H10" s="28">
        <v>8790000</v>
      </c>
      <c r="I10" s="29">
        <v>1019.9</v>
      </c>
      <c r="J10" s="24" t="s">
        <v>32</v>
      </c>
      <c r="K10" s="3"/>
    </row>
    <row r="11" spans="1:11">
      <c r="A11" s="24">
        <v>1936</v>
      </c>
      <c r="B11" s="24" t="s">
        <v>16</v>
      </c>
      <c r="C11" s="25">
        <v>5040</v>
      </c>
      <c r="D11" s="25">
        <v>6.4999999999999997E-4</v>
      </c>
      <c r="E11" s="26">
        <v>3.27</v>
      </c>
      <c r="F11" s="24" t="s">
        <v>16</v>
      </c>
      <c r="G11" s="24" t="s">
        <v>16</v>
      </c>
      <c r="H11" s="24" t="s">
        <v>16</v>
      </c>
      <c r="I11" s="24" t="s">
        <v>16</v>
      </c>
      <c r="J11" s="24" t="s">
        <v>36</v>
      </c>
      <c r="K11" s="3"/>
    </row>
    <row r="12" spans="1:11">
      <c r="A12" s="24">
        <v>1936</v>
      </c>
      <c r="B12" s="24" t="s">
        <v>16</v>
      </c>
      <c r="C12" s="25">
        <v>671</v>
      </c>
      <c r="D12" s="25">
        <v>2.7299999999999998E-3</v>
      </c>
      <c r="E12" s="26">
        <v>1.83</v>
      </c>
      <c r="F12" s="24" t="s">
        <v>16</v>
      </c>
      <c r="G12" s="24" t="s">
        <v>16</v>
      </c>
      <c r="H12" s="24" t="s">
        <v>16</v>
      </c>
      <c r="I12" s="24" t="s">
        <v>16</v>
      </c>
      <c r="J12" s="24" t="s">
        <v>37</v>
      </c>
      <c r="K12" s="3"/>
    </row>
    <row r="13" spans="1:11">
      <c r="A13" s="24">
        <v>1936</v>
      </c>
      <c r="B13" s="24" t="s">
        <v>16</v>
      </c>
      <c r="C13" s="25">
        <v>8490</v>
      </c>
      <c r="D13" s="25">
        <v>4.6100000000000004E-3</v>
      </c>
      <c r="E13" s="26">
        <v>39.200000000000003</v>
      </c>
      <c r="F13" s="24" t="s">
        <v>16</v>
      </c>
      <c r="G13" s="24" t="s">
        <v>16</v>
      </c>
      <c r="H13" s="24" t="s">
        <v>16</v>
      </c>
      <c r="I13" s="24" t="s">
        <v>16</v>
      </c>
      <c r="J13" s="24" t="s">
        <v>38</v>
      </c>
      <c r="K13" s="3"/>
    </row>
    <row r="14" spans="1:11">
      <c r="A14" s="24">
        <v>1941</v>
      </c>
      <c r="B14" s="24" t="s">
        <v>16</v>
      </c>
      <c r="C14" s="25">
        <v>7150</v>
      </c>
      <c r="D14" s="25">
        <v>6.4999999999999997E-4</v>
      </c>
      <c r="E14" s="26">
        <v>4.6500000000000004</v>
      </c>
      <c r="F14" s="24" t="s">
        <v>16</v>
      </c>
      <c r="G14" s="24" t="s">
        <v>16</v>
      </c>
      <c r="H14" s="24" t="s">
        <v>16</v>
      </c>
      <c r="I14" s="24" t="s">
        <v>16</v>
      </c>
      <c r="J14" s="24" t="s">
        <v>39</v>
      </c>
      <c r="K14" s="3"/>
    </row>
    <row r="15" spans="1:11">
      <c r="A15" s="24">
        <v>1941</v>
      </c>
      <c r="B15" s="24" t="s">
        <v>16</v>
      </c>
      <c r="C15" s="25">
        <v>671</v>
      </c>
      <c r="D15" s="25">
        <v>2.7299999999999998E-3</v>
      </c>
      <c r="E15" s="26">
        <v>1.83</v>
      </c>
      <c r="F15" s="24" t="s">
        <v>16</v>
      </c>
      <c r="G15" s="24" t="s">
        <v>16</v>
      </c>
      <c r="H15" s="24" t="s">
        <v>16</v>
      </c>
      <c r="I15" s="24" t="s">
        <v>16</v>
      </c>
      <c r="J15" s="24" t="s">
        <v>40</v>
      </c>
      <c r="K15" s="3"/>
    </row>
    <row r="16" spans="1:11">
      <c r="A16" s="24">
        <v>1941</v>
      </c>
      <c r="B16" s="24" t="s">
        <v>16</v>
      </c>
      <c r="C16" s="25">
        <v>6630</v>
      </c>
      <c r="D16" s="25">
        <v>4.6100000000000004E-3</v>
      </c>
      <c r="E16" s="26">
        <v>30.6</v>
      </c>
      <c r="F16" s="24" t="s">
        <v>16</v>
      </c>
      <c r="G16" s="24" t="s">
        <v>16</v>
      </c>
      <c r="H16" s="24" t="s">
        <v>16</v>
      </c>
      <c r="I16" s="24" t="s">
        <v>16</v>
      </c>
      <c r="J16" s="24" t="s">
        <v>41</v>
      </c>
      <c r="K16" s="3"/>
    </row>
    <row r="17" spans="1:11">
      <c r="A17" s="24">
        <v>1955</v>
      </c>
      <c r="B17" s="24" t="s">
        <v>16</v>
      </c>
      <c r="C17" s="25">
        <v>7150</v>
      </c>
      <c r="D17" s="25">
        <v>6.4999999999999997E-4</v>
      </c>
      <c r="E17" s="26">
        <v>4.6500000000000004</v>
      </c>
      <c r="F17" s="24" t="s">
        <v>16</v>
      </c>
      <c r="G17" s="24" t="s">
        <v>16</v>
      </c>
      <c r="H17" s="24" t="s">
        <v>16</v>
      </c>
      <c r="I17" s="24" t="s">
        <v>16</v>
      </c>
      <c r="J17" s="24" t="s">
        <v>42</v>
      </c>
      <c r="K17" s="3"/>
    </row>
    <row r="18" spans="1:11">
      <c r="A18" s="24">
        <v>1955</v>
      </c>
      <c r="B18" s="24" t="s">
        <v>16</v>
      </c>
      <c r="C18" s="25">
        <v>1340</v>
      </c>
      <c r="D18" s="25">
        <v>2.7299999999999998E-3</v>
      </c>
      <c r="E18" s="26">
        <v>3.66</v>
      </c>
      <c r="F18" s="24" t="s">
        <v>16</v>
      </c>
      <c r="G18" s="24" t="s">
        <v>16</v>
      </c>
      <c r="H18" s="24" t="s">
        <v>16</v>
      </c>
      <c r="I18" s="24" t="s">
        <v>16</v>
      </c>
      <c r="J18" s="24" t="s">
        <v>43</v>
      </c>
      <c r="K18" s="3"/>
    </row>
    <row r="19" spans="1:11">
      <c r="A19" s="24">
        <v>1955</v>
      </c>
      <c r="B19" s="24" t="s">
        <v>16</v>
      </c>
      <c r="C19" s="25">
        <v>11900</v>
      </c>
      <c r="D19" s="25">
        <v>3.0400000000000002E-3</v>
      </c>
      <c r="E19" s="26">
        <v>36.299999999999997</v>
      </c>
      <c r="F19" s="24" t="s">
        <v>16</v>
      </c>
      <c r="G19" s="24" t="s">
        <v>16</v>
      </c>
      <c r="H19" s="24" t="s">
        <v>16</v>
      </c>
      <c r="I19" s="24" t="s">
        <v>16</v>
      </c>
      <c r="J19" s="24" t="s">
        <v>44</v>
      </c>
      <c r="K19" s="3"/>
    </row>
    <row r="20" spans="1:11">
      <c r="A20" s="24">
        <v>1962</v>
      </c>
      <c r="B20" s="24">
        <v>400</v>
      </c>
      <c r="C20" s="25">
        <v>720000000</v>
      </c>
      <c r="D20" s="25">
        <v>470</v>
      </c>
      <c r="E20" s="26">
        <v>338000000000</v>
      </c>
      <c r="F20" s="24">
        <v>1.67</v>
      </c>
      <c r="G20" s="24">
        <v>666608</v>
      </c>
      <c r="H20" s="28">
        <v>420000000</v>
      </c>
      <c r="I20" s="24">
        <v>806</v>
      </c>
      <c r="J20" s="24" t="s">
        <v>13</v>
      </c>
      <c r="K20" s="3"/>
    </row>
    <row r="21" spans="1:11">
      <c r="A21" s="24">
        <v>1967</v>
      </c>
      <c r="B21" s="24">
        <v>200</v>
      </c>
      <c r="C21" s="25">
        <v>300000000</v>
      </c>
      <c r="D21" s="25">
        <v>423</v>
      </c>
      <c r="E21" s="26">
        <v>127000000000</v>
      </c>
      <c r="F21" s="24">
        <v>1.31</v>
      </c>
      <c r="G21" s="24">
        <v>261395</v>
      </c>
      <c r="H21" s="28">
        <v>147000000</v>
      </c>
      <c r="I21" s="24">
        <v>862.9</v>
      </c>
      <c r="J21" s="24" t="s">
        <v>14</v>
      </c>
      <c r="K21" s="3"/>
    </row>
    <row r="22" spans="1:11">
      <c r="A22" s="24">
        <v>1967</v>
      </c>
      <c r="B22" s="24" t="s">
        <v>16</v>
      </c>
      <c r="C22" s="25">
        <v>7150</v>
      </c>
      <c r="D22" s="25">
        <v>6.4999999999999997E-4</v>
      </c>
      <c r="E22" s="26">
        <v>4.6500000000000004</v>
      </c>
      <c r="F22" s="24"/>
      <c r="G22" s="24"/>
      <c r="H22" s="24"/>
      <c r="I22" s="24"/>
      <c r="J22" s="24" t="s">
        <v>45</v>
      </c>
      <c r="K22" s="3"/>
    </row>
    <row r="23" spans="1:11">
      <c r="A23" s="24">
        <v>1967</v>
      </c>
      <c r="B23" s="24" t="s">
        <v>16</v>
      </c>
      <c r="C23" s="25">
        <v>3130</v>
      </c>
      <c r="D23" s="25">
        <v>1.9599999999999999E-3</v>
      </c>
      <c r="E23" s="26">
        <v>6.14</v>
      </c>
      <c r="F23" s="24" t="s">
        <v>16</v>
      </c>
      <c r="G23" s="24" t="s">
        <v>16</v>
      </c>
      <c r="H23" s="24" t="s">
        <v>16</v>
      </c>
      <c r="I23" s="24" t="s">
        <v>16</v>
      </c>
      <c r="J23" s="24" t="s">
        <v>46</v>
      </c>
      <c r="K23" s="3"/>
    </row>
    <row r="24" spans="1:11">
      <c r="A24" s="24">
        <v>1968</v>
      </c>
      <c r="B24" s="24">
        <v>500</v>
      </c>
      <c r="C24" s="25">
        <v>1000000000</v>
      </c>
      <c r="D24" s="25">
        <v>151</v>
      </c>
      <c r="E24" s="26">
        <v>151000000000</v>
      </c>
      <c r="F24" s="27">
        <v>2.0499999999999998</v>
      </c>
      <c r="G24" s="27">
        <v>1026304</v>
      </c>
      <c r="H24" s="28">
        <v>155000000</v>
      </c>
      <c r="I24" s="24">
        <v>974.4</v>
      </c>
      <c r="J24" s="24" t="s">
        <v>33</v>
      </c>
      <c r="K24" s="3"/>
    </row>
    <row r="25" spans="1:11">
      <c r="A25" s="24">
        <v>1969</v>
      </c>
      <c r="B25" s="24">
        <v>330</v>
      </c>
      <c r="C25" s="25">
        <v>50000000</v>
      </c>
      <c r="D25" s="25">
        <v>430</v>
      </c>
      <c r="E25" s="26">
        <v>21500000000</v>
      </c>
      <c r="F25" s="27">
        <v>1.74</v>
      </c>
      <c r="G25" s="27">
        <v>574995</v>
      </c>
      <c r="H25" s="28">
        <v>247000000</v>
      </c>
      <c r="I25" s="24">
        <v>87</v>
      </c>
      <c r="J25" s="24" t="s">
        <v>34</v>
      </c>
      <c r="K25" s="3"/>
    </row>
    <row r="26" spans="1:11">
      <c r="A26" s="24">
        <v>1973</v>
      </c>
      <c r="B26" s="24">
        <v>450</v>
      </c>
      <c r="C26" s="25">
        <v>1620000000</v>
      </c>
      <c r="D26" s="25">
        <v>890</v>
      </c>
      <c r="E26" s="26">
        <v>1440000000000</v>
      </c>
      <c r="F26" s="24">
        <v>2.2400000000000002</v>
      </c>
      <c r="G26" s="24">
        <v>1009857</v>
      </c>
      <c r="H26" s="28">
        <v>840000000</v>
      </c>
      <c r="I26" s="24">
        <v>1715.7</v>
      </c>
      <c r="J26" s="24" t="s">
        <v>13</v>
      </c>
      <c r="K26" s="3"/>
    </row>
    <row r="27" spans="1:11">
      <c r="A27" s="5">
        <v>1977</v>
      </c>
      <c r="B27" s="5">
        <v>533</v>
      </c>
      <c r="C27" s="26">
        <v>1920000000</v>
      </c>
      <c r="D27" s="26">
        <v>1410</v>
      </c>
      <c r="E27" s="26">
        <v>2710000000000</v>
      </c>
      <c r="F27" s="5">
        <v>2.64</v>
      </c>
      <c r="G27" s="5">
        <v>1408169</v>
      </c>
      <c r="H27" s="30">
        <v>1470000000</v>
      </c>
      <c r="I27" s="5">
        <v>1842.5</v>
      </c>
      <c r="J27" s="5" t="s">
        <v>13</v>
      </c>
      <c r="K27" s="3"/>
    </row>
    <row r="28" spans="1:11">
      <c r="A28" s="5">
        <v>1977</v>
      </c>
      <c r="B28" s="5">
        <v>250</v>
      </c>
      <c r="C28" s="26">
        <v>500000000</v>
      </c>
      <c r="D28" s="26">
        <v>749</v>
      </c>
      <c r="E28" s="26">
        <v>375000000000</v>
      </c>
      <c r="F28" s="5">
        <v>2.64</v>
      </c>
      <c r="G28" s="5">
        <v>660492</v>
      </c>
      <c r="H28" s="30">
        <v>485000000</v>
      </c>
      <c r="I28" s="5">
        <v>772.5</v>
      </c>
      <c r="J28" s="5" t="s">
        <v>13</v>
      </c>
    </row>
    <row r="29" spans="1:11">
      <c r="A29" s="24">
        <v>1977</v>
      </c>
      <c r="B29" s="24">
        <v>533</v>
      </c>
      <c r="C29" s="25">
        <v>1930000000</v>
      </c>
      <c r="D29" s="25">
        <v>1420</v>
      </c>
      <c r="E29" s="26">
        <v>2740000000000</v>
      </c>
      <c r="F29" s="24">
        <v>2.64</v>
      </c>
      <c r="G29" s="24">
        <v>1408169</v>
      </c>
      <c r="H29" s="28">
        <v>1480000000</v>
      </c>
      <c r="I29" s="24">
        <v>1852.1</v>
      </c>
      <c r="J29" s="24" t="s">
        <v>14</v>
      </c>
    </row>
    <row r="30" spans="1:11">
      <c r="A30" s="24">
        <v>1978</v>
      </c>
      <c r="B30" s="24">
        <v>250</v>
      </c>
      <c r="C30" s="25">
        <v>900000000</v>
      </c>
      <c r="D30" s="25">
        <v>930</v>
      </c>
      <c r="E30" s="26">
        <v>837000000000</v>
      </c>
      <c r="F30" s="24">
        <v>2.29</v>
      </c>
      <c r="G30" s="24">
        <v>572183</v>
      </c>
      <c r="H30" s="28">
        <v>466000000</v>
      </c>
      <c r="I30" s="24">
        <v>1797.6</v>
      </c>
      <c r="J30" s="24" t="s">
        <v>13</v>
      </c>
    </row>
    <row r="31" spans="1:11">
      <c r="A31" s="24">
        <v>1978</v>
      </c>
      <c r="B31" s="24" t="s">
        <v>16</v>
      </c>
      <c r="C31" s="25">
        <v>7150</v>
      </c>
      <c r="D31" s="25">
        <v>6.4999999999999997E-4</v>
      </c>
      <c r="E31" s="26">
        <v>4.6500000000000004</v>
      </c>
      <c r="F31" s="24" t="s">
        <v>16</v>
      </c>
      <c r="G31" s="24" t="s">
        <v>16</v>
      </c>
      <c r="H31" s="24" t="s">
        <v>16</v>
      </c>
      <c r="I31" s="24" t="s">
        <v>16</v>
      </c>
      <c r="J31" s="24" t="s">
        <v>47</v>
      </c>
    </row>
    <row r="32" spans="1:11">
      <c r="A32" s="24">
        <v>1978</v>
      </c>
      <c r="B32" s="24" t="s">
        <v>16</v>
      </c>
      <c r="C32" s="25">
        <v>3350</v>
      </c>
      <c r="D32" s="25">
        <v>1.9599999999999999E-3</v>
      </c>
      <c r="E32" s="26">
        <v>6.58</v>
      </c>
      <c r="F32" s="24" t="s">
        <v>16</v>
      </c>
      <c r="G32" s="24" t="s">
        <v>16</v>
      </c>
      <c r="H32" s="24" t="s">
        <v>16</v>
      </c>
      <c r="I32" s="24" t="s">
        <v>16</v>
      </c>
      <c r="J32" s="24" t="s">
        <v>48</v>
      </c>
    </row>
    <row r="33" spans="1:10">
      <c r="A33" s="24">
        <v>1982</v>
      </c>
      <c r="B33" s="24">
        <v>500</v>
      </c>
      <c r="C33" s="25">
        <v>560000000</v>
      </c>
      <c r="D33" s="25">
        <v>1700</v>
      </c>
      <c r="E33" s="26">
        <v>952000000000</v>
      </c>
      <c r="F33" s="24">
        <v>2.5499999999999998</v>
      </c>
      <c r="G33" s="24">
        <v>1274076</v>
      </c>
      <c r="H33" s="28">
        <v>1620000000</v>
      </c>
      <c r="I33" s="24">
        <v>586</v>
      </c>
      <c r="J33" s="24" t="s">
        <v>15</v>
      </c>
    </row>
    <row r="34" spans="1:10">
      <c r="A34" s="24">
        <v>1983</v>
      </c>
      <c r="B34" s="24">
        <v>220</v>
      </c>
      <c r="C34" s="25">
        <v>70000000</v>
      </c>
      <c r="D34" s="25">
        <v>699</v>
      </c>
      <c r="E34" s="26">
        <v>48900000000</v>
      </c>
      <c r="F34" s="27">
        <v>2.72</v>
      </c>
      <c r="G34" s="27">
        <v>599335</v>
      </c>
      <c r="H34" s="28">
        <v>419000000</v>
      </c>
      <c r="I34" s="24">
        <v>116.8</v>
      </c>
      <c r="J34" s="24" t="s">
        <v>35</v>
      </c>
    </row>
    <row r="35" spans="1:10">
      <c r="A35" s="24">
        <v>1985</v>
      </c>
      <c r="B35" s="24">
        <v>500</v>
      </c>
      <c r="C35" s="25">
        <v>900000000</v>
      </c>
      <c r="D35" s="25">
        <v>720</v>
      </c>
      <c r="E35" s="26">
        <v>648000000000</v>
      </c>
      <c r="F35" s="24">
        <v>2.1</v>
      </c>
      <c r="G35" s="24">
        <v>1052323</v>
      </c>
      <c r="H35" s="28">
        <v>727000000</v>
      </c>
      <c r="I35" s="24">
        <v>890.9</v>
      </c>
      <c r="J35" s="24" t="s">
        <v>13</v>
      </c>
    </row>
    <row r="36" spans="1:10">
      <c r="A36" s="24">
        <v>1985</v>
      </c>
      <c r="B36" s="24">
        <v>400</v>
      </c>
      <c r="C36" s="25">
        <v>500000000</v>
      </c>
      <c r="D36" s="25">
        <v>256</v>
      </c>
      <c r="E36" s="26">
        <v>128000000000</v>
      </c>
      <c r="F36" s="24">
        <v>2.1</v>
      </c>
      <c r="G36" s="24">
        <v>841859</v>
      </c>
      <c r="H36" s="28">
        <v>334000000</v>
      </c>
      <c r="I36" s="24">
        <v>383.2</v>
      </c>
      <c r="J36" s="24" t="s">
        <v>13</v>
      </c>
    </row>
    <row r="37" spans="1:10">
      <c r="A37" s="24">
        <v>1986</v>
      </c>
      <c r="B37" s="24">
        <v>450</v>
      </c>
      <c r="C37" s="25">
        <v>690000000</v>
      </c>
      <c r="D37" s="25">
        <v>175</v>
      </c>
      <c r="E37" s="26">
        <v>121000000000</v>
      </c>
      <c r="F37" s="24">
        <v>4.88</v>
      </c>
      <c r="G37" s="24">
        <v>2195008</v>
      </c>
      <c r="H37" s="28">
        <v>599000000</v>
      </c>
      <c r="I37" s="24">
        <v>201.5</v>
      </c>
      <c r="J37" s="24" t="s">
        <v>13</v>
      </c>
    </row>
    <row r="38" spans="1:10">
      <c r="A38" s="24">
        <v>1986</v>
      </c>
      <c r="B38" s="24">
        <v>450</v>
      </c>
      <c r="C38" s="25">
        <v>690000000</v>
      </c>
      <c r="D38" s="25">
        <v>175</v>
      </c>
      <c r="E38" s="26">
        <v>121000000000</v>
      </c>
      <c r="F38" s="24">
        <v>4.88</v>
      </c>
      <c r="G38" s="24">
        <v>2195008</v>
      </c>
      <c r="H38" s="28">
        <v>599000000</v>
      </c>
      <c r="I38" s="24">
        <v>201.5</v>
      </c>
      <c r="J38" s="24" t="s">
        <v>13</v>
      </c>
    </row>
    <row r="39" spans="1:10">
      <c r="A39" s="24">
        <v>1987</v>
      </c>
      <c r="B39" s="24">
        <v>500</v>
      </c>
      <c r="C39" s="25">
        <v>1200000000</v>
      </c>
      <c r="D39" s="25">
        <v>1080</v>
      </c>
      <c r="E39" s="26">
        <v>1300000000000</v>
      </c>
      <c r="F39" s="24">
        <v>4.9800000000000004</v>
      </c>
      <c r="G39" s="24">
        <v>2489021</v>
      </c>
      <c r="H39" s="28">
        <v>2340000000</v>
      </c>
      <c r="I39" s="24">
        <v>554.20000000000005</v>
      </c>
      <c r="J39" s="24" t="s">
        <v>13</v>
      </c>
    </row>
    <row r="40" spans="1:10">
      <c r="A40" s="24">
        <v>1987</v>
      </c>
      <c r="B40" s="24">
        <v>500</v>
      </c>
      <c r="C40" s="25">
        <v>1600000000</v>
      </c>
      <c r="D40" s="25">
        <v>794</v>
      </c>
      <c r="E40" s="26">
        <v>1270000000000</v>
      </c>
      <c r="F40" s="24">
        <v>4.9800000000000004</v>
      </c>
      <c r="G40" s="24">
        <v>2489021</v>
      </c>
      <c r="H40" s="28">
        <v>1980000000</v>
      </c>
      <c r="I40" s="24">
        <v>642.79999999999995</v>
      </c>
      <c r="J40" s="24" t="s">
        <v>13</v>
      </c>
    </row>
    <row r="41" spans="1:10">
      <c r="A41" s="24">
        <v>1987</v>
      </c>
      <c r="B41" s="24">
        <v>500</v>
      </c>
      <c r="C41" s="25">
        <v>1000000000</v>
      </c>
      <c r="D41" s="25">
        <v>1000</v>
      </c>
      <c r="E41" s="26">
        <v>1000000000000</v>
      </c>
      <c r="F41" s="24">
        <v>4.9800000000000004</v>
      </c>
      <c r="G41" s="24">
        <v>2489021</v>
      </c>
      <c r="H41" s="28">
        <v>2090000000</v>
      </c>
      <c r="I41" s="24">
        <v>478.3</v>
      </c>
      <c r="J41" s="24" t="s">
        <v>13</v>
      </c>
    </row>
    <row r="42" spans="1:10">
      <c r="A42" s="24">
        <v>1987</v>
      </c>
      <c r="B42" s="24">
        <v>600</v>
      </c>
      <c r="C42" s="25">
        <v>3150000000</v>
      </c>
      <c r="D42" s="25">
        <v>785</v>
      </c>
      <c r="E42" s="26">
        <v>2470000000000</v>
      </c>
      <c r="F42" s="24">
        <v>4.9800000000000004</v>
      </c>
      <c r="G42" s="24">
        <v>2986825</v>
      </c>
      <c r="H42" s="28">
        <v>2320000000</v>
      </c>
      <c r="I42" s="24">
        <v>1065.3</v>
      </c>
      <c r="J42" s="24" t="s">
        <v>15</v>
      </c>
    </row>
    <row r="43" spans="1:10">
      <c r="A43" s="24">
        <v>1988</v>
      </c>
      <c r="B43" s="24" t="s">
        <v>16</v>
      </c>
      <c r="C43" s="25">
        <v>7600</v>
      </c>
      <c r="D43" s="25">
        <v>6.4999999999999997E-4</v>
      </c>
      <c r="E43" s="26">
        <v>4.9400000000000004</v>
      </c>
      <c r="F43" s="24" t="s">
        <v>16</v>
      </c>
      <c r="G43" s="24" t="s">
        <v>16</v>
      </c>
      <c r="H43" s="24" t="s">
        <v>16</v>
      </c>
      <c r="I43" s="24" t="s">
        <v>16</v>
      </c>
      <c r="J43" s="24" t="s">
        <v>49</v>
      </c>
    </row>
    <row r="44" spans="1:10">
      <c r="A44" s="24">
        <v>1988</v>
      </c>
      <c r="B44" s="24" t="s">
        <v>16</v>
      </c>
      <c r="C44" s="25">
        <v>3200</v>
      </c>
      <c r="D44" s="25">
        <v>1.9599999999999999E-3</v>
      </c>
      <c r="E44" s="26">
        <v>6.29</v>
      </c>
      <c r="F44" s="24" t="s">
        <v>16</v>
      </c>
      <c r="G44" s="24" t="s">
        <v>16</v>
      </c>
      <c r="H44" s="24" t="s">
        <v>16</v>
      </c>
      <c r="I44" s="24" t="s">
        <v>16</v>
      </c>
      <c r="J44" s="24" t="s">
        <v>50</v>
      </c>
    </row>
    <row r="45" spans="1:10">
      <c r="A45" s="24">
        <v>1988</v>
      </c>
      <c r="B45" s="24" t="s">
        <v>16</v>
      </c>
      <c r="C45" s="25">
        <v>11900</v>
      </c>
      <c r="D45" s="25">
        <v>4.3200000000000001E-3</v>
      </c>
      <c r="E45" s="26">
        <v>51.5</v>
      </c>
      <c r="F45" s="24" t="s">
        <v>16</v>
      </c>
      <c r="G45" s="24" t="s">
        <v>16</v>
      </c>
      <c r="H45" s="24" t="s">
        <v>16</v>
      </c>
      <c r="I45" s="24" t="s">
        <v>16</v>
      </c>
      <c r="J45" s="24" t="s">
        <v>51</v>
      </c>
    </row>
    <row r="46" spans="1:10">
      <c r="A46" s="24">
        <v>1989</v>
      </c>
      <c r="B46" s="24">
        <v>364</v>
      </c>
      <c r="C46" s="25">
        <v>1600000000</v>
      </c>
      <c r="D46" s="25">
        <v>400</v>
      </c>
      <c r="E46" s="26">
        <v>640000000000</v>
      </c>
      <c r="F46" s="24">
        <v>3.86</v>
      </c>
      <c r="G46" s="24">
        <v>1405065</v>
      </c>
      <c r="H46" s="28">
        <v>731000000</v>
      </c>
      <c r="I46" s="24">
        <v>876</v>
      </c>
      <c r="J46" s="24" t="s">
        <v>13</v>
      </c>
    </row>
    <row r="47" spans="1:10">
      <c r="A47" s="24">
        <v>1990</v>
      </c>
      <c r="B47" s="24">
        <v>450</v>
      </c>
      <c r="C47" s="25">
        <v>2000000000</v>
      </c>
      <c r="D47" s="25">
        <v>1480</v>
      </c>
      <c r="E47" s="26">
        <v>2960000000000</v>
      </c>
      <c r="F47" s="24" t="s">
        <v>16</v>
      </c>
      <c r="G47" s="24" t="s">
        <v>16</v>
      </c>
      <c r="H47" s="24" t="s">
        <v>16</v>
      </c>
      <c r="I47" s="24" t="s">
        <v>16</v>
      </c>
      <c r="J47" s="24" t="s">
        <v>15</v>
      </c>
    </row>
    <row r="48" spans="1:10">
      <c r="A48" s="24">
        <v>1990</v>
      </c>
      <c r="B48" s="24">
        <v>500</v>
      </c>
      <c r="C48" s="25">
        <v>1500000000</v>
      </c>
      <c r="D48" s="25">
        <v>814</v>
      </c>
      <c r="E48" s="26">
        <v>1220000000000</v>
      </c>
      <c r="F48" s="24" t="s">
        <v>16</v>
      </c>
      <c r="G48" s="24" t="s">
        <v>16</v>
      </c>
      <c r="H48" s="24" t="s">
        <v>16</v>
      </c>
      <c r="I48" s="24" t="s">
        <v>16</v>
      </c>
      <c r="J48" s="24" t="s">
        <v>15</v>
      </c>
    </row>
    <row r="49" spans="1:10">
      <c r="A49" s="24">
        <v>1991</v>
      </c>
      <c r="B49" s="24">
        <v>500</v>
      </c>
      <c r="C49" s="25">
        <v>1200000000</v>
      </c>
      <c r="D49" s="25">
        <v>1050</v>
      </c>
      <c r="E49" s="26">
        <v>1250000000000</v>
      </c>
      <c r="F49" s="24" t="s">
        <v>16</v>
      </c>
      <c r="G49" s="24" t="s">
        <v>16</v>
      </c>
      <c r="H49" s="24" t="s">
        <v>16</v>
      </c>
      <c r="I49" s="24" t="s">
        <v>16</v>
      </c>
      <c r="J49" s="24" t="s">
        <v>17</v>
      </c>
    </row>
    <row r="50" spans="1:10">
      <c r="A50" s="24">
        <v>1992</v>
      </c>
      <c r="B50" s="24">
        <v>500</v>
      </c>
      <c r="C50" s="25">
        <v>2000000000</v>
      </c>
      <c r="D50" s="25">
        <v>930</v>
      </c>
      <c r="E50" s="26">
        <v>1860000000000</v>
      </c>
      <c r="F50" s="24">
        <v>2.97</v>
      </c>
      <c r="G50" s="24">
        <v>1487019</v>
      </c>
      <c r="H50" s="28">
        <v>1200000000</v>
      </c>
      <c r="I50" s="24">
        <v>1545.9</v>
      </c>
      <c r="J50" s="24" t="s">
        <v>13</v>
      </c>
    </row>
    <row r="51" spans="1:10">
      <c r="A51" s="24">
        <v>1994</v>
      </c>
      <c r="B51" s="24">
        <v>450</v>
      </c>
      <c r="C51" s="25">
        <v>600000000</v>
      </c>
      <c r="D51" s="25">
        <v>250</v>
      </c>
      <c r="E51" s="26">
        <v>150000000000</v>
      </c>
      <c r="F51" s="24">
        <v>0.56999999999999995</v>
      </c>
      <c r="G51" s="24">
        <v>257982</v>
      </c>
      <c r="H51" s="28">
        <v>106000000</v>
      </c>
      <c r="I51" s="24">
        <v>1409.5</v>
      </c>
      <c r="J51" s="24" t="s">
        <v>15</v>
      </c>
    </row>
    <row r="52" spans="1:10">
      <c r="A52" s="24">
        <v>1997</v>
      </c>
      <c r="B52" s="24" t="s">
        <v>16</v>
      </c>
      <c r="C52" s="25">
        <v>8870</v>
      </c>
      <c r="D52" s="25">
        <v>6.4999999999999997E-4</v>
      </c>
      <c r="E52" s="26">
        <v>5.76</v>
      </c>
      <c r="F52" s="24" t="s">
        <v>16</v>
      </c>
      <c r="G52" s="24" t="s">
        <v>16</v>
      </c>
      <c r="H52" s="24" t="s">
        <v>16</v>
      </c>
      <c r="I52" s="24" t="s">
        <v>16</v>
      </c>
      <c r="J52" s="24" t="s">
        <v>52</v>
      </c>
    </row>
    <row r="53" spans="1:10">
      <c r="A53" s="24">
        <v>1997</v>
      </c>
      <c r="B53" s="24" t="s">
        <v>16</v>
      </c>
      <c r="C53" s="25">
        <v>3350</v>
      </c>
      <c r="D53" s="25">
        <v>1.9599999999999999E-3</v>
      </c>
      <c r="E53" s="26">
        <v>6.58</v>
      </c>
      <c r="F53" s="24" t="s">
        <v>16</v>
      </c>
      <c r="G53" s="24" t="s">
        <v>16</v>
      </c>
      <c r="H53" s="24" t="s">
        <v>16</v>
      </c>
      <c r="I53" s="24" t="s">
        <v>16</v>
      </c>
      <c r="J53" s="24" t="s">
        <v>53</v>
      </c>
    </row>
    <row r="54" spans="1:10">
      <c r="A54" s="24">
        <v>1997</v>
      </c>
      <c r="B54" s="24" t="s">
        <v>16</v>
      </c>
      <c r="C54" s="25">
        <v>11900</v>
      </c>
      <c r="D54" s="25">
        <v>4.3200000000000001E-3</v>
      </c>
      <c r="E54" s="26">
        <v>51.5</v>
      </c>
      <c r="F54" s="24" t="s">
        <v>16</v>
      </c>
      <c r="G54" s="24" t="s">
        <v>16</v>
      </c>
      <c r="H54" s="24" t="s">
        <v>16</v>
      </c>
      <c r="I54" s="24" t="s">
        <v>16</v>
      </c>
      <c r="J54" s="24" t="s">
        <v>54</v>
      </c>
    </row>
    <row r="55" spans="1:10">
      <c r="A55" s="24">
        <v>2000</v>
      </c>
      <c r="B55" s="24">
        <v>450</v>
      </c>
      <c r="C55" s="25">
        <v>600000000</v>
      </c>
      <c r="D55" s="25">
        <v>260</v>
      </c>
      <c r="E55" s="26">
        <v>156000000000</v>
      </c>
      <c r="F55" s="24">
        <v>1.82</v>
      </c>
      <c r="G55" s="24">
        <v>821102</v>
      </c>
      <c r="H55" s="28">
        <v>352000000</v>
      </c>
      <c r="I55" s="24">
        <v>442.9</v>
      </c>
      <c r="J55" s="24" t="s">
        <v>18</v>
      </c>
    </row>
    <row r="56" spans="1:10" s="14" customFormat="1">
      <c r="A56" s="5">
        <v>2000</v>
      </c>
      <c r="B56" s="5" t="s">
        <v>16</v>
      </c>
      <c r="C56" s="26">
        <v>8870</v>
      </c>
      <c r="D56" s="26">
        <v>6.4999999999999997E-4</v>
      </c>
      <c r="E56" s="26">
        <v>5.76</v>
      </c>
      <c r="F56" s="5">
        <v>15.73</v>
      </c>
      <c r="G56" s="5">
        <v>7864271</v>
      </c>
      <c r="H56" s="5">
        <v>1443723032</v>
      </c>
      <c r="I56" s="5">
        <v>92.5</v>
      </c>
      <c r="J56" s="5" t="s">
        <v>55</v>
      </c>
    </row>
  </sheetData>
  <mergeCells count="6">
    <mergeCell ref="J1:J3"/>
    <mergeCell ref="A1:A3"/>
    <mergeCell ref="B1:B2"/>
    <mergeCell ref="C1:C2"/>
    <mergeCell ref="E1:E2"/>
    <mergeCell ref="F1:F2"/>
  </mergeCells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PRM_Summary</vt:lpstr>
      <vt:lpstr>PRM70ND</vt:lpstr>
      <vt:lpstr>PRMallND</vt:lpstr>
      <vt:lpstr>PRM70all</vt:lpstr>
      <vt:lpstr>PRMallall</vt:lpstr>
      <vt:lpstr>rawdata</vt:lpstr>
      <vt:lpstr>sourcedata_dc</vt:lpstr>
      <vt:lpstr>sourcedata_ac_dc</vt:lpstr>
      <vt:lpstr>ener_transport_data_orig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2013-11-14T00:02:21Z</dcterms:created>
  <dcterms:modified xsi:type="dcterms:W3CDTF">2013-11-18T16:13:22Z</dcterms:modified>
</cp:coreProperties>
</file>