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40" yWindow="40" windowWidth="18860" windowHeight="1112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w_lit_comb_engines_orig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4" l="1"/>
  <c r="E11" i="4"/>
  <c r="E13" i="4"/>
  <c r="E13" i="8"/>
  <c r="B11" i="4"/>
  <c r="E12" i="8"/>
  <c r="B12" i="4"/>
  <c r="E11" i="8"/>
  <c r="B10" i="4"/>
  <c r="E10" i="8"/>
  <c r="B9" i="4"/>
  <c r="E9" i="8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E5" i="8"/>
  <c r="H17" i="4"/>
  <c r="H18" i="4"/>
  <c r="H19" i="4"/>
  <c r="H22" i="4"/>
  <c r="H21" i="4"/>
  <c r="H24" i="4"/>
  <c r="H20" i="4"/>
  <c r="H23" i="4"/>
  <c r="H25" i="4"/>
  <c r="H26" i="4"/>
  <c r="E6" i="8"/>
  <c r="E7" i="8"/>
  <c r="G1" i="4"/>
  <c r="E2" i="8"/>
  <c r="E8" i="8"/>
  <c r="G4" i="4"/>
  <c r="H1" i="4"/>
  <c r="E4" i="8"/>
  <c r="B14" i="4"/>
  <c r="E3" i="8"/>
  <c r="E21" i="6"/>
  <c r="E20" i="6"/>
  <c r="E22" i="6"/>
  <c r="D13" i="8"/>
  <c r="B20" i="6"/>
  <c r="D12" i="8"/>
  <c r="B21" i="6"/>
  <c r="D11" i="8"/>
  <c r="B19" i="6"/>
  <c r="D10" i="8"/>
  <c r="B18" i="6"/>
  <c r="D9" i="8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D5" i="8"/>
  <c r="H17" i="6"/>
  <c r="H18" i="6"/>
  <c r="H19" i="6"/>
  <c r="H22" i="6"/>
  <c r="H21" i="6"/>
  <c r="H24" i="6"/>
  <c r="H20" i="6"/>
  <c r="H23" i="6"/>
  <c r="H25" i="6"/>
  <c r="H26" i="6"/>
  <c r="D6" i="8"/>
  <c r="D7" i="8"/>
  <c r="G1" i="6"/>
  <c r="D2" i="8"/>
  <c r="D8" i="8"/>
  <c r="G4" i="6"/>
  <c r="H1" i="6"/>
  <c r="D4" i="8"/>
  <c r="B23" i="6"/>
  <c r="D3" i="8"/>
  <c r="E17" i="5"/>
  <c r="E16" i="5"/>
  <c r="E18" i="5"/>
  <c r="C13" i="8"/>
  <c r="B16" i="5"/>
  <c r="C12" i="8"/>
  <c r="B17" i="5"/>
  <c r="C11" i="8"/>
  <c r="B15" i="5"/>
  <c r="C10" i="8"/>
  <c r="B14" i="5"/>
  <c r="C9" i="8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C5" i="8"/>
  <c r="H17" i="5"/>
  <c r="H18" i="5"/>
  <c r="H19" i="5"/>
  <c r="H22" i="5"/>
  <c r="H21" i="5"/>
  <c r="H24" i="5"/>
  <c r="H20" i="5"/>
  <c r="H23" i="5"/>
  <c r="H25" i="5"/>
  <c r="H26" i="5"/>
  <c r="C6" i="8"/>
  <c r="C7" i="8"/>
  <c r="G1" i="5"/>
  <c r="C2" i="8"/>
  <c r="C8" i="8"/>
  <c r="G4" i="5"/>
  <c r="H1" i="5"/>
  <c r="C4" i="8"/>
  <c r="B19" i="5"/>
  <c r="C3" i="8"/>
  <c r="E27" i="7"/>
  <c r="E26" i="7"/>
  <c r="E28" i="7"/>
  <c r="B13" i="8"/>
  <c r="B26" i="7"/>
  <c r="B12" i="8"/>
  <c r="B27" i="7"/>
  <c r="B11" i="8"/>
  <c r="B25" i="7"/>
  <c r="B10" i="8"/>
  <c r="B24" i="7"/>
  <c r="B9" i="8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B5" i="8"/>
  <c r="H17" i="7"/>
  <c r="H18" i="7"/>
  <c r="H19" i="7"/>
  <c r="H22" i="7"/>
  <c r="H21" i="7"/>
  <c r="H24" i="7"/>
  <c r="H20" i="7"/>
  <c r="H23" i="7"/>
  <c r="H25" i="7"/>
  <c r="H26" i="7"/>
  <c r="B6" i="8"/>
  <c r="B7" i="8"/>
  <c r="G1" i="7"/>
  <c r="B2" i="8"/>
  <c r="B8" i="8"/>
  <c r="G4" i="7"/>
  <c r="H1" i="7"/>
  <c r="B4" i="8"/>
  <c r="B29" i="7"/>
  <c r="B3" i="8"/>
  <c r="F27" i="7"/>
  <c r="F26" i="7"/>
  <c r="F28" i="7"/>
  <c r="F25" i="7"/>
  <c r="F24" i="7"/>
  <c r="E25" i="7"/>
  <c r="E24" i="7"/>
  <c r="D27" i="7"/>
  <c r="D26" i="7"/>
  <c r="D28" i="7"/>
  <c r="D25" i="7"/>
  <c r="D24" i="7"/>
  <c r="C27" i="7"/>
  <c r="C26" i="7"/>
  <c r="C28" i="7"/>
  <c r="C25" i="7"/>
  <c r="C24" i="7"/>
  <c r="B28" i="7"/>
  <c r="CM2" i="7" a="1"/>
  <c r="CM2" i="7"/>
  <c r="CN5" i="7"/>
  <c r="CN17" i="7"/>
  <c r="CM3" i="7"/>
  <c r="CN18" i="7"/>
  <c r="CN19" i="7"/>
  <c r="CN22" i="7"/>
  <c r="CN21" i="7"/>
  <c r="CN24" i="7"/>
  <c r="CN20" i="7"/>
  <c r="CN23" i="7"/>
  <c r="CN25" i="7"/>
  <c r="CN26" i="7"/>
  <c r="CN7" i="7"/>
  <c r="CN8" i="7"/>
  <c r="CN9" i="7"/>
  <c r="CN12" i="7"/>
  <c r="CN11" i="7"/>
  <c r="CN14" i="7"/>
  <c r="CN10" i="7"/>
  <c r="CN13" i="7"/>
  <c r="CN15" i="7"/>
  <c r="CN16" i="7"/>
  <c r="CQ2" i="7" a="1"/>
  <c r="CQ4" i="7"/>
  <c r="CR1" i="7"/>
  <c r="CQ2" i="7"/>
  <c r="CQ1" i="7"/>
  <c r="CR2" i="7"/>
  <c r="CQ3" i="7"/>
  <c r="CR3" i="7"/>
  <c r="CR4" i="7"/>
  <c r="CQ5" i="7"/>
  <c r="CR5" i="7"/>
  <c r="CQ6" i="7"/>
  <c r="CR6" i="7"/>
  <c r="CI2" i="7" a="1"/>
  <c r="CI2" i="7"/>
  <c r="CJ5" i="7"/>
  <c r="CJ17" i="7"/>
  <c r="CI3" i="7"/>
  <c r="CJ18" i="7"/>
  <c r="CJ19" i="7"/>
  <c r="CJ22" i="7"/>
  <c r="CJ21" i="7"/>
  <c r="CJ24" i="7"/>
  <c r="CJ20" i="7"/>
  <c r="CJ23" i="7"/>
  <c r="CJ25" i="7"/>
  <c r="CJ26" i="7"/>
  <c r="CJ7" i="7"/>
  <c r="CJ8" i="7"/>
  <c r="CJ9" i="7"/>
  <c r="CJ12" i="7"/>
  <c r="CJ11" i="7"/>
  <c r="CJ14" i="7"/>
  <c r="CJ10" i="7"/>
  <c r="CJ13" i="7"/>
  <c r="CJ15" i="7"/>
  <c r="CJ16" i="7"/>
  <c r="CM4" i="7"/>
  <c r="CN1" i="7"/>
  <c r="CM1" i="7"/>
  <c r="CN2" i="7"/>
  <c r="CN3" i="7"/>
  <c r="CN4" i="7"/>
  <c r="CM5" i="7"/>
  <c r="CM6" i="7"/>
  <c r="CN6" i="7"/>
  <c r="CE2" i="7" a="1"/>
  <c r="CE2" i="7"/>
  <c r="CF5" i="7"/>
  <c r="CF17" i="7"/>
  <c r="CE3" i="7"/>
  <c r="CF18" i="7"/>
  <c r="CF19" i="7"/>
  <c r="CF22" i="7"/>
  <c r="CF21" i="7"/>
  <c r="CF24" i="7"/>
  <c r="CF20" i="7"/>
  <c r="CF23" i="7"/>
  <c r="CF25" i="7"/>
  <c r="CF26" i="7"/>
  <c r="CF7" i="7"/>
  <c r="CF8" i="7"/>
  <c r="CF9" i="7"/>
  <c r="CF12" i="7"/>
  <c r="CF11" i="7"/>
  <c r="CF14" i="7"/>
  <c r="CF10" i="7"/>
  <c r="CF13" i="7"/>
  <c r="CF15" i="7"/>
  <c r="CF16" i="7"/>
  <c r="CI4" i="7"/>
  <c r="CJ1" i="7"/>
  <c r="CI1" i="7"/>
  <c r="CJ2" i="7"/>
  <c r="CJ3" i="7"/>
  <c r="CJ4" i="7"/>
  <c r="CI5" i="7"/>
  <c r="CI6" i="7"/>
  <c r="CJ6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4" i="7"/>
  <c r="CF1" i="7"/>
  <c r="CE1" i="7"/>
  <c r="CF2" i="7"/>
  <c r="CF3" i="7"/>
  <c r="CF4" i="7"/>
  <c r="CE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1" i="6"/>
  <c r="F20" i="6"/>
  <c r="F22" i="6"/>
  <c r="F19" i="6"/>
  <c r="F18" i="6"/>
  <c r="E19" i="6"/>
  <c r="E18" i="6"/>
  <c r="D21" i="6"/>
  <c r="D20" i="6"/>
  <c r="D22" i="6"/>
  <c r="D19" i="6"/>
  <c r="D18" i="6"/>
  <c r="C21" i="6"/>
  <c r="C20" i="6"/>
  <c r="C22" i="6"/>
  <c r="C19" i="6"/>
  <c r="C18" i="6"/>
  <c r="B22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2" i="6" a="1"/>
  <c r="BS4" i="6"/>
  <c r="BT1" i="6"/>
  <c r="BS2" i="6"/>
  <c r="BS1" i="6"/>
  <c r="BT2" i="6"/>
  <c r="BS3" i="6"/>
  <c r="BT3" i="6"/>
  <c r="BT4" i="6"/>
  <c r="BS5" i="6"/>
  <c r="BT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7" i="5"/>
  <c r="F16" i="5"/>
  <c r="F18" i="5"/>
  <c r="F15" i="5"/>
  <c r="F14" i="5"/>
  <c r="E15" i="5"/>
  <c r="E14" i="5"/>
  <c r="D17" i="5"/>
  <c r="D16" i="5"/>
  <c r="D18" i="5"/>
  <c r="D15" i="5"/>
  <c r="D14" i="5"/>
  <c r="C17" i="5"/>
  <c r="C16" i="5"/>
  <c r="C18" i="5"/>
  <c r="C15" i="5"/>
  <c r="C14" i="5"/>
  <c r="B18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2" i="5" a="1"/>
  <c r="BC4" i="5"/>
  <c r="BD1" i="5"/>
  <c r="BC2" i="5"/>
  <c r="BC1" i="5"/>
  <c r="BD2" i="5"/>
  <c r="BC3" i="5"/>
  <c r="BD3" i="5"/>
  <c r="BD4" i="5"/>
  <c r="BC5" i="5"/>
  <c r="BD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2" i="4"/>
  <c r="F11" i="4"/>
  <c r="F13" i="4"/>
  <c r="F10" i="4"/>
  <c r="F9" i="4"/>
  <c r="E10" i="4"/>
  <c r="E9" i="4"/>
  <c r="D12" i="4"/>
  <c r="D11" i="4"/>
  <c r="D13" i="4"/>
  <c r="D10" i="4"/>
  <c r="D9" i="4"/>
  <c r="C12" i="4"/>
  <c r="C11" i="4"/>
  <c r="C13" i="4"/>
  <c r="C10" i="4"/>
  <c r="C9" i="4"/>
  <c r="B13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2" i="4" a="1"/>
  <c r="AI4" i="4"/>
  <c r="AJ1" i="4"/>
  <c r="AI2" i="4"/>
  <c r="AI1" i="4"/>
  <c r="AJ2" i="4"/>
  <c r="AI3" i="4"/>
  <c r="AJ3" i="4"/>
  <c r="AJ4" i="4"/>
  <c r="AI5" i="4"/>
  <c r="AJ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E14" i="1"/>
  <c r="H2" i="1"/>
  <c r="H5" i="1"/>
  <c r="E8" i="1"/>
  <c r="F8" i="1"/>
  <c r="E9" i="1"/>
  <c r="F9" i="1"/>
  <c r="E10" i="1"/>
  <c r="F10" i="1"/>
  <c r="E11" i="1"/>
  <c r="F11" i="1"/>
  <c r="E12" i="1"/>
  <c r="E13" i="1"/>
  <c r="E15" i="1"/>
  <c r="E16" i="1"/>
  <c r="E17" i="1"/>
  <c r="F17" i="1"/>
  <c r="E18" i="1"/>
  <c r="F18" i="1"/>
  <c r="E19" i="1"/>
  <c r="F19" i="1"/>
  <c r="E20" i="1"/>
  <c r="E21" i="1"/>
  <c r="E22" i="1"/>
  <c r="F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6" i="1"/>
  <c r="E37" i="1"/>
  <c r="F37" i="1"/>
  <c r="E38" i="1"/>
  <c r="F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F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F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F108" i="1"/>
</calcChain>
</file>

<file path=xl/sharedStrings.xml><?xml version="1.0" encoding="utf-8"?>
<sst xmlns="http://schemas.openxmlformats.org/spreadsheetml/2006/main" count="1350" uniqueCount="68">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</sst>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9" fontId="12" fillId="0" borderId="0" applyFont="0" applyFill="0" applyBorder="0" applyAlignment="0" applyProtection="0"/>
    <xf numFmtId="0" fontId="13" fillId="5" borderId="3" applyNumberFormat="0" applyAlignment="0" applyProtection="0"/>
    <xf numFmtId="0" fontId="14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14" fontId="0" fillId="0" borderId="0" xfId="0" applyNumberFormat="1"/>
    <xf numFmtId="0" fontId="13" fillId="5" borderId="3" xfId="2"/>
    <xf numFmtId="0" fontId="14" fillId="6" borderId="4" xfId="3"/>
    <xf numFmtId="164" fontId="13" fillId="5" borderId="3" xfId="2" applyNumberFormat="1"/>
    <xf numFmtId="2" fontId="14" fillId="6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6">
    <cellStyle name="Calculation" xfId="2" builtinId="22"/>
    <cellStyle name="Check Cell" xfId="3" builtinId="23"/>
    <cellStyle name="Followed Hyperlink" xfId="5" builtinId="9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w_lit_comb_engines_orig!$E$8:$E$108</c:f>
              <c:numCache>
                <c:formatCode>General</c:formatCode>
                <c:ptCount val="101"/>
                <c:pt idx="0">
                  <c:v>1888.0</c:v>
                </c:pt>
                <c:pt idx="1">
                  <c:v>1890.0</c:v>
                </c:pt>
                <c:pt idx="2">
                  <c:v>1891.0</c:v>
                </c:pt>
                <c:pt idx="3">
                  <c:v>1895.0</c:v>
                </c:pt>
                <c:pt idx="4">
                  <c:v>1896.0</c:v>
                </c:pt>
                <c:pt idx="5">
                  <c:v>1898.0</c:v>
                </c:pt>
                <c:pt idx="6">
                  <c:v>1899.0</c:v>
                </c:pt>
                <c:pt idx="7">
                  <c:v>1900.0</c:v>
                </c:pt>
                <c:pt idx="8">
                  <c:v>1901.0</c:v>
                </c:pt>
                <c:pt idx="9">
                  <c:v>1904.0</c:v>
                </c:pt>
                <c:pt idx="10">
                  <c:v>1905.0</c:v>
                </c:pt>
                <c:pt idx="11">
                  <c:v>1907.0</c:v>
                </c:pt>
                <c:pt idx="12">
                  <c:v>1908.0</c:v>
                </c:pt>
                <c:pt idx="13">
                  <c:v>1909.0</c:v>
                </c:pt>
                <c:pt idx="14">
                  <c:v>1910.0</c:v>
                </c:pt>
                <c:pt idx="15">
                  <c:v>1911.0</c:v>
                </c:pt>
                <c:pt idx="16">
                  <c:v>1912.0</c:v>
                </c:pt>
                <c:pt idx="17">
                  <c:v>1913.0</c:v>
                </c:pt>
                <c:pt idx="18">
                  <c:v>1914.0</c:v>
                </c:pt>
                <c:pt idx="19">
                  <c:v>1915.0</c:v>
                </c:pt>
                <c:pt idx="20">
                  <c:v>1916.0</c:v>
                </c:pt>
                <c:pt idx="21">
                  <c:v>1917.0</c:v>
                </c:pt>
                <c:pt idx="22">
                  <c:v>1918.0</c:v>
                </c:pt>
                <c:pt idx="23">
                  <c:v>1919.0</c:v>
                </c:pt>
                <c:pt idx="24">
                  <c:v>1922.0</c:v>
                </c:pt>
                <c:pt idx="25">
                  <c:v>1924.0</c:v>
                </c:pt>
                <c:pt idx="26">
                  <c:v>1925.0</c:v>
                </c:pt>
                <c:pt idx="27">
                  <c:v>1926.0</c:v>
                </c:pt>
                <c:pt idx="28">
                  <c:v>1927.0</c:v>
                </c:pt>
                <c:pt idx="29">
                  <c:v>1928.0</c:v>
                </c:pt>
                <c:pt idx="30">
                  <c:v>1930.0</c:v>
                </c:pt>
                <c:pt idx="31">
                  <c:v>1931.0</c:v>
                </c:pt>
                <c:pt idx="32">
                  <c:v>1932.0</c:v>
                </c:pt>
                <c:pt idx="33">
                  <c:v>1933.0</c:v>
                </c:pt>
                <c:pt idx="34">
                  <c:v>1934.0</c:v>
                </c:pt>
                <c:pt idx="35">
                  <c:v>1935.0</c:v>
                </c:pt>
                <c:pt idx="36">
                  <c:v>1936.0</c:v>
                </c:pt>
                <c:pt idx="37">
                  <c:v>1937.0</c:v>
                </c:pt>
                <c:pt idx="38">
                  <c:v>1938.0</c:v>
                </c:pt>
                <c:pt idx="39">
                  <c:v>1939.0</c:v>
                </c:pt>
                <c:pt idx="40">
                  <c:v>1940.0</c:v>
                </c:pt>
                <c:pt idx="41">
                  <c:v>1941.0</c:v>
                </c:pt>
                <c:pt idx="42">
                  <c:v>1942.0</c:v>
                </c:pt>
                <c:pt idx="43">
                  <c:v>1943.0</c:v>
                </c:pt>
                <c:pt idx="44">
                  <c:v>1944.0</c:v>
                </c:pt>
                <c:pt idx="45">
                  <c:v>1945.0</c:v>
                </c:pt>
                <c:pt idx="46">
                  <c:v>1946.0</c:v>
                </c:pt>
                <c:pt idx="47">
                  <c:v>1947.0</c:v>
                </c:pt>
                <c:pt idx="48">
                  <c:v>1948.0</c:v>
                </c:pt>
                <c:pt idx="49">
                  <c:v>1949.0</c:v>
                </c:pt>
                <c:pt idx="50">
                  <c:v>1950.0</c:v>
                </c:pt>
                <c:pt idx="51">
                  <c:v>1951.0</c:v>
                </c:pt>
                <c:pt idx="52">
                  <c:v>1952.0</c:v>
                </c:pt>
                <c:pt idx="53">
                  <c:v>1953.0</c:v>
                </c:pt>
                <c:pt idx="54">
                  <c:v>1954.0</c:v>
                </c:pt>
                <c:pt idx="55">
                  <c:v>1955.0</c:v>
                </c:pt>
                <c:pt idx="56">
                  <c:v>1956.0</c:v>
                </c:pt>
                <c:pt idx="57">
                  <c:v>1957.0</c:v>
                </c:pt>
                <c:pt idx="58">
                  <c:v>1958.0</c:v>
                </c:pt>
                <c:pt idx="59">
                  <c:v>1959.0</c:v>
                </c:pt>
                <c:pt idx="60">
                  <c:v>1960.0</c:v>
                </c:pt>
                <c:pt idx="61">
                  <c:v>1961.0</c:v>
                </c:pt>
                <c:pt idx="62">
                  <c:v>1962.0</c:v>
                </c:pt>
                <c:pt idx="63">
                  <c:v>1963.0</c:v>
                </c:pt>
                <c:pt idx="64">
                  <c:v>1964.0</c:v>
                </c:pt>
                <c:pt idx="65">
                  <c:v>1965.0</c:v>
                </c:pt>
                <c:pt idx="66">
                  <c:v>1966.0</c:v>
                </c:pt>
                <c:pt idx="67">
                  <c:v>1967.0</c:v>
                </c:pt>
                <c:pt idx="68">
                  <c:v>1968.0</c:v>
                </c:pt>
                <c:pt idx="69">
                  <c:v>1969.0</c:v>
                </c:pt>
                <c:pt idx="70">
                  <c:v>1970.0</c:v>
                </c:pt>
                <c:pt idx="71">
                  <c:v>1971.0</c:v>
                </c:pt>
                <c:pt idx="72">
                  <c:v>1972.0</c:v>
                </c:pt>
                <c:pt idx="73">
                  <c:v>1973.0</c:v>
                </c:pt>
                <c:pt idx="74">
                  <c:v>1974.0</c:v>
                </c:pt>
                <c:pt idx="75">
                  <c:v>1975.0</c:v>
                </c:pt>
                <c:pt idx="76">
                  <c:v>1976.0</c:v>
                </c:pt>
                <c:pt idx="77">
                  <c:v>1977.0</c:v>
                </c:pt>
                <c:pt idx="78">
                  <c:v>1978.0</c:v>
                </c:pt>
                <c:pt idx="79">
                  <c:v>1979.0</c:v>
                </c:pt>
                <c:pt idx="80">
                  <c:v>1980.0</c:v>
                </c:pt>
                <c:pt idx="81">
                  <c:v>1981.0</c:v>
                </c:pt>
                <c:pt idx="82">
                  <c:v>1982.0</c:v>
                </c:pt>
                <c:pt idx="83">
                  <c:v>1983.0</c:v>
                </c:pt>
                <c:pt idx="84">
                  <c:v>1984.0</c:v>
                </c:pt>
                <c:pt idx="85">
                  <c:v>1985.0</c:v>
                </c:pt>
                <c:pt idx="86">
                  <c:v>1986.0</c:v>
                </c:pt>
                <c:pt idx="87">
                  <c:v>1987.0</c:v>
                </c:pt>
                <c:pt idx="88">
                  <c:v>1990.0</c:v>
                </c:pt>
                <c:pt idx="89">
                  <c:v>1991.0</c:v>
                </c:pt>
                <c:pt idx="90">
                  <c:v>1993.0</c:v>
                </c:pt>
                <c:pt idx="91">
                  <c:v>1994.0</c:v>
                </c:pt>
                <c:pt idx="92">
                  <c:v>1995.0</c:v>
                </c:pt>
                <c:pt idx="93">
                  <c:v>1996.0</c:v>
                </c:pt>
                <c:pt idx="94">
                  <c:v>1997.0</c:v>
                </c:pt>
                <c:pt idx="95">
                  <c:v>1998.0</c:v>
                </c:pt>
                <c:pt idx="96">
                  <c:v>1999.0</c:v>
                </c:pt>
                <c:pt idx="97">
                  <c:v>1999.0</c:v>
                </c:pt>
                <c:pt idx="98">
                  <c:v>2000.0</c:v>
                </c:pt>
                <c:pt idx="99">
                  <c:v>2001.0</c:v>
                </c:pt>
                <c:pt idx="100">
                  <c:v>2002.0</c:v>
                </c:pt>
              </c:numCache>
            </c:numRef>
          </c:xVal>
          <c:yVal>
            <c:numRef>
              <c:f>w_lit_comb_engines_orig!$F$8:$F$108</c:f>
              <c:numCache>
                <c:formatCode>General</c:formatCode>
                <c:ptCount val="101"/>
                <c:pt idx="0">
                  <c:v>40.0</c:v>
                </c:pt>
                <c:pt idx="1">
                  <c:v>160.0</c:v>
                </c:pt>
                <c:pt idx="2">
                  <c:v>193.0</c:v>
                </c:pt>
                <c:pt idx="3">
                  <c:v>405.0</c:v>
                </c:pt>
                <c:pt idx="9">
                  <c:v>800.0</c:v>
                </c:pt>
                <c:pt idx="10">
                  <c:v>933.0</c:v>
                </c:pt>
                <c:pt idx="11">
                  <c:v>1164.0</c:v>
                </c:pt>
                <c:pt idx="14">
                  <c:v>2113.0</c:v>
                </c:pt>
                <c:pt idx="28">
                  <c:v>2195.0</c:v>
                </c:pt>
                <c:pt idx="29">
                  <c:v>3167.0</c:v>
                </c:pt>
                <c:pt idx="30">
                  <c:v>3592.0</c:v>
                </c:pt>
                <c:pt idx="43">
                  <c:v>3802.0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833784"/>
        <c:axId val="2135889048"/>
      </c:scatterChart>
      <c:valAx>
        <c:axId val="21358337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5889048"/>
        <c:crosses val="autoZero"/>
        <c:crossBetween val="midCat"/>
      </c:valAx>
      <c:valAx>
        <c:axId val="2135889048"/>
        <c:scaling>
          <c:logBase val="10.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135833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8"/>
                  <c:y val="0.0134142607174103"/>
                </c:manualLayout>
              </c:layout>
              <c:numFmt formatCode="General" sourceLinked="0"/>
            </c:trendlineLbl>
          </c:trendline>
          <c:xVal>
            <c:numRef>
              <c:f>w_lit_comb_engines_orig!$E$8:$E$51</c:f>
              <c:numCache>
                <c:formatCode>General</c:formatCode>
                <c:ptCount val="44"/>
                <c:pt idx="0">
                  <c:v>1888.0</c:v>
                </c:pt>
                <c:pt idx="1">
                  <c:v>1890.0</c:v>
                </c:pt>
                <c:pt idx="2">
                  <c:v>1891.0</c:v>
                </c:pt>
                <c:pt idx="3">
                  <c:v>1895.0</c:v>
                </c:pt>
                <c:pt idx="4">
                  <c:v>1896.0</c:v>
                </c:pt>
                <c:pt idx="5">
                  <c:v>1898.0</c:v>
                </c:pt>
                <c:pt idx="6">
                  <c:v>1899.0</c:v>
                </c:pt>
                <c:pt idx="7">
                  <c:v>1900.0</c:v>
                </c:pt>
                <c:pt idx="8">
                  <c:v>1901.0</c:v>
                </c:pt>
                <c:pt idx="9">
                  <c:v>1904.0</c:v>
                </c:pt>
                <c:pt idx="10">
                  <c:v>1905.0</c:v>
                </c:pt>
                <c:pt idx="11">
                  <c:v>1907.0</c:v>
                </c:pt>
                <c:pt idx="12">
                  <c:v>1908.0</c:v>
                </c:pt>
                <c:pt idx="13">
                  <c:v>1909.0</c:v>
                </c:pt>
                <c:pt idx="14">
                  <c:v>1910.0</c:v>
                </c:pt>
                <c:pt idx="15">
                  <c:v>1911.0</c:v>
                </c:pt>
                <c:pt idx="16">
                  <c:v>1912.0</c:v>
                </c:pt>
                <c:pt idx="17">
                  <c:v>1913.0</c:v>
                </c:pt>
                <c:pt idx="18">
                  <c:v>1914.0</c:v>
                </c:pt>
                <c:pt idx="19">
                  <c:v>1915.0</c:v>
                </c:pt>
                <c:pt idx="20">
                  <c:v>1916.0</c:v>
                </c:pt>
                <c:pt idx="21">
                  <c:v>1917.0</c:v>
                </c:pt>
                <c:pt idx="22">
                  <c:v>1918.0</c:v>
                </c:pt>
                <c:pt idx="23">
                  <c:v>1919.0</c:v>
                </c:pt>
                <c:pt idx="24">
                  <c:v>1922.0</c:v>
                </c:pt>
                <c:pt idx="25">
                  <c:v>1924.0</c:v>
                </c:pt>
                <c:pt idx="26">
                  <c:v>1925.0</c:v>
                </c:pt>
                <c:pt idx="27">
                  <c:v>1926.0</c:v>
                </c:pt>
                <c:pt idx="28">
                  <c:v>1927.0</c:v>
                </c:pt>
                <c:pt idx="29">
                  <c:v>1928.0</c:v>
                </c:pt>
                <c:pt idx="30">
                  <c:v>1930.0</c:v>
                </c:pt>
                <c:pt idx="31">
                  <c:v>1931.0</c:v>
                </c:pt>
                <c:pt idx="32">
                  <c:v>1932.0</c:v>
                </c:pt>
                <c:pt idx="33">
                  <c:v>1933.0</c:v>
                </c:pt>
                <c:pt idx="34">
                  <c:v>1934.0</c:v>
                </c:pt>
                <c:pt idx="35">
                  <c:v>1935.0</c:v>
                </c:pt>
                <c:pt idx="36">
                  <c:v>1936.0</c:v>
                </c:pt>
                <c:pt idx="37">
                  <c:v>1937.0</c:v>
                </c:pt>
                <c:pt idx="38">
                  <c:v>1938.0</c:v>
                </c:pt>
                <c:pt idx="39">
                  <c:v>1939.0</c:v>
                </c:pt>
                <c:pt idx="40">
                  <c:v>1940.0</c:v>
                </c:pt>
                <c:pt idx="41">
                  <c:v>1941.0</c:v>
                </c:pt>
                <c:pt idx="42">
                  <c:v>1942.0</c:v>
                </c:pt>
                <c:pt idx="43">
                  <c:v>1943.0</c:v>
                </c:pt>
              </c:numCache>
            </c:numRef>
          </c:xVal>
          <c:yVal>
            <c:numRef>
              <c:f>w_lit_comb_engines_orig!$F$8:$F$51</c:f>
              <c:numCache>
                <c:formatCode>General</c:formatCode>
                <c:ptCount val="44"/>
                <c:pt idx="0">
                  <c:v>40.0</c:v>
                </c:pt>
                <c:pt idx="1">
                  <c:v>160.0</c:v>
                </c:pt>
                <c:pt idx="2">
                  <c:v>193.0</c:v>
                </c:pt>
                <c:pt idx="3">
                  <c:v>405.0</c:v>
                </c:pt>
                <c:pt idx="9">
                  <c:v>800.0</c:v>
                </c:pt>
                <c:pt idx="10">
                  <c:v>933.0</c:v>
                </c:pt>
                <c:pt idx="11">
                  <c:v>1164.0</c:v>
                </c:pt>
                <c:pt idx="14">
                  <c:v>2113.0</c:v>
                </c:pt>
                <c:pt idx="28">
                  <c:v>2195.0</c:v>
                </c:pt>
                <c:pt idx="29">
                  <c:v>3167.0</c:v>
                </c:pt>
                <c:pt idx="30">
                  <c:v>3592.0</c:v>
                </c:pt>
                <c:pt idx="43">
                  <c:v>3802.0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411192"/>
        <c:axId val="2137413912"/>
      </c:scatterChart>
      <c:valAx>
        <c:axId val="2137411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413912"/>
        <c:crosses val="autoZero"/>
        <c:crossBetween val="midCat"/>
      </c:valAx>
      <c:valAx>
        <c:axId val="213741391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411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5"/>
  <sheetViews>
    <sheetView tabSelected="1" workbookViewId="0">
      <selection sqref="A1:E15"/>
    </sheetView>
  </sheetViews>
  <sheetFormatPr baseColWidth="10" defaultColWidth="8.83203125" defaultRowHeight="14" x14ac:dyDescent="0"/>
  <sheetData>
    <row r="1" spans="1:5"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s="35">
        <f>PRMallall!G1</f>
        <v>4.042912941981331E-2</v>
      </c>
      <c r="C2" s="35">
        <f>PRMallND!G1</f>
        <v>5.4464298827397971E-2</v>
      </c>
      <c r="D2" s="35">
        <f>PRM70all!G1</f>
        <v>1.9265685927861053E-2</v>
      </c>
      <c r="E2" s="35">
        <f>PRM70ND!G1</f>
        <v>2.3383538527467388E-2</v>
      </c>
    </row>
    <row r="3" spans="1:5">
      <c r="A3" t="s">
        <v>51</v>
      </c>
      <c r="B3">
        <f>PRMallall!B29</f>
        <v>22</v>
      </c>
      <c r="C3">
        <f>PRMallND!B19</f>
        <v>12</v>
      </c>
      <c r="D3">
        <f>PRM70all!B23</f>
        <v>16</v>
      </c>
      <c r="E3">
        <f>PRM70ND!B14</f>
        <v>7</v>
      </c>
    </row>
    <row r="4" spans="1:5">
      <c r="A4" t="s">
        <v>25</v>
      </c>
      <c r="B4" s="34">
        <f>PRMallall!H1</f>
        <v>0.58522386604057264</v>
      </c>
      <c r="C4" s="34">
        <f>PRMallND!H1</f>
        <v>0.69458065883387954</v>
      </c>
      <c r="D4" s="34">
        <f>PRM70all!H1</f>
        <v>0.28019633666026572</v>
      </c>
      <c r="E4" s="34">
        <f>PRM70ND!H1</f>
        <v>0.80241965888056177</v>
      </c>
    </row>
    <row r="5" spans="1:5">
      <c r="A5" t="s">
        <v>57</v>
      </c>
      <c r="B5" s="35">
        <f>PRMallall!H16</f>
        <v>1.5591896047895196E-2</v>
      </c>
      <c r="C5" s="35">
        <f>PRMallND!H16</f>
        <v>2.4704108675440171E-2</v>
      </c>
      <c r="D5" s="35">
        <f>PRM70all!H16</f>
        <v>1.777326257019203E-2</v>
      </c>
      <c r="E5" s="35">
        <f>PRM70ND!H16</f>
        <v>1.3427412879152032E-2</v>
      </c>
    </row>
    <row r="6" spans="1:5">
      <c r="A6" t="s">
        <v>58</v>
      </c>
      <c r="B6" s="35">
        <f>PRMallall!H26</f>
        <v>7.4968153724845436E-3</v>
      </c>
      <c r="C6" s="35">
        <f>PRMallND!H26</f>
        <v>1.1384706733493177E-2</v>
      </c>
      <c r="D6" s="35">
        <f>PRM70all!H26</f>
        <v>8.3952427365898471E-3</v>
      </c>
      <c r="E6" s="35">
        <f>PRM70ND!H26</f>
        <v>5.6295954028323311E-3</v>
      </c>
    </row>
    <row r="7" spans="1:5">
      <c r="A7" t="s">
        <v>59</v>
      </c>
      <c r="B7" s="35">
        <f>SUM(B5:B6)/3</f>
        <v>7.6962371401265795E-3</v>
      </c>
      <c r="C7" s="35">
        <f>SUM(C5:C6)/3</f>
        <v>1.2029605136311116E-2</v>
      </c>
      <c r="D7" s="35">
        <f>SUM(D5:D6)/3</f>
        <v>8.722835102260627E-3</v>
      </c>
      <c r="E7" s="35">
        <f>SUM(E5:E6)/3</f>
        <v>6.3523360939947877E-3</v>
      </c>
    </row>
    <row r="8" spans="1:5">
      <c r="A8" t="s">
        <v>60</v>
      </c>
      <c r="B8" s="36">
        <f>B7/B2</f>
        <v>0.19036366230421092</v>
      </c>
      <c r="C8" s="36">
        <f>C7/C2</f>
        <v>0.22087138539016107</v>
      </c>
      <c r="D8" s="36">
        <f>D7/D2</f>
        <v>0.45276535364080173</v>
      </c>
      <c r="E8" s="36">
        <f>E7/E2</f>
        <v>0.27165846120906978</v>
      </c>
    </row>
    <row r="9" spans="1:5">
      <c r="A9" t="s">
        <v>61</v>
      </c>
      <c r="B9" s="35">
        <f>PRMallall!B24</f>
        <v>4.0395939962617207E-2</v>
      </c>
      <c r="C9" s="35">
        <f>PRMallND!B14</f>
        <v>5.5080992688672774E-2</v>
      </c>
      <c r="D9" s="35">
        <f>PRM70all!B18</f>
        <v>1.9271313096355332E-2</v>
      </c>
      <c r="E9" s="35">
        <f>PRM70ND!B9</f>
        <v>2.5055561583205911E-2</v>
      </c>
    </row>
    <row r="10" spans="1:5">
      <c r="A10" t="s">
        <v>62</v>
      </c>
      <c r="B10" s="35">
        <f>PRMallall!B25</f>
        <v>2.4718378335235689E-3</v>
      </c>
      <c r="C10" s="35">
        <f>PRMallND!B15</f>
        <v>7.7512500557186947E-3</v>
      </c>
      <c r="D10" s="35">
        <f>PRM70all!B19</f>
        <v>2.2424900688649747E-3</v>
      </c>
      <c r="E10" s="35">
        <f>PRM70ND!B10</f>
        <v>5.9278167398796981E-3</v>
      </c>
    </row>
    <row r="11" spans="1:5">
      <c r="A11" t="s">
        <v>64</v>
      </c>
      <c r="B11" s="35">
        <f>PRMallall!B27</f>
        <v>4.3800607846897627E-2</v>
      </c>
      <c r="C11" s="35">
        <f>PRMallND!B17</f>
        <v>7.6133907569413378E-2</v>
      </c>
      <c r="D11" s="35">
        <f>PRM70all!B21</f>
        <v>2.2781500717993744E-2</v>
      </c>
      <c r="E11" s="35">
        <f>PRM70ND!B12</f>
        <v>3.8432470161065831E-2</v>
      </c>
    </row>
    <row r="12" spans="1:5">
      <c r="A12" t="s">
        <v>63</v>
      </c>
      <c r="B12" s="35">
        <f>PRMallall!B26</f>
        <v>3.2802089683530856E-2</v>
      </c>
      <c r="C12" s="35">
        <f>PRMallND!B16</f>
        <v>4.3548121833803126E-2</v>
      </c>
      <c r="D12" s="35">
        <f>PRM70all!B20</f>
        <v>1.339774773021497E-2</v>
      </c>
      <c r="E12" s="35">
        <f>PRM70ND!B11</f>
        <v>2.1906978575273621E-2</v>
      </c>
    </row>
    <row r="13" spans="1:5">
      <c r="A13" t="s">
        <v>65</v>
      </c>
      <c r="B13">
        <f>PRMallall!E28</f>
        <v>47</v>
      </c>
      <c r="C13">
        <f>PRMallND!E18</f>
        <v>47</v>
      </c>
      <c r="D13">
        <f>PRM70all!E22</f>
        <v>31</v>
      </c>
      <c r="E13">
        <f>PRM70ND!E13</f>
        <v>31</v>
      </c>
    </row>
    <row r="14" spans="1:5">
      <c r="A14" t="s">
        <v>66</v>
      </c>
    </row>
    <row r="15" spans="1:5">
      <c r="A15" t="s">
        <v>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J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6" ht="16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27">
        <f>LN(G2)</f>
        <v>2.3383538527467388E-2</v>
      </c>
      <c r="H1" s="28">
        <f>G4</f>
        <v>0.80241965888056177</v>
      </c>
      <c r="I1" t="s">
        <v>1</v>
      </c>
      <c r="J1" t="s">
        <v>2</v>
      </c>
      <c r="K1" s="29">
        <f>LN(K2)</f>
        <v>2.2446729013816759E-2</v>
      </c>
      <c r="L1" s="30">
        <f>K4</f>
        <v>0.75276851370806142</v>
      </c>
      <c r="M1" t="s">
        <v>1</v>
      </c>
      <c r="N1" t="s">
        <v>2</v>
      </c>
      <c r="O1" s="29">
        <f>LN(O2)</f>
        <v>2.1906978575273621E-2</v>
      </c>
      <c r="P1" s="30">
        <f>O4</f>
        <v>0.77477070847735674</v>
      </c>
      <c r="Q1" t="s">
        <v>1</v>
      </c>
      <c r="R1" t="s">
        <v>2</v>
      </c>
      <c r="S1" s="29">
        <f>LN(S2)</f>
        <v>2.2638716582315505E-2</v>
      </c>
      <c r="T1" s="30">
        <f>S4</f>
        <v>0.85533281849246334</v>
      </c>
      <c r="U1" t="s">
        <v>1</v>
      </c>
      <c r="V1" t="s">
        <v>2</v>
      </c>
      <c r="W1" s="29">
        <f>LN(W2)</f>
        <v>2.3725719882757176E-2</v>
      </c>
      <c r="X1" s="30">
        <f>W4</f>
        <v>0.84281814024902535</v>
      </c>
      <c r="Y1" t="s">
        <v>1</v>
      </c>
      <c r="Z1" t="s">
        <v>2</v>
      </c>
      <c r="AA1" s="29">
        <f>LN(AA2)</f>
        <v>2.3297861195307537E-2</v>
      </c>
      <c r="AB1" s="30">
        <f>AA4</f>
        <v>0.81538653925956361</v>
      </c>
      <c r="AC1" t="s">
        <v>1</v>
      </c>
      <c r="AD1" t="s">
        <v>2</v>
      </c>
      <c r="AE1" s="29">
        <f>LN(AE2)</f>
        <v>2.2940455671904964E-2</v>
      </c>
      <c r="AF1" s="30">
        <f>AE4</f>
        <v>0.84920488587062304</v>
      </c>
      <c r="AG1" t="s">
        <v>1</v>
      </c>
      <c r="AH1" t="s">
        <v>2</v>
      </c>
      <c r="AI1" s="29">
        <f>LN(AI2)</f>
        <v>3.8432470161065831E-2</v>
      </c>
      <c r="AJ1" s="30">
        <f>AI4</f>
        <v>0.78395407497995495</v>
      </c>
    </row>
    <row r="2" spans="1:36" ht="15" thickTop="1">
      <c r="B2">
        <v>2.2446729013816759E-2</v>
      </c>
      <c r="C2" s="31">
        <v>0.75276851370806119</v>
      </c>
      <c r="D2">
        <v>12.179169004698187</v>
      </c>
      <c r="E2">
        <v>1971</v>
      </c>
      <c r="F2">
        <v>2027.05</v>
      </c>
      <c r="G2">
        <f t="array" ref="G2:H6">LOGEST(F2:F8,E2:E8,TRUE, TRUE)</f>
        <v>1.0236590769608009</v>
      </c>
      <c r="H2">
        <v>2.02752161924538E-17</v>
      </c>
      <c r="I2">
        <v>1973</v>
      </c>
      <c r="J2">
        <v>2036.28</v>
      </c>
      <c r="K2">
        <f t="array" ref="K2:L6">LOGEST(J2:J7,I2:I7,TRUE, TRUE)</f>
        <v>1.0227005524463124</v>
      </c>
      <c r="L2">
        <v>1.3077734217173031E-16</v>
      </c>
      <c r="M2">
        <v>1971</v>
      </c>
      <c r="N2">
        <v>2027.05</v>
      </c>
      <c r="O2">
        <f t="array" ref="O2:P6">LOGEST(N2:N7,M2:M7,TRUE, TRUE)</f>
        <v>1.0221486983197823</v>
      </c>
      <c r="P2">
        <v>3.8392853301329121E-16</v>
      </c>
      <c r="Q2">
        <v>1971</v>
      </c>
      <c r="R2">
        <v>2027.05</v>
      </c>
      <c r="S2">
        <f t="array" ref="S2:T6">LOGEST(R2:R7,Q2:Q7,TRUE, TRUE)</f>
        <v>1.0228969170878608</v>
      </c>
      <c r="T2">
        <v>9.1112904277469475E-17</v>
      </c>
      <c r="U2">
        <v>1971</v>
      </c>
      <c r="V2">
        <v>2027.05</v>
      </c>
      <c r="W2">
        <f t="array" ref="W2:X6">LOGEST(V2:V7,U2:U7,TRUE, TRUE)</f>
        <v>1.0240094139470841</v>
      </c>
      <c r="X2">
        <v>1.0078366443818299E-17</v>
      </c>
      <c r="Y2">
        <v>1971</v>
      </c>
      <c r="Z2">
        <v>2027.05</v>
      </c>
      <c r="AA2">
        <f t="array" ref="AA2:AB6">LOGEST(Z2:Z7,Y2:Y7,TRUE, TRUE)</f>
        <v>1.023571376339077</v>
      </c>
      <c r="AB2">
        <v>2.3712857845150143E-17</v>
      </c>
      <c r="AC2">
        <v>1971</v>
      </c>
      <c r="AD2">
        <v>2027.05</v>
      </c>
      <c r="AE2">
        <f t="array" ref="AE2:AF6">LOGEST(AD2:AD7,AC2:AC7,TRUE, TRUE)</f>
        <v>1.0232056116426316</v>
      </c>
      <c r="AF2">
        <v>4.7589670040305669E-17</v>
      </c>
      <c r="AG2">
        <v>1971</v>
      </c>
      <c r="AH2">
        <v>2027.05</v>
      </c>
      <c r="AI2">
        <f t="array" ref="AI2:AJ6">LOGEST(AH2:AH7,AG2:AG7,TRUE, TRUE)</f>
        <v>1.0391805502932692</v>
      </c>
      <c r="AJ2">
        <v>2.425831577064013E-30</v>
      </c>
    </row>
    <row r="3" spans="1:36">
      <c r="B3">
        <v>2.1906978575273621E-2</v>
      </c>
      <c r="C3" s="31">
        <v>0.77477070847735674</v>
      </c>
      <c r="D3">
        <v>13.759679360345828</v>
      </c>
      <c r="E3">
        <v>1973</v>
      </c>
      <c r="F3">
        <v>2036.28</v>
      </c>
      <c r="G3">
        <v>5.1891510762849102E-3</v>
      </c>
      <c r="H3">
        <v>10.282047007123696</v>
      </c>
      <c r="I3">
        <v>1979</v>
      </c>
      <c r="J3">
        <v>2163.25</v>
      </c>
      <c r="K3">
        <v>6.4319733322315319E-3</v>
      </c>
      <c r="L3">
        <v>12.755806690934469</v>
      </c>
      <c r="M3">
        <v>1979</v>
      </c>
      <c r="N3">
        <v>2163.25</v>
      </c>
      <c r="O3">
        <v>5.9057944403992533E-3</v>
      </c>
      <c r="P3">
        <v>11.710337831088808</v>
      </c>
      <c r="Q3">
        <v>1973</v>
      </c>
      <c r="R3">
        <v>2036.28</v>
      </c>
      <c r="S3">
        <v>4.6552096994455488E-3</v>
      </c>
      <c r="T3">
        <v>9.2259685398978188</v>
      </c>
      <c r="U3">
        <v>1973</v>
      </c>
      <c r="V3">
        <v>2036.28</v>
      </c>
      <c r="W3">
        <v>5.1229919940022376E-3</v>
      </c>
      <c r="X3">
        <v>10.152194168512166</v>
      </c>
      <c r="Y3">
        <v>1973</v>
      </c>
      <c r="Z3">
        <v>2036.28</v>
      </c>
      <c r="AA3">
        <v>5.5428863088635514E-3</v>
      </c>
      <c r="AB3">
        <v>10.982448391773223</v>
      </c>
      <c r="AC3">
        <v>1973</v>
      </c>
      <c r="AD3">
        <v>2036.28</v>
      </c>
      <c r="AE3">
        <v>4.8334745647131772E-3</v>
      </c>
      <c r="AF3">
        <v>9.5760428790642198</v>
      </c>
      <c r="AG3">
        <v>1973</v>
      </c>
      <c r="AH3">
        <v>2036.28</v>
      </c>
      <c r="AI3">
        <v>1.0087789972456353E-2</v>
      </c>
      <c r="AJ3">
        <v>19.953699565402797</v>
      </c>
    </row>
    <row r="4" spans="1:36" ht="15" thickBot="1">
      <c r="B4">
        <v>2.2638716582315505E-2</v>
      </c>
      <c r="C4" s="31">
        <v>0.85533281849246334</v>
      </c>
      <c r="D4">
        <v>23.649671185386403</v>
      </c>
      <c r="E4">
        <v>1979</v>
      </c>
      <c r="F4">
        <v>2163.25</v>
      </c>
      <c r="G4">
        <v>0.80241965888056177</v>
      </c>
      <c r="H4">
        <v>0.12855217566765753</v>
      </c>
      <c r="I4">
        <v>1980</v>
      </c>
      <c r="J4">
        <v>2944.77</v>
      </c>
      <c r="K4">
        <v>0.75276851370806142</v>
      </c>
      <c r="L4">
        <v>0.14191698902576602</v>
      </c>
      <c r="M4">
        <v>1980</v>
      </c>
      <c r="N4">
        <v>2944.77</v>
      </c>
      <c r="O4">
        <v>0.77477070847735674</v>
      </c>
      <c r="P4">
        <v>0.13606844441408802</v>
      </c>
      <c r="Q4">
        <v>1980</v>
      </c>
      <c r="R4">
        <v>2944.77</v>
      </c>
      <c r="S4">
        <v>0.85533281849246334</v>
      </c>
      <c r="T4">
        <v>0.11467637690191559</v>
      </c>
      <c r="U4">
        <v>1979</v>
      </c>
      <c r="V4">
        <v>2163.25</v>
      </c>
      <c r="W4">
        <v>0.84281814024902535</v>
      </c>
      <c r="X4">
        <v>0.1266667756281557</v>
      </c>
      <c r="Y4">
        <v>1979</v>
      </c>
      <c r="Z4">
        <v>2163.25</v>
      </c>
      <c r="AA4">
        <v>0.81538653925956361</v>
      </c>
      <c r="AB4">
        <v>0.13727272499747367</v>
      </c>
      <c r="AC4">
        <v>1979</v>
      </c>
      <c r="AD4">
        <v>2163.25</v>
      </c>
      <c r="AE4">
        <v>0.84920488587062304</v>
      </c>
      <c r="AF4">
        <v>0.1194595300284631</v>
      </c>
      <c r="AG4">
        <v>1979</v>
      </c>
      <c r="AH4">
        <v>2163.25</v>
      </c>
      <c r="AI4">
        <v>0.78395407497995495</v>
      </c>
      <c r="AJ4">
        <v>0.11050620246577528</v>
      </c>
    </row>
    <row r="5" spans="1:36" ht="16" thickTop="1" thickBot="1">
      <c r="B5">
        <v>2.3725719882757176E-2</v>
      </c>
      <c r="C5" s="31">
        <v>0.84281814024902535</v>
      </c>
      <c r="D5">
        <v>21.448229244374989</v>
      </c>
      <c r="E5">
        <v>1980</v>
      </c>
      <c r="F5">
        <v>2944.77</v>
      </c>
      <c r="G5">
        <v>20.306161390709811</v>
      </c>
      <c r="H5">
        <v>5</v>
      </c>
      <c r="I5">
        <v>1982</v>
      </c>
      <c r="J5">
        <v>2945</v>
      </c>
      <c r="K5" s="28">
        <v>12.179169004698196</v>
      </c>
      <c r="L5">
        <v>4</v>
      </c>
      <c r="M5">
        <v>1982</v>
      </c>
      <c r="N5">
        <v>2945</v>
      </c>
      <c r="O5" s="28">
        <v>13.75967936034583</v>
      </c>
      <c r="P5">
        <v>4</v>
      </c>
      <c r="Q5">
        <v>1982</v>
      </c>
      <c r="R5">
        <v>2945</v>
      </c>
      <c r="S5" s="28">
        <v>23.649671185386399</v>
      </c>
      <c r="T5">
        <v>4</v>
      </c>
      <c r="U5">
        <v>1982</v>
      </c>
      <c r="V5">
        <v>2945</v>
      </c>
      <c r="W5" s="28">
        <v>21.448229244374986</v>
      </c>
      <c r="X5">
        <v>4</v>
      </c>
      <c r="Y5">
        <v>1980</v>
      </c>
      <c r="Z5">
        <v>2944.77</v>
      </c>
      <c r="AA5" s="28">
        <v>17.66689245712119</v>
      </c>
      <c r="AB5">
        <v>4</v>
      </c>
      <c r="AC5">
        <v>1980</v>
      </c>
      <c r="AD5">
        <v>2944.77</v>
      </c>
      <c r="AE5" s="28">
        <v>22.526058374597856</v>
      </c>
      <c r="AF5">
        <v>4</v>
      </c>
      <c r="AG5">
        <v>1980</v>
      </c>
      <c r="AH5">
        <v>2944.77</v>
      </c>
      <c r="AI5" s="28">
        <v>14.514582025228538</v>
      </c>
      <c r="AJ5">
        <v>4</v>
      </c>
    </row>
    <row r="6" spans="1:36" ht="15" thickTop="1">
      <c r="B6">
        <v>2.3297861195307537E-2</v>
      </c>
      <c r="C6" s="31">
        <v>0.81538653925956373</v>
      </c>
      <c r="D6">
        <v>17.6668924571212</v>
      </c>
      <c r="E6">
        <v>1982</v>
      </c>
      <c r="F6">
        <v>2945</v>
      </c>
      <c r="G6">
        <v>0.33557275699794453</v>
      </c>
      <c r="H6">
        <v>8.2628309344441403E-2</v>
      </c>
      <c r="I6">
        <v>1983</v>
      </c>
      <c r="J6">
        <v>3229.4</v>
      </c>
      <c r="K6">
        <v>0.24529372240483716</v>
      </c>
      <c r="L6">
        <v>8.0561727096557567E-2</v>
      </c>
      <c r="M6">
        <v>1983</v>
      </c>
      <c r="N6">
        <v>3229.4</v>
      </c>
      <c r="O6">
        <v>0.25475525621625617</v>
      </c>
      <c r="P6">
        <v>7.4058486261079054E-2</v>
      </c>
      <c r="Q6">
        <v>1983</v>
      </c>
      <c r="R6">
        <v>3229.4</v>
      </c>
      <c r="S6">
        <v>0.31100905493469089</v>
      </c>
      <c r="T6">
        <v>5.2602685677400798E-2</v>
      </c>
      <c r="U6">
        <v>1983</v>
      </c>
      <c r="V6">
        <v>3229.4</v>
      </c>
      <c r="W6">
        <v>0.34412551459119006</v>
      </c>
      <c r="X6">
        <v>6.4177888192134172E-2</v>
      </c>
      <c r="Y6">
        <v>1983</v>
      </c>
      <c r="Z6">
        <v>3229.4</v>
      </c>
      <c r="AA6">
        <v>0.33291140624916499</v>
      </c>
      <c r="AB6">
        <v>7.5375204112928126E-2</v>
      </c>
      <c r="AC6">
        <v>1982</v>
      </c>
      <c r="AD6">
        <v>2945</v>
      </c>
      <c r="AE6">
        <v>0.32145990268048757</v>
      </c>
      <c r="AF6">
        <v>5.7082317258485116E-2</v>
      </c>
      <c r="AG6">
        <v>1982</v>
      </c>
      <c r="AH6">
        <v>2945</v>
      </c>
      <c r="AI6">
        <v>0.17724657152174528</v>
      </c>
      <c r="AJ6">
        <v>4.8846483133627668E-2</v>
      </c>
    </row>
    <row r="7" spans="1:36">
      <c r="B7">
        <v>2.2940455671904964E-2</v>
      </c>
      <c r="C7" s="31">
        <v>0.84920488587062304</v>
      </c>
      <c r="D7">
        <v>22.526058374597859</v>
      </c>
      <c r="E7">
        <v>1983</v>
      </c>
      <c r="F7">
        <v>3229.4</v>
      </c>
      <c r="G7" t="s">
        <v>27</v>
      </c>
      <c r="H7">
        <f>TINV(0.0455,H5)</f>
        <v>2.6486542542831191</v>
      </c>
      <c r="I7">
        <v>2002</v>
      </c>
      <c r="J7">
        <v>4029.78</v>
      </c>
      <c r="K7" t="s">
        <v>27</v>
      </c>
      <c r="L7">
        <f>TINV(0.0455,L5)</f>
        <v>2.8693151696963848</v>
      </c>
      <c r="M7">
        <v>2002</v>
      </c>
      <c r="N7">
        <v>4029.78</v>
      </c>
      <c r="O7" t="s">
        <v>27</v>
      </c>
      <c r="P7">
        <f>TINV(0.0455,P5)</f>
        <v>2.8693151696963848</v>
      </c>
      <c r="Q7">
        <v>2002</v>
      </c>
      <c r="R7">
        <v>4029.78</v>
      </c>
      <c r="S7" t="s">
        <v>27</v>
      </c>
      <c r="T7">
        <f>TINV(0.0455,T5)</f>
        <v>2.8693151696963848</v>
      </c>
      <c r="U7">
        <v>2002</v>
      </c>
      <c r="V7">
        <v>4029.78</v>
      </c>
      <c r="W7" t="s">
        <v>27</v>
      </c>
      <c r="X7">
        <f>TINV(0.0455,X5)</f>
        <v>2.8693151696963848</v>
      </c>
      <c r="Y7">
        <v>2002</v>
      </c>
      <c r="Z7">
        <v>4029.78</v>
      </c>
      <c r="AA7" t="s">
        <v>27</v>
      </c>
      <c r="AB7">
        <f>TINV(0.0455,AB5)</f>
        <v>2.8693151696963848</v>
      </c>
      <c r="AC7">
        <v>2002</v>
      </c>
      <c r="AD7">
        <v>4029.78</v>
      </c>
      <c r="AE7" t="s">
        <v>27</v>
      </c>
      <c r="AF7">
        <f>TINV(0.0455,AF5)</f>
        <v>2.8693151696963848</v>
      </c>
      <c r="AG7">
        <v>1983</v>
      </c>
      <c r="AH7">
        <v>3229.4</v>
      </c>
    </row>
    <row r="8" spans="1:36">
      <c r="B8">
        <v>3.8432470161065831E-2</v>
      </c>
      <c r="C8" s="31">
        <v>0.78395407497995473</v>
      </c>
      <c r="D8">
        <v>14.514582025228531</v>
      </c>
      <c r="E8">
        <v>2002</v>
      </c>
      <c r="F8">
        <v>4029.78</v>
      </c>
      <c r="G8" t="s">
        <v>28</v>
      </c>
      <c r="H8">
        <f>H7*G3</f>
        <v>1.3744267074319853E-2</v>
      </c>
      <c r="K8" t="s">
        <v>28</v>
      </c>
      <c r="L8">
        <f>L7*K3</f>
        <v>1.8455358653254539E-2</v>
      </c>
      <c r="O8" t="s">
        <v>28</v>
      </c>
      <c r="P8">
        <f>P7*O3</f>
        <v>1.694558557694615E-2</v>
      </c>
      <c r="S8" t="s">
        <v>28</v>
      </c>
      <c r="T8">
        <f>T7*S3</f>
        <v>1.3357263808736862E-2</v>
      </c>
      <c r="W8" t="s">
        <v>28</v>
      </c>
      <c r="X8">
        <f>X7*W3</f>
        <v>1.4699478642623751E-2</v>
      </c>
      <c r="AA8" t="s">
        <v>28</v>
      </c>
      <c r="AB8">
        <f>AB7*AA3</f>
        <v>1.5904287769924589E-2</v>
      </c>
      <c r="AE8" t="s">
        <v>28</v>
      </c>
      <c r="AF8">
        <f>AF7*AE3</f>
        <v>1.386876189087315E-2</v>
      </c>
    </row>
    <row r="9" spans="1:36">
      <c r="A9" t="s">
        <v>46</v>
      </c>
      <c r="B9" s="11">
        <f>AVERAGE(B2:B8)</f>
        <v>2.5055561583205911E-2</v>
      </c>
      <c r="C9" s="11">
        <f>AVERAGE(C2:C8)</f>
        <v>0.81060509729100694</v>
      </c>
      <c r="D9" s="11">
        <f>AVERAGE(D2:D8)</f>
        <v>17.963468807393284</v>
      </c>
      <c r="E9" s="11">
        <f>AVERAGE(E2:E8)</f>
        <v>1981.4285714285713</v>
      </c>
      <c r="F9" s="11">
        <f>AVERAGE(F2:F8)</f>
        <v>2767.9328571428568</v>
      </c>
      <c r="G9" t="s">
        <v>29</v>
      </c>
      <c r="H9">
        <f>G2+H8</f>
        <v>1.0374033440351207</v>
      </c>
      <c r="K9" t="s">
        <v>29</v>
      </c>
      <c r="L9">
        <f>K2+L8</f>
        <v>1.041155911099567</v>
      </c>
      <c r="O9" t="s">
        <v>29</v>
      </c>
      <c r="P9">
        <f>O2+P8</f>
        <v>1.0390942838967285</v>
      </c>
      <c r="S9" t="s">
        <v>29</v>
      </c>
      <c r="T9">
        <f>S2+T8</f>
        <v>1.0362541808965977</v>
      </c>
      <c r="W9" t="s">
        <v>29</v>
      </c>
      <c r="X9">
        <f>W2+X8</f>
        <v>1.0387088925897079</v>
      </c>
      <c r="AA9" t="s">
        <v>29</v>
      </c>
      <c r="AB9">
        <f>AA2+AB8</f>
        <v>1.0394756641090017</v>
      </c>
      <c r="AE9" t="s">
        <v>29</v>
      </c>
      <c r="AF9">
        <f>AE2+AF8</f>
        <v>1.0370743735335046</v>
      </c>
    </row>
    <row r="10" spans="1:36">
      <c r="A10" t="s">
        <v>47</v>
      </c>
      <c r="B10" s="11">
        <f>STDEV(B2:B8)</f>
        <v>5.9278167398796981E-3</v>
      </c>
      <c r="C10" s="11">
        <f>STDEV(C2:C8)</f>
        <v>4.0600709884186383E-2</v>
      </c>
      <c r="D10" s="11">
        <f>STDEV(D2:D8)</f>
        <v>4.626129120472636</v>
      </c>
      <c r="E10" s="11">
        <f>STDEV(E2:E8)</f>
        <v>10.113640011673063</v>
      </c>
      <c r="F10" s="11">
        <f>STDEV(F2:F8)</f>
        <v>743.60596119437639</v>
      </c>
      <c r="G10" t="s">
        <v>30</v>
      </c>
      <c r="H10">
        <f>G2-H8</f>
        <v>1.0099148098864812</v>
      </c>
      <c r="K10" t="s">
        <v>30</v>
      </c>
      <c r="L10">
        <f>K2-L8</f>
        <v>1.0042451937930579</v>
      </c>
      <c r="O10" t="s">
        <v>30</v>
      </c>
      <c r="P10">
        <f>O2-P8</f>
        <v>1.005203112742836</v>
      </c>
      <c r="S10" t="s">
        <v>30</v>
      </c>
      <c r="T10">
        <f>S2-T8</f>
        <v>1.0095396532791239</v>
      </c>
      <c r="W10" t="s">
        <v>30</v>
      </c>
      <c r="X10">
        <f>W2-X8</f>
        <v>1.0093099353044603</v>
      </c>
      <c r="AA10" t="s">
        <v>30</v>
      </c>
      <c r="AB10">
        <f>AA2-AB8</f>
        <v>1.0076670885691523</v>
      </c>
      <c r="AE10" t="s">
        <v>30</v>
      </c>
      <c r="AF10">
        <f>AE2-AF8</f>
        <v>1.0093368497517585</v>
      </c>
    </row>
    <row r="11" spans="1:36">
      <c r="A11" t="s">
        <v>48</v>
      </c>
      <c r="B11" s="11">
        <f>MIN(B2:B8)</f>
        <v>2.1906978575273621E-2</v>
      </c>
      <c r="C11" s="11">
        <f>MIN(C2:C8)</f>
        <v>0.75276851370806119</v>
      </c>
      <c r="D11" s="11">
        <f>MIN(D2:D8)</f>
        <v>12.179169004698187</v>
      </c>
      <c r="E11" s="11">
        <f>MIN(E2:E8)</f>
        <v>1971</v>
      </c>
      <c r="F11" s="11">
        <f>MIN(F2:F8)</f>
        <v>2027.05</v>
      </c>
      <c r="G11" t="s">
        <v>31</v>
      </c>
      <c r="H11" s="32">
        <f>LN(G2)</f>
        <v>2.3383538527467388E-2</v>
      </c>
      <c r="K11" t="s">
        <v>31</v>
      </c>
      <c r="L11" s="32">
        <f>LN(K2)</f>
        <v>2.2446729013816759E-2</v>
      </c>
      <c r="O11" t="s">
        <v>31</v>
      </c>
      <c r="P11" s="32">
        <f>LN(O2)</f>
        <v>2.1906978575273621E-2</v>
      </c>
      <c r="S11" t="s">
        <v>31</v>
      </c>
      <c r="T11" s="32">
        <f>LN(S2)</f>
        <v>2.2638716582315505E-2</v>
      </c>
      <c r="W11" t="s">
        <v>31</v>
      </c>
      <c r="X11" s="32">
        <f>LN(W2)</f>
        <v>2.3725719882757176E-2</v>
      </c>
      <c r="AA11" t="s">
        <v>31</v>
      </c>
      <c r="AB11" s="32">
        <f>LN(AA2)</f>
        <v>2.3297861195307537E-2</v>
      </c>
      <c r="AE11" t="s">
        <v>31</v>
      </c>
      <c r="AF11" s="32">
        <f>LN(AE2)</f>
        <v>2.2940455671904964E-2</v>
      </c>
    </row>
    <row r="12" spans="1:36">
      <c r="A12" t="s">
        <v>49</v>
      </c>
      <c r="B12" s="11">
        <f>MAX(B2:B8)</f>
        <v>3.8432470161065831E-2</v>
      </c>
      <c r="C12" s="11">
        <f>MAX(C2:C8)</f>
        <v>0.85533281849246334</v>
      </c>
      <c r="D12" s="11">
        <f>MAX(D2:D8)</f>
        <v>23.649671185386403</v>
      </c>
      <c r="E12" s="11">
        <f>MAX(E2:E8)</f>
        <v>2002</v>
      </c>
      <c r="F12" s="11">
        <f>MAX(F2:F8)</f>
        <v>4029.78</v>
      </c>
      <c r="G12" t="s">
        <v>32</v>
      </c>
      <c r="H12" s="32">
        <f>LN(H9)</f>
        <v>3.672080640704535E-2</v>
      </c>
      <c r="K12" t="s">
        <v>32</v>
      </c>
      <c r="L12" s="32">
        <f>LN(L9)</f>
        <v>4.0331548927058765E-2</v>
      </c>
      <c r="O12" t="s">
        <v>32</v>
      </c>
      <c r="P12" s="32">
        <f>LN(P9)</f>
        <v>3.8349452847695142E-2</v>
      </c>
      <c r="S12" t="s">
        <v>32</v>
      </c>
      <c r="T12" s="32">
        <f>LN(T9)</f>
        <v>3.561246210009484E-2</v>
      </c>
      <c r="W12" t="s">
        <v>32</v>
      </c>
      <c r="X12" s="32">
        <f>LN(X9)</f>
        <v>3.79784924835938E-2</v>
      </c>
      <c r="AA12" t="s">
        <v>32</v>
      </c>
      <c r="AB12" s="32">
        <f>LN(AB9)</f>
        <v>3.8716416891333802E-2</v>
      </c>
      <c r="AE12" t="s">
        <v>32</v>
      </c>
      <c r="AF12" s="32">
        <f>LN(AF9)</f>
        <v>3.6403646572945765E-2</v>
      </c>
    </row>
    <row r="13" spans="1:36">
      <c r="A13" t="s">
        <v>50</v>
      </c>
      <c r="B13" s="11">
        <f>ABS(B12-B11)</f>
        <v>1.652549158579221E-2</v>
      </c>
      <c r="C13" s="11">
        <f>ABS(C12-C11)</f>
        <v>0.10256430478440215</v>
      </c>
      <c r="D13" s="11">
        <f>ABS(D12-D11)</f>
        <v>11.470502180688216</v>
      </c>
      <c r="E13" s="11">
        <f>ABS(E12-E11)</f>
        <v>31</v>
      </c>
      <c r="F13" s="11">
        <f>ABS(F12-F11)</f>
        <v>2002.7300000000002</v>
      </c>
      <c r="G13" t="s">
        <v>33</v>
      </c>
      <c r="H13" s="32">
        <f>LN(H10)</f>
        <v>9.8659806487412863E-3</v>
      </c>
      <c r="K13" t="s">
        <v>33</v>
      </c>
      <c r="L13" s="32">
        <f>LN(L10)</f>
        <v>4.2362083787948878E-3</v>
      </c>
      <c r="O13" t="s">
        <v>33</v>
      </c>
      <c r="P13" s="32">
        <f>LN(P10)</f>
        <v>5.1896233228119117E-3</v>
      </c>
      <c r="S13" t="s">
        <v>33</v>
      </c>
      <c r="T13" s="32">
        <f>LN(T10)</f>
        <v>9.4944381173143466E-3</v>
      </c>
      <c r="W13" t="s">
        <v>33</v>
      </c>
      <c r="X13" s="32">
        <f>LN(X10)</f>
        <v>9.2668649717427432E-3</v>
      </c>
      <c r="AA13" t="s">
        <v>33</v>
      </c>
      <c r="AB13" s="32">
        <f>LN(AB10)</f>
        <v>7.637845821633407E-3</v>
      </c>
      <c r="AE13" t="s">
        <v>33</v>
      </c>
      <c r="AF13" s="32">
        <f>LN(AF10)</f>
        <v>9.2935308030303431E-3</v>
      </c>
    </row>
    <row r="14" spans="1:36">
      <c r="A14" t="s">
        <v>51</v>
      </c>
      <c r="B14" s="11">
        <f>COUNT(B2:B8)</f>
        <v>7</v>
      </c>
      <c r="G14" t="s">
        <v>34</v>
      </c>
      <c r="H14" s="32">
        <f>H12-H11</f>
        <v>1.3337267879577962E-2</v>
      </c>
      <c r="K14" t="s">
        <v>34</v>
      </c>
      <c r="L14" s="32">
        <f>L12-L11</f>
        <v>1.7884819913242006E-2</v>
      </c>
      <c r="O14" t="s">
        <v>34</v>
      </c>
      <c r="P14" s="32">
        <f>P12-P11</f>
        <v>1.6442474272421521E-2</v>
      </c>
      <c r="S14" t="s">
        <v>34</v>
      </c>
      <c r="T14" s="32">
        <f>T12-T11</f>
        <v>1.2973745517779335E-2</v>
      </c>
      <c r="W14" t="s">
        <v>34</v>
      </c>
      <c r="X14" s="32">
        <f>X12-X11</f>
        <v>1.4252772600836624E-2</v>
      </c>
      <c r="AA14" t="s">
        <v>34</v>
      </c>
      <c r="AB14" s="32">
        <f>AB12-AB11</f>
        <v>1.5418555696026265E-2</v>
      </c>
      <c r="AE14" t="s">
        <v>34</v>
      </c>
      <c r="AF14" s="32">
        <f>AF12-AF11</f>
        <v>1.3463190901040801E-2</v>
      </c>
    </row>
    <row r="15" spans="1:36">
      <c r="G15" t="s">
        <v>35</v>
      </c>
      <c r="H15" s="32">
        <f>H11-H13</f>
        <v>1.3517557878726102E-2</v>
      </c>
      <c r="K15" t="s">
        <v>35</v>
      </c>
      <c r="L15" s="32">
        <f>L11-L13</f>
        <v>1.8210520635021869E-2</v>
      </c>
      <c r="O15" t="s">
        <v>35</v>
      </c>
      <c r="P15" s="32">
        <f>P11-P13</f>
        <v>1.6717355252461708E-2</v>
      </c>
      <c r="S15" t="s">
        <v>35</v>
      </c>
      <c r="T15" s="32">
        <f>T11-T13</f>
        <v>1.3144278465001158E-2</v>
      </c>
      <c r="W15" t="s">
        <v>35</v>
      </c>
      <c r="X15" s="32">
        <f>X11-X13</f>
        <v>1.4458854911014432E-2</v>
      </c>
      <c r="AA15" t="s">
        <v>35</v>
      </c>
      <c r="AB15" s="32">
        <f>AB11-AB13</f>
        <v>1.5660015373674129E-2</v>
      </c>
      <c r="AE15" t="s">
        <v>35</v>
      </c>
      <c r="AF15" s="32">
        <f>AF11-AF13</f>
        <v>1.3646924868874621E-2</v>
      </c>
    </row>
    <row r="16" spans="1:36">
      <c r="G16" t="s">
        <v>36</v>
      </c>
      <c r="H16" s="33">
        <f>AVERAGE(H14:H15)</f>
        <v>1.3427412879152032E-2</v>
      </c>
      <c r="K16" t="s">
        <v>36</v>
      </c>
      <c r="L16" s="33">
        <f>AVERAGE(L14:L15)</f>
        <v>1.8047670274131938E-2</v>
      </c>
      <c r="O16" t="s">
        <v>36</v>
      </c>
      <c r="P16" s="33">
        <f>AVERAGE(P14:P15)</f>
        <v>1.6579914762441614E-2</v>
      </c>
      <c r="S16" t="s">
        <v>36</v>
      </c>
      <c r="T16" s="33">
        <f>AVERAGE(T14:T15)</f>
        <v>1.3059011991390247E-2</v>
      </c>
      <c r="W16" t="s">
        <v>36</v>
      </c>
      <c r="X16" s="33">
        <f>AVERAGE(X14:X15)</f>
        <v>1.4355813755925529E-2</v>
      </c>
      <c r="AA16" t="s">
        <v>36</v>
      </c>
      <c r="AB16" s="33">
        <f>AVERAGE(AB14:AB15)</f>
        <v>1.5539285534850197E-2</v>
      </c>
      <c r="AE16" t="s">
        <v>36</v>
      </c>
      <c r="AF16" s="33">
        <f>AVERAGE(AF14:AF15)</f>
        <v>1.355505788495771E-2</v>
      </c>
    </row>
    <row r="17" spans="7:32">
      <c r="G17" t="s">
        <v>37</v>
      </c>
      <c r="H17">
        <f>TINV(0.3173,H5)</f>
        <v>1.1105333938140243</v>
      </c>
      <c r="K17" t="s">
        <v>37</v>
      </c>
      <c r="L17">
        <f>TINV(0.3173,L5)</f>
        <v>1.1416549872215624</v>
      </c>
      <c r="O17" t="s">
        <v>37</v>
      </c>
      <c r="P17">
        <f>TINV(0.3173,P5)</f>
        <v>1.1416549872215624</v>
      </c>
      <c r="S17" t="s">
        <v>37</v>
      </c>
      <c r="T17">
        <f>TINV(0.3173,T5)</f>
        <v>1.1416549872215624</v>
      </c>
      <c r="W17" t="s">
        <v>37</v>
      </c>
      <c r="X17">
        <f>TINV(0.3173,X5)</f>
        <v>1.1416549872215624</v>
      </c>
      <c r="AA17" t="s">
        <v>37</v>
      </c>
      <c r="AB17">
        <f>TINV(0.3173,AB5)</f>
        <v>1.1416549872215624</v>
      </c>
      <c r="AE17" t="s">
        <v>37</v>
      </c>
      <c r="AF17">
        <f>TINV(0.3173,AF5)</f>
        <v>1.1416549872215624</v>
      </c>
    </row>
    <row r="18" spans="7:32">
      <c r="G18" t="s">
        <v>38</v>
      </c>
      <c r="H18">
        <f>H17*G3</f>
        <v>5.7627255557603785E-3</v>
      </c>
      <c r="K18" t="s">
        <v>38</v>
      </c>
      <c r="L18">
        <f>L17*K3</f>
        <v>7.3430944324182198E-3</v>
      </c>
      <c r="O18" t="s">
        <v>38</v>
      </c>
      <c r="P18">
        <f>P17*O3</f>
        <v>6.7423796763871838E-3</v>
      </c>
      <c r="S18" t="s">
        <v>38</v>
      </c>
      <c r="T18">
        <f>T17*S3</f>
        <v>5.3146433699342013E-3</v>
      </c>
      <c r="W18" t="s">
        <v>38</v>
      </c>
      <c r="X18">
        <f>X17*W3</f>
        <v>5.8486893594487917E-3</v>
      </c>
      <c r="AA18" t="s">
        <v>38</v>
      </c>
      <c r="AB18">
        <f>AB17*AA3</f>
        <v>6.3280637981161913E-3</v>
      </c>
      <c r="AE18" t="s">
        <v>38</v>
      </c>
      <c r="AF18">
        <f>AF17*AE3</f>
        <v>5.5181603424133696E-3</v>
      </c>
    </row>
    <row r="19" spans="7:32">
      <c r="G19" t="s">
        <v>39</v>
      </c>
      <c r="H19">
        <f>G2+H18</f>
        <v>1.0294218025165613</v>
      </c>
      <c r="K19" t="s">
        <v>39</v>
      </c>
      <c r="L19">
        <f>K2+L18</f>
        <v>1.0300436468787306</v>
      </c>
      <c r="O19" t="s">
        <v>39</v>
      </c>
      <c r="P19">
        <f>O2+P18</f>
        <v>1.0288910779961695</v>
      </c>
      <c r="S19" t="s">
        <v>39</v>
      </c>
      <c r="T19">
        <f>S2+T18</f>
        <v>1.028211560457795</v>
      </c>
      <c r="W19" t="s">
        <v>39</v>
      </c>
      <c r="X19">
        <f>W2+X18</f>
        <v>1.0298581033065328</v>
      </c>
      <c r="AA19" t="s">
        <v>39</v>
      </c>
      <c r="AB19">
        <f>AA2+AB18</f>
        <v>1.0298994401371933</v>
      </c>
      <c r="AE19" t="s">
        <v>39</v>
      </c>
      <c r="AF19">
        <f>AE2+AF18</f>
        <v>1.0287237719850451</v>
      </c>
    </row>
    <row r="20" spans="7:32">
      <c r="G20" t="s">
        <v>40</v>
      </c>
      <c r="H20">
        <f>G2-H18</f>
        <v>1.0178963514050405</v>
      </c>
      <c r="K20" t="s">
        <v>40</v>
      </c>
      <c r="L20">
        <f>K2-L18</f>
        <v>1.0153574580138942</v>
      </c>
      <c r="O20" t="s">
        <v>40</v>
      </c>
      <c r="P20">
        <f>O2-P18</f>
        <v>1.015406318643395</v>
      </c>
      <c r="S20" t="s">
        <v>40</v>
      </c>
      <c r="T20">
        <f>S2-T18</f>
        <v>1.0175822737179265</v>
      </c>
      <c r="W20" t="s">
        <v>40</v>
      </c>
      <c r="X20">
        <f>W2-X18</f>
        <v>1.0181607245876354</v>
      </c>
      <c r="AA20" t="s">
        <v>40</v>
      </c>
      <c r="AB20">
        <f>AA2-AB18</f>
        <v>1.0172433125409608</v>
      </c>
      <c r="AE20" t="s">
        <v>40</v>
      </c>
      <c r="AF20">
        <f>AE2-AF18</f>
        <v>1.0176874513002181</v>
      </c>
    </row>
    <row r="21" spans="7:32">
      <c r="G21" t="s">
        <v>31</v>
      </c>
      <c r="H21" s="32">
        <f>LN(G2)</f>
        <v>2.3383538527467388E-2</v>
      </c>
      <c r="K21" t="s">
        <v>31</v>
      </c>
      <c r="L21" s="32">
        <f>LN(K2)</f>
        <v>2.2446729013816759E-2</v>
      </c>
      <c r="O21" t="s">
        <v>31</v>
      </c>
      <c r="P21" s="32">
        <f>LN(O2)</f>
        <v>2.1906978575273621E-2</v>
      </c>
      <c r="S21" t="s">
        <v>31</v>
      </c>
      <c r="T21" s="32">
        <f>LN(S2)</f>
        <v>2.2638716582315505E-2</v>
      </c>
      <c r="W21" t="s">
        <v>31</v>
      </c>
      <c r="X21" s="32">
        <f>LN(W2)</f>
        <v>2.3725719882757176E-2</v>
      </c>
      <c r="AA21" t="s">
        <v>31</v>
      </c>
      <c r="AB21" s="32">
        <f>LN(AA2)</f>
        <v>2.3297861195307537E-2</v>
      </c>
      <c r="AE21" t="s">
        <v>31</v>
      </c>
      <c r="AF21" s="32">
        <f>LN(AE2)</f>
        <v>2.2940455671904964E-2</v>
      </c>
    </row>
    <row r="22" spans="7:32">
      <c r="G22" t="s">
        <v>41</v>
      </c>
      <c r="H22" s="32">
        <f>LN(H19)</f>
        <v>2.8997287841799606E-2</v>
      </c>
      <c r="K22" t="s">
        <v>41</v>
      </c>
      <c r="L22" s="32">
        <f>LN(L19)</f>
        <v>2.9601176954141668E-2</v>
      </c>
      <c r="O22" t="s">
        <v>41</v>
      </c>
      <c r="P22" s="32">
        <f>LN(P19)</f>
        <v>2.8481598961670615E-2</v>
      </c>
      <c r="S22" t="s">
        <v>41</v>
      </c>
      <c r="T22" s="32">
        <f>LN(T19)</f>
        <v>2.7820943970142686E-2</v>
      </c>
      <c r="W22" t="s">
        <v>41</v>
      </c>
      <c r="X22" s="32">
        <f>LN(X19)</f>
        <v>2.9421028971178011E-2</v>
      </c>
      <c r="AA22" t="s">
        <v>41</v>
      </c>
      <c r="AB22" s="32">
        <f>LN(AB19)</f>
        <v>2.9461166540570641E-2</v>
      </c>
      <c r="AE22" t="s">
        <v>41</v>
      </c>
      <c r="AF22" s="32">
        <f>LN(AF19)</f>
        <v>2.8318977651375636E-2</v>
      </c>
    </row>
    <row r="23" spans="7:32">
      <c r="G23" t="s">
        <v>42</v>
      </c>
      <c r="H23" s="32">
        <f>LN(H20)</f>
        <v>1.7738097036134944E-2</v>
      </c>
      <c r="K23" t="s">
        <v>42</v>
      </c>
      <c r="L23" s="32">
        <f>LN(L20)</f>
        <v>1.5240725877703379E-2</v>
      </c>
      <c r="O23" t="s">
        <v>42</v>
      </c>
      <c r="P23" s="32">
        <f>LN(P20)</f>
        <v>1.5288846323884154E-2</v>
      </c>
      <c r="S23" t="s">
        <v>42</v>
      </c>
      <c r="T23" s="32">
        <f>LN(T20)</f>
        <v>1.7429493756562157E-2</v>
      </c>
      <c r="W23" t="s">
        <v>42</v>
      </c>
      <c r="X23" s="32">
        <f>LN(X20)</f>
        <v>1.7997788365221815E-2</v>
      </c>
      <c r="AA23" t="s">
        <v>42</v>
      </c>
      <c r="AB23" s="32">
        <f>LN(AB20)</f>
        <v>1.7096333821489583E-2</v>
      </c>
      <c r="AE23" t="s">
        <v>42</v>
      </c>
      <c r="AF23" s="32">
        <f>LN(AF20)</f>
        <v>1.7532848688925483E-2</v>
      </c>
    </row>
    <row r="24" spans="7:32">
      <c r="G24" t="s">
        <v>43</v>
      </c>
      <c r="H24" s="32">
        <f>H22-H21</f>
        <v>5.6137493143322177E-3</v>
      </c>
      <c r="K24" t="s">
        <v>43</v>
      </c>
      <c r="L24" s="32">
        <f>L22-L21</f>
        <v>7.1544479403249095E-3</v>
      </c>
      <c r="O24" t="s">
        <v>43</v>
      </c>
      <c r="P24" s="32">
        <f>P22-P21</f>
        <v>6.574620386396994E-3</v>
      </c>
      <c r="S24" t="s">
        <v>43</v>
      </c>
      <c r="T24" s="32">
        <f>T22-T21</f>
        <v>5.1822273878271811E-3</v>
      </c>
      <c r="W24" t="s">
        <v>43</v>
      </c>
      <c r="X24" s="32">
        <f>X22-X21</f>
        <v>5.6953090884208357E-3</v>
      </c>
      <c r="AA24" t="s">
        <v>43</v>
      </c>
      <c r="AB24" s="32">
        <f>AB22-AB21</f>
        <v>6.1633053452631037E-3</v>
      </c>
      <c r="AE24" t="s">
        <v>43</v>
      </c>
      <c r="AF24" s="32">
        <f>AF22-AF21</f>
        <v>5.3785219794706719E-3</v>
      </c>
    </row>
    <row r="25" spans="7:32">
      <c r="G25" t="s">
        <v>44</v>
      </c>
      <c r="H25" s="32">
        <f>H21-H23</f>
        <v>5.6454414913324445E-3</v>
      </c>
      <c r="K25" t="s">
        <v>44</v>
      </c>
      <c r="L25" s="32">
        <f>L21-L23</f>
        <v>7.20600313611338E-3</v>
      </c>
      <c r="O25" t="s">
        <v>44</v>
      </c>
      <c r="P25" s="32">
        <f>P21-P23</f>
        <v>6.6181322513894671E-3</v>
      </c>
      <c r="S25" t="s">
        <v>44</v>
      </c>
      <c r="T25" s="32">
        <f>T21-T23</f>
        <v>5.2092228257533471E-3</v>
      </c>
      <c r="W25" t="s">
        <v>44</v>
      </c>
      <c r="X25" s="32">
        <f>X21-X23</f>
        <v>5.7279315175353604E-3</v>
      </c>
      <c r="AA25" t="s">
        <v>44</v>
      </c>
      <c r="AB25" s="32">
        <f>AB21-AB23</f>
        <v>6.2015273738179541E-3</v>
      </c>
      <c r="AE25" t="s">
        <v>44</v>
      </c>
      <c r="AF25" s="32">
        <f>AF21-AF23</f>
        <v>5.4076069829794814E-3</v>
      </c>
    </row>
    <row r="26" spans="7:32">
      <c r="G26" t="s">
        <v>45</v>
      </c>
      <c r="H26" s="33">
        <f>AVERAGE(H24:H25)</f>
        <v>5.6295954028323311E-3</v>
      </c>
      <c r="K26" t="s">
        <v>45</v>
      </c>
      <c r="L26" s="33">
        <f>AVERAGE(L24:L25)</f>
        <v>7.1802255382191447E-3</v>
      </c>
      <c r="O26" t="s">
        <v>45</v>
      </c>
      <c r="P26" s="33">
        <f>AVERAGE(P24:P25)</f>
        <v>6.5963763188932305E-3</v>
      </c>
      <c r="S26" t="s">
        <v>45</v>
      </c>
      <c r="T26" s="33">
        <f>AVERAGE(T24:T25)</f>
        <v>5.1957251067902641E-3</v>
      </c>
      <c r="W26" t="s">
        <v>45</v>
      </c>
      <c r="X26" s="33">
        <f>AVERAGE(X24:X25)</f>
        <v>5.7116203029780981E-3</v>
      </c>
      <c r="AA26" t="s">
        <v>45</v>
      </c>
      <c r="AB26" s="33">
        <f>AVERAGE(AB24:AB25)</f>
        <v>6.1824163595405289E-3</v>
      </c>
      <c r="AE26" t="s">
        <v>45</v>
      </c>
      <c r="AF26" s="33">
        <f>AVERAGE(AF24:AF25)</f>
        <v>5.3930644812250766E-3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D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56" ht="16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27">
        <f>LN(G2)</f>
        <v>5.4464298827397971E-2</v>
      </c>
      <c r="H1" s="28">
        <f>G4</f>
        <v>0.69458065883387954</v>
      </c>
      <c r="I1" t="s">
        <v>1</v>
      </c>
      <c r="J1" t="s">
        <v>2</v>
      </c>
      <c r="K1" s="29">
        <f>LN(K2)</f>
        <v>4.3548121833803126E-2</v>
      </c>
      <c r="L1" s="30">
        <f>K4</f>
        <v>0.66021473525744867</v>
      </c>
      <c r="M1" t="s">
        <v>1</v>
      </c>
      <c r="N1" t="s">
        <v>2</v>
      </c>
      <c r="O1" s="29">
        <f>LN(O2)</f>
        <v>4.6651223764828782E-2</v>
      </c>
      <c r="P1" s="30">
        <f>O4</f>
        <v>0.6594064566398703</v>
      </c>
      <c r="Q1" t="s">
        <v>1</v>
      </c>
      <c r="R1" t="s">
        <v>2</v>
      </c>
      <c r="S1" s="29">
        <f>LN(S2)</f>
        <v>5.7313781405207348E-2</v>
      </c>
      <c r="T1" s="30">
        <f>S4</f>
        <v>0.72480305582115434</v>
      </c>
      <c r="U1" t="s">
        <v>1</v>
      </c>
      <c r="V1" t="s">
        <v>2</v>
      </c>
      <c r="W1" s="29">
        <f>LN(W2)</f>
        <v>5.6170955539241708E-2</v>
      </c>
      <c r="X1" s="30">
        <f>W4</f>
        <v>0.71168877877015724</v>
      </c>
      <c r="Y1" t="s">
        <v>1</v>
      </c>
      <c r="Z1" t="s">
        <v>2</v>
      </c>
      <c r="AA1" s="29">
        <f>LN(AA2)</f>
        <v>5.6099412057089876E-2</v>
      </c>
      <c r="AB1" s="30">
        <f>AA4</f>
        <v>0.72269491349471937</v>
      </c>
      <c r="AC1" t="s">
        <v>1</v>
      </c>
      <c r="AD1" t="s">
        <v>2</v>
      </c>
      <c r="AE1" s="29">
        <f>LN(AE2)</f>
        <v>5.4860654026632524E-2</v>
      </c>
      <c r="AF1" s="30">
        <f>AE4</f>
        <v>0.70739907762787924</v>
      </c>
      <c r="AG1" t="s">
        <v>1</v>
      </c>
      <c r="AH1" t="s">
        <v>2</v>
      </c>
      <c r="AI1" s="29">
        <f>LN(AI2)</f>
        <v>5.4475094865327103E-2</v>
      </c>
      <c r="AJ1" s="30">
        <f>AI4</f>
        <v>0.69942706769027485</v>
      </c>
      <c r="AK1" t="s">
        <v>1</v>
      </c>
      <c r="AL1" t="s">
        <v>2</v>
      </c>
      <c r="AM1" s="29">
        <f>LN(AM2)</f>
        <v>5.4609716781775564E-2</v>
      </c>
      <c r="AN1" s="30">
        <f>AM4</f>
        <v>0.69154222571180335</v>
      </c>
      <c r="AO1" t="s">
        <v>1</v>
      </c>
      <c r="AP1" t="s">
        <v>2</v>
      </c>
      <c r="AQ1" s="29">
        <f>LN(AQ2)</f>
        <v>5.3593452950280548E-2</v>
      </c>
      <c r="AR1" s="30">
        <f>AQ4</f>
        <v>0.68613133652453384</v>
      </c>
      <c r="AS1" t="s">
        <v>1</v>
      </c>
      <c r="AT1" t="s">
        <v>2</v>
      </c>
      <c r="AU1" s="29">
        <f>LN(AU2)</f>
        <v>5.3907015143104205E-2</v>
      </c>
      <c r="AV1" s="30">
        <f>AU4</f>
        <v>0.68115036600343959</v>
      </c>
      <c r="AW1" t="s">
        <v>1</v>
      </c>
      <c r="AX1" t="s">
        <v>2</v>
      </c>
      <c r="AY1" s="29">
        <f>LN(AY2)</f>
        <v>5.3608576327369067E-2</v>
      </c>
      <c r="AZ1" s="30">
        <f>AY4</f>
        <v>0.67719697269591528</v>
      </c>
      <c r="BA1" t="s">
        <v>1</v>
      </c>
      <c r="BB1" t="s">
        <v>2</v>
      </c>
      <c r="BC1" s="29">
        <f>LN(BC2)</f>
        <v>7.6133907569413378E-2</v>
      </c>
      <c r="BD1" s="30">
        <f>BC4</f>
        <v>0.78937149892467717</v>
      </c>
    </row>
    <row r="2" spans="1:56" ht="15" thickTop="1">
      <c r="B2">
        <v>4.3548121833803126E-2</v>
      </c>
      <c r="C2" s="31">
        <v>0.66021473525744867</v>
      </c>
      <c r="D2">
        <v>17.487316943597083</v>
      </c>
      <c r="E2">
        <v>1955</v>
      </c>
      <c r="F2">
        <v>261.13</v>
      </c>
      <c r="G2">
        <f t="array" ref="G2:H6">LOGEST(F2:F13,E2:E13,TRUE, TRUE)</f>
        <v>1.0559747762030094</v>
      </c>
      <c r="H2">
        <v>3.4903597430195403E-44</v>
      </c>
      <c r="I2">
        <v>1957</v>
      </c>
      <c r="J2">
        <v>332.46</v>
      </c>
      <c r="K2">
        <f t="array" ref="K2:L6">LOGEST(J2:J12,I2:I12,TRUE, TRUE)</f>
        <v>1.0445102568516396</v>
      </c>
      <c r="L2">
        <v>8.6745057930853622E-35</v>
      </c>
      <c r="M2">
        <v>1955</v>
      </c>
      <c r="N2">
        <v>261.13</v>
      </c>
      <c r="O2">
        <f t="array" ref="O2:P6">LOGEST(N2:N12,M2:M12,TRUE, TRUE)</f>
        <v>1.0477565127732467</v>
      </c>
      <c r="P2">
        <v>1.8669496865984396E-37</v>
      </c>
      <c r="Q2">
        <v>1955</v>
      </c>
      <c r="R2">
        <v>261.13</v>
      </c>
      <c r="S2">
        <f t="array" ref="S2:T6">LOGEST(R2:R12,Q2:Q12,TRUE, TRUE)</f>
        <v>1.0589880490257431</v>
      </c>
      <c r="T2">
        <v>1.2072902414309479E-46</v>
      </c>
      <c r="U2">
        <v>1955</v>
      </c>
      <c r="V2">
        <v>261.13</v>
      </c>
      <c r="W2">
        <f t="array" ref="W2:X6">LOGEST(V2:V12,U2:U12,TRUE, TRUE)</f>
        <v>1.0577785013743832</v>
      </c>
      <c r="X2">
        <v>1.1640955642185254E-45</v>
      </c>
      <c r="Y2">
        <v>1955</v>
      </c>
      <c r="Z2">
        <v>261.13</v>
      </c>
      <c r="AA2">
        <f t="array" ref="AA2:AB6">LOGEST(Z2:Z12,Y2:Y12,TRUE, TRUE)</f>
        <v>1.0577028269240887</v>
      </c>
      <c r="AB2">
        <v>1.3284607680677867E-45</v>
      </c>
      <c r="AC2">
        <v>1955</v>
      </c>
      <c r="AD2">
        <v>261.13</v>
      </c>
      <c r="AE2">
        <f t="array" ref="AE2:AF6">LOGEST(AD2:AD12,AC2:AC12,TRUE, TRUE)</f>
        <v>1.0563934002522468</v>
      </c>
      <c r="AF2">
        <v>1.5495800912464612E-44</v>
      </c>
      <c r="AG2">
        <v>1955</v>
      </c>
      <c r="AH2">
        <v>261.13</v>
      </c>
      <c r="AI2">
        <f t="array" ref="AI2:AJ6">LOGEST(AH2:AH12,AG2:AG12,TRUE, TRUE)</f>
        <v>1.055986176608285</v>
      </c>
      <c r="AJ2">
        <v>3.3477514736128225E-44</v>
      </c>
      <c r="AK2">
        <v>1955</v>
      </c>
      <c r="AL2">
        <v>261.13</v>
      </c>
      <c r="AM2">
        <f t="array" ref="AM2:AN6">LOGEST(AL2:AL12,AK2:AK12,TRUE, TRUE)</f>
        <v>1.0561283450604031</v>
      </c>
      <c r="AN2">
        <v>2.6299265799360729E-44</v>
      </c>
      <c r="AO2">
        <v>1955</v>
      </c>
      <c r="AP2">
        <v>261.13</v>
      </c>
      <c r="AQ2">
        <f t="array" ref="AQ2:AR6">LOGEST(AP2:AP12,AO2:AO12,TRUE, TRUE)</f>
        <v>1.0550555852177437</v>
      </c>
      <c r="AR2">
        <v>1.9075724774398771E-43</v>
      </c>
      <c r="AS2">
        <v>1955</v>
      </c>
      <c r="AT2">
        <v>261.13</v>
      </c>
      <c r="AU2">
        <f t="array" ref="AU2:AV6">LOGEST(AT2:AT12,AS2:AS12,TRUE, TRUE)</f>
        <v>1.0553864626332083</v>
      </c>
      <c r="AV2">
        <v>1.0378367329212846E-43</v>
      </c>
      <c r="AW2">
        <v>1955</v>
      </c>
      <c r="AX2">
        <v>261.13</v>
      </c>
      <c r="AY2">
        <f t="array" ref="AY2:AZ6">LOGEST(AX2:AX12,AW2:AW12,TRUE, TRUE)</f>
        <v>1.0550715413418632</v>
      </c>
      <c r="AZ2">
        <v>1.8630856046147842E-43</v>
      </c>
      <c r="BA2">
        <v>1955</v>
      </c>
      <c r="BB2">
        <v>261.13</v>
      </c>
      <c r="BC2">
        <f t="array" ref="BC2:BD6">LOGEST(BB2:BB12,BA2:BA12,TRUE, TRUE)</f>
        <v>1.079107065087076</v>
      </c>
      <c r="BD2">
        <v>1.0604331223313289E-62</v>
      </c>
    </row>
    <row r="3" spans="1:56">
      <c r="B3">
        <v>4.6651223764828782E-2</v>
      </c>
      <c r="C3" s="31">
        <v>0.6594064566398703</v>
      </c>
      <c r="D3">
        <v>17.424458641260173</v>
      </c>
      <c r="E3">
        <v>1957</v>
      </c>
      <c r="F3">
        <v>332.46</v>
      </c>
      <c r="G3">
        <v>1.1420860896687587E-2</v>
      </c>
      <c r="H3">
        <v>22.534766335165084</v>
      </c>
      <c r="I3">
        <v>1963</v>
      </c>
      <c r="J3">
        <v>1496.34</v>
      </c>
      <c r="K3">
        <v>1.0413766571945334E-2</v>
      </c>
      <c r="L3">
        <v>20.564716609996985</v>
      </c>
      <c r="M3">
        <v>1963</v>
      </c>
      <c r="N3">
        <v>1496.34</v>
      </c>
      <c r="O3">
        <v>1.1175922816354928E-2</v>
      </c>
      <c r="P3">
        <v>22.067781474991136</v>
      </c>
      <c r="Q3">
        <v>1957</v>
      </c>
      <c r="R3">
        <v>332.46</v>
      </c>
      <c r="S3">
        <v>1.1771982395415369E-2</v>
      </c>
      <c r="T3">
        <v>23.238375746273221</v>
      </c>
      <c r="U3">
        <v>1957</v>
      </c>
      <c r="V3">
        <v>332.46</v>
      </c>
      <c r="W3">
        <v>1.1917256056931298E-2</v>
      </c>
      <c r="X3">
        <v>23.522996057146123</v>
      </c>
      <c r="Y3">
        <v>1957</v>
      </c>
      <c r="Z3">
        <v>332.46</v>
      </c>
      <c r="AA3">
        <v>1.1583464548628523E-2</v>
      </c>
      <c r="AB3">
        <v>22.862040528007586</v>
      </c>
      <c r="AC3">
        <v>1957</v>
      </c>
      <c r="AD3">
        <v>332.46</v>
      </c>
      <c r="AE3">
        <v>1.1761029163282933E-2</v>
      </c>
      <c r="AF3">
        <v>23.20822908480611</v>
      </c>
      <c r="AG3">
        <v>1957</v>
      </c>
      <c r="AH3">
        <v>332.46</v>
      </c>
      <c r="AI3">
        <v>1.1903658440893666E-2</v>
      </c>
      <c r="AJ3">
        <v>23.487518787812551</v>
      </c>
      <c r="AK3">
        <v>1957</v>
      </c>
      <c r="AL3">
        <v>332.46</v>
      </c>
      <c r="AM3">
        <v>1.2157301241766496E-2</v>
      </c>
      <c r="AN3">
        <v>23.981348336151115</v>
      </c>
      <c r="AO3">
        <v>1957</v>
      </c>
      <c r="AP3">
        <v>332.46</v>
      </c>
      <c r="AQ3">
        <v>1.20826121785841E-2</v>
      </c>
      <c r="AR3">
        <v>23.832915281776863</v>
      </c>
      <c r="AS3">
        <v>1957</v>
      </c>
      <c r="AT3">
        <v>332.46</v>
      </c>
      <c r="AU3">
        <v>1.2294064716237018E-2</v>
      </c>
      <c r="AV3">
        <v>24.247759736241179</v>
      </c>
      <c r="AW3">
        <v>1957</v>
      </c>
      <c r="AX3">
        <v>332.46</v>
      </c>
      <c r="AY3">
        <v>1.2337419008325221E-2</v>
      </c>
      <c r="AZ3">
        <v>24.332140624917983</v>
      </c>
      <c r="BA3">
        <v>1957</v>
      </c>
      <c r="BB3">
        <v>332.46</v>
      </c>
      <c r="BC3">
        <v>1.3109155453036961E-2</v>
      </c>
      <c r="BD3">
        <v>25.831290917545235</v>
      </c>
    </row>
    <row r="4" spans="1:56" ht="15" thickBot="1">
      <c r="B4">
        <v>5.7313781405207348E-2</v>
      </c>
      <c r="C4" s="31">
        <v>0.72480305582115445</v>
      </c>
      <c r="D4">
        <v>23.703851515702379</v>
      </c>
      <c r="E4">
        <v>1963</v>
      </c>
      <c r="F4">
        <v>1496.34</v>
      </c>
      <c r="G4">
        <v>0.69458065883387954</v>
      </c>
      <c r="H4">
        <v>0.49663238581093816</v>
      </c>
      <c r="I4">
        <v>1965</v>
      </c>
      <c r="J4">
        <v>1496.34</v>
      </c>
      <c r="K4">
        <v>0.66021473525744867</v>
      </c>
      <c r="L4">
        <v>0.40789300194712025</v>
      </c>
      <c r="M4">
        <v>1965</v>
      </c>
      <c r="N4">
        <v>1496.34</v>
      </c>
      <c r="O4">
        <v>0.6594064566398703</v>
      </c>
      <c r="P4">
        <v>0.44825444621897531</v>
      </c>
      <c r="Q4">
        <v>1965</v>
      </c>
      <c r="R4">
        <v>1496.34</v>
      </c>
      <c r="S4">
        <v>0.72480305582115434</v>
      </c>
      <c r="T4">
        <v>0.49666048135722002</v>
      </c>
      <c r="U4">
        <v>1963</v>
      </c>
      <c r="V4">
        <v>1496.34</v>
      </c>
      <c r="W4">
        <v>0.71168877877015724</v>
      </c>
      <c r="X4">
        <v>0.50835672643243668</v>
      </c>
      <c r="Y4">
        <v>1963</v>
      </c>
      <c r="Z4">
        <v>1496.34</v>
      </c>
      <c r="AA4">
        <v>0.72269491349471937</v>
      </c>
      <c r="AB4">
        <v>0.49829709162348285</v>
      </c>
      <c r="AC4">
        <v>1963</v>
      </c>
      <c r="AD4">
        <v>1496.34</v>
      </c>
      <c r="AE4">
        <v>0.70739907762787924</v>
      </c>
      <c r="AF4">
        <v>0.51078378731412444</v>
      </c>
      <c r="AG4">
        <v>1963</v>
      </c>
      <c r="AH4">
        <v>1496.34</v>
      </c>
      <c r="AI4">
        <v>0.69942706769027485</v>
      </c>
      <c r="AJ4">
        <v>0.51762564157464119</v>
      </c>
      <c r="AK4">
        <v>1963</v>
      </c>
      <c r="AL4">
        <v>1496.34</v>
      </c>
      <c r="AM4">
        <v>0.69154222571180335</v>
      </c>
      <c r="AN4">
        <v>0.52329059018907254</v>
      </c>
      <c r="AO4">
        <v>1963</v>
      </c>
      <c r="AP4">
        <v>1496.34</v>
      </c>
      <c r="AQ4">
        <v>0.68613133652453384</v>
      </c>
      <c r="AR4">
        <v>0.51810704159174925</v>
      </c>
      <c r="AS4">
        <v>1963</v>
      </c>
      <c r="AT4">
        <v>1496.34</v>
      </c>
      <c r="AU4">
        <v>0.68115036600343959</v>
      </c>
      <c r="AV4">
        <v>0.52219853110273884</v>
      </c>
      <c r="AW4">
        <v>1963</v>
      </c>
      <c r="AX4">
        <v>1496.34</v>
      </c>
      <c r="AY4">
        <v>0.67719697269591528</v>
      </c>
      <c r="AZ4">
        <v>0.52104768851548555</v>
      </c>
      <c r="BA4">
        <v>1963</v>
      </c>
      <c r="BB4">
        <v>1496.34</v>
      </c>
      <c r="BC4">
        <v>0.78937149892467717</v>
      </c>
      <c r="BD4">
        <v>0.41011491003297129</v>
      </c>
    </row>
    <row r="5" spans="1:56" ht="16" thickTop="1" thickBot="1">
      <c r="B5">
        <v>5.6170955539241708E-2</v>
      </c>
      <c r="C5" s="31">
        <v>0.71168877877015746</v>
      </c>
      <c r="D5">
        <v>22.216266788399377</v>
      </c>
      <c r="E5">
        <v>1965</v>
      </c>
      <c r="F5">
        <v>1496.34</v>
      </c>
      <c r="G5">
        <v>22.741868808370281</v>
      </c>
      <c r="H5">
        <v>10</v>
      </c>
      <c r="I5">
        <v>1967</v>
      </c>
      <c r="J5">
        <v>1851.01</v>
      </c>
      <c r="K5" s="28">
        <v>17.487316943597083</v>
      </c>
      <c r="L5">
        <v>9</v>
      </c>
      <c r="M5">
        <v>1967</v>
      </c>
      <c r="N5">
        <v>1851.01</v>
      </c>
      <c r="O5" s="28">
        <v>17.424458641260173</v>
      </c>
      <c r="P5">
        <v>9</v>
      </c>
      <c r="Q5">
        <v>1967</v>
      </c>
      <c r="R5">
        <v>1851.01</v>
      </c>
      <c r="S5" s="28">
        <v>23.703851515702365</v>
      </c>
      <c r="T5">
        <v>9</v>
      </c>
      <c r="U5">
        <v>1967</v>
      </c>
      <c r="V5">
        <v>1851.01</v>
      </c>
      <c r="W5" s="28">
        <v>22.216266788399356</v>
      </c>
      <c r="X5">
        <v>9</v>
      </c>
      <c r="Y5">
        <v>1965</v>
      </c>
      <c r="Z5">
        <v>1496.34</v>
      </c>
      <c r="AA5" s="28">
        <v>23.455228692058686</v>
      </c>
      <c r="AB5">
        <v>9</v>
      </c>
      <c r="AC5">
        <v>1965</v>
      </c>
      <c r="AD5">
        <v>1496.34</v>
      </c>
      <c r="AE5" s="28">
        <v>21.758618007888849</v>
      </c>
      <c r="AF5">
        <v>9</v>
      </c>
      <c r="AG5">
        <v>1965</v>
      </c>
      <c r="AH5">
        <v>1496.34</v>
      </c>
      <c r="AI5" s="28">
        <v>20.942815977607577</v>
      </c>
      <c r="AJ5">
        <v>9</v>
      </c>
      <c r="AK5">
        <v>1965</v>
      </c>
      <c r="AL5">
        <v>1496.34</v>
      </c>
      <c r="AM5" s="28">
        <v>20.177413410210136</v>
      </c>
      <c r="AN5">
        <v>9</v>
      </c>
      <c r="AO5">
        <v>1965</v>
      </c>
      <c r="AP5">
        <v>1496.34</v>
      </c>
      <c r="AQ5" s="28">
        <v>19.674414005982769</v>
      </c>
      <c r="AR5">
        <v>9</v>
      </c>
      <c r="AS5">
        <v>1965</v>
      </c>
      <c r="AT5">
        <v>1496.34</v>
      </c>
      <c r="AU5" s="28">
        <v>19.226471165079296</v>
      </c>
      <c r="AV5">
        <v>9</v>
      </c>
      <c r="AW5">
        <v>1965</v>
      </c>
      <c r="AX5">
        <v>1496.34</v>
      </c>
      <c r="AY5" s="28">
        <v>18.880779418843183</v>
      </c>
      <c r="AZ5">
        <v>9</v>
      </c>
      <c r="BA5">
        <v>1965</v>
      </c>
      <c r="BB5">
        <v>1496.34</v>
      </c>
      <c r="BC5" s="28">
        <v>33.729260067143095</v>
      </c>
      <c r="BD5">
        <v>9</v>
      </c>
    </row>
    <row r="6" spans="1:56" ht="15" thickTop="1">
      <c r="B6">
        <v>5.6099412057089876E-2</v>
      </c>
      <c r="C6" s="31">
        <v>0.72269491349471937</v>
      </c>
      <c r="D6">
        <v>23.455228692058679</v>
      </c>
      <c r="E6">
        <v>1967</v>
      </c>
      <c r="F6">
        <v>1851.01</v>
      </c>
      <c r="G6">
        <v>5.6091392735694701</v>
      </c>
      <c r="H6">
        <v>2.4664372663626453</v>
      </c>
      <c r="I6">
        <v>1971</v>
      </c>
      <c r="J6">
        <v>2027.05</v>
      </c>
      <c r="K6">
        <v>2.9094821030716966</v>
      </c>
      <c r="L6">
        <v>1.4973903093369012</v>
      </c>
      <c r="M6">
        <v>1971</v>
      </c>
      <c r="N6">
        <v>2027.05</v>
      </c>
      <c r="O6">
        <v>3.501132169751676</v>
      </c>
      <c r="P6">
        <v>1.8083884369957219</v>
      </c>
      <c r="Q6">
        <v>1971</v>
      </c>
      <c r="R6">
        <v>2027.05</v>
      </c>
      <c r="S6">
        <v>5.8470677793557417</v>
      </c>
      <c r="T6">
        <v>2.2200447036778694</v>
      </c>
      <c r="U6">
        <v>1971</v>
      </c>
      <c r="V6">
        <v>2027.05</v>
      </c>
      <c r="W6">
        <v>5.7412734312516811</v>
      </c>
      <c r="X6">
        <v>2.3258390517819296</v>
      </c>
      <c r="Y6">
        <v>1971</v>
      </c>
      <c r="Z6">
        <v>2027.05</v>
      </c>
      <c r="AA6">
        <v>5.823933085347722</v>
      </c>
      <c r="AB6">
        <v>2.2346999236837948</v>
      </c>
      <c r="AC6">
        <v>1967</v>
      </c>
      <c r="AD6">
        <v>1851.01</v>
      </c>
      <c r="AE6">
        <v>5.6768251220044839</v>
      </c>
      <c r="AF6">
        <v>2.3481006964466467</v>
      </c>
      <c r="AG6">
        <v>1967</v>
      </c>
      <c r="AH6">
        <v>1851.01</v>
      </c>
      <c r="AI6">
        <v>5.6113407254724219</v>
      </c>
      <c r="AJ6">
        <v>2.4114267433400305</v>
      </c>
      <c r="AK6">
        <v>1967</v>
      </c>
      <c r="AL6">
        <v>1851.01</v>
      </c>
      <c r="AM6">
        <v>5.5252424893790373</v>
      </c>
      <c r="AN6">
        <v>2.4644973760238504</v>
      </c>
      <c r="AO6">
        <v>1967</v>
      </c>
      <c r="AP6">
        <v>1851.01</v>
      </c>
      <c r="AQ6">
        <v>5.2812994850620782</v>
      </c>
      <c r="AR6">
        <v>2.415914158922591</v>
      </c>
      <c r="AS6">
        <v>1967</v>
      </c>
      <c r="AT6">
        <v>1851.01</v>
      </c>
      <c r="AU6">
        <v>5.242891529582268</v>
      </c>
      <c r="AV6">
        <v>2.4542217529727224</v>
      </c>
      <c r="AW6">
        <v>1967</v>
      </c>
      <c r="AX6">
        <v>1851.01</v>
      </c>
      <c r="AY6">
        <v>5.1259559021568233</v>
      </c>
      <c r="AZ6">
        <v>2.4434162433659741</v>
      </c>
      <c r="BA6">
        <v>1967</v>
      </c>
      <c r="BB6">
        <v>1851.01</v>
      </c>
      <c r="BC6">
        <v>5.6730672435754101</v>
      </c>
      <c r="BD6">
        <v>1.5137481548821692</v>
      </c>
    </row>
    <row r="7" spans="1:56">
      <c r="B7">
        <v>5.4860654026632524E-2</v>
      </c>
      <c r="C7" s="31">
        <v>0.70739907762787924</v>
      </c>
      <c r="D7">
        <v>21.758618007888849</v>
      </c>
      <c r="E7">
        <v>1971</v>
      </c>
      <c r="F7">
        <v>2027.05</v>
      </c>
      <c r="G7" t="s">
        <v>27</v>
      </c>
      <c r="H7">
        <f>TINV(0.0455,H5)</f>
        <v>2.2836816132996423</v>
      </c>
      <c r="I7">
        <v>1973</v>
      </c>
      <c r="J7">
        <v>2036.28</v>
      </c>
      <c r="K7" t="s">
        <v>27</v>
      </c>
      <c r="L7">
        <f>TINV(0.0455,L5)</f>
        <v>2.3198094410224317</v>
      </c>
      <c r="M7">
        <v>1973</v>
      </c>
      <c r="N7">
        <v>2036.28</v>
      </c>
      <c r="O7" t="s">
        <v>27</v>
      </c>
      <c r="P7">
        <f>TINV(0.0455,P5)</f>
        <v>2.3198094410224317</v>
      </c>
      <c r="Q7">
        <v>1973</v>
      </c>
      <c r="R7">
        <v>2036.28</v>
      </c>
      <c r="S7" t="s">
        <v>27</v>
      </c>
      <c r="T7">
        <f>TINV(0.0455,T5)</f>
        <v>2.3198094410224317</v>
      </c>
      <c r="U7">
        <v>1973</v>
      </c>
      <c r="V7">
        <v>2036.28</v>
      </c>
      <c r="W7" t="s">
        <v>27</v>
      </c>
      <c r="X7">
        <f>TINV(0.0455,X5)</f>
        <v>2.3198094410224317</v>
      </c>
      <c r="Y7">
        <v>1973</v>
      </c>
      <c r="Z7">
        <v>2036.28</v>
      </c>
      <c r="AA7" t="s">
        <v>27</v>
      </c>
      <c r="AB7">
        <f>TINV(0.0455,AB5)</f>
        <v>2.3198094410224317</v>
      </c>
      <c r="AC7">
        <v>1973</v>
      </c>
      <c r="AD7">
        <v>2036.28</v>
      </c>
      <c r="AE7" t="s">
        <v>27</v>
      </c>
      <c r="AF7">
        <f>TINV(0.0455,AF5)</f>
        <v>2.3198094410224317</v>
      </c>
      <c r="AG7">
        <v>1971</v>
      </c>
      <c r="AH7">
        <v>2027.05</v>
      </c>
      <c r="AI7" t="s">
        <v>27</v>
      </c>
      <c r="AJ7">
        <f>TINV(0.0455,AJ5)</f>
        <v>2.3198094410224317</v>
      </c>
      <c r="AK7">
        <v>1971</v>
      </c>
      <c r="AL7">
        <v>2027.05</v>
      </c>
      <c r="AM7" t="s">
        <v>27</v>
      </c>
      <c r="AN7">
        <f>TINV(0.0455,AN5)</f>
        <v>2.3198094410224317</v>
      </c>
      <c r="AO7">
        <v>1971</v>
      </c>
      <c r="AP7">
        <v>2027.05</v>
      </c>
      <c r="AQ7" t="s">
        <v>27</v>
      </c>
      <c r="AR7">
        <f>TINV(0.0455,AR5)</f>
        <v>2.3198094410224317</v>
      </c>
      <c r="AS7">
        <v>1971</v>
      </c>
      <c r="AT7">
        <v>2027.05</v>
      </c>
      <c r="AU7" t="s">
        <v>27</v>
      </c>
      <c r="AV7">
        <f>TINV(0.0455,AV5)</f>
        <v>2.3198094410224317</v>
      </c>
      <c r="AW7">
        <v>1971</v>
      </c>
      <c r="AX7">
        <v>2027.05</v>
      </c>
      <c r="AY7" t="s">
        <v>27</v>
      </c>
      <c r="AZ7">
        <f>TINV(0.0455,AZ5)</f>
        <v>2.3198094410224317</v>
      </c>
      <c r="BA7">
        <v>1971</v>
      </c>
      <c r="BB7">
        <v>2027.05</v>
      </c>
    </row>
    <row r="8" spans="1:56">
      <c r="B8">
        <v>5.4475094865327103E-2</v>
      </c>
      <c r="C8" s="31">
        <v>0.69942706769027485</v>
      </c>
      <c r="D8">
        <v>20.94281597760758</v>
      </c>
      <c r="E8">
        <v>1973</v>
      </c>
      <c r="F8">
        <v>2036.28</v>
      </c>
      <c r="G8" t="s">
        <v>28</v>
      </c>
      <c r="H8">
        <f>H7*G3</f>
        <v>2.6081610037818306E-2</v>
      </c>
      <c r="I8">
        <v>1979</v>
      </c>
      <c r="J8">
        <v>2163.25</v>
      </c>
      <c r="K8" t="s">
        <v>28</v>
      </c>
      <c r="L8">
        <f>L7*K3</f>
        <v>2.4157954010202591E-2</v>
      </c>
      <c r="M8">
        <v>1979</v>
      </c>
      <c r="N8">
        <v>2163.25</v>
      </c>
      <c r="O8" t="s">
        <v>28</v>
      </c>
      <c r="P8">
        <f>P7*O3</f>
        <v>2.5926011261518167E-2</v>
      </c>
      <c r="Q8">
        <v>1979</v>
      </c>
      <c r="R8">
        <v>2163.25</v>
      </c>
      <c r="S8" t="s">
        <v>28</v>
      </c>
      <c r="T8">
        <f>T7*S3</f>
        <v>2.7308755900434432E-2</v>
      </c>
      <c r="U8">
        <v>1979</v>
      </c>
      <c r="V8">
        <v>2163.25</v>
      </c>
      <c r="W8" t="s">
        <v>28</v>
      </c>
      <c r="X8">
        <f>X7*W3</f>
        <v>2.7645763111950983E-2</v>
      </c>
      <c r="Y8">
        <v>1979</v>
      </c>
      <c r="Z8">
        <v>2163.25</v>
      </c>
      <c r="AA8" t="s">
        <v>28</v>
      </c>
      <c r="AB8">
        <f>AB7*AA3</f>
        <v>2.6871430419657089E-2</v>
      </c>
      <c r="AC8">
        <v>1979</v>
      </c>
      <c r="AD8">
        <v>2163.25</v>
      </c>
      <c r="AE8" t="s">
        <v>28</v>
      </c>
      <c r="AF8">
        <f>AF7*AE3</f>
        <v>2.7283346489123898E-2</v>
      </c>
      <c r="AG8">
        <v>1979</v>
      </c>
      <c r="AH8">
        <v>2163.25</v>
      </c>
      <c r="AI8" t="s">
        <v>28</v>
      </c>
      <c r="AJ8">
        <f>AJ7*AI3</f>
        <v>2.7614219233891488E-2</v>
      </c>
      <c r="AK8">
        <v>1973</v>
      </c>
      <c r="AL8">
        <v>2036.28</v>
      </c>
      <c r="AM8" t="s">
        <v>28</v>
      </c>
      <c r="AN8">
        <f>AN7*AM3</f>
        <v>2.8202622198003652E-2</v>
      </c>
      <c r="AO8">
        <v>1973</v>
      </c>
      <c r="AP8">
        <v>2036.28</v>
      </c>
      <c r="AQ8" t="s">
        <v>28</v>
      </c>
      <c r="AR8">
        <f>AR7*AQ3</f>
        <v>2.8029357804092006E-2</v>
      </c>
      <c r="AS8">
        <v>1973</v>
      </c>
      <c r="AT8">
        <v>2036.28</v>
      </c>
      <c r="AU8" t="s">
        <v>28</v>
      </c>
      <c r="AV8">
        <f>AV7*AU3</f>
        <v>2.8519887397267397E-2</v>
      </c>
      <c r="AW8">
        <v>1973</v>
      </c>
      <c r="AX8">
        <v>2036.28</v>
      </c>
      <c r="AY8" t="s">
        <v>28</v>
      </c>
      <c r="AZ8">
        <f>AZ7*AY3</f>
        <v>2.8620461093362456E-2</v>
      </c>
      <c r="BA8">
        <v>1973</v>
      </c>
      <c r="BB8">
        <v>2036.28</v>
      </c>
    </row>
    <row r="9" spans="1:56">
      <c r="B9">
        <v>5.4609716781775564E-2</v>
      </c>
      <c r="C9" s="31">
        <v>0.69154222571180368</v>
      </c>
      <c r="D9">
        <v>20.177413410210168</v>
      </c>
      <c r="E9">
        <v>1979</v>
      </c>
      <c r="F9">
        <v>2163.25</v>
      </c>
      <c r="G9" t="s">
        <v>29</v>
      </c>
      <c r="H9">
        <f>G2+H8</f>
        <v>1.0820563862408277</v>
      </c>
      <c r="I9">
        <v>1980</v>
      </c>
      <c r="J9">
        <v>2944.77</v>
      </c>
      <c r="K9" t="s">
        <v>29</v>
      </c>
      <c r="L9">
        <f>K2+L8</f>
        <v>1.0686682108618422</v>
      </c>
      <c r="M9">
        <v>1980</v>
      </c>
      <c r="N9">
        <v>2944.77</v>
      </c>
      <c r="O9" t="s">
        <v>29</v>
      </c>
      <c r="P9">
        <f>O2+P8</f>
        <v>1.0736825240347647</v>
      </c>
      <c r="Q9">
        <v>1980</v>
      </c>
      <c r="R9">
        <v>2944.77</v>
      </c>
      <c r="S9" t="s">
        <v>29</v>
      </c>
      <c r="T9">
        <f>S2+T8</f>
        <v>1.0862968049261774</v>
      </c>
      <c r="U9">
        <v>1980</v>
      </c>
      <c r="V9">
        <v>2944.77</v>
      </c>
      <c r="W9" t="s">
        <v>29</v>
      </c>
      <c r="X9">
        <f>W2+X8</f>
        <v>1.0854242644863341</v>
      </c>
      <c r="Y9">
        <v>1980</v>
      </c>
      <c r="Z9">
        <v>2944.77</v>
      </c>
      <c r="AA9" t="s">
        <v>29</v>
      </c>
      <c r="AB9">
        <f>AA2+AB8</f>
        <v>1.0845742573437458</v>
      </c>
      <c r="AC9">
        <v>1980</v>
      </c>
      <c r="AD9">
        <v>2944.77</v>
      </c>
      <c r="AE9" t="s">
        <v>29</v>
      </c>
      <c r="AF9">
        <f>AE2+AF8</f>
        <v>1.0836767467413708</v>
      </c>
      <c r="AG9">
        <v>1980</v>
      </c>
      <c r="AH9">
        <v>2944.77</v>
      </c>
      <c r="AI9" t="s">
        <v>29</v>
      </c>
      <c r="AJ9">
        <f>AI2+AJ8</f>
        <v>1.0836003958421765</v>
      </c>
      <c r="AK9">
        <v>1980</v>
      </c>
      <c r="AL9">
        <v>2944.77</v>
      </c>
      <c r="AM9" t="s">
        <v>29</v>
      </c>
      <c r="AN9">
        <f>AM2+AN8</f>
        <v>1.0843309672584067</v>
      </c>
      <c r="AO9">
        <v>1979</v>
      </c>
      <c r="AP9">
        <v>2163.25</v>
      </c>
      <c r="AQ9" t="s">
        <v>29</v>
      </c>
      <c r="AR9">
        <f>AQ2+AR8</f>
        <v>1.0830849430218357</v>
      </c>
      <c r="AS9">
        <v>1979</v>
      </c>
      <c r="AT9">
        <v>2163.25</v>
      </c>
      <c r="AU9" t="s">
        <v>29</v>
      </c>
      <c r="AV9">
        <f>AU2+AV8</f>
        <v>1.0839063500304758</v>
      </c>
      <c r="AW9">
        <v>1979</v>
      </c>
      <c r="AX9">
        <v>2163.25</v>
      </c>
      <c r="AY9" t="s">
        <v>29</v>
      </c>
      <c r="AZ9">
        <f>AY2+AZ8</f>
        <v>1.0836920024352257</v>
      </c>
      <c r="BA9">
        <v>1979</v>
      </c>
      <c r="BB9">
        <v>2163.25</v>
      </c>
    </row>
    <row r="10" spans="1:56">
      <c r="B10">
        <v>5.3593452950280548E-2</v>
      </c>
      <c r="C10" s="31">
        <v>0.68613133652453406</v>
      </c>
      <c r="D10">
        <v>19.674414005982793</v>
      </c>
      <c r="E10">
        <v>1980</v>
      </c>
      <c r="F10">
        <v>2944.77</v>
      </c>
      <c r="G10" t="s">
        <v>30</v>
      </c>
      <c r="H10">
        <f>G2-H8</f>
        <v>1.0298931661651911</v>
      </c>
      <c r="I10">
        <v>1982</v>
      </c>
      <c r="J10">
        <v>2945</v>
      </c>
      <c r="K10" t="s">
        <v>30</v>
      </c>
      <c r="L10">
        <f>K2-L8</f>
        <v>1.020352302841437</v>
      </c>
      <c r="M10">
        <v>1982</v>
      </c>
      <c r="N10">
        <v>2945</v>
      </c>
      <c r="O10" t="s">
        <v>30</v>
      </c>
      <c r="P10">
        <f>O2-P8</f>
        <v>1.0218305015117286</v>
      </c>
      <c r="Q10">
        <v>1982</v>
      </c>
      <c r="R10">
        <v>2945</v>
      </c>
      <c r="S10" t="s">
        <v>30</v>
      </c>
      <c r="T10">
        <f>S2-T8</f>
        <v>1.0316792931253087</v>
      </c>
      <c r="U10">
        <v>1982</v>
      </c>
      <c r="V10">
        <v>2945</v>
      </c>
      <c r="W10" t="s">
        <v>30</v>
      </c>
      <c r="X10">
        <f>W2-X8</f>
        <v>1.0301327382624323</v>
      </c>
      <c r="Y10">
        <v>1982</v>
      </c>
      <c r="Z10">
        <v>2945</v>
      </c>
      <c r="AA10" t="s">
        <v>30</v>
      </c>
      <c r="AB10">
        <f>AA2-AB8</f>
        <v>1.0308313965044316</v>
      </c>
      <c r="AC10">
        <v>1982</v>
      </c>
      <c r="AD10">
        <v>2945</v>
      </c>
      <c r="AE10" t="s">
        <v>30</v>
      </c>
      <c r="AF10">
        <f>AE2-AF8</f>
        <v>1.0291100537631228</v>
      </c>
      <c r="AG10">
        <v>1982</v>
      </c>
      <c r="AH10">
        <v>2945</v>
      </c>
      <c r="AI10" t="s">
        <v>30</v>
      </c>
      <c r="AJ10">
        <f>AI2-AJ8</f>
        <v>1.0283719573743935</v>
      </c>
      <c r="AK10">
        <v>1982</v>
      </c>
      <c r="AL10">
        <v>2945</v>
      </c>
      <c r="AM10" t="s">
        <v>30</v>
      </c>
      <c r="AN10">
        <f>AM2-AN8</f>
        <v>1.0279257228623995</v>
      </c>
      <c r="AO10">
        <v>1982</v>
      </c>
      <c r="AP10">
        <v>2945</v>
      </c>
      <c r="AQ10" t="s">
        <v>30</v>
      </c>
      <c r="AR10">
        <f>AQ2-AR8</f>
        <v>1.0270262274136517</v>
      </c>
      <c r="AS10">
        <v>1980</v>
      </c>
      <c r="AT10">
        <v>2944.77</v>
      </c>
      <c r="AU10" t="s">
        <v>30</v>
      </c>
      <c r="AV10">
        <f>AU2-AV8</f>
        <v>1.0268665752359409</v>
      </c>
      <c r="AW10">
        <v>1980</v>
      </c>
      <c r="AX10">
        <v>2944.77</v>
      </c>
      <c r="AY10" t="s">
        <v>30</v>
      </c>
      <c r="AZ10">
        <f>AY2-AZ8</f>
        <v>1.0264510802485007</v>
      </c>
      <c r="BA10">
        <v>1980</v>
      </c>
      <c r="BB10">
        <v>2944.77</v>
      </c>
    </row>
    <row r="11" spans="1:56">
      <c r="B11">
        <v>5.3907015143104205E-2</v>
      </c>
      <c r="C11" s="31">
        <v>0.68115036600343926</v>
      </c>
      <c r="D11">
        <v>19.226471165079264</v>
      </c>
      <c r="E11">
        <v>1982</v>
      </c>
      <c r="F11">
        <v>2945</v>
      </c>
      <c r="G11" t="s">
        <v>31</v>
      </c>
      <c r="H11" s="32">
        <f>LN(G2)</f>
        <v>5.4464298827397971E-2</v>
      </c>
      <c r="I11">
        <v>1983</v>
      </c>
      <c r="J11">
        <v>3229.4</v>
      </c>
      <c r="K11" t="s">
        <v>31</v>
      </c>
      <c r="L11" s="32">
        <f>LN(K2)</f>
        <v>4.3548121833803126E-2</v>
      </c>
      <c r="M11">
        <v>1983</v>
      </c>
      <c r="N11">
        <v>3229.4</v>
      </c>
      <c r="O11" t="s">
        <v>31</v>
      </c>
      <c r="P11" s="32">
        <f>LN(O2)</f>
        <v>4.6651223764828782E-2</v>
      </c>
      <c r="Q11">
        <v>1983</v>
      </c>
      <c r="R11">
        <v>3229.4</v>
      </c>
      <c r="S11" t="s">
        <v>31</v>
      </c>
      <c r="T11" s="32">
        <f>LN(S2)</f>
        <v>5.7313781405207348E-2</v>
      </c>
      <c r="U11">
        <v>1983</v>
      </c>
      <c r="V11">
        <v>3229.4</v>
      </c>
      <c r="W11" t="s">
        <v>31</v>
      </c>
      <c r="X11" s="32">
        <f>LN(W2)</f>
        <v>5.6170955539241708E-2</v>
      </c>
      <c r="Y11">
        <v>1983</v>
      </c>
      <c r="Z11">
        <v>3229.4</v>
      </c>
      <c r="AA11" t="s">
        <v>31</v>
      </c>
      <c r="AB11" s="32">
        <f>LN(AA2)</f>
        <v>5.6099412057089876E-2</v>
      </c>
      <c r="AC11">
        <v>1983</v>
      </c>
      <c r="AD11">
        <v>3229.4</v>
      </c>
      <c r="AE11" t="s">
        <v>31</v>
      </c>
      <c r="AF11" s="32">
        <f>LN(AE2)</f>
        <v>5.4860654026632524E-2</v>
      </c>
      <c r="AG11">
        <v>1983</v>
      </c>
      <c r="AH11">
        <v>3229.4</v>
      </c>
      <c r="AI11" t="s">
        <v>31</v>
      </c>
      <c r="AJ11" s="32">
        <f>LN(AI2)</f>
        <v>5.4475094865327103E-2</v>
      </c>
      <c r="AK11">
        <v>1983</v>
      </c>
      <c r="AL11">
        <v>3229.4</v>
      </c>
      <c r="AM11" t="s">
        <v>31</v>
      </c>
      <c r="AN11" s="32">
        <f>LN(AM2)</f>
        <v>5.4609716781775564E-2</v>
      </c>
      <c r="AO11">
        <v>1983</v>
      </c>
      <c r="AP11">
        <v>3229.4</v>
      </c>
      <c r="AQ11" t="s">
        <v>31</v>
      </c>
      <c r="AR11" s="32">
        <f>LN(AQ2)</f>
        <v>5.3593452950280548E-2</v>
      </c>
      <c r="AS11">
        <v>1983</v>
      </c>
      <c r="AT11">
        <v>3229.4</v>
      </c>
      <c r="AU11" t="s">
        <v>31</v>
      </c>
      <c r="AV11" s="32">
        <f>LN(AU2)</f>
        <v>5.3907015143104205E-2</v>
      </c>
      <c r="AW11">
        <v>1982</v>
      </c>
      <c r="AX11">
        <v>2945</v>
      </c>
      <c r="AY11" t="s">
        <v>31</v>
      </c>
      <c r="AZ11" s="32">
        <f>LN(AY2)</f>
        <v>5.3608576327369067E-2</v>
      </c>
      <c r="BA11">
        <v>1982</v>
      </c>
      <c r="BB11">
        <v>2945</v>
      </c>
    </row>
    <row r="12" spans="1:56">
      <c r="B12">
        <v>5.3608576327369067E-2</v>
      </c>
      <c r="C12" s="31">
        <v>0.67719697269591528</v>
      </c>
      <c r="D12">
        <v>18.880779418843183</v>
      </c>
      <c r="E12">
        <v>1983</v>
      </c>
      <c r="F12">
        <v>3229.4</v>
      </c>
      <c r="G12" t="s">
        <v>32</v>
      </c>
      <c r="H12" s="32">
        <f>LN(H9)</f>
        <v>7.8863292043191147E-2</v>
      </c>
      <c r="I12">
        <v>2002</v>
      </c>
      <c r="J12">
        <v>4029.78</v>
      </c>
      <c r="K12" t="s">
        <v>32</v>
      </c>
      <c r="L12" s="32">
        <f>LN(L9)</f>
        <v>6.6413210491858971E-2</v>
      </c>
      <c r="M12">
        <v>2002</v>
      </c>
      <c r="N12">
        <v>4029.78</v>
      </c>
      <c r="O12" t="s">
        <v>32</v>
      </c>
      <c r="P12" s="32">
        <f>LN(P9)</f>
        <v>7.1094350930561795E-2</v>
      </c>
      <c r="Q12">
        <v>2002</v>
      </c>
      <c r="R12">
        <v>4029.78</v>
      </c>
      <c r="S12" t="s">
        <v>32</v>
      </c>
      <c r="T12" s="32">
        <f>LN(T9)</f>
        <v>8.2774485208814266E-2</v>
      </c>
      <c r="U12">
        <v>2002</v>
      </c>
      <c r="V12">
        <v>4029.78</v>
      </c>
      <c r="W12" t="s">
        <v>32</v>
      </c>
      <c r="X12" s="32">
        <f>LN(X9)</f>
        <v>8.1970937737565155E-2</v>
      </c>
      <c r="Y12">
        <v>2002</v>
      </c>
      <c r="Z12">
        <v>4029.78</v>
      </c>
      <c r="AA12" t="s">
        <v>32</v>
      </c>
      <c r="AB12" s="32">
        <f>LN(AB9)</f>
        <v>8.1187520442566025E-2</v>
      </c>
      <c r="AC12">
        <v>2002</v>
      </c>
      <c r="AD12">
        <v>4029.78</v>
      </c>
      <c r="AE12" t="s">
        <v>32</v>
      </c>
      <c r="AF12" s="32">
        <f>LN(AF9)</f>
        <v>8.0359654432640065E-2</v>
      </c>
      <c r="AG12">
        <v>2002</v>
      </c>
      <c r="AH12">
        <v>4029.78</v>
      </c>
      <c r="AI12" t="s">
        <v>32</v>
      </c>
      <c r="AJ12" s="32">
        <f>LN(AJ9)</f>
        <v>8.0289196531593859E-2</v>
      </c>
      <c r="AK12">
        <v>2002</v>
      </c>
      <c r="AL12">
        <v>4029.78</v>
      </c>
      <c r="AM12" t="s">
        <v>32</v>
      </c>
      <c r="AN12" s="32">
        <f>LN(AN9)</f>
        <v>8.0963176765765574E-2</v>
      </c>
      <c r="AO12">
        <v>2002</v>
      </c>
      <c r="AP12">
        <v>4029.78</v>
      </c>
      <c r="AQ12" t="s">
        <v>32</v>
      </c>
      <c r="AR12" s="32">
        <f>LN(AR9)</f>
        <v>7.9813398019627863E-2</v>
      </c>
      <c r="AS12">
        <v>2002</v>
      </c>
      <c r="AT12">
        <v>4029.78</v>
      </c>
      <c r="AU12" t="s">
        <v>32</v>
      </c>
      <c r="AV12" s="32">
        <f>LN(AV9)</f>
        <v>8.0571506324551942E-2</v>
      </c>
      <c r="AW12">
        <v>2002</v>
      </c>
      <c r="AX12">
        <v>4029.78</v>
      </c>
      <c r="AY12" t="s">
        <v>32</v>
      </c>
      <c r="AZ12" s="32">
        <f>LN(AZ9)</f>
        <v>8.0373732049899144E-2</v>
      </c>
      <c r="BA12">
        <v>1983</v>
      </c>
      <c r="BB12">
        <v>3229.4</v>
      </c>
    </row>
    <row r="13" spans="1:56">
      <c r="B13">
        <v>7.6133907569413378E-2</v>
      </c>
      <c r="C13" s="31">
        <v>0.78937149892467717</v>
      </c>
      <c r="D13">
        <v>33.729260067143102</v>
      </c>
      <c r="E13">
        <v>2002</v>
      </c>
      <c r="F13">
        <v>4029.78</v>
      </c>
      <c r="G13" t="s">
        <v>33</v>
      </c>
      <c r="H13" s="32">
        <f>LN(H10)</f>
        <v>2.94550746923108E-2</v>
      </c>
      <c r="K13" t="s">
        <v>33</v>
      </c>
      <c r="L13" s="32">
        <f>LN(L10)</f>
        <v>2.014796260366317E-2</v>
      </c>
      <c r="O13" t="s">
        <v>33</v>
      </c>
      <c r="P13" s="32">
        <f>LN(P10)</f>
        <v>2.1595628234085829E-2</v>
      </c>
      <c r="S13" t="s">
        <v>33</v>
      </c>
      <c r="T13" s="32">
        <f>LN(T10)</f>
        <v>3.1187856287230729E-2</v>
      </c>
      <c r="W13" t="s">
        <v>33</v>
      </c>
      <c r="X13" s="32">
        <f>LN(X10)</f>
        <v>2.9687666037697642E-2</v>
      </c>
      <c r="AA13" t="s">
        <v>33</v>
      </c>
      <c r="AB13" s="32">
        <f>LN(AB10)</f>
        <v>3.036565771836422E-2</v>
      </c>
      <c r="AE13" t="s">
        <v>33</v>
      </c>
      <c r="AF13" s="32">
        <f>LN(AF10)</f>
        <v>2.8694403283690079E-2</v>
      </c>
      <c r="AI13" t="s">
        <v>33</v>
      </c>
      <c r="AJ13" s="32">
        <f>LN(AJ10)</f>
        <v>2.7976927829327463E-2</v>
      </c>
      <c r="AM13" t="s">
        <v>33</v>
      </c>
      <c r="AN13" s="32">
        <f>LN(AN10)</f>
        <v>2.7542910397622324E-2</v>
      </c>
      <c r="AQ13" t="s">
        <v>33</v>
      </c>
      <c r="AR13" s="32">
        <f>LN(AR10)</f>
        <v>2.6667468510940141E-2</v>
      </c>
      <c r="AU13" t="s">
        <v>33</v>
      </c>
      <c r="AV13" s="32">
        <f>LN(AV10)</f>
        <v>2.6512005501550032E-2</v>
      </c>
      <c r="AY13" t="s">
        <v>33</v>
      </c>
      <c r="AZ13" s="32">
        <f>LN(AZ10)</f>
        <v>2.6107299496123677E-2</v>
      </c>
    </row>
    <row r="14" spans="1:56">
      <c r="A14" t="s">
        <v>46</v>
      </c>
      <c r="B14" s="11">
        <f>AVERAGE(B2:B13)</f>
        <v>5.5080992688672774E-2</v>
      </c>
      <c r="C14" s="11">
        <f>AVERAGE(C2:C13)</f>
        <v>0.70091887376348938</v>
      </c>
      <c r="D14" s="11">
        <f>AVERAGE(D2:D13)</f>
        <v>21.556407886147721</v>
      </c>
      <c r="E14" s="11">
        <f>AVERAGE(E2:E13)</f>
        <v>1973.0833333333333</v>
      </c>
      <c r="F14" s="11">
        <f>AVERAGE(F2:F13)</f>
        <v>2067.7341666666666</v>
      </c>
      <c r="G14" t="s">
        <v>34</v>
      </c>
      <c r="H14" s="32">
        <f>H12-H11</f>
        <v>2.4398993215793176E-2</v>
      </c>
      <c r="K14" t="s">
        <v>34</v>
      </c>
      <c r="L14" s="32">
        <f>L12-L11</f>
        <v>2.2865088658055845E-2</v>
      </c>
      <c r="O14" t="s">
        <v>34</v>
      </c>
      <c r="P14" s="32">
        <f>P12-P11</f>
        <v>2.4443127165733013E-2</v>
      </c>
      <c r="S14" t="s">
        <v>34</v>
      </c>
      <c r="T14" s="32">
        <f>T12-T11</f>
        <v>2.5460703803606918E-2</v>
      </c>
      <c r="W14" t="s">
        <v>34</v>
      </c>
      <c r="X14" s="32">
        <f>X12-X11</f>
        <v>2.5799982198323447E-2</v>
      </c>
      <c r="AA14" t="s">
        <v>34</v>
      </c>
      <c r="AB14" s="32">
        <f>AB12-AB11</f>
        <v>2.5088108385476149E-2</v>
      </c>
      <c r="AE14" t="s">
        <v>34</v>
      </c>
      <c r="AF14" s="32">
        <f>AF12-AF11</f>
        <v>2.5499000406007541E-2</v>
      </c>
      <c r="AI14" t="s">
        <v>34</v>
      </c>
      <c r="AJ14" s="32">
        <f>AJ12-AJ11</f>
        <v>2.5814101666266756E-2</v>
      </c>
      <c r="AM14" t="s">
        <v>34</v>
      </c>
      <c r="AN14" s="32">
        <f>AN12-AN11</f>
        <v>2.635345998399001E-2</v>
      </c>
      <c r="AQ14" t="s">
        <v>34</v>
      </c>
      <c r="AR14" s="32">
        <f>AR12-AR11</f>
        <v>2.6219945069347314E-2</v>
      </c>
      <c r="AU14" t="s">
        <v>34</v>
      </c>
      <c r="AV14" s="32">
        <f>AV12-AV11</f>
        <v>2.6664491181447737E-2</v>
      </c>
      <c r="AY14" t="s">
        <v>34</v>
      </c>
      <c r="AZ14" s="32">
        <f>AZ12-AZ11</f>
        <v>2.6765155722530076E-2</v>
      </c>
    </row>
    <row r="15" spans="1:56">
      <c r="A15" t="s">
        <v>47</v>
      </c>
      <c r="B15" s="11">
        <f>STDEV(B2:B13)</f>
        <v>7.7512500557186947E-3</v>
      </c>
      <c r="C15" s="11">
        <f>STDEV(C2:C13)</f>
        <v>3.5250982295461156E-2</v>
      </c>
      <c r="D15" s="11">
        <f>STDEV(D2:D13)</f>
        <v>4.3579581098557485</v>
      </c>
      <c r="E15" s="11">
        <f>STDEV(E2:E13)</f>
        <v>13.11112181132931</v>
      </c>
      <c r="F15" s="11">
        <f>STDEV(F2:F13)</f>
        <v>1117.0005858422678</v>
      </c>
      <c r="G15" t="s">
        <v>35</v>
      </c>
      <c r="H15" s="32">
        <f>H11-H13</f>
        <v>2.5009224135087171E-2</v>
      </c>
      <c r="K15" t="s">
        <v>35</v>
      </c>
      <c r="L15" s="32">
        <f>L11-L13</f>
        <v>2.3400159230139956E-2</v>
      </c>
      <c r="O15" t="s">
        <v>35</v>
      </c>
      <c r="P15" s="32">
        <f>P11-P13</f>
        <v>2.5055595530742953E-2</v>
      </c>
      <c r="S15" t="s">
        <v>35</v>
      </c>
      <c r="T15" s="32">
        <f>T11-T13</f>
        <v>2.6125925117976619E-2</v>
      </c>
      <c r="W15" t="s">
        <v>35</v>
      </c>
      <c r="X15" s="32">
        <f>X11-X13</f>
        <v>2.6483289501544067E-2</v>
      </c>
      <c r="AA15" t="s">
        <v>35</v>
      </c>
      <c r="AB15" s="32">
        <f>AB11-AB13</f>
        <v>2.5733754338725656E-2</v>
      </c>
      <c r="AE15" t="s">
        <v>35</v>
      </c>
      <c r="AF15" s="32">
        <f>AF11-AF13</f>
        <v>2.6166250742942446E-2</v>
      </c>
      <c r="AI15" t="s">
        <v>35</v>
      </c>
      <c r="AJ15" s="32">
        <f>AJ11-AJ13</f>
        <v>2.649816703599964E-2</v>
      </c>
      <c r="AM15" t="s">
        <v>35</v>
      </c>
      <c r="AN15" s="32">
        <f>AN11-AN13</f>
        <v>2.7066806384153239E-2</v>
      </c>
      <c r="AQ15" t="s">
        <v>35</v>
      </c>
      <c r="AR15" s="32">
        <f>AR11-AR13</f>
        <v>2.6925984439340408E-2</v>
      </c>
      <c r="AU15" t="s">
        <v>35</v>
      </c>
      <c r="AV15" s="32">
        <f>AV11-AV13</f>
        <v>2.7395009641554172E-2</v>
      </c>
      <c r="AY15" t="s">
        <v>35</v>
      </c>
      <c r="AZ15" s="32">
        <f>AZ11-AZ13</f>
        <v>2.750127683124539E-2</v>
      </c>
    </row>
    <row r="16" spans="1:56">
      <c r="A16" t="s">
        <v>48</v>
      </c>
      <c r="B16" s="11">
        <f>MIN(B2:B13)</f>
        <v>4.3548121833803126E-2</v>
      </c>
      <c r="C16" s="11">
        <f>MIN(C2:C13)</f>
        <v>0.6594064566398703</v>
      </c>
      <c r="D16" s="11">
        <f>MIN(D2:D13)</f>
        <v>17.424458641260173</v>
      </c>
      <c r="E16" s="11">
        <f>MIN(E2:E13)</f>
        <v>1955</v>
      </c>
      <c r="F16" s="11">
        <f>MIN(F2:F13)</f>
        <v>261.13</v>
      </c>
      <c r="G16" t="s">
        <v>36</v>
      </c>
      <c r="H16" s="33">
        <f>AVERAGE(H14:H15)</f>
        <v>2.4704108675440171E-2</v>
      </c>
      <c r="K16" t="s">
        <v>36</v>
      </c>
      <c r="L16" s="33">
        <f>AVERAGE(L14:L15)</f>
        <v>2.3132623944097902E-2</v>
      </c>
      <c r="O16" t="s">
        <v>36</v>
      </c>
      <c r="P16" s="33">
        <f>AVERAGE(P14:P15)</f>
        <v>2.4749361348237985E-2</v>
      </c>
      <c r="S16" t="s">
        <v>36</v>
      </c>
      <c r="T16" s="33">
        <f>AVERAGE(T14:T15)</f>
        <v>2.5793314460791771E-2</v>
      </c>
      <c r="W16" t="s">
        <v>36</v>
      </c>
      <c r="X16" s="33">
        <f>AVERAGE(X14:X15)</f>
        <v>2.6141635849933759E-2</v>
      </c>
      <c r="AA16" t="s">
        <v>36</v>
      </c>
      <c r="AB16" s="33">
        <f>AVERAGE(AB14:AB15)</f>
        <v>2.5410931362100903E-2</v>
      </c>
      <c r="AE16" t="s">
        <v>36</v>
      </c>
      <c r="AF16" s="33">
        <f>AVERAGE(AF14:AF15)</f>
        <v>2.5832625574474993E-2</v>
      </c>
      <c r="AI16" t="s">
        <v>36</v>
      </c>
      <c r="AJ16" s="33">
        <f>AVERAGE(AJ14:AJ15)</f>
        <v>2.6156134351133196E-2</v>
      </c>
      <c r="AM16" t="s">
        <v>36</v>
      </c>
      <c r="AN16" s="33">
        <f>AVERAGE(AN14:AN15)</f>
        <v>2.6710133184071623E-2</v>
      </c>
      <c r="AQ16" t="s">
        <v>36</v>
      </c>
      <c r="AR16" s="33">
        <f>AVERAGE(AR14:AR15)</f>
        <v>2.6572964754343863E-2</v>
      </c>
      <c r="AU16" t="s">
        <v>36</v>
      </c>
      <c r="AV16" s="33">
        <f>AVERAGE(AV14:AV15)</f>
        <v>2.7029750411500957E-2</v>
      </c>
      <c r="AY16" t="s">
        <v>36</v>
      </c>
      <c r="AZ16" s="33">
        <f>AVERAGE(AZ14:AZ15)</f>
        <v>2.7133216276887733E-2</v>
      </c>
    </row>
    <row r="17" spans="1:52">
      <c r="A17" t="s">
        <v>49</v>
      </c>
      <c r="B17" s="11">
        <f>MAX(B2:B13)</f>
        <v>7.6133907569413378E-2</v>
      </c>
      <c r="C17" s="11">
        <f>MAX(C2:C13)</f>
        <v>0.78937149892467717</v>
      </c>
      <c r="D17" s="11">
        <f>MAX(D2:D13)</f>
        <v>33.729260067143102</v>
      </c>
      <c r="E17" s="11">
        <f>MAX(E2:E13)</f>
        <v>2002</v>
      </c>
      <c r="F17" s="11">
        <f>MAX(F2:F13)</f>
        <v>4029.78</v>
      </c>
      <c r="G17" t="s">
        <v>37</v>
      </c>
      <c r="H17">
        <f>TINV(0.3173,H5)</f>
        <v>1.052586480618851</v>
      </c>
      <c r="K17" t="s">
        <v>37</v>
      </c>
      <c r="L17">
        <f>TINV(0.3173,L5)</f>
        <v>1.0587520159773673</v>
      </c>
      <c r="O17" t="s">
        <v>37</v>
      </c>
      <c r="P17">
        <f>TINV(0.3173,P5)</f>
        <v>1.0587520159773673</v>
      </c>
      <c r="S17" t="s">
        <v>37</v>
      </c>
      <c r="T17">
        <f>TINV(0.3173,T5)</f>
        <v>1.0587520159773673</v>
      </c>
      <c r="W17" t="s">
        <v>37</v>
      </c>
      <c r="X17">
        <f>TINV(0.3173,X5)</f>
        <v>1.0587520159773673</v>
      </c>
      <c r="AA17" t="s">
        <v>37</v>
      </c>
      <c r="AB17">
        <f>TINV(0.3173,AB5)</f>
        <v>1.0587520159773673</v>
      </c>
      <c r="AE17" t="s">
        <v>37</v>
      </c>
      <c r="AF17">
        <f>TINV(0.3173,AF5)</f>
        <v>1.0587520159773673</v>
      </c>
      <c r="AI17" t="s">
        <v>37</v>
      </c>
      <c r="AJ17">
        <f>TINV(0.3173,AJ5)</f>
        <v>1.0587520159773673</v>
      </c>
      <c r="AM17" t="s">
        <v>37</v>
      </c>
      <c r="AN17">
        <f>TINV(0.3173,AN5)</f>
        <v>1.0587520159773673</v>
      </c>
      <c r="AQ17" t="s">
        <v>37</v>
      </c>
      <c r="AR17">
        <f>TINV(0.3173,AR5)</f>
        <v>1.0587520159773673</v>
      </c>
      <c r="AU17" t="s">
        <v>37</v>
      </c>
      <c r="AV17">
        <f>TINV(0.3173,AV5)</f>
        <v>1.0587520159773673</v>
      </c>
      <c r="AY17" t="s">
        <v>37</v>
      </c>
      <c r="AZ17">
        <f>TINV(0.3173,AZ5)</f>
        <v>1.0587520159773673</v>
      </c>
    </row>
    <row r="18" spans="1:52">
      <c r="A18" t="s">
        <v>50</v>
      </c>
      <c r="B18" s="11">
        <f>ABS(B17-B16)</f>
        <v>3.2585785735610252E-2</v>
      </c>
      <c r="C18" s="11">
        <f>ABS(C17-C16)</f>
        <v>0.12996504228480688</v>
      </c>
      <c r="D18" s="11">
        <f>ABS(D17-D16)</f>
        <v>16.304801425882928</v>
      </c>
      <c r="E18" s="11">
        <f>ABS(E17-E16)</f>
        <v>47</v>
      </c>
      <c r="F18" s="11">
        <f>ABS(F17-F16)</f>
        <v>3768.65</v>
      </c>
      <c r="G18" t="s">
        <v>38</v>
      </c>
      <c r="H18">
        <f>H17*G3</f>
        <v>1.2021443776881842E-2</v>
      </c>
      <c r="K18" t="s">
        <v>38</v>
      </c>
      <c r="L18">
        <f>L17*K3</f>
        <v>1.1025596351964841E-2</v>
      </c>
      <c r="O18" t="s">
        <v>38</v>
      </c>
      <c r="P18">
        <f>P17*O3</f>
        <v>1.1832530812223237E-2</v>
      </c>
      <c r="S18" t="s">
        <v>38</v>
      </c>
      <c r="T18">
        <f>T17*S3</f>
        <v>1.24636100931961E-2</v>
      </c>
      <c r="W18" t="s">
        <v>38</v>
      </c>
      <c r="X18">
        <f>X17*W3</f>
        <v>1.2617418875194504E-2</v>
      </c>
      <c r="AA18" t="s">
        <v>38</v>
      </c>
      <c r="AB18">
        <f>AB17*AA3</f>
        <v>1.2264016442862813E-2</v>
      </c>
      <c r="AE18" t="s">
        <v>38</v>
      </c>
      <c r="AF18">
        <f>AF17*AE3</f>
        <v>1.2452013336594415E-2</v>
      </c>
      <c r="AI18" t="s">
        <v>38</v>
      </c>
      <c r="AJ18">
        <f>AJ17*AI3</f>
        <v>1.2603022371802174E-2</v>
      </c>
      <c r="AM18" t="s">
        <v>38</v>
      </c>
      <c r="AN18">
        <f>AN17*AM3</f>
        <v>1.2871567198564429E-2</v>
      </c>
      <c r="AQ18" t="s">
        <v>38</v>
      </c>
      <c r="AR18">
        <f>AR17*AQ3</f>
        <v>1.2792490002348606E-2</v>
      </c>
      <c r="AU18" t="s">
        <v>38</v>
      </c>
      <c r="AV18">
        <f>AV17*AU3</f>
        <v>1.3016365802872163E-2</v>
      </c>
      <c r="AY18" t="s">
        <v>38</v>
      </c>
      <c r="AZ18">
        <f>AZ17*AY3</f>
        <v>1.306226724702182E-2</v>
      </c>
    </row>
    <row r="19" spans="1:52">
      <c r="A19" t="s">
        <v>51</v>
      </c>
      <c r="B19" s="11">
        <f>COUNT(B2:B13)</f>
        <v>12</v>
      </c>
      <c r="G19" t="s">
        <v>39</v>
      </c>
      <c r="H19">
        <f>G2+H18</f>
        <v>1.0679962199798911</v>
      </c>
      <c r="K19" t="s">
        <v>39</v>
      </c>
      <c r="L19">
        <f>K2+L18</f>
        <v>1.0555358532036043</v>
      </c>
      <c r="O19" t="s">
        <v>39</v>
      </c>
      <c r="P19">
        <f>O2+P18</f>
        <v>1.0595890435854698</v>
      </c>
      <c r="S19" t="s">
        <v>39</v>
      </c>
      <c r="T19">
        <f>S2+T18</f>
        <v>1.0714516591189391</v>
      </c>
      <c r="W19" t="s">
        <v>39</v>
      </c>
      <c r="X19">
        <f>W2+X18</f>
        <v>1.0703959202495776</v>
      </c>
      <c r="AA19" t="s">
        <v>39</v>
      </c>
      <c r="AB19">
        <f>AA2+AB18</f>
        <v>1.0699668433669516</v>
      </c>
      <c r="AE19" t="s">
        <v>39</v>
      </c>
      <c r="AF19">
        <f>AE2+AF18</f>
        <v>1.0688454135888412</v>
      </c>
      <c r="AI19" t="s">
        <v>39</v>
      </c>
      <c r="AJ19">
        <f>AI2+AJ18</f>
        <v>1.0685891989800871</v>
      </c>
      <c r="AM19" t="s">
        <v>39</v>
      </c>
      <c r="AN19">
        <f>AM2+AN18</f>
        <v>1.0689999122589675</v>
      </c>
      <c r="AQ19" t="s">
        <v>39</v>
      </c>
      <c r="AR19">
        <f>AQ2+AR18</f>
        <v>1.0678480752200923</v>
      </c>
      <c r="AU19" t="s">
        <v>39</v>
      </c>
      <c r="AV19">
        <f>AU2+AV18</f>
        <v>1.0684028284360805</v>
      </c>
      <c r="AY19" t="s">
        <v>39</v>
      </c>
      <c r="AZ19">
        <f>AY2+AZ18</f>
        <v>1.068133808588885</v>
      </c>
    </row>
    <row r="20" spans="1:52">
      <c r="G20" t="s">
        <v>40</v>
      </c>
      <c r="H20">
        <f>G2-H18</f>
        <v>1.0439533324261276</v>
      </c>
      <c r="K20" t="s">
        <v>40</v>
      </c>
      <c r="L20">
        <f>K2-L18</f>
        <v>1.0334846604996748</v>
      </c>
      <c r="O20" t="s">
        <v>40</v>
      </c>
      <c r="P20">
        <f>O2-P18</f>
        <v>1.0359239819610235</v>
      </c>
      <c r="S20" t="s">
        <v>40</v>
      </c>
      <c r="T20">
        <f>S2-T18</f>
        <v>1.046524438932547</v>
      </c>
      <c r="W20" t="s">
        <v>40</v>
      </c>
      <c r="X20">
        <f>W2-X18</f>
        <v>1.0451610824991888</v>
      </c>
      <c r="AA20" t="s">
        <v>40</v>
      </c>
      <c r="AB20">
        <f>AA2-AB18</f>
        <v>1.0454388104812258</v>
      </c>
      <c r="AE20" t="s">
        <v>40</v>
      </c>
      <c r="AF20">
        <f>AE2-AF18</f>
        <v>1.0439413869156524</v>
      </c>
      <c r="AI20" t="s">
        <v>40</v>
      </c>
      <c r="AJ20">
        <f>AI2-AJ18</f>
        <v>1.0433831542364829</v>
      </c>
      <c r="AM20" t="s">
        <v>40</v>
      </c>
      <c r="AN20">
        <f>AM2-AN18</f>
        <v>1.0432567778618387</v>
      </c>
      <c r="AQ20" t="s">
        <v>40</v>
      </c>
      <c r="AR20">
        <f>AQ2-AR18</f>
        <v>1.0422630952153951</v>
      </c>
      <c r="AU20" t="s">
        <v>40</v>
      </c>
      <c r="AV20">
        <f>AU2-AV18</f>
        <v>1.0423700968303362</v>
      </c>
      <c r="AY20" t="s">
        <v>40</v>
      </c>
      <c r="AZ20">
        <f>AY2-AZ18</f>
        <v>1.0420092740948415</v>
      </c>
    </row>
    <row r="21" spans="1:52">
      <c r="G21" t="s">
        <v>31</v>
      </c>
      <c r="H21" s="32">
        <f>LN(G2)</f>
        <v>5.4464298827397971E-2</v>
      </c>
      <c r="K21" t="s">
        <v>31</v>
      </c>
      <c r="L21" s="32">
        <f>LN(K2)</f>
        <v>4.3548121833803126E-2</v>
      </c>
      <c r="O21" t="s">
        <v>31</v>
      </c>
      <c r="P21" s="32">
        <f>LN(O2)</f>
        <v>4.6651223764828782E-2</v>
      </c>
      <c r="S21" t="s">
        <v>31</v>
      </c>
      <c r="T21" s="32">
        <f>LN(S2)</f>
        <v>5.7313781405207348E-2</v>
      </c>
      <c r="W21" t="s">
        <v>31</v>
      </c>
      <c r="X21" s="32">
        <f>LN(W2)</f>
        <v>5.6170955539241708E-2</v>
      </c>
      <c r="AA21" t="s">
        <v>31</v>
      </c>
      <c r="AB21" s="32">
        <f>LN(AA2)</f>
        <v>5.6099412057089876E-2</v>
      </c>
      <c r="AE21" t="s">
        <v>31</v>
      </c>
      <c r="AF21" s="32">
        <f>LN(AE2)</f>
        <v>5.4860654026632524E-2</v>
      </c>
      <c r="AI21" t="s">
        <v>31</v>
      </c>
      <c r="AJ21" s="32">
        <f>LN(AI2)</f>
        <v>5.4475094865327103E-2</v>
      </c>
      <c r="AM21" t="s">
        <v>31</v>
      </c>
      <c r="AN21" s="32">
        <f>LN(AM2)</f>
        <v>5.4609716781775564E-2</v>
      </c>
      <c r="AQ21" t="s">
        <v>31</v>
      </c>
      <c r="AR21" s="32">
        <f>LN(AQ2)</f>
        <v>5.3593452950280548E-2</v>
      </c>
      <c r="AU21" t="s">
        <v>31</v>
      </c>
      <c r="AV21" s="32">
        <f>LN(AU2)</f>
        <v>5.3907015143104205E-2</v>
      </c>
      <c r="AY21" t="s">
        <v>31</v>
      </c>
      <c r="AZ21" s="32">
        <f>LN(AY2)</f>
        <v>5.3608576327369067E-2</v>
      </c>
    </row>
    <row r="22" spans="1:52">
      <c r="G22" t="s">
        <v>41</v>
      </c>
      <c r="H22" s="32">
        <f>LN(H19)</f>
        <v>6.5784201187068375E-2</v>
      </c>
      <c r="K22" t="s">
        <v>41</v>
      </c>
      <c r="L22" s="32">
        <f>LN(L19)</f>
        <v>5.4048555710016218E-2</v>
      </c>
      <c r="O22" t="s">
        <v>41</v>
      </c>
      <c r="P22" s="32">
        <f>LN(P19)</f>
        <v>5.7881138220254709E-2</v>
      </c>
      <c r="S22" t="s">
        <v>41</v>
      </c>
      <c r="T22" s="32">
        <f>LN(T19)</f>
        <v>6.901441976579549E-2</v>
      </c>
      <c r="W22" t="s">
        <v>41</v>
      </c>
      <c r="X22" s="32">
        <f>LN(X19)</f>
        <v>6.8028598958533582E-2</v>
      </c>
      <c r="AA22" t="s">
        <v>41</v>
      </c>
      <c r="AB22" s="32">
        <f>LN(AB19)</f>
        <v>6.7627660486170194E-2</v>
      </c>
      <c r="AE22" t="s">
        <v>41</v>
      </c>
      <c r="AF22" s="32">
        <f>LN(AF19)</f>
        <v>6.6579013156579339E-2</v>
      </c>
      <c r="AI22" t="s">
        <v>41</v>
      </c>
      <c r="AJ22" s="32">
        <f>LN(AJ19)</f>
        <v>6.6339272854373452E-2</v>
      </c>
      <c r="AM22" t="s">
        <v>41</v>
      </c>
      <c r="AN22" s="32">
        <f>LN(AN19)</f>
        <v>6.6723549965231763E-2</v>
      </c>
      <c r="AQ22" t="s">
        <v>41</v>
      </c>
      <c r="AR22" s="32">
        <f>LN(AR19)</f>
        <v>6.56454787526949E-2</v>
      </c>
      <c r="AU22" t="s">
        <v>41</v>
      </c>
      <c r="AV22" s="32">
        <f>LN(AV19)</f>
        <v>6.6164849607035045E-2</v>
      </c>
      <c r="AY22" t="s">
        <v>41</v>
      </c>
      <c r="AZ22" s="32">
        <f>LN(AZ19)</f>
        <v>6.5913021630902763E-2</v>
      </c>
    </row>
    <row r="23" spans="1:52">
      <c r="G23" t="s">
        <v>42</v>
      </c>
      <c r="H23" s="32">
        <f>LN(H20)</f>
        <v>4.3014787720082021E-2</v>
      </c>
      <c r="K23" t="s">
        <v>42</v>
      </c>
      <c r="L23" s="32">
        <f>LN(L20)</f>
        <v>3.2936257745720794E-2</v>
      </c>
      <c r="O23" t="s">
        <v>42</v>
      </c>
      <c r="P23" s="32">
        <f>LN(P20)</f>
        <v>3.5293764659606784E-2</v>
      </c>
      <c r="S23" t="s">
        <v>42</v>
      </c>
      <c r="T23" s="32">
        <f>LN(T20)</f>
        <v>4.5474615648484998E-2</v>
      </c>
      <c r="W23" t="s">
        <v>42</v>
      </c>
      <c r="X23" s="32">
        <f>LN(X20)</f>
        <v>4.4171019469748961E-2</v>
      </c>
      <c r="AA23" t="s">
        <v>42</v>
      </c>
      <c r="AB23" s="32">
        <f>LN(AB20)</f>
        <v>4.443671161352384E-2</v>
      </c>
      <c r="AE23" t="s">
        <v>42</v>
      </c>
      <c r="AF23" s="32">
        <f>LN(AF20)</f>
        <v>4.3003345083281706E-2</v>
      </c>
      <c r="AI23" t="s">
        <v>42</v>
      </c>
      <c r="AJ23" s="32">
        <f>LN(AJ20)</f>
        <v>4.2468466408238301E-2</v>
      </c>
      <c r="AM23" t="s">
        <v>42</v>
      </c>
      <c r="AN23" s="32">
        <f>LN(AN20)</f>
        <v>4.2347337340539859E-2</v>
      </c>
      <c r="AQ23" t="s">
        <v>42</v>
      </c>
      <c r="AR23" s="32">
        <f>LN(AR20)</f>
        <v>4.1394402070569825E-2</v>
      </c>
      <c r="AU23" t="s">
        <v>42</v>
      </c>
      <c r="AV23" s="32">
        <f>LN(AV20)</f>
        <v>4.1497059569686127E-2</v>
      </c>
      <c r="AY23" t="s">
        <v>42</v>
      </c>
      <c r="AZ23" s="32">
        <f>LN(AZ20)</f>
        <v>4.1150843574525142E-2</v>
      </c>
    </row>
    <row r="24" spans="1:52">
      <c r="G24" t="s">
        <v>43</v>
      </c>
      <c r="H24" s="32">
        <f>H22-H21</f>
        <v>1.1319902359670404E-2</v>
      </c>
      <c r="K24" t="s">
        <v>43</v>
      </c>
      <c r="L24" s="32">
        <f>L22-L21</f>
        <v>1.0500433876213092E-2</v>
      </c>
      <c r="O24" t="s">
        <v>43</v>
      </c>
      <c r="P24" s="32">
        <f>P22-P21</f>
        <v>1.1229914455425927E-2</v>
      </c>
      <c r="S24" t="s">
        <v>43</v>
      </c>
      <c r="T24" s="32">
        <f>T22-T21</f>
        <v>1.1700638360588142E-2</v>
      </c>
      <c r="W24" t="s">
        <v>43</v>
      </c>
      <c r="X24" s="32">
        <f>X22-X21</f>
        <v>1.1857643419291873E-2</v>
      </c>
      <c r="AA24" t="s">
        <v>43</v>
      </c>
      <c r="AB24" s="32">
        <f>AB22-AB21</f>
        <v>1.1528248429080318E-2</v>
      </c>
      <c r="AE24" t="s">
        <v>43</v>
      </c>
      <c r="AF24" s="32">
        <f>AF22-AF21</f>
        <v>1.1718359129946815E-2</v>
      </c>
      <c r="AI24" t="s">
        <v>43</v>
      </c>
      <c r="AJ24" s="32">
        <f>AJ22-AJ21</f>
        <v>1.1864177989046348E-2</v>
      </c>
      <c r="AM24" t="s">
        <v>43</v>
      </c>
      <c r="AN24" s="32">
        <f>AN22-AN21</f>
        <v>1.2113833183456199E-2</v>
      </c>
      <c r="AQ24" t="s">
        <v>43</v>
      </c>
      <c r="AR24" s="32">
        <f>AR22-AR21</f>
        <v>1.2052025802414351E-2</v>
      </c>
      <c r="AU24" t="s">
        <v>43</v>
      </c>
      <c r="AV24" s="32">
        <f>AV22-AV21</f>
        <v>1.225783446393084E-2</v>
      </c>
      <c r="AY24" t="s">
        <v>43</v>
      </c>
      <c r="AZ24" s="32">
        <f>AZ22-AZ21</f>
        <v>1.2304445303533695E-2</v>
      </c>
    </row>
    <row r="25" spans="1:52">
      <c r="G25" t="s">
        <v>44</v>
      </c>
      <c r="H25" s="32">
        <f>H21-H23</f>
        <v>1.144951110731595E-2</v>
      </c>
      <c r="K25" t="s">
        <v>44</v>
      </c>
      <c r="L25" s="32">
        <f>L21-L23</f>
        <v>1.0611864088082332E-2</v>
      </c>
      <c r="O25" t="s">
        <v>44</v>
      </c>
      <c r="P25" s="32">
        <f>P21-P23</f>
        <v>1.1357459105221998E-2</v>
      </c>
      <c r="S25" t="s">
        <v>44</v>
      </c>
      <c r="T25" s="32">
        <f>T21-T23</f>
        <v>1.183916575672235E-2</v>
      </c>
      <c r="W25" t="s">
        <v>44</v>
      </c>
      <c r="X25" s="32">
        <f>X21-X23</f>
        <v>1.1999936069492748E-2</v>
      </c>
      <c r="AA25" t="s">
        <v>44</v>
      </c>
      <c r="AB25" s="32">
        <f>AB21-AB23</f>
        <v>1.1662700443566036E-2</v>
      </c>
      <c r="AE25" t="s">
        <v>44</v>
      </c>
      <c r="AF25" s="32">
        <f>AF21-AF23</f>
        <v>1.1857308943350818E-2</v>
      </c>
      <c r="AI25" t="s">
        <v>44</v>
      </c>
      <c r="AJ25" s="32">
        <f>AJ21-AJ23</f>
        <v>1.2006628457088803E-2</v>
      </c>
      <c r="AM25" t="s">
        <v>44</v>
      </c>
      <c r="AN25" s="32">
        <f>AN21-AN23</f>
        <v>1.2262379441235705E-2</v>
      </c>
      <c r="AQ25" t="s">
        <v>44</v>
      </c>
      <c r="AR25" s="32">
        <f>AR21-AR23</f>
        <v>1.2199050879710724E-2</v>
      </c>
      <c r="AU25" t="s">
        <v>44</v>
      </c>
      <c r="AV25" s="32">
        <f>AV21-AV23</f>
        <v>1.2409955573418077E-2</v>
      </c>
      <c r="AY25" t="s">
        <v>44</v>
      </c>
      <c r="AZ25" s="32">
        <f>AZ21-AZ23</f>
        <v>1.2457732752843925E-2</v>
      </c>
    </row>
    <row r="26" spans="1:52">
      <c r="G26" t="s">
        <v>45</v>
      </c>
      <c r="H26" s="33">
        <f>AVERAGE(H24:H25)</f>
        <v>1.1384706733493177E-2</v>
      </c>
      <c r="K26" t="s">
        <v>45</v>
      </c>
      <c r="L26" s="33">
        <f>AVERAGE(L24:L25)</f>
        <v>1.0556148982147712E-2</v>
      </c>
      <c r="O26" t="s">
        <v>45</v>
      </c>
      <c r="P26" s="33">
        <f>AVERAGE(P24:P25)</f>
        <v>1.1293686780323962E-2</v>
      </c>
      <c r="S26" t="s">
        <v>45</v>
      </c>
      <c r="T26" s="33">
        <f>AVERAGE(T24:T25)</f>
        <v>1.1769902058655246E-2</v>
      </c>
      <c r="W26" t="s">
        <v>45</v>
      </c>
      <c r="X26" s="33">
        <f>AVERAGE(X24:X25)</f>
        <v>1.192878974439231E-2</v>
      </c>
      <c r="AA26" t="s">
        <v>45</v>
      </c>
      <c r="AB26" s="33">
        <f>AVERAGE(AB24:AB25)</f>
        <v>1.1595474436323177E-2</v>
      </c>
      <c r="AE26" t="s">
        <v>45</v>
      </c>
      <c r="AF26" s="33">
        <f>AVERAGE(AF24:AF25)</f>
        <v>1.1787834036648816E-2</v>
      </c>
      <c r="AI26" t="s">
        <v>45</v>
      </c>
      <c r="AJ26" s="33">
        <f>AVERAGE(AJ24:AJ25)</f>
        <v>1.1935403223067576E-2</v>
      </c>
      <c r="AM26" t="s">
        <v>45</v>
      </c>
      <c r="AN26" s="33">
        <f>AVERAGE(AN24:AN25)</f>
        <v>1.2188106312345952E-2</v>
      </c>
      <c r="AQ26" t="s">
        <v>45</v>
      </c>
      <c r="AR26" s="33">
        <f>AVERAGE(AR24:AR25)</f>
        <v>1.2125538341062538E-2</v>
      </c>
      <c r="AU26" t="s">
        <v>45</v>
      </c>
      <c r="AV26" s="33">
        <f>AVERAGE(AV24:AV25)</f>
        <v>1.2333895018674459E-2</v>
      </c>
      <c r="AY26" t="s">
        <v>45</v>
      </c>
      <c r="AZ26" s="33">
        <f>AVERAGE(AZ24:AZ25)</f>
        <v>1.238108902818881E-2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T26"/>
  <sheetViews>
    <sheetView workbookViewId="0">
      <selection activeCell="F1" sqref="F1"/>
    </sheetView>
  </sheetViews>
  <sheetFormatPr baseColWidth="10" defaultColWidth="8.83203125" defaultRowHeight="14" x14ac:dyDescent="0"/>
  <sheetData>
    <row r="1" spans="2:72" ht="16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27">
        <f>LN(G2)</f>
        <v>1.9265685927861053E-2</v>
      </c>
      <c r="H1" s="28">
        <f>G4</f>
        <v>0.28019633666026572</v>
      </c>
      <c r="I1" t="s">
        <v>1</v>
      </c>
      <c r="J1" t="s">
        <v>2</v>
      </c>
      <c r="K1" s="29">
        <f>LN(K2)</f>
        <v>2.0462207550542871E-2</v>
      </c>
      <c r="L1" s="30">
        <f>K4</f>
        <v>0.27423254663133423</v>
      </c>
      <c r="M1" t="s">
        <v>1</v>
      </c>
      <c r="N1" t="s">
        <v>2</v>
      </c>
      <c r="O1" s="29">
        <f>LN(O2)</f>
        <v>1.9903435936617999E-2</v>
      </c>
      <c r="P1" s="30">
        <f>O4</f>
        <v>0.27108321604532537</v>
      </c>
      <c r="Q1" t="s">
        <v>1</v>
      </c>
      <c r="R1" t="s">
        <v>2</v>
      </c>
      <c r="S1" s="29">
        <f>LN(S2)</f>
        <v>1.7209188412754529E-2</v>
      </c>
      <c r="T1" s="30">
        <f>S4</f>
        <v>0.22812068258227308</v>
      </c>
      <c r="U1" t="s">
        <v>1</v>
      </c>
      <c r="V1" t="s">
        <v>2</v>
      </c>
      <c r="W1" s="29">
        <f>LN(W2)</f>
        <v>1.339774773021497E-2</v>
      </c>
      <c r="X1" s="30">
        <f>W4</f>
        <v>0.28583819519702408</v>
      </c>
      <c r="Y1" t="s">
        <v>1</v>
      </c>
      <c r="Z1" t="s">
        <v>2</v>
      </c>
      <c r="AA1" s="29">
        <f>LN(AA2)</f>
        <v>1.9303107291617945E-2</v>
      </c>
      <c r="AB1" s="30">
        <f>AA4</f>
        <v>0.27549293298579219</v>
      </c>
      <c r="AC1" t="s">
        <v>1</v>
      </c>
      <c r="AD1" t="s">
        <v>2</v>
      </c>
      <c r="AE1" s="29">
        <f>LN(AE2)</f>
        <v>2.0401828652089768E-2</v>
      </c>
      <c r="AF1" s="30">
        <f>AE4</f>
        <v>0.31553866867426061</v>
      </c>
      <c r="AG1" t="s">
        <v>1</v>
      </c>
      <c r="AH1" t="s">
        <v>2</v>
      </c>
      <c r="AI1" s="29">
        <f>LN(AI2)</f>
        <v>1.9852012905810592E-2</v>
      </c>
      <c r="AJ1" s="30">
        <f>AI4</f>
        <v>0.30242043577713817</v>
      </c>
      <c r="AK1" t="s">
        <v>1</v>
      </c>
      <c r="AL1" t="s">
        <v>2</v>
      </c>
      <c r="AM1" s="29">
        <f>LN(AM2)</f>
        <v>1.9764829241434172E-2</v>
      </c>
      <c r="AN1" s="30">
        <f>AM4</f>
        <v>0.30906157469231288</v>
      </c>
      <c r="AO1" t="s">
        <v>1</v>
      </c>
      <c r="AP1" t="s">
        <v>2</v>
      </c>
      <c r="AQ1" s="29">
        <f>LN(AQ2)</f>
        <v>1.9199311751931868E-2</v>
      </c>
      <c r="AR1" s="30">
        <f>AQ4</f>
        <v>0.27989818888942536</v>
      </c>
      <c r="AS1" t="s">
        <v>1</v>
      </c>
      <c r="AT1" t="s">
        <v>2</v>
      </c>
      <c r="AU1" s="29">
        <f>LN(AU2)</f>
        <v>1.9070005864511064E-2</v>
      </c>
      <c r="AV1" s="30">
        <f>AU4</f>
        <v>0.28706605291501247</v>
      </c>
      <c r="AW1" t="s">
        <v>1</v>
      </c>
      <c r="AX1" t="s">
        <v>2</v>
      </c>
      <c r="AY1" s="29">
        <f>LN(AY2)</f>
        <v>1.8902432481477788E-2</v>
      </c>
      <c r="AZ1" s="30">
        <f>AY4</f>
        <v>0.28140798970631409</v>
      </c>
      <c r="BA1" t="s">
        <v>1</v>
      </c>
      <c r="BB1" t="s">
        <v>2</v>
      </c>
      <c r="BC1" s="29">
        <f>LN(BC2)</f>
        <v>1.8873295378782972E-2</v>
      </c>
      <c r="BD1" s="30">
        <f>BC4</f>
        <v>0.26990811113041885</v>
      </c>
      <c r="BE1" t="s">
        <v>1</v>
      </c>
      <c r="BF1" t="s">
        <v>2</v>
      </c>
      <c r="BG1" s="29">
        <f>LN(BG2)</f>
        <v>2.0760857240451978E-2</v>
      </c>
      <c r="BH1" s="30">
        <f>BG4</f>
        <v>0.29621566170726693</v>
      </c>
      <c r="BI1" t="s">
        <v>1</v>
      </c>
      <c r="BJ1" t="s">
        <v>2</v>
      </c>
      <c r="BK1" s="29">
        <f>LN(BK2)</f>
        <v>2.2239508496811746E-2</v>
      </c>
      <c r="BL1" s="30">
        <f>BK4</f>
        <v>0.32608766493262309</v>
      </c>
      <c r="BM1" t="s">
        <v>1</v>
      </c>
      <c r="BN1" t="s">
        <v>2</v>
      </c>
      <c r="BO1" s="29">
        <f>LN(BO2)</f>
        <v>2.2781500717993744E-2</v>
      </c>
      <c r="BP1" s="30">
        <f>BO4</f>
        <v>0.33423909902388232</v>
      </c>
      <c r="BQ1" t="s">
        <v>1</v>
      </c>
      <c r="BR1" t="s">
        <v>2</v>
      </c>
      <c r="BS1" s="29">
        <f>LN(BS2)</f>
        <v>1.6219739888641345E-2</v>
      </c>
      <c r="BT1" s="30">
        <f>BS4</f>
        <v>0.18298689896945669</v>
      </c>
    </row>
    <row r="2" spans="2:72" ht="15" thickTop="1">
      <c r="B2">
        <v>2.0462207550542871E-2</v>
      </c>
      <c r="C2" s="31">
        <v>0.27423254663133401</v>
      </c>
      <c r="D2">
        <v>4.9120735431992806</v>
      </c>
      <c r="E2">
        <v>1971</v>
      </c>
      <c r="F2">
        <v>2027.05</v>
      </c>
      <c r="G2">
        <f t="array" ref="G2:H6">LOGEST(F2:F17,E2:E17,TRUE, TRUE)</f>
        <v>1.0194524668140788</v>
      </c>
      <c r="H2">
        <v>5.9338652832361276E-14</v>
      </c>
      <c r="I2">
        <v>1973</v>
      </c>
      <c r="J2">
        <v>2036.28</v>
      </c>
      <c r="K2">
        <f t="array" ref="K2:L6">LOGEST(J2:J16,I2:I16,TRUE, TRUE)</f>
        <v>1.0206729937817567</v>
      </c>
      <c r="L2">
        <v>5.4770668723875296E-15</v>
      </c>
      <c r="M2">
        <v>1971</v>
      </c>
      <c r="N2">
        <v>2027.05</v>
      </c>
      <c r="O2">
        <f t="array" ref="O2:P6">LOGEST(N2:N16,M2:M16,TRUE, TRUE)</f>
        <v>1.020102829996236</v>
      </c>
      <c r="P2">
        <v>1.6653223623353486E-14</v>
      </c>
      <c r="Q2">
        <v>1971</v>
      </c>
      <c r="R2">
        <v>2027.05</v>
      </c>
      <c r="S2">
        <f t="array" ref="S2:T6">LOGEST(R2:R16,Q2:Q16,TRUE, TRUE)</f>
        <v>1.0173581195973445</v>
      </c>
      <c r="T2">
        <v>3.5760854975556193E-12</v>
      </c>
      <c r="U2">
        <v>1971</v>
      </c>
      <c r="V2">
        <v>2027.05</v>
      </c>
      <c r="W2">
        <f t="array" ref="W2:X6">LOGEST(V2:V16,U2:U16,TRUE, TRUE)</f>
        <v>1.0134878997136052</v>
      </c>
      <c r="X2">
        <v>7.1962032903038954E-9</v>
      </c>
      <c r="Y2">
        <v>1971</v>
      </c>
      <c r="Z2">
        <v>2027.05</v>
      </c>
      <c r="AA2">
        <f t="array" ref="AA2:AB6">LOGEST(Z2:Z16,Y2:Y16,TRUE, TRUE)</f>
        <v>1.0194906168294806</v>
      </c>
      <c r="AB2">
        <v>5.506009367699645E-14</v>
      </c>
      <c r="AC2">
        <v>1971</v>
      </c>
      <c r="AD2">
        <v>2027.05</v>
      </c>
      <c r="AE2">
        <f t="array" ref="AE2:AF6">LOGEST(AD2:AD16,AC2:AC16,TRUE, TRUE)</f>
        <v>1.0206113685311624</v>
      </c>
      <c r="AF2">
        <v>6.0971574304767326E-15</v>
      </c>
      <c r="AG2">
        <v>1971</v>
      </c>
      <c r="AH2">
        <v>2027.05</v>
      </c>
      <c r="AI2">
        <f t="array" ref="AI2:AJ6">LOGEST(AH2:AH16,AG2:AG16,TRUE, TRUE)</f>
        <v>1.0200503745657026</v>
      </c>
      <c r="AJ2">
        <v>1.8211111397356913E-14</v>
      </c>
      <c r="AK2">
        <v>1971</v>
      </c>
      <c r="AL2">
        <v>2027.05</v>
      </c>
      <c r="AM2">
        <f t="array" ref="AM2:AN6">LOGEST(AL2:AL16,AK2:AK16,TRUE, TRUE)</f>
        <v>1.0199614467127838</v>
      </c>
      <c r="AN2">
        <v>2.1547951491744864E-14</v>
      </c>
      <c r="AO2">
        <v>1971</v>
      </c>
      <c r="AP2">
        <v>2027.05</v>
      </c>
      <c r="AQ2">
        <f t="array" ref="AQ2:AR6">LOGEST(AP2:AP16,AO2:AO16,TRUE, TRUE)</f>
        <v>1.0193848037422601</v>
      </c>
      <c r="AR2">
        <v>6.8095603812453158E-14</v>
      </c>
      <c r="AS2">
        <v>1971</v>
      </c>
      <c r="AT2">
        <v>2027.05</v>
      </c>
      <c r="AU2">
        <f t="array" ref="AU2:AV6">LOGEST(AT2:AT16,AS2:AS16,TRUE, TRUE)</f>
        <v>1.019252999807285</v>
      </c>
      <c r="AV2">
        <v>8.599548305024958E-14</v>
      </c>
      <c r="AW2">
        <v>1971</v>
      </c>
      <c r="AX2">
        <v>2027.05</v>
      </c>
      <c r="AY2">
        <f t="array" ref="AY2:AZ6">LOGEST(AX2:AX16,AW2:AW16,TRUE, TRUE)</f>
        <v>1.0190822144438807</v>
      </c>
      <c r="AZ2">
        <v>1.2008225041700073E-13</v>
      </c>
      <c r="BA2">
        <v>1971</v>
      </c>
      <c r="BB2">
        <v>2027.05</v>
      </c>
      <c r="BC2">
        <f t="array" ref="BC2:BD6">LOGEST(BB2:BB16,BA2:BA16,TRUE, TRUE)</f>
        <v>1.0190525217733253</v>
      </c>
      <c r="BD2">
        <v>1.2840398286769663E-13</v>
      </c>
      <c r="BE2">
        <v>1971</v>
      </c>
      <c r="BF2">
        <v>2027.05</v>
      </c>
      <c r="BG2">
        <f t="array" ref="BG2:BH6">LOGEST(BF2:BF16,BE2:BE16,TRUE, TRUE)</f>
        <v>1.0209778629771276</v>
      </c>
      <c r="BH2">
        <v>3.0876990242525297E-15</v>
      </c>
      <c r="BI2">
        <v>1971</v>
      </c>
      <c r="BJ2">
        <v>2027.05</v>
      </c>
      <c r="BK2">
        <f t="array" ref="BK2:BL6">LOGEST(BJ2:BJ16,BI2:BI16,TRUE, TRUE)</f>
        <v>1.0224886498651327</v>
      </c>
      <c r="BL2">
        <v>1.653904503243662E-16</v>
      </c>
      <c r="BM2">
        <v>1971</v>
      </c>
      <c r="BN2">
        <v>2027.05</v>
      </c>
      <c r="BO2">
        <f t="array" ref="BO2:BP6">LOGEST(BN2:BN16,BM2:BM16,TRUE, TRUE)</f>
        <v>1.0230429809676094</v>
      </c>
      <c r="BP2">
        <v>5.6511433376632694E-17</v>
      </c>
      <c r="BQ2">
        <v>1971</v>
      </c>
      <c r="BR2">
        <v>2027.05</v>
      </c>
      <c r="BS2">
        <f t="array" ref="BS2:BT6">LOGEST(BR2:BR16,BQ2:BQ16,TRUE, TRUE)</f>
        <v>1.0163519939442693</v>
      </c>
      <c r="BT2">
        <v>2.4674849702890436E-11</v>
      </c>
    </row>
    <row r="3" spans="2:72">
      <c r="B3">
        <v>1.9903435936617999E-2</v>
      </c>
      <c r="C3" s="31">
        <v>0.27108321604532537</v>
      </c>
      <c r="D3">
        <v>4.8346833083875911</v>
      </c>
      <c r="E3">
        <v>1973</v>
      </c>
      <c r="F3">
        <v>2036.28</v>
      </c>
      <c r="G3">
        <v>8.2527038010772463E-3</v>
      </c>
      <c r="H3">
        <v>16.381801794487053</v>
      </c>
      <c r="I3">
        <v>1974</v>
      </c>
      <c r="J3">
        <v>1553.61</v>
      </c>
      <c r="K3">
        <v>9.2325157085423673E-3</v>
      </c>
      <c r="L3">
        <v>18.335348657591165</v>
      </c>
      <c r="M3">
        <v>1974</v>
      </c>
      <c r="N3">
        <v>1553.61</v>
      </c>
      <c r="O3">
        <v>9.0519894608969854E-3</v>
      </c>
      <c r="P3">
        <v>17.975633397837957</v>
      </c>
      <c r="Q3">
        <v>1973</v>
      </c>
      <c r="R3">
        <v>2036.28</v>
      </c>
      <c r="S3">
        <v>8.7797284581926528E-3</v>
      </c>
      <c r="T3">
        <v>17.434390008675809</v>
      </c>
      <c r="U3">
        <v>1973</v>
      </c>
      <c r="V3">
        <v>2036.28</v>
      </c>
      <c r="W3">
        <v>5.873517932818601E-3</v>
      </c>
      <c r="X3">
        <v>11.662588899357683</v>
      </c>
      <c r="Y3">
        <v>1973</v>
      </c>
      <c r="Z3">
        <v>2036.28</v>
      </c>
      <c r="AA3">
        <v>8.6820369558582092E-3</v>
      </c>
      <c r="AB3">
        <v>17.237517851017522</v>
      </c>
      <c r="AC3">
        <v>1973</v>
      </c>
      <c r="AD3">
        <v>2036.28</v>
      </c>
      <c r="AE3">
        <v>8.3338481703883974E-3</v>
      </c>
      <c r="AF3">
        <v>16.545661806488511</v>
      </c>
      <c r="AG3">
        <v>1973</v>
      </c>
      <c r="AH3">
        <v>2036.28</v>
      </c>
      <c r="AI3">
        <v>8.3622698855323786E-3</v>
      </c>
      <c r="AJ3">
        <v>16.600976490941161</v>
      </c>
      <c r="AK3">
        <v>1973</v>
      </c>
      <c r="AL3">
        <v>2036.28</v>
      </c>
      <c r="AM3">
        <v>8.1963134156493398E-3</v>
      </c>
      <c r="AN3">
        <v>16.270970090855041</v>
      </c>
      <c r="AO3">
        <v>1973</v>
      </c>
      <c r="AP3">
        <v>2036.28</v>
      </c>
      <c r="AQ3">
        <v>8.5410426764174849E-3</v>
      </c>
      <c r="AR3">
        <v>16.954742906830528</v>
      </c>
      <c r="AS3">
        <v>1973</v>
      </c>
      <c r="AT3">
        <v>2036.28</v>
      </c>
      <c r="AU3">
        <v>8.3351396161196536E-3</v>
      </c>
      <c r="AV3">
        <v>16.544895353783193</v>
      </c>
      <c r="AW3">
        <v>1973</v>
      </c>
      <c r="AX3">
        <v>2036.28</v>
      </c>
      <c r="AY3">
        <v>8.3775880207621646E-3</v>
      </c>
      <c r="AZ3">
        <v>16.628594670642208</v>
      </c>
      <c r="BA3">
        <v>1973</v>
      </c>
      <c r="BB3">
        <v>2036.28</v>
      </c>
      <c r="BC3">
        <v>8.609082201890805E-3</v>
      </c>
      <c r="BD3">
        <v>17.086360231278558</v>
      </c>
      <c r="BE3">
        <v>1973</v>
      </c>
      <c r="BF3">
        <v>2036.28</v>
      </c>
      <c r="BG3">
        <v>8.8754298629741823E-3</v>
      </c>
      <c r="BH3">
        <v>17.611412400508559</v>
      </c>
      <c r="BI3">
        <v>1973</v>
      </c>
      <c r="BJ3">
        <v>2036.28</v>
      </c>
      <c r="BK3">
        <v>8.8672310762613338E-3</v>
      </c>
      <c r="BL3">
        <v>17.59395373158651</v>
      </c>
      <c r="BM3">
        <v>1973</v>
      </c>
      <c r="BN3">
        <v>2036.28</v>
      </c>
      <c r="BO3">
        <v>8.9174600121069928E-3</v>
      </c>
      <c r="BP3">
        <v>17.693016879525043</v>
      </c>
      <c r="BQ3">
        <v>1973</v>
      </c>
      <c r="BR3">
        <v>2036.28</v>
      </c>
      <c r="BS3">
        <v>9.5055384030398055E-3</v>
      </c>
      <c r="BT3">
        <v>18.857898664476849</v>
      </c>
    </row>
    <row r="4" spans="2:72" ht="15" thickBot="1">
      <c r="B4">
        <v>1.7209188412754529E-2</v>
      </c>
      <c r="C4" s="31">
        <v>0.22812068258227297</v>
      </c>
      <c r="D4">
        <v>3.8420110587891765</v>
      </c>
      <c r="E4">
        <v>1974</v>
      </c>
      <c r="F4">
        <v>1553.61</v>
      </c>
      <c r="G4">
        <v>0.28019633666026572</v>
      </c>
      <c r="H4">
        <v>0.3112046347345484</v>
      </c>
      <c r="I4">
        <v>1976</v>
      </c>
      <c r="J4">
        <v>895.25</v>
      </c>
      <c r="K4">
        <v>0.27423254663133423</v>
      </c>
      <c r="L4">
        <v>0.32154260129740336</v>
      </c>
      <c r="M4">
        <v>1976</v>
      </c>
      <c r="N4">
        <v>895.25</v>
      </c>
      <c r="O4">
        <v>0.27108321604532537</v>
      </c>
      <c r="P4">
        <v>0.32238301776477168</v>
      </c>
      <c r="Q4">
        <v>1976</v>
      </c>
      <c r="R4">
        <v>895.25</v>
      </c>
      <c r="S4">
        <v>0.22812068258227308</v>
      </c>
      <c r="T4">
        <v>0.31569605161942316</v>
      </c>
      <c r="U4">
        <v>1974</v>
      </c>
      <c r="V4">
        <v>1553.61</v>
      </c>
      <c r="W4">
        <v>0.28583819519702408</v>
      </c>
      <c r="X4">
        <v>0.2146527734709674</v>
      </c>
      <c r="Y4">
        <v>1974</v>
      </c>
      <c r="Z4">
        <v>1553.61</v>
      </c>
      <c r="AA4">
        <v>0.27549293298579219</v>
      </c>
      <c r="AB4">
        <v>0.32294376697269667</v>
      </c>
      <c r="AC4">
        <v>1974</v>
      </c>
      <c r="AD4">
        <v>1553.61</v>
      </c>
      <c r="AE4">
        <v>0.31553866867426061</v>
      </c>
      <c r="AF4">
        <v>0.31130390511480488</v>
      </c>
      <c r="AG4">
        <v>1974</v>
      </c>
      <c r="AH4">
        <v>1553.61</v>
      </c>
      <c r="AI4">
        <v>0.30242043577713817</v>
      </c>
      <c r="AJ4">
        <v>0.31427007876759688</v>
      </c>
      <c r="AK4">
        <v>1974</v>
      </c>
      <c r="AL4">
        <v>1553.61</v>
      </c>
      <c r="AM4">
        <v>0.30906157469231288</v>
      </c>
      <c r="AN4">
        <v>0.30861414819784588</v>
      </c>
      <c r="AO4">
        <v>1974</v>
      </c>
      <c r="AP4">
        <v>1553.61</v>
      </c>
      <c r="AQ4">
        <v>0.27989818888942536</v>
      </c>
      <c r="AR4">
        <v>0.32195690443993696</v>
      </c>
      <c r="AS4">
        <v>1974</v>
      </c>
      <c r="AT4">
        <v>1553.61</v>
      </c>
      <c r="AU4">
        <v>0.28706605291501247</v>
      </c>
      <c r="AV4">
        <v>0.31419533311665615</v>
      </c>
      <c r="AW4">
        <v>1974</v>
      </c>
      <c r="AX4">
        <v>1553.61</v>
      </c>
      <c r="AY4">
        <v>0.28140798970631409</v>
      </c>
      <c r="AZ4">
        <v>0.31543964461431773</v>
      </c>
      <c r="BA4">
        <v>1974</v>
      </c>
      <c r="BB4">
        <v>1553.61</v>
      </c>
      <c r="BC4">
        <v>0.26990811113041885</v>
      </c>
      <c r="BD4">
        <v>0.32158504140087635</v>
      </c>
      <c r="BE4">
        <v>1974</v>
      </c>
      <c r="BF4">
        <v>1553.61</v>
      </c>
      <c r="BG4">
        <v>0.29621566170726693</v>
      </c>
      <c r="BH4">
        <v>0.31913722360644159</v>
      </c>
      <c r="BI4">
        <v>1974</v>
      </c>
      <c r="BJ4">
        <v>1553.61</v>
      </c>
      <c r="BK4">
        <v>0.32608766493262309</v>
      </c>
      <c r="BL4">
        <v>0.31246558849613176</v>
      </c>
      <c r="BM4">
        <v>1974</v>
      </c>
      <c r="BN4">
        <v>1553.61</v>
      </c>
      <c r="BO4">
        <v>0.33423909902388232</v>
      </c>
      <c r="BP4">
        <v>0.31057009592796608</v>
      </c>
      <c r="BQ4">
        <v>1974</v>
      </c>
      <c r="BR4">
        <v>1553.61</v>
      </c>
      <c r="BS4">
        <v>0.18298689896945669</v>
      </c>
      <c r="BT4">
        <v>0.31722494427990028</v>
      </c>
    </row>
    <row r="5" spans="2:72" ht="16" thickTop="1" thickBot="1">
      <c r="B5">
        <v>1.339774773021497E-2</v>
      </c>
      <c r="C5" s="31">
        <v>0.2858381951970243</v>
      </c>
      <c r="D5">
        <v>5.2031577614073949</v>
      </c>
      <c r="E5">
        <v>1976</v>
      </c>
      <c r="F5">
        <v>895.25</v>
      </c>
      <c r="G5">
        <v>5.4497481925043409</v>
      </c>
      <c r="H5">
        <v>14</v>
      </c>
      <c r="I5">
        <v>1979</v>
      </c>
      <c r="J5">
        <v>2163.25</v>
      </c>
      <c r="K5" s="28">
        <v>4.9120735431992868</v>
      </c>
      <c r="L5">
        <v>13</v>
      </c>
      <c r="M5">
        <v>1979</v>
      </c>
      <c r="N5">
        <v>2163.25</v>
      </c>
      <c r="O5" s="28">
        <v>4.8346833083875911</v>
      </c>
      <c r="P5">
        <v>13</v>
      </c>
      <c r="Q5">
        <v>1979</v>
      </c>
      <c r="R5">
        <v>2163.25</v>
      </c>
      <c r="S5" s="28">
        <v>3.8420110587891796</v>
      </c>
      <c r="T5">
        <v>13</v>
      </c>
      <c r="U5">
        <v>1979</v>
      </c>
      <c r="V5">
        <v>2163.25</v>
      </c>
      <c r="W5" s="28">
        <v>5.2031577614073887</v>
      </c>
      <c r="X5">
        <v>13</v>
      </c>
      <c r="Y5">
        <v>1976</v>
      </c>
      <c r="Z5">
        <v>895.25</v>
      </c>
      <c r="AA5" s="28">
        <v>4.9432342234766171</v>
      </c>
      <c r="AB5">
        <v>13</v>
      </c>
      <c r="AC5">
        <v>1976</v>
      </c>
      <c r="AD5">
        <v>895.25</v>
      </c>
      <c r="AE5" s="28">
        <v>5.9930378898398562</v>
      </c>
      <c r="AF5">
        <v>13</v>
      </c>
      <c r="AG5">
        <v>1976</v>
      </c>
      <c r="AH5">
        <v>895.25</v>
      </c>
      <c r="AI5" s="28">
        <v>5.6358670275592768</v>
      </c>
      <c r="AJ5">
        <v>13</v>
      </c>
      <c r="AK5">
        <v>1976</v>
      </c>
      <c r="AL5">
        <v>895.25</v>
      </c>
      <c r="AM5" s="28">
        <v>5.8149906327917282</v>
      </c>
      <c r="AN5">
        <v>13</v>
      </c>
      <c r="AO5">
        <v>1976</v>
      </c>
      <c r="AP5">
        <v>895.25</v>
      </c>
      <c r="AQ5" s="28">
        <v>5.0530027829686919</v>
      </c>
      <c r="AR5">
        <v>13</v>
      </c>
      <c r="AS5">
        <v>1976</v>
      </c>
      <c r="AT5">
        <v>895.25</v>
      </c>
      <c r="AU5" s="28">
        <v>5.234508334402955</v>
      </c>
      <c r="AV5">
        <v>13</v>
      </c>
      <c r="AW5">
        <v>1976</v>
      </c>
      <c r="AX5">
        <v>895.25</v>
      </c>
      <c r="AY5" s="28">
        <v>5.0909331216846496</v>
      </c>
      <c r="AZ5">
        <v>13</v>
      </c>
      <c r="BA5">
        <v>1976</v>
      </c>
      <c r="BB5">
        <v>895.25</v>
      </c>
      <c r="BC5" s="28">
        <v>4.8059778477038186</v>
      </c>
      <c r="BD5">
        <v>13</v>
      </c>
      <c r="BE5">
        <v>1976</v>
      </c>
      <c r="BF5">
        <v>895.25</v>
      </c>
      <c r="BG5" s="28">
        <v>5.471567627571674</v>
      </c>
      <c r="BH5">
        <v>13</v>
      </c>
      <c r="BI5">
        <v>1976</v>
      </c>
      <c r="BJ5">
        <v>895.25</v>
      </c>
      <c r="BK5" s="28">
        <v>6.290342858467306</v>
      </c>
      <c r="BL5">
        <v>13</v>
      </c>
      <c r="BM5">
        <v>1976</v>
      </c>
      <c r="BN5">
        <v>895.25</v>
      </c>
      <c r="BO5" s="28">
        <v>6.5265296909743569</v>
      </c>
      <c r="BP5">
        <v>13</v>
      </c>
      <c r="BQ5">
        <v>1976</v>
      </c>
      <c r="BR5">
        <v>895.25</v>
      </c>
      <c r="BS5" s="28">
        <v>2.9116175537483904</v>
      </c>
      <c r="BT5">
        <v>13</v>
      </c>
    </row>
    <row r="6" spans="2:72" ht="15" thickTop="1">
      <c r="B6">
        <v>1.9303107291617945E-2</v>
      </c>
      <c r="C6" s="31">
        <v>0.27549293298579219</v>
      </c>
      <c r="D6">
        <v>4.9432342234766171</v>
      </c>
      <c r="E6">
        <v>1979</v>
      </c>
      <c r="F6">
        <v>2163.25</v>
      </c>
      <c r="G6">
        <v>0.52779898237334066</v>
      </c>
      <c r="H6">
        <v>1.3558765455236919</v>
      </c>
      <c r="I6">
        <v>1980</v>
      </c>
      <c r="J6">
        <v>2944.77</v>
      </c>
      <c r="K6">
        <v>0.50785753713920956</v>
      </c>
      <c r="L6">
        <v>1.3440653778383118</v>
      </c>
      <c r="M6">
        <v>1980</v>
      </c>
      <c r="N6">
        <v>2944.77</v>
      </c>
      <c r="O6">
        <v>0.50247255302614735</v>
      </c>
      <c r="P6">
        <v>1.3511005318605742</v>
      </c>
      <c r="Q6">
        <v>1980</v>
      </c>
      <c r="R6">
        <v>2944.77</v>
      </c>
      <c r="S6">
        <v>0.38291017866822696</v>
      </c>
      <c r="T6">
        <v>1.2956319611052156</v>
      </c>
      <c r="U6">
        <v>1980</v>
      </c>
      <c r="V6">
        <v>2944.77</v>
      </c>
      <c r="W6">
        <v>0.23973972485025474</v>
      </c>
      <c r="X6">
        <v>0.59898557106411976</v>
      </c>
      <c r="Y6">
        <v>1980</v>
      </c>
      <c r="Z6">
        <v>2944.77</v>
      </c>
      <c r="AA6">
        <v>0.51554312835817084</v>
      </c>
      <c r="AB6">
        <v>1.3558047961447004</v>
      </c>
      <c r="AC6">
        <v>1979</v>
      </c>
      <c r="AD6">
        <v>2163.25</v>
      </c>
      <c r="AE6">
        <v>0.58078602909796451</v>
      </c>
      <c r="AF6">
        <v>1.2598315774164566</v>
      </c>
      <c r="AG6">
        <v>1979</v>
      </c>
      <c r="AH6">
        <v>2163.25</v>
      </c>
      <c r="AI6">
        <v>0.55663025294097235</v>
      </c>
      <c r="AJ6">
        <v>1.28395387131169</v>
      </c>
      <c r="AK6">
        <v>1979</v>
      </c>
      <c r="AL6">
        <v>2163.25</v>
      </c>
      <c r="AM6">
        <v>0.55383536454259708</v>
      </c>
      <c r="AN6">
        <v>1.2381550020824659</v>
      </c>
      <c r="AO6">
        <v>1979</v>
      </c>
      <c r="AP6">
        <v>2163.25</v>
      </c>
      <c r="AQ6">
        <v>0.52377531121560428</v>
      </c>
      <c r="AR6">
        <v>1.3475312281151071</v>
      </c>
      <c r="AS6">
        <v>1979</v>
      </c>
      <c r="AT6">
        <v>2163.25</v>
      </c>
      <c r="AU6">
        <v>0.51674389639703011</v>
      </c>
      <c r="AV6">
        <v>1.283343195579725</v>
      </c>
      <c r="AW6">
        <v>1979</v>
      </c>
      <c r="AX6">
        <v>2163.25</v>
      </c>
      <c r="AY6">
        <v>0.50655888984946351</v>
      </c>
      <c r="AZ6">
        <v>1.2935282021272916</v>
      </c>
      <c r="BA6">
        <v>1979</v>
      </c>
      <c r="BB6">
        <v>2163.25</v>
      </c>
      <c r="BC6">
        <v>0.49701951720391335</v>
      </c>
      <c r="BD6">
        <v>1.3444202050864438</v>
      </c>
      <c r="BE6">
        <v>1979</v>
      </c>
      <c r="BF6">
        <v>2163.25</v>
      </c>
      <c r="BG6">
        <v>0.55727132479955133</v>
      </c>
      <c r="BH6">
        <v>1.3240313773859627</v>
      </c>
      <c r="BI6">
        <v>1979</v>
      </c>
      <c r="BJ6">
        <v>2163.25</v>
      </c>
      <c r="BK6">
        <v>0.6141560146224132</v>
      </c>
      <c r="BL6">
        <v>1.2692516719250413</v>
      </c>
      <c r="BM6">
        <v>1979</v>
      </c>
      <c r="BN6">
        <v>2163.25</v>
      </c>
      <c r="BO6">
        <v>0.62950848824627581</v>
      </c>
      <c r="BP6">
        <v>1.2538991983011787</v>
      </c>
      <c r="BQ6">
        <v>1979</v>
      </c>
      <c r="BR6">
        <v>2163.25</v>
      </c>
      <c r="BS6">
        <v>0.29300092307292247</v>
      </c>
      <c r="BT6">
        <v>1.3082116485540156</v>
      </c>
    </row>
    <row r="7" spans="2:72">
      <c r="B7">
        <v>2.0401828652089768E-2</v>
      </c>
      <c r="C7" s="31">
        <v>0.3155386686742605</v>
      </c>
      <c r="D7">
        <v>5.9930378898398535</v>
      </c>
      <c r="E7">
        <v>1980</v>
      </c>
      <c r="F7">
        <v>2944.77</v>
      </c>
      <c r="G7" t="s">
        <v>27</v>
      </c>
      <c r="H7">
        <f>TINV(0.0455,H5)</f>
        <v>2.1952912869767061</v>
      </c>
      <c r="I7">
        <v>1982</v>
      </c>
      <c r="J7">
        <v>2945</v>
      </c>
      <c r="K7" t="s">
        <v>27</v>
      </c>
      <c r="L7">
        <f>TINV(0.0455,L5)</f>
        <v>2.2118006973050455</v>
      </c>
      <c r="M7">
        <v>1982</v>
      </c>
      <c r="N7">
        <v>2945</v>
      </c>
      <c r="O7" t="s">
        <v>27</v>
      </c>
      <c r="P7">
        <f>TINV(0.0455,P5)</f>
        <v>2.2118006973050455</v>
      </c>
      <c r="Q7">
        <v>1982</v>
      </c>
      <c r="R7">
        <v>2945</v>
      </c>
      <c r="S7" t="s">
        <v>27</v>
      </c>
      <c r="T7">
        <f>TINV(0.0455,T5)</f>
        <v>2.2118006973050455</v>
      </c>
      <c r="U7">
        <v>1982</v>
      </c>
      <c r="V7">
        <v>2945</v>
      </c>
      <c r="W7" t="s">
        <v>27</v>
      </c>
      <c r="X7">
        <f>TINV(0.0455,X5)</f>
        <v>2.2118006973050455</v>
      </c>
      <c r="Y7">
        <v>1982</v>
      </c>
      <c r="Z7">
        <v>2945</v>
      </c>
      <c r="AA7" t="s">
        <v>27</v>
      </c>
      <c r="AB7">
        <f>TINV(0.0455,AB5)</f>
        <v>2.2118006973050455</v>
      </c>
      <c r="AC7">
        <v>1982</v>
      </c>
      <c r="AD7">
        <v>2945</v>
      </c>
      <c r="AE7" t="s">
        <v>27</v>
      </c>
      <c r="AF7">
        <f>TINV(0.0455,AF5)</f>
        <v>2.2118006973050455</v>
      </c>
      <c r="AG7">
        <v>1980</v>
      </c>
      <c r="AH7">
        <v>2944.77</v>
      </c>
      <c r="AI7" t="s">
        <v>27</v>
      </c>
      <c r="AJ7">
        <f>TINV(0.0455,AJ5)</f>
        <v>2.2118006973050455</v>
      </c>
      <c r="AK7">
        <v>1980</v>
      </c>
      <c r="AL7">
        <v>2944.77</v>
      </c>
      <c r="AM7" t="s">
        <v>27</v>
      </c>
      <c r="AN7">
        <f>TINV(0.0455,AN5)</f>
        <v>2.2118006973050455</v>
      </c>
      <c r="AO7">
        <v>1980</v>
      </c>
      <c r="AP7">
        <v>2944.77</v>
      </c>
      <c r="AQ7" t="s">
        <v>27</v>
      </c>
      <c r="AR7">
        <f>TINV(0.0455,AR5)</f>
        <v>2.2118006973050455</v>
      </c>
      <c r="AS7">
        <v>1980</v>
      </c>
      <c r="AT7">
        <v>2944.77</v>
      </c>
      <c r="AU7" t="s">
        <v>27</v>
      </c>
      <c r="AV7">
        <f>TINV(0.0455,AV5)</f>
        <v>2.2118006973050455</v>
      </c>
      <c r="AW7">
        <v>1980</v>
      </c>
      <c r="AX7">
        <v>2944.77</v>
      </c>
      <c r="AY7" t="s">
        <v>27</v>
      </c>
      <c r="AZ7">
        <f>TINV(0.0455,AZ5)</f>
        <v>2.2118006973050455</v>
      </c>
      <c r="BA7">
        <v>1980</v>
      </c>
      <c r="BB7">
        <v>2944.77</v>
      </c>
      <c r="BC7" t="s">
        <v>27</v>
      </c>
      <c r="BD7">
        <f>TINV(0.0455,BD5)</f>
        <v>2.2118006973050455</v>
      </c>
      <c r="BE7">
        <v>1980</v>
      </c>
      <c r="BF7">
        <v>2944.77</v>
      </c>
      <c r="BG7" t="s">
        <v>27</v>
      </c>
      <c r="BH7">
        <f>TINV(0.0455,BH5)</f>
        <v>2.2118006973050455</v>
      </c>
      <c r="BI7">
        <v>1980</v>
      </c>
      <c r="BJ7">
        <v>2944.77</v>
      </c>
      <c r="BK7" t="s">
        <v>27</v>
      </c>
      <c r="BL7">
        <f>TINV(0.0455,BL5)</f>
        <v>2.2118006973050455</v>
      </c>
      <c r="BM7">
        <v>1980</v>
      </c>
      <c r="BN7">
        <v>2944.77</v>
      </c>
      <c r="BO7" t="s">
        <v>27</v>
      </c>
      <c r="BP7">
        <f>TINV(0.0455,BP5)</f>
        <v>2.2118006973050455</v>
      </c>
      <c r="BQ7">
        <v>1980</v>
      </c>
      <c r="BR7">
        <v>2944.77</v>
      </c>
    </row>
    <row r="8" spans="2:72">
      <c r="B8">
        <v>1.9852012905810592E-2</v>
      </c>
      <c r="C8" s="31">
        <v>0.30242043577713817</v>
      </c>
      <c r="D8">
        <v>5.6358670275592768</v>
      </c>
      <c r="E8">
        <v>1982</v>
      </c>
      <c r="F8">
        <v>2945</v>
      </c>
      <c r="G8" t="s">
        <v>28</v>
      </c>
      <c r="H8">
        <f>H7*G3</f>
        <v>1.8117088748504422E-2</v>
      </c>
      <c r="I8">
        <v>1983</v>
      </c>
      <c r="J8">
        <v>3229.4</v>
      </c>
      <c r="K8" t="s">
        <v>28</v>
      </c>
      <c r="L8">
        <f>L7*K3</f>
        <v>2.0420484682033793E-2</v>
      </c>
      <c r="M8">
        <v>1983</v>
      </c>
      <c r="N8">
        <v>3229.4</v>
      </c>
      <c r="O8" t="s">
        <v>28</v>
      </c>
      <c r="P8">
        <f>P7*O3</f>
        <v>2.0021196601609875E-2</v>
      </c>
      <c r="Q8">
        <v>1983</v>
      </c>
      <c r="R8">
        <v>3229.4</v>
      </c>
      <c r="S8" t="s">
        <v>28</v>
      </c>
      <c r="T8">
        <f>T7*S3</f>
        <v>1.9419009525979462E-2</v>
      </c>
      <c r="U8">
        <v>1983</v>
      </c>
      <c r="V8">
        <v>3229.4</v>
      </c>
      <c r="W8" t="s">
        <v>28</v>
      </c>
      <c r="X8">
        <f>X7*W3</f>
        <v>1.2991051059441872E-2</v>
      </c>
      <c r="Y8">
        <v>1983</v>
      </c>
      <c r="Z8">
        <v>3229.4</v>
      </c>
      <c r="AA8" t="s">
        <v>28</v>
      </c>
      <c r="AB8">
        <f>AB7*AA3</f>
        <v>1.9202935392995363E-2</v>
      </c>
      <c r="AC8">
        <v>1983</v>
      </c>
      <c r="AD8">
        <v>3229.4</v>
      </c>
      <c r="AE8" t="s">
        <v>28</v>
      </c>
      <c r="AF8">
        <f>AF7*AE3</f>
        <v>1.8432811194499434E-2</v>
      </c>
      <c r="AG8">
        <v>1983</v>
      </c>
      <c r="AH8">
        <v>3229.4</v>
      </c>
      <c r="AI8" t="s">
        <v>28</v>
      </c>
      <c r="AJ8">
        <f>AJ7*AI3</f>
        <v>1.8495674363873497E-2</v>
      </c>
      <c r="AK8">
        <v>1982</v>
      </c>
      <c r="AL8">
        <v>2945</v>
      </c>
      <c r="AM8" t="s">
        <v>28</v>
      </c>
      <c r="AN8">
        <f>AN7*AM3</f>
        <v>1.8128611728063907E-2</v>
      </c>
      <c r="AO8">
        <v>1982</v>
      </c>
      <c r="AP8">
        <v>2945</v>
      </c>
      <c r="AQ8" t="s">
        <v>28</v>
      </c>
      <c r="AR8">
        <f>AR7*AQ3</f>
        <v>1.8891084147412345E-2</v>
      </c>
      <c r="AS8">
        <v>1982</v>
      </c>
      <c r="AT8">
        <v>2945</v>
      </c>
      <c r="AU8" t="s">
        <v>28</v>
      </c>
      <c r="AV8">
        <f>AV7*AU3</f>
        <v>1.843566761506836E-2</v>
      </c>
      <c r="AW8">
        <v>1982</v>
      </c>
      <c r="AX8">
        <v>2945</v>
      </c>
      <c r="AY8" t="s">
        <v>28</v>
      </c>
      <c r="AZ8">
        <f>AZ7*AY3</f>
        <v>1.852955502605615E-2</v>
      </c>
      <c r="BA8">
        <v>1982</v>
      </c>
      <c r="BB8">
        <v>2945</v>
      </c>
      <c r="BC8" t="s">
        <v>28</v>
      </c>
      <c r="BD8">
        <f>BD7*BC3</f>
        <v>1.904157401729854E-2</v>
      </c>
      <c r="BE8">
        <v>1982</v>
      </c>
      <c r="BF8">
        <v>2945</v>
      </c>
      <c r="BG8" t="s">
        <v>28</v>
      </c>
      <c r="BH8">
        <f>BH7*BG3</f>
        <v>1.963068195980832E-2</v>
      </c>
      <c r="BI8">
        <v>1982</v>
      </c>
      <c r="BJ8">
        <v>2945</v>
      </c>
      <c r="BK8" t="s">
        <v>28</v>
      </c>
      <c r="BL8">
        <f>BL7*BK3</f>
        <v>1.9612547877639788E-2</v>
      </c>
      <c r="BM8">
        <v>1982</v>
      </c>
      <c r="BN8">
        <v>2945</v>
      </c>
      <c r="BO8" t="s">
        <v>28</v>
      </c>
      <c r="BP8">
        <f>BP7*BO3</f>
        <v>1.9723644272968105E-2</v>
      </c>
      <c r="BQ8">
        <v>1982</v>
      </c>
      <c r="BR8">
        <v>2945</v>
      </c>
    </row>
    <row r="9" spans="2:72">
      <c r="B9">
        <v>1.9764829241434172E-2</v>
      </c>
      <c r="C9" s="31">
        <v>0.30906157469231277</v>
      </c>
      <c r="D9">
        <v>5.8149906327917256</v>
      </c>
      <c r="E9">
        <v>1983</v>
      </c>
      <c r="F9">
        <v>3229.4</v>
      </c>
      <c r="G9" t="s">
        <v>29</v>
      </c>
      <c r="H9">
        <f>G2+H8</f>
        <v>1.0375695555625832</v>
      </c>
      <c r="I9">
        <v>1984</v>
      </c>
      <c r="J9">
        <v>2162.86</v>
      </c>
      <c r="K9" t="s">
        <v>29</v>
      </c>
      <c r="L9">
        <f>K2+L8</f>
        <v>1.0410934784637904</v>
      </c>
      <c r="M9">
        <v>1984</v>
      </c>
      <c r="N9">
        <v>2162.86</v>
      </c>
      <c r="O9" t="s">
        <v>29</v>
      </c>
      <c r="P9">
        <f>O2+P8</f>
        <v>1.040124026597846</v>
      </c>
      <c r="Q9">
        <v>1984</v>
      </c>
      <c r="R9">
        <v>2162.86</v>
      </c>
      <c r="S9" t="s">
        <v>29</v>
      </c>
      <c r="T9">
        <f>S2+T8</f>
        <v>1.0367771291233239</v>
      </c>
      <c r="U9">
        <v>1984</v>
      </c>
      <c r="V9">
        <v>2162.86</v>
      </c>
      <c r="W9" t="s">
        <v>29</v>
      </c>
      <c r="X9">
        <f>W2+X8</f>
        <v>1.026478950773047</v>
      </c>
      <c r="Y9">
        <v>1984</v>
      </c>
      <c r="Z9">
        <v>2162.86</v>
      </c>
      <c r="AA9" t="s">
        <v>29</v>
      </c>
      <c r="AB9">
        <f>AA2+AB8</f>
        <v>1.0386935522224761</v>
      </c>
      <c r="AC9">
        <v>1984</v>
      </c>
      <c r="AD9">
        <v>2162.86</v>
      </c>
      <c r="AE9" t="s">
        <v>29</v>
      </c>
      <c r="AF9">
        <f>AE2+AF8</f>
        <v>1.0390441797256618</v>
      </c>
      <c r="AG9">
        <v>1984</v>
      </c>
      <c r="AH9">
        <v>2162.86</v>
      </c>
      <c r="AI9" t="s">
        <v>29</v>
      </c>
      <c r="AJ9">
        <f>AI2+AJ8</f>
        <v>1.0385460489295761</v>
      </c>
      <c r="AK9">
        <v>1984</v>
      </c>
      <c r="AL9">
        <v>2162.86</v>
      </c>
      <c r="AM9" t="s">
        <v>29</v>
      </c>
      <c r="AN9">
        <f>AM2+AN8</f>
        <v>1.0380900584408477</v>
      </c>
      <c r="AO9">
        <v>1983</v>
      </c>
      <c r="AP9">
        <v>3229.4</v>
      </c>
      <c r="AQ9" t="s">
        <v>29</v>
      </c>
      <c r="AR9">
        <f>AQ2+AR8</f>
        <v>1.0382758878896725</v>
      </c>
      <c r="AS9">
        <v>1983</v>
      </c>
      <c r="AT9">
        <v>3229.4</v>
      </c>
      <c r="AU9" t="s">
        <v>29</v>
      </c>
      <c r="AV9">
        <f>AU2+AV8</f>
        <v>1.0376886674223533</v>
      </c>
      <c r="AW9">
        <v>1983</v>
      </c>
      <c r="AX9">
        <v>3229.4</v>
      </c>
      <c r="AY9" t="s">
        <v>29</v>
      </c>
      <c r="AZ9">
        <f>AY2+AZ8</f>
        <v>1.0376117694699369</v>
      </c>
      <c r="BA9">
        <v>1983</v>
      </c>
      <c r="BB9">
        <v>3229.4</v>
      </c>
      <c r="BC9" t="s">
        <v>29</v>
      </c>
      <c r="BD9">
        <f>BC2+BD8</f>
        <v>1.0380940957906237</v>
      </c>
      <c r="BE9">
        <v>1983</v>
      </c>
      <c r="BF9">
        <v>3229.4</v>
      </c>
      <c r="BG9" t="s">
        <v>29</v>
      </c>
      <c r="BH9">
        <f>BG2+BH8</f>
        <v>1.0406085449369358</v>
      </c>
      <c r="BI9">
        <v>1983</v>
      </c>
      <c r="BJ9">
        <v>3229.4</v>
      </c>
      <c r="BK9" t="s">
        <v>29</v>
      </c>
      <c r="BL9">
        <f>BK2+BL8</f>
        <v>1.0421011977427725</v>
      </c>
      <c r="BM9">
        <v>1983</v>
      </c>
      <c r="BN9">
        <v>3229.4</v>
      </c>
      <c r="BO9" t="s">
        <v>29</v>
      </c>
      <c r="BP9">
        <f>BO2+BP8</f>
        <v>1.0427666252405774</v>
      </c>
      <c r="BQ9">
        <v>1983</v>
      </c>
      <c r="BR9">
        <v>3229.4</v>
      </c>
    </row>
    <row r="10" spans="2:72">
      <c r="B10">
        <v>1.9199311751931868E-2</v>
      </c>
      <c r="C10" s="31">
        <v>0.27989818888942536</v>
      </c>
      <c r="D10">
        <v>5.0530027829686919</v>
      </c>
      <c r="E10">
        <v>1984</v>
      </c>
      <c r="F10">
        <v>2162.86</v>
      </c>
      <c r="G10" t="s">
        <v>30</v>
      </c>
      <c r="H10">
        <f>G2-H8</f>
        <v>1.0013353780655743</v>
      </c>
      <c r="I10">
        <v>1986</v>
      </c>
      <c r="J10">
        <v>3186.91</v>
      </c>
      <c r="K10" t="s">
        <v>30</v>
      </c>
      <c r="L10">
        <f>K2-L8</f>
        <v>1.000252509099723</v>
      </c>
      <c r="M10">
        <v>1986</v>
      </c>
      <c r="N10">
        <v>3186.91</v>
      </c>
      <c r="O10" t="s">
        <v>30</v>
      </c>
      <c r="P10">
        <f>O2-P8</f>
        <v>1.0000816333946261</v>
      </c>
      <c r="Q10">
        <v>1986</v>
      </c>
      <c r="R10">
        <v>3186.91</v>
      </c>
      <c r="S10" t="s">
        <v>30</v>
      </c>
      <c r="T10">
        <f>S2-T8</f>
        <v>0.99793911007136504</v>
      </c>
      <c r="U10">
        <v>1986</v>
      </c>
      <c r="V10">
        <v>3186.91</v>
      </c>
      <c r="W10" t="s">
        <v>30</v>
      </c>
      <c r="X10">
        <f>W2-X8</f>
        <v>1.0004968486541634</v>
      </c>
      <c r="Y10">
        <v>1986</v>
      </c>
      <c r="Z10">
        <v>3186.91</v>
      </c>
      <c r="AA10" t="s">
        <v>30</v>
      </c>
      <c r="AB10">
        <f>AA2-AB8</f>
        <v>1.0002876814364852</v>
      </c>
      <c r="AC10">
        <v>1986</v>
      </c>
      <c r="AD10">
        <v>3186.91</v>
      </c>
      <c r="AE10" t="s">
        <v>30</v>
      </c>
      <c r="AF10">
        <f>AE2-AF8</f>
        <v>1.0021785573366631</v>
      </c>
      <c r="AG10">
        <v>1986</v>
      </c>
      <c r="AH10">
        <v>3186.91</v>
      </c>
      <c r="AI10" t="s">
        <v>30</v>
      </c>
      <c r="AJ10">
        <f>AI2-AJ8</f>
        <v>1.001554700201829</v>
      </c>
      <c r="AK10">
        <v>1986</v>
      </c>
      <c r="AL10">
        <v>3186.91</v>
      </c>
      <c r="AM10" t="s">
        <v>30</v>
      </c>
      <c r="AN10">
        <f>AM2-AN8</f>
        <v>1.0018328349847199</v>
      </c>
      <c r="AO10">
        <v>1986</v>
      </c>
      <c r="AP10">
        <v>3186.91</v>
      </c>
      <c r="AQ10" t="s">
        <v>30</v>
      </c>
      <c r="AR10">
        <f>AQ2-AR8</f>
        <v>1.0004937195948478</v>
      </c>
      <c r="AS10">
        <v>1984</v>
      </c>
      <c r="AT10">
        <v>2162.86</v>
      </c>
      <c r="AU10" t="s">
        <v>30</v>
      </c>
      <c r="AV10">
        <f>AU2-AV8</f>
        <v>1.0008173321922167</v>
      </c>
      <c r="AW10">
        <v>1984</v>
      </c>
      <c r="AX10">
        <v>2162.86</v>
      </c>
      <c r="AY10" t="s">
        <v>30</v>
      </c>
      <c r="AZ10">
        <f>AY2-AZ8</f>
        <v>1.0005526594178245</v>
      </c>
      <c r="BA10">
        <v>1984</v>
      </c>
      <c r="BB10">
        <v>2162.86</v>
      </c>
      <c r="BC10" t="s">
        <v>30</v>
      </c>
      <c r="BD10">
        <f>BC2-BD8</f>
        <v>1.0000109477560268</v>
      </c>
      <c r="BE10">
        <v>1984</v>
      </c>
      <c r="BF10">
        <v>2162.86</v>
      </c>
      <c r="BG10" t="s">
        <v>30</v>
      </c>
      <c r="BH10">
        <f>BG2-BH8</f>
        <v>1.0013471810173193</v>
      </c>
      <c r="BI10">
        <v>1984</v>
      </c>
      <c r="BJ10">
        <v>2162.86</v>
      </c>
      <c r="BK10" t="s">
        <v>30</v>
      </c>
      <c r="BL10">
        <f>BK2-BL8</f>
        <v>1.0028761019874928</v>
      </c>
      <c r="BM10">
        <v>1984</v>
      </c>
      <c r="BN10">
        <v>2162.86</v>
      </c>
      <c r="BO10" t="s">
        <v>30</v>
      </c>
      <c r="BP10">
        <f>BO2-BP8</f>
        <v>1.0033193366946414</v>
      </c>
      <c r="BQ10">
        <v>1984</v>
      </c>
      <c r="BR10">
        <v>2162.86</v>
      </c>
    </row>
    <row r="11" spans="2:72">
      <c r="B11">
        <v>1.9070005864511064E-2</v>
      </c>
      <c r="C11" s="31">
        <v>0.28706605291501236</v>
      </c>
      <c r="D11">
        <v>5.2345083344029515</v>
      </c>
      <c r="E11">
        <v>1986</v>
      </c>
      <c r="F11">
        <v>3186.91</v>
      </c>
      <c r="G11" t="s">
        <v>31</v>
      </c>
      <c r="H11" s="32">
        <f>LN(G2)</f>
        <v>1.9265685927861053E-2</v>
      </c>
      <c r="I11">
        <v>1987</v>
      </c>
      <c r="J11">
        <v>3186.91</v>
      </c>
      <c r="K11" t="s">
        <v>31</v>
      </c>
      <c r="L11" s="32">
        <f>LN(K2)</f>
        <v>2.0462207550542871E-2</v>
      </c>
      <c r="M11">
        <v>1987</v>
      </c>
      <c r="N11">
        <v>3186.91</v>
      </c>
      <c r="O11" t="s">
        <v>31</v>
      </c>
      <c r="P11" s="32">
        <f>LN(O2)</f>
        <v>1.9903435936617999E-2</v>
      </c>
      <c r="Q11">
        <v>1987</v>
      </c>
      <c r="R11">
        <v>3186.91</v>
      </c>
      <c r="S11" t="s">
        <v>31</v>
      </c>
      <c r="T11" s="32">
        <f>LN(S2)</f>
        <v>1.7209188412754529E-2</v>
      </c>
      <c r="U11">
        <v>1987</v>
      </c>
      <c r="V11">
        <v>3186.91</v>
      </c>
      <c r="W11" t="s">
        <v>31</v>
      </c>
      <c r="X11" s="32">
        <f>LN(W2)</f>
        <v>1.339774773021497E-2</v>
      </c>
      <c r="Y11">
        <v>1987</v>
      </c>
      <c r="Z11">
        <v>3186.91</v>
      </c>
      <c r="AA11" t="s">
        <v>31</v>
      </c>
      <c r="AB11" s="32">
        <f>LN(AA2)</f>
        <v>1.9303107291617945E-2</v>
      </c>
      <c r="AC11">
        <v>1987</v>
      </c>
      <c r="AD11">
        <v>3186.91</v>
      </c>
      <c r="AE11" t="s">
        <v>31</v>
      </c>
      <c r="AF11" s="32">
        <f>LN(AE2)</f>
        <v>2.0401828652089768E-2</v>
      </c>
      <c r="AG11">
        <v>1987</v>
      </c>
      <c r="AH11">
        <v>3186.91</v>
      </c>
      <c r="AI11" t="s">
        <v>31</v>
      </c>
      <c r="AJ11" s="32">
        <f>LN(AI2)</f>
        <v>1.9852012905810592E-2</v>
      </c>
      <c r="AK11">
        <v>1987</v>
      </c>
      <c r="AL11">
        <v>3186.91</v>
      </c>
      <c r="AM11" t="s">
        <v>31</v>
      </c>
      <c r="AN11" s="32">
        <f>LN(AM2)</f>
        <v>1.9764829241434172E-2</v>
      </c>
      <c r="AO11">
        <v>1987</v>
      </c>
      <c r="AP11">
        <v>3186.91</v>
      </c>
      <c r="AQ11" t="s">
        <v>31</v>
      </c>
      <c r="AR11" s="32">
        <f>LN(AQ2)</f>
        <v>1.9199311751931868E-2</v>
      </c>
      <c r="AS11">
        <v>1987</v>
      </c>
      <c r="AT11">
        <v>3186.91</v>
      </c>
      <c r="AU11" t="s">
        <v>31</v>
      </c>
      <c r="AV11" s="32">
        <f>LN(AU2)</f>
        <v>1.9070005864511064E-2</v>
      </c>
      <c r="AW11">
        <v>1986</v>
      </c>
      <c r="AX11">
        <v>3186.91</v>
      </c>
      <c r="AY11" t="s">
        <v>31</v>
      </c>
      <c r="AZ11" s="32">
        <f>LN(AY2)</f>
        <v>1.8902432481477788E-2</v>
      </c>
      <c r="BA11">
        <v>1986</v>
      </c>
      <c r="BB11">
        <v>3186.91</v>
      </c>
      <c r="BC11" t="s">
        <v>31</v>
      </c>
      <c r="BD11" s="32">
        <f>LN(BC2)</f>
        <v>1.8873295378782972E-2</v>
      </c>
      <c r="BE11">
        <v>1986</v>
      </c>
      <c r="BF11">
        <v>3186.91</v>
      </c>
      <c r="BG11" t="s">
        <v>31</v>
      </c>
      <c r="BH11" s="32">
        <f>LN(BG2)</f>
        <v>2.0760857240451978E-2</v>
      </c>
      <c r="BI11">
        <v>1986</v>
      </c>
      <c r="BJ11">
        <v>3186.91</v>
      </c>
      <c r="BK11" t="s">
        <v>31</v>
      </c>
      <c r="BL11" s="32">
        <f>LN(BK2)</f>
        <v>2.2239508496811746E-2</v>
      </c>
      <c r="BM11">
        <v>1986</v>
      </c>
      <c r="BN11">
        <v>3186.91</v>
      </c>
      <c r="BO11" t="s">
        <v>31</v>
      </c>
      <c r="BP11" s="32">
        <f>LN(BO2)</f>
        <v>2.2781500717993744E-2</v>
      </c>
      <c r="BQ11">
        <v>1986</v>
      </c>
      <c r="BR11">
        <v>3186.91</v>
      </c>
    </row>
    <row r="12" spans="2:72">
      <c r="B12">
        <v>1.8902432481477788E-2</v>
      </c>
      <c r="C12" s="31">
        <v>0.28140798970631381</v>
      </c>
      <c r="D12">
        <v>5.0909331216846443</v>
      </c>
      <c r="E12">
        <v>1987</v>
      </c>
      <c r="F12">
        <v>3186.91</v>
      </c>
      <c r="G12" t="s">
        <v>32</v>
      </c>
      <c r="H12" s="32">
        <f>LN(H9)</f>
        <v>3.6881012381639301E-2</v>
      </c>
      <c r="I12">
        <v>1990</v>
      </c>
      <c r="J12">
        <v>2939.1</v>
      </c>
      <c r="K12" t="s">
        <v>32</v>
      </c>
      <c r="L12" s="32">
        <f>LN(L9)</f>
        <v>4.0271582396528678E-2</v>
      </c>
      <c r="M12">
        <v>1990</v>
      </c>
      <c r="N12">
        <v>2939.1</v>
      </c>
      <c r="O12" t="s">
        <v>32</v>
      </c>
      <c r="P12" s="32">
        <f>LN(P9)</f>
        <v>3.9339962386891469E-2</v>
      </c>
      <c r="Q12">
        <v>1990</v>
      </c>
      <c r="R12">
        <v>2939.1</v>
      </c>
      <c r="S12" t="s">
        <v>32</v>
      </c>
      <c r="T12" s="32">
        <f>LN(T9)</f>
        <v>3.6116987270835253E-2</v>
      </c>
      <c r="U12">
        <v>1990</v>
      </c>
      <c r="V12">
        <v>2939.1</v>
      </c>
      <c r="W12" t="s">
        <v>32</v>
      </c>
      <c r="X12" s="32">
        <f>LN(X9)</f>
        <v>2.6134451443951212E-2</v>
      </c>
      <c r="Y12">
        <v>1990</v>
      </c>
      <c r="Z12">
        <v>2939.1</v>
      </c>
      <c r="AA12" t="s">
        <v>32</v>
      </c>
      <c r="AB12" s="32">
        <f>LN(AB9)</f>
        <v>3.7963723686849173E-2</v>
      </c>
      <c r="AC12">
        <v>1990</v>
      </c>
      <c r="AD12">
        <v>2939.1</v>
      </c>
      <c r="AE12" t="s">
        <v>32</v>
      </c>
      <c r="AF12" s="32">
        <f>LN(AF9)</f>
        <v>3.8301232604478874E-2</v>
      </c>
      <c r="AG12">
        <v>1990</v>
      </c>
      <c r="AH12">
        <v>2939.1</v>
      </c>
      <c r="AI12" t="s">
        <v>32</v>
      </c>
      <c r="AJ12" s="32">
        <f>LN(AJ9)</f>
        <v>3.7821705122340739E-2</v>
      </c>
      <c r="AK12">
        <v>1990</v>
      </c>
      <c r="AL12">
        <v>2939.1</v>
      </c>
      <c r="AM12" t="s">
        <v>32</v>
      </c>
      <c r="AN12" s="32">
        <f>LN(AN9)</f>
        <v>3.7382542483842138E-2</v>
      </c>
      <c r="AO12">
        <v>1990</v>
      </c>
      <c r="AP12">
        <v>2939.1</v>
      </c>
      <c r="AQ12" t="s">
        <v>32</v>
      </c>
      <c r="AR12" s="32">
        <f>LN(AR9)</f>
        <v>3.7561537375999175E-2</v>
      </c>
      <c r="AS12">
        <v>1990</v>
      </c>
      <c r="AT12">
        <v>2939.1</v>
      </c>
      <c r="AU12" t="s">
        <v>32</v>
      </c>
      <c r="AV12" s="32">
        <f>LN(AV9)</f>
        <v>3.6995804708282454E-2</v>
      </c>
      <c r="AW12">
        <v>1990</v>
      </c>
      <c r="AX12">
        <v>2939.1</v>
      </c>
      <c r="AY12" t="s">
        <v>32</v>
      </c>
      <c r="AZ12" s="32">
        <f>LN(AZ9)</f>
        <v>3.6921696929876416E-2</v>
      </c>
      <c r="BA12">
        <v>1987</v>
      </c>
      <c r="BB12">
        <v>3186.91</v>
      </c>
      <c r="BC12" t="s">
        <v>32</v>
      </c>
      <c r="BD12" s="32">
        <f>LN(BD9)</f>
        <v>3.7386431685835927E-2</v>
      </c>
      <c r="BE12">
        <v>1987</v>
      </c>
      <c r="BF12">
        <v>3186.91</v>
      </c>
      <c r="BG12" t="s">
        <v>32</v>
      </c>
      <c r="BH12" s="32">
        <f>LN(BH9)</f>
        <v>3.9805681388435092E-2</v>
      </c>
      <c r="BI12">
        <v>1987</v>
      </c>
      <c r="BJ12">
        <v>3186.91</v>
      </c>
      <c r="BK12" t="s">
        <v>32</v>
      </c>
      <c r="BL12" s="32">
        <f>LN(BL9)</f>
        <v>4.1239057370514226E-2</v>
      </c>
      <c r="BM12">
        <v>1987</v>
      </c>
      <c r="BN12">
        <v>3186.91</v>
      </c>
      <c r="BO12" t="s">
        <v>32</v>
      </c>
      <c r="BP12" s="32">
        <f>LN(BP9)</f>
        <v>4.1877397617377701E-2</v>
      </c>
      <c r="BQ12">
        <v>1987</v>
      </c>
      <c r="BR12">
        <v>3186.91</v>
      </c>
    </row>
    <row r="13" spans="2:72">
      <c r="B13">
        <v>1.8873295378782972E-2</v>
      </c>
      <c r="C13" s="31">
        <v>0.26990811113041896</v>
      </c>
      <c r="D13">
        <v>4.8059778477038213</v>
      </c>
      <c r="E13">
        <v>1990</v>
      </c>
      <c r="F13">
        <v>2939.1</v>
      </c>
      <c r="G13" t="s">
        <v>33</v>
      </c>
      <c r="H13" s="32">
        <f>LN(H10)</f>
        <v>1.3344872412552387E-3</v>
      </c>
      <c r="I13">
        <v>1996</v>
      </c>
      <c r="J13">
        <v>2525.1</v>
      </c>
      <c r="K13" t="s">
        <v>33</v>
      </c>
      <c r="L13" s="32">
        <f>LN(L10)</f>
        <v>2.5247722466595758E-4</v>
      </c>
      <c r="M13">
        <v>1996</v>
      </c>
      <c r="N13">
        <v>2525.1</v>
      </c>
      <c r="O13" t="s">
        <v>33</v>
      </c>
      <c r="P13" s="32">
        <f>LN(P10)</f>
        <v>8.1630062801844525E-5</v>
      </c>
      <c r="Q13">
        <v>1996</v>
      </c>
      <c r="R13">
        <v>2525.1</v>
      </c>
      <c r="S13" t="s">
        <v>33</v>
      </c>
      <c r="T13" s="32">
        <f>LN(T10)</f>
        <v>-2.0630164845179991E-3</v>
      </c>
      <c r="U13">
        <v>1996</v>
      </c>
      <c r="V13">
        <v>2525.1</v>
      </c>
      <c r="W13" t="s">
        <v>33</v>
      </c>
      <c r="X13" s="32">
        <f>LN(X10)</f>
        <v>4.9672526573942433E-4</v>
      </c>
      <c r="Y13">
        <v>1996</v>
      </c>
      <c r="Z13">
        <v>2525.1</v>
      </c>
      <c r="AA13" t="s">
        <v>33</v>
      </c>
      <c r="AB13" s="32">
        <f>LN(AB10)</f>
        <v>2.8764006411523469E-4</v>
      </c>
      <c r="AC13">
        <v>1996</v>
      </c>
      <c r="AD13">
        <v>2525.1</v>
      </c>
      <c r="AE13" t="s">
        <v>33</v>
      </c>
      <c r="AF13" s="32">
        <f>LN(AF10)</f>
        <v>2.1761877215659836E-3</v>
      </c>
      <c r="AG13">
        <v>1996</v>
      </c>
      <c r="AH13">
        <v>2525.1</v>
      </c>
      <c r="AI13" t="s">
        <v>33</v>
      </c>
      <c r="AJ13" s="32">
        <f>LN(AJ10)</f>
        <v>1.553492906629643E-3</v>
      </c>
      <c r="AK13">
        <v>1996</v>
      </c>
      <c r="AL13">
        <v>2525.1</v>
      </c>
      <c r="AM13" t="s">
        <v>33</v>
      </c>
      <c r="AN13" s="32">
        <f>LN(AN10)</f>
        <v>1.831157392199989E-3</v>
      </c>
      <c r="AO13">
        <v>1996</v>
      </c>
      <c r="AP13">
        <v>2525.1</v>
      </c>
      <c r="AQ13" t="s">
        <v>33</v>
      </c>
      <c r="AR13" s="32">
        <f>LN(AR10)</f>
        <v>4.9359775542997316E-4</v>
      </c>
      <c r="AS13">
        <v>1996</v>
      </c>
      <c r="AT13">
        <v>2525.1</v>
      </c>
      <c r="AU13" t="s">
        <v>33</v>
      </c>
      <c r="AV13" s="32">
        <f>LN(AV10)</f>
        <v>8.1699835815030953E-4</v>
      </c>
      <c r="AW13">
        <v>1996</v>
      </c>
      <c r="AX13">
        <v>2525.1</v>
      </c>
      <c r="AY13" t="s">
        <v>33</v>
      </c>
      <c r="AZ13" s="32">
        <f>LN(AZ10)</f>
        <v>5.5250675785178905E-4</v>
      </c>
      <c r="BA13">
        <v>1996</v>
      </c>
      <c r="BB13">
        <v>2525.1</v>
      </c>
      <c r="BC13" t="s">
        <v>33</v>
      </c>
      <c r="BD13" s="32">
        <f>LN(BD10)</f>
        <v>1.094769610059198E-5</v>
      </c>
      <c r="BE13">
        <v>1990</v>
      </c>
      <c r="BF13">
        <v>2939.1</v>
      </c>
      <c r="BG13" t="s">
        <v>33</v>
      </c>
      <c r="BH13" s="32">
        <f>LN(BH10)</f>
        <v>1.3462743831481789E-3</v>
      </c>
      <c r="BI13">
        <v>1990</v>
      </c>
      <c r="BJ13">
        <v>2939.1</v>
      </c>
      <c r="BK13" t="s">
        <v>33</v>
      </c>
      <c r="BL13" s="32">
        <f>LN(BL10)</f>
        <v>2.8719739194405336E-3</v>
      </c>
      <c r="BM13">
        <v>1990</v>
      </c>
      <c r="BN13">
        <v>2939.1</v>
      </c>
      <c r="BO13" t="s">
        <v>33</v>
      </c>
      <c r="BP13" s="32">
        <f>LN(BP10)</f>
        <v>3.3138398571393736E-3</v>
      </c>
      <c r="BQ13">
        <v>1990</v>
      </c>
      <c r="BR13">
        <v>2939.1</v>
      </c>
    </row>
    <row r="14" spans="2:72">
      <c r="B14">
        <v>2.0760857240451978E-2</v>
      </c>
      <c r="C14" s="31">
        <v>0.29621566170726704</v>
      </c>
      <c r="D14">
        <v>5.4715676275716767</v>
      </c>
      <c r="E14">
        <v>1996</v>
      </c>
      <c r="F14">
        <v>2525.1</v>
      </c>
      <c r="G14" t="s">
        <v>34</v>
      </c>
      <c r="H14" s="32">
        <f>H12-H11</f>
        <v>1.7615326453778248E-2</v>
      </c>
      <c r="I14">
        <v>1998</v>
      </c>
      <c r="J14">
        <v>2370.9</v>
      </c>
      <c r="K14" t="s">
        <v>34</v>
      </c>
      <c r="L14" s="32">
        <f>L12-L11</f>
        <v>1.9809374845985807E-2</v>
      </c>
      <c r="M14">
        <v>1998</v>
      </c>
      <c r="N14">
        <v>2370.9</v>
      </c>
      <c r="O14" t="s">
        <v>34</v>
      </c>
      <c r="P14" s="32">
        <f>P12-P11</f>
        <v>1.943652645027347E-2</v>
      </c>
      <c r="Q14">
        <v>1998</v>
      </c>
      <c r="R14">
        <v>2370.9</v>
      </c>
      <c r="S14" t="s">
        <v>34</v>
      </c>
      <c r="T14" s="32">
        <f>T12-T11</f>
        <v>1.8907798858080724E-2</v>
      </c>
      <c r="U14">
        <v>1998</v>
      </c>
      <c r="V14">
        <v>2370.9</v>
      </c>
      <c r="W14" t="s">
        <v>34</v>
      </c>
      <c r="X14" s="32">
        <f>X12-X11</f>
        <v>1.2736703713736242E-2</v>
      </c>
      <c r="Y14">
        <v>1998</v>
      </c>
      <c r="Z14">
        <v>2370.9</v>
      </c>
      <c r="AA14" t="s">
        <v>34</v>
      </c>
      <c r="AB14" s="32">
        <f>AB12-AB11</f>
        <v>1.8660616395231228E-2</v>
      </c>
      <c r="AC14">
        <v>1998</v>
      </c>
      <c r="AD14">
        <v>2370.9</v>
      </c>
      <c r="AE14" t="s">
        <v>34</v>
      </c>
      <c r="AF14" s="32">
        <f>AF12-AF11</f>
        <v>1.7899403952389106E-2</v>
      </c>
      <c r="AG14">
        <v>1998</v>
      </c>
      <c r="AH14">
        <v>2370.9</v>
      </c>
      <c r="AI14" t="s">
        <v>34</v>
      </c>
      <c r="AJ14" s="32">
        <f>AJ12-AJ11</f>
        <v>1.7969692216530147E-2</v>
      </c>
      <c r="AK14">
        <v>1998</v>
      </c>
      <c r="AL14">
        <v>2370.9</v>
      </c>
      <c r="AM14" t="s">
        <v>34</v>
      </c>
      <c r="AN14" s="32">
        <f>AN12-AN11</f>
        <v>1.7617713242407965E-2</v>
      </c>
      <c r="AO14">
        <v>1998</v>
      </c>
      <c r="AP14">
        <v>2370.9</v>
      </c>
      <c r="AQ14" t="s">
        <v>34</v>
      </c>
      <c r="AR14" s="32">
        <f>AR12-AR11</f>
        <v>1.8362225624067308E-2</v>
      </c>
      <c r="AS14">
        <v>1998</v>
      </c>
      <c r="AT14">
        <v>2370.9</v>
      </c>
      <c r="AU14" t="s">
        <v>34</v>
      </c>
      <c r="AV14" s="32">
        <f>AV12-AV11</f>
        <v>1.7925798843771389E-2</v>
      </c>
      <c r="AW14">
        <v>1998</v>
      </c>
      <c r="AX14">
        <v>2370.9</v>
      </c>
      <c r="AY14" t="s">
        <v>34</v>
      </c>
      <c r="AZ14" s="32">
        <f>AZ12-AZ11</f>
        <v>1.8019264448398627E-2</v>
      </c>
      <c r="BA14">
        <v>1998</v>
      </c>
      <c r="BB14">
        <v>2370.9</v>
      </c>
      <c r="BC14" t="s">
        <v>34</v>
      </c>
      <c r="BD14" s="32">
        <f>BD12-BD11</f>
        <v>1.8513136307052955E-2</v>
      </c>
      <c r="BE14">
        <v>1998</v>
      </c>
      <c r="BF14">
        <v>2370.9</v>
      </c>
      <c r="BG14" t="s">
        <v>34</v>
      </c>
      <c r="BH14" s="32">
        <f>BH12-BH11</f>
        <v>1.9044824147983114E-2</v>
      </c>
      <c r="BI14">
        <v>1996</v>
      </c>
      <c r="BJ14">
        <v>2525.1</v>
      </c>
      <c r="BK14" t="s">
        <v>34</v>
      </c>
      <c r="BL14" s="32">
        <f>BL12-BL11</f>
        <v>1.899954887370248E-2</v>
      </c>
      <c r="BM14">
        <v>1996</v>
      </c>
      <c r="BN14">
        <v>2525.1</v>
      </c>
      <c r="BO14" t="s">
        <v>34</v>
      </c>
      <c r="BP14" s="32">
        <f>BP12-BP11</f>
        <v>1.9095896899383957E-2</v>
      </c>
      <c r="BQ14">
        <v>1996</v>
      </c>
      <c r="BR14">
        <v>2525.1</v>
      </c>
    </row>
    <row r="15" spans="2:72">
      <c r="B15">
        <v>2.2239508496811746E-2</v>
      </c>
      <c r="C15" s="31">
        <v>0.32608766493262326</v>
      </c>
      <c r="D15">
        <v>6.2903428584673096</v>
      </c>
      <c r="E15">
        <v>1998</v>
      </c>
      <c r="F15">
        <v>2370.9</v>
      </c>
      <c r="G15" t="s">
        <v>35</v>
      </c>
      <c r="H15" s="32">
        <f>H11-H13</f>
        <v>1.7931198686605813E-2</v>
      </c>
      <c r="I15">
        <v>1999</v>
      </c>
      <c r="J15">
        <v>2370.9</v>
      </c>
      <c r="K15" t="s">
        <v>35</v>
      </c>
      <c r="L15" s="32">
        <f>L11-L13</f>
        <v>2.0209730325876914E-2</v>
      </c>
      <c r="M15">
        <v>1999</v>
      </c>
      <c r="N15">
        <v>2370.9</v>
      </c>
      <c r="O15" t="s">
        <v>35</v>
      </c>
      <c r="P15" s="32">
        <f>P11-P13</f>
        <v>1.9821805873816156E-2</v>
      </c>
      <c r="Q15">
        <v>1999</v>
      </c>
      <c r="R15">
        <v>2370.9</v>
      </c>
      <c r="S15" t="s">
        <v>35</v>
      </c>
      <c r="T15" s="32">
        <f>T11-T13</f>
        <v>1.9272204897272528E-2</v>
      </c>
      <c r="U15">
        <v>1999</v>
      </c>
      <c r="V15">
        <v>2370.9</v>
      </c>
      <c r="W15" t="s">
        <v>35</v>
      </c>
      <c r="X15" s="32">
        <f>X11-X13</f>
        <v>1.2901022464475546E-2</v>
      </c>
      <c r="Y15">
        <v>1999</v>
      </c>
      <c r="Z15">
        <v>2370.9</v>
      </c>
      <c r="AA15" t="s">
        <v>35</v>
      </c>
      <c r="AB15" s="32">
        <f>AB11-AB13</f>
        <v>1.9015467227502709E-2</v>
      </c>
      <c r="AC15">
        <v>1999</v>
      </c>
      <c r="AD15">
        <v>2370.9</v>
      </c>
      <c r="AE15" t="s">
        <v>35</v>
      </c>
      <c r="AF15" s="32">
        <f>AF11-AF13</f>
        <v>1.8225640930523784E-2</v>
      </c>
      <c r="AG15">
        <v>1999</v>
      </c>
      <c r="AH15">
        <v>2370.9</v>
      </c>
      <c r="AI15" t="s">
        <v>35</v>
      </c>
      <c r="AJ15" s="32">
        <f>AJ11-AJ13</f>
        <v>1.8298519999180949E-2</v>
      </c>
      <c r="AK15">
        <v>1999</v>
      </c>
      <c r="AL15">
        <v>2370.9</v>
      </c>
      <c r="AM15" t="s">
        <v>35</v>
      </c>
      <c r="AN15" s="32">
        <f>AN11-AN13</f>
        <v>1.7933671849234185E-2</v>
      </c>
      <c r="AO15">
        <v>1999</v>
      </c>
      <c r="AP15">
        <v>2370.9</v>
      </c>
      <c r="AQ15" t="s">
        <v>35</v>
      </c>
      <c r="AR15" s="32">
        <f>AR11-AR13</f>
        <v>1.8705713996501894E-2</v>
      </c>
      <c r="AS15">
        <v>1999</v>
      </c>
      <c r="AT15">
        <v>2370.9</v>
      </c>
      <c r="AU15" t="s">
        <v>35</v>
      </c>
      <c r="AV15" s="32">
        <f>AV11-AV13</f>
        <v>1.8253007506360754E-2</v>
      </c>
      <c r="AW15">
        <v>1999</v>
      </c>
      <c r="AX15">
        <v>2370.9</v>
      </c>
      <c r="AY15" t="s">
        <v>35</v>
      </c>
      <c r="AZ15" s="32">
        <f>AZ11-AZ13</f>
        <v>1.8349925723625999E-2</v>
      </c>
      <c r="BA15">
        <v>1999</v>
      </c>
      <c r="BB15">
        <v>2370.9</v>
      </c>
      <c r="BC15" t="s">
        <v>35</v>
      </c>
      <c r="BD15" s="32">
        <f>BD11-BD13</f>
        <v>1.8862347682682381E-2</v>
      </c>
      <c r="BE15">
        <v>1999</v>
      </c>
      <c r="BF15">
        <v>2370.9</v>
      </c>
      <c r="BG15" t="s">
        <v>35</v>
      </c>
      <c r="BH15" s="32">
        <f>BH11-BH13</f>
        <v>1.9414582857303801E-2</v>
      </c>
      <c r="BI15">
        <v>1999</v>
      </c>
      <c r="BJ15">
        <v>2370.9</v>
      </c>
      <c r="BK15" t="s">
        <v>35</v>
      </c>
      <c r="BL15" s="32">
        <f>BL11-BL13</f>
        <v>1.9367534577371212E-2</v>
      </c>
      <c r="BM15">
        <v>1998</v>
      </c>
      <c r="BN15">
        <v>2370.9</v>
      </c>
      <c r="BO15" t="s">
        <v>35</v>
      </c>
      <c r="BP15" s="32">
        <f>BP11-BP13</f>
        <v>1.9467660860854372E-2</v>
      </c>
      <c r="BQ15">
        <v>1998</v>
      </c>
      <c r="BR15">
        <v>2370.9</v>
      </c>
    </row>
    <row r="16" spans="2:72">
      <c r="B16">
        <v>2.2781500717993744E-2</v>
      </c>
      <c r="C16" s="31">
        <v>0.33423909902388232</v>
      </c>
      <c r="D16">
        <v>6.5265296909743569</v>
      </c>
      <c r="E16">
        <v>1999</v>
      </c>
      <c r="F16">
        <v>2370.9</v>
      </c>
      <c r="G16" t="s">
        <v>36</v>
      </c>
      <c r="H16" s="33">
        <f>AVERAGE(H14:H15)</f>
        <v>1.777326257019203E-2</v>
      </c>
      <c r="I16">
        <v>2002</v>
      </c>
      <c r="J16">
        <v>4029.78</v>
      </c>
      <c r="K16" t="s">
        <v>36</v>
      </c>
      <c r="L16" s="33">
        <f>AVERAGE(L14:L15)</f>
        <v>2.0009552585931359E-2</v>
      </c>
      <c r="M16">
        <v>2002</v>
      </c>
      <c r="N16">
        <v>4029.78</v>
      </c>
      <c r="O16" t="s">
        <v>36</v>
      </c>
      <c r="P16" s="33">
        <f>AVERAGE(P14:P15)</f>
        <v>1.9629166162044812E-2</v>
      </c>
      <c r="Q16">
        <v>2002</v>
      </c>
      <c r="R16">
        <v>4029.78</v>
      </c>
      <c r="S16" t="s">
        <v>36</v>
      </c>
      <c r="T16" s="33">
        <f>AVERAGE(T14:T15)</f>
        <v>1.9090001877676628E-2</v>
      </c>
      <c r="U16">
        <v>2002</v>
      </c>
      <c r="V16">
        <v>4029.78</v>
      </c>
      <c r="W16" t="s">
        <v>36</v>
      </c>
      <c r="X16" s="33">
        <f>AVERAGE(X14:X15)</f>
        <v>1.2818863089105894E-2</v>
      </c>
      <c r="Y16">
        <v>2002</v>
      </c>
      <c r="Z16">
        <v>4029.78</v>
      </c>
      <c r="AA16" t="s">
        <v>36</v>
      </c>
      <c r="AB16" s="33">
        <f>AVERAGE(AB14:AB15)</f>
        <v>1.8838041811366966E-2</v>
      </c>
      <c r="AC16">
        <v>2002</v>
      </c>
      <c r="AD16">
        <v>4029.78</v>
      </c>
      <c r="AE16" t="s">
        <v>36</v>
      </c>
      <c r="AF16" s="33">
        <f>AVERAGE(AF14:AF15)</f>
        <v>1.8062522441456445E-2</v>
      </c>
      <c r="AG16">
        <v>2002</v>
      </c>
      <c r="AH16">
        <v>4029.78</v>
      </c>
      <c r="AI16" t="s">
        <v>36</v>
      </c>
      <c r="AJ16" s="33">
        <f>AVERAGE(AJ14:AJ15)</f>
        <v>1.8134106107855548E-2</v>
      </c>
      <c r="AK16">
        <v>2002</v>
      </c>
      <c r="AL16">
        <v>4029.78</v>
      </c>
      <c r="AM16" t="s">
        <v>36</v>
      </c>
      <c r="AN16" s="33">
        <f>AVERAGE(AN14:AN15)</f>
        <v>1.7775692545821075E-2</v>
      </c>
      <c r="AO16">
        <v>2002</v>
      </c>
      <c r="AP16">
        <v>4029.78</v>
      </c>
      <c r="AQ16" t="s">
        <v>36</v>
      </c>
      <c r="AR16" s="33">
        <f>AVERAGE(AR14:AR15)</f>
        <v>1.8533969810284601E-2</v>
      </c>
      <c r="AS16">
        <v>2002</v>
      </c>
      <c r="AT16">
        <v>4029.78</v>
      </c>
      <c r="AU16" t="s">
        <v>36</v>
      </c>
      <c r="AV16" s="33">
        <f>AVERAGE(AV14:AV15)</f>
        <v>1.808940317506607E-2</v>
      </c>
      <c r="AW16">
        <v>2002</v>
      </c>
      <c r="AX16">
        <v>4029.78</v>
      </c>
      <c r="AY16" t="s">
        <v>36</v>
      </c>
      <c r="AZ16" s="33">
        <f>AVERAGE(AZ14:AZ15)</f>
        <v>1.8184595086012313E-2</v>
      </c>
      <c r="BA16">
        <v>2002</v>
      </c>
      <c r="BB16">
        <v>4029.78</v>
      </c>
      <c r="BC16" t="s">
        <v>36</v>
      </c>
      <c r="BD16" s="33">
        <f>AVERAGE(BD14:BD15)</f>
        <v>1.8687741994867668E-2</v>
      </c>
      <c r="BE16">
        <v>2002</v>
      </c>
      <c r="BF16">
        <v>4029.78</v>
      </c>
      <c r="BG16" t="s">
        <v>36</v>
      </c>
      <c r="BH16" s="33">
        <f>AVERAGE(BH14:BH15)</f>
        <v>1.9229703502643455E-2</v>
      </c>
      <c r="BI16">
        <v>2002</v>
      </c>
      <c r="BJ16">
        <v>4029.78</v>
      </c>
      <c r="BK16" t="s">
        <v>36</v>
      </c>
      <c r="BL16" s="33">
        <f>AVERAGE(BL14:BL15)</f>
        <v>1.9183541725536844E-2</v>
      </c>
      <c r="BM16">
        <v>2002</v>
      </c>
      <c r="BN16">
        <v>4029.78</v>
      </c>
      <c r="BO16" t="s">
        <v>36</v>
      </c>
      <c r="BP16" s="33">
        <f>AVERAGE(BP14:BP15)</f>
        <v>1.9281778880119164E-2</v>
      </c>
      <c r="BQ16">
        <v>1999</v>
      </c>
      <c r="BR16">
        <v>2370.9</v>
      </c>
    </row>
    <row r="17" spans="1:68">
      <c r="B17">
        <v>1.6219739888641345E-2</v>
      </c>
      <c r="C17" s="31">
        <v>0.18298689896945697</v>
      </c>
      <c r="D17">
        <v>2.9116175537483961</v>
      </c>
      <c r="E17">
        <v>2002</v>
      </c>
      <c r="F17">
        <v>4029.78</v>
      </c>
      <c r="G17" t="s">
        <v>37</v>
      </c>
      <c r="H17">
        <f>TINV(0.3173,H5)</f>
        <v>1.0370358684985483</v>
      </c>
      <c r="K17" t="s">
        <v>37</v>
      </c>
      <c r="L17">
        <f>TINV(0.3173,L5)</f>
        <v>1.0399926951165877</v>
      </c>
      <c r="O17" t="s">
        <v>37</v>
      </c>
      <c r="P17">
        <f>TINV(0.3173,P5)</f>
        <v>1.0399926951165877</v>
      </c>
      <c r="S17" t="s">
        <v>37</v>
      </c>
      <c r="T17">
        <f>TINV(0.3173,T5)</f>
        <v>1.0399926951165877</v>
      </c>
      <c r="W17" t="s">
        <v>37</v>
      </c>
      <c r="X17">
        <f>TINV(0.3173,X5)</f>
        <v>1.0399926951165877</v>
      </c>
      <c r="AA17" t="s">
        <v>37</v>
      </c>
      <c r="AB17">
        <f>TINV(0.3173,AB5)</f>
        <v>1.0399926951165877</v>
      </c>
      <c r="AE17" t="s">
        <v>37</v>
      </c>
      <c r="AF17">
        <f>TINV(0.3173,AF5)</f>
        <v>1.0399926951165877</v>
      </c>
      <c r="AI17" t="s">
        <v>37</v>
      </c>
      <c r="AJ17">
        <f>TINV(0.3173,AJ5)</f>
        <v>1.0399926951165877</v>
      </c>
      <c r="AM17" t="s">
        <v>37</v>
      </c>
      <c r="AN17">
        <f>TINV(0.3173,AN5)</f>
        <v>1.0399926951165877</v>
      </c>
      <c r="AQ17" t="s">
        <v>37</v>
      </c>
      <c r="AR17">
        <f>TINV(0.3173,AR5)</f>
        <v>1.0399926951165877</v>
      </c>
      <c r="AU17" t="s">
        <v>37</v>
      </c>
      <c r="AV17">
        <f>TINV(0.3173,AV5)</f>
        <v>1.0399926951165877</v>
      </c>
      <c r="AY17" t="s">
        <v>37</v>
      </c>
      <c r="AZ17">
        <f>TINV(0.3173,AZ5)</f>
        <v>1.0399926951165877</v>
      </c>
      <c r="BC17" t="s">
        <v>37</v>
      </c>
      <c r="BD17">
        <f>TINV(0.3173,BD5)</f>
        <v>1.0399926951165877</v>
      </c>
      <c r="BG17" t="s">
        <v>37</v>
      </c>
      <c r="BH17">
        <f>TINV(0.3173,BH5)</f>
        <v>1.0399926951165877</v>
      </c>
      <c r="BK17" t="s">
        <v>37</v>
      </c>
      <c r="BL17">
        <f>TINV(0.3173,BL5)</f>
        <v>1.0399926951165877</v>
      </c>
      <c r="BO17" t="s">
        <v>37</v>
      </c>
      <c r="BP17">
        <f>TINV(0.3173,BP5)</f>
        <v>1.0399926951165877</v>
      </c>
    </row>
    <row r="18" spans="1:68">
      <c r="A18" t="s">
        <v>46</v>
      </c>
      <c r="B18" s="11">
        <f>AVERAGE(B2:B17)</f>
        <v>1.9271313096355332E-2</v>
      </c>
      <c r="C18" s="11">
        <f>AVERAGE(C2:C17)</f>
        <v>0.28247486999124127</v>
      </c>
      <c r="D18" s="11">
        <f>AVERAGE(D2:D17)</f>
        <v>5.1602209539357986</v>
      </c>
      <c r="E18" s="11">
        <f>AVERAGE(E2:E17)</f>
        <v>1985</v>
      </c>
      <c r="F18" s="11">
        <f>AVERAGE(F2:F17)</f>
        <v>2535.441875</v>
      </c>
      <c r="G18" t="s">
        <v>38</v>
      </c>
      <c r="H18">
        <f>H17*G3</f>
        <v>8.5583498538114137E-3</v>
      </c>
      <c r="K18" t="s">
        <v>38</v>
      </c>
      <c r="L18">
        <f>L17*K3</f>
        <v>9.6017488944332083E-3</v>
      </c>
      <c r="O18" t="s">
        <v>38</v>
      </c>
      <c r="P18">
        <f>P17*O3</f>
        <v>9.4140029156052039E-3</v>
      </c>
      <c r="S18" t="s">
        <v>38</v>
      </c>
      <c r="T18">
        <f>T17*S3</f>
        <v>9.1308534616275795E-3</v>
      </c>
      <c r="W18" t="s">
        <v>38</v>
      </c>
      <c r="X18">
        <f>X17*W3</f>
        <v>6.108415744767625E-3</v>
      </c>
      <c r="AA18" t="s">
        <v>38</v>
      </c>
      <c r="AB18">
        <f>AB17*AA3</f>
        <v>9.0292550128247932E-3</v>
      </c>
      <c r="AE18" t="s">
        <v>38</v>
      </c>
      <c r="AF18">
        <f>AF17*AE3</f>
        <v>8.6671412194146719E-3</v>
      </c>
      <c r="AI18" t="s">
        <v>38</v>
      </c>
      <c r="AJ18">
        <f>AJ17*AI3</f>
        <v>8.6966995955470982E-3</v>
      </c>
      <c r="AM18" t="s">
        <v>38</v>
      </c>
      <c r="AN18">
        <f>AN17*AM3</f>
        <v>8.5241060791614014E-3</v>
      </c>
      <c r="AQ18" t="s">
        <v>38</v>
      </c>
      <c r="AR18">
        <f>AR17*AQ3</f>
        <v>8.882621992153214E-3</v>
      </c>
      <c r="AU18" t="s">
        <v>38</v>
      </c>
      <c r="AV18">
        <f>AV17*AU3</f>
        <v>8.6684843135413185E-3</v>
      </c>
      <c r="AY18" t="s">
        <v>38</v>
      </c>
      <c r="AZ18">
        <f>AZ17*AY3</f>
        <v>8.7126303442888828E-3</v>
      </c>
      <c r="BC18" t="s">
        <v>38</v>
      </c>
      <c r="BD18">
        <f>BD17*BC3</f>
        <v>8.9533826016246643E-3</v>
      </c>
      <c r="BG18" t="s">
        <v>38</v>
      </c>
      <c r="BH18">
        <f>BH17*BG3</f>
        <v>9.2303822235127661E-3</v>
      </c>
      <c r="BK18" t="s">
        <v>38</v>
      </c>
      <c r="BL18">
        <f>BL17*BK3</f>
        <v>9.2218555452225851E-3</v>
      </c>
      <c r="BO18" t="s">
        <v>38</v>
      </c>
      <c r="BP18">
        <f>BP17*BO3</f>
        <v>9.2740932715855498E-3</v>
      </c>
    </row>
    <row r="19" spans="1:68">
      <c r="A19" t="s">
        <v>47</v>
      </c>
      <c r="B19" s="11">
        <f>STDEV(B2:B17)</f>
        <v>2.2424900688649747E-3</v>
      </c>
      <c r="C19" s="11">
        <f>STDEV(C2:C17)</f>
        <v>3.6756036185737057E-2</v>
      </c>
      <c r="D19" s="11">
        <f>STDEV(D2:D17)</f>
        <v>0.88495329528250632</v>
      </c>
      <c r="E19" s="11">
        <f>STDEV(E2:E17)</f>
        <v>9.7365291557104676</v>
      </c>
      <c r="F19" s="11">
        <f>STDEV(F2:F17)</f>
        <v>755.20946988429455</v>
      </c>
      <c r="G19" t="s">
        <v>39</v>
      </c>
      <c r="H19">
        <f>G2+H18</f>
        <v>1.0280108166678901</v>
      </c>
      <c r="K19" t="s">
        <v>39</v>
      </c>
      <c r="L19">
        <f>K2+L18</f>
        <v>1.0302747426761898</v>
      </c>
      <c r="O19" t="s">
        <v>39</v>
      </c>
      <c r="P19">
        <f>O2+P18</f>
        <v>1.0295168329118412</v>
      </c>
      <c r="S19" t="s">
        <v>39</v>
      </c>
      <c r="T19">
        <f>S2+T18</f>
        <v>1.0264889730589721</v>
      </c>
      <c r="W19" t="s">
        <v>39</v>
      </c>
      <c r="X19">
        <f>W2+X18</f>
        <v>1.0195963154583729</v>
      </c>
      <c r="AA19" t="s">
        <v>39</v>
      </c>
      <c r="AB19">
        <f>AA2+AB18</f>
        <v>1.0285198718423054</v>
      </c>
      <c r="AE19" t="s">
        <v>39</v>
      </c>
      <c r="AF19">
        <f>AE2+AF18</f>
        <v>1.029278509750577</v>
      </c>
      <c r="AI19" t="s">
        <v>39</v>
      </c>
      <c r="AJ19">
        <f>AI2+AJ18</f>
        <v>1.0287470741612497</v>
      </c>
      <c r="AM19" t="s">
        <v>39</v>
      </c>
      <c r="AN19">
        <f>AM2+AN18</f>
        <v>1.0284855527919452</v>
      </c>
      <c r="AQ19" t="s">
        <v>39</v>
      </c>
      <c r="AR19">
        <f>AQ2+AR18</f>
        <v>1.0282674257344133</v>
      </c>
      <c r="AU19" t="s">
        <v>39</v>
      </c>
      <c r="AV19">
        <f>AU2+AV18</f>
        <v>1.0279214841208264</v>
      </c>
      <c r="AY19" t="s">
        <v>39</v>
      </c>
      <c r="AZ19">
        <f>AY2+AZ18</f>
        <v>1.0277948447881695</v>
      </c>
      <c r="BC19" t="s">
        <v>39</v>
      </c>
      <c r="BD19">
        <f>BC2+BD18</f>
        <v>1.0280059043749499</v>
      </c>
      <c r="BG19" t="s">
        <v>39</v>
      </c>
      <c r="BH19">
        <f>BG2+BH18</f>
        <v>1.0302082452006402</v>
      </c>
      <c r="BK19" t="s">
        <v>39</v>
      </c>
      <c r="BL19">
        <f>BK2+BL18</f>
        <v>1.0317105054103552</v>
      </c>
      <c r="BO19" t="s">
        <v>39</v>
      </c>
      <c r="BP19">
        <f>BO2+BP18</f>
        <v>1.0323170742391949</v>
      </c>
    </row>
    <row r="20" spans="1:68">
      <c r="A20" t="s">
        <v>48</v>
      </c>
      <c r="B20" s="11">
        <f>MIN(B2:B17)</f>
        <v>1.339774773021497E-2</v>
      </c>
      <c r="C20" s="11">
        <f>MIN(C2:C17)</f>
        <v>0.18298689896945697</v>
      </c>
      <c r="D20" s="11">
        <f>MIN(D2:D17)</f>
        <v>2.9116175537483961</v>
      </c>
      <c r="E20" s="11">
        <f>MIN(E2:E17)</f>
        <v>1971</v>
      </c>
      <c r="F20" s="11">
        <f>MIN(F2:F17)</f>
        <v>895.25</v>
      </c>
      <c r="G20" t="s">
        <v>40</v>
      </c>
      <c r="H20">
        <f>G2-H18</f>
        <v>1.0108941169602674</v>
      </c>
      <c r="K20" t="s">
        <v>40</v>
      </c>
      <c r="L20">
        <f>K2-L18</f>
        <v>1.0110712448873236</v>
      </c>
      <c r="O20" t="s">
        <v>40</v>
      </c>
      <c r="P20">
        <f>O2-P18</f>
        <v>1.0106888270806309</v>
      </c>
      <c r="S20" t="s">
        <v>40</v>
      </c>
      <c r="T20">
        <f>S2-T18</f>
        <v>1.0082272661357168</v>
      </c>
      <c r="W20" t="s">
        <v>40</v>
      </c>
      <c r="X20">
        <f>W2-X18</f>
        <v>1.0073794839688375</v>
      </c>
      <c r="AA20" t="s">
        <v>40</v>
      </c>
      <c r="AB20">
        <f>AA2-AB18</f>
        <v>1.0104613618166558</v>
      </c>
      <c r="AE20" t="s">
        <v>40</v>
      </c>
      <c r="AF20">
        <f>AE2-AF18</f>
        <v>1.0119442273117478</v>
      </c>
      <c r="AI20" t="s">
        <v>40</v>
      </c>
      <c r="AJ20">
        <f>AI2-AJ18</f>
        <v>1.0113536749701555</v>
      </c>
      <c r="AM20" t="s">
        <v>40</v>
      </c>
      <c r="AN20">
        <f>AM2-AN18</f>
        <v>1.0114373406336223</v>
      </c>
      <c r="AQ20" t="s">
        <v>40</v>
      </c>
      <c r="AR20">
        <f>AQ2-AR18</f>
        <v>1.010502181750107</v>
      </c>
      <c r="AU20" t="s">
        <v>40</v>
      </c>
      <c r="AV20">
        <f>AU2-AV18</f>
        <v>1.0105845154937436</v>
      </c>
      <c r="AY20" t="s">
        <v>40</v>
      </c>
      <c r="AZ20">
        <f>AY2-AZ18</f>
        <v>1.0103695840995919</v>
      </c>
      <c r="BC20" t="s">
        <v>40</v>
      </c>
      <c r="BD20">
        <f>BC2-BD18</f>
        <v>1.0100991391717007</v>
      </c>
      <c r="BG20" t="s">
        <v>40</v>
      </c>
      <c r="BH20">
        <f>BG2-BH18</f>
        <v>1.0117474807536149</v>
      </c>
      <c r="BK20" t="s">
        <v>40</v>
      </c>
      <c r="BL20">
        <f>BK2-BL18</f>
        <v>1.0132667943199101</v>
      </c>
      <c r="BO20" t="s">
        <v>40</v>
      </c>
      <c r="BP20">
        <f>BO2-BP18</f>
        <v>1.0137688876960238</v>
      </c>
    </row>
    <row r="21" spans="1:68">
      <c r="A21" t="s">
        <v>49</v>
      </c>
      <c r="B21" s="11">
        <f>MAX(B2:B17)</f>
        <v>2.2781500717993744E-2</v>
      </c>
      <c r="C21" s="11">
        <f>MAX(C2:C17)</f>
        <v>0.33423909902388232</v>
      </c>
      <c r="D21" s="11">
        <f>MAX(D2:D17)</f>
        <v>6.5265296909743569</v>
      </c>
      <c r="E21" s="11">
        <f>MAX(E2:E17)</f>
        <v>2002</v>
      </c>
      <c r="F21" s="11">
        <f>MAX(F2:F17)</f>
        <v>4029.78</v>
      </c>
      <c r="G21" t="s">
        <v>31</v>
      </c>
      <c r="H21" s="32">
        <f>LN(G2)</f>
        <v>1.9265685927861053E-2</v>
      </c>
      <c r="K21" t="s">
        <v>31</v>
      </c>
      <c r="L21" s="32">
        <f>LN(K2)</f>
        <v>2.0462207550542871E-2</v>
      </c>
      <c r="O21" t="s">
        <v>31</v>
      </c>
      <c r="P21" s="32">
        <f>LN(O2)</f>
        <v>1.9903435936617999E-2</v>
      </c>
      <c r="S21" t="s">
        <v>31</v>
      </c>
      <c r="T21" s="32">
        <f>LN(S2)</f>
        <v>1.7209188412754529E-2</v>
      </c>
      <c r="W21" t="s">
        <v>31</v>
      </c>
      <c r="X21" s="32">
        <f>LN(W2)</f>
        <v>1.339774773021497E-2</v>
      </c>
      <c r="AA21" t="s">
        <v>31</v>
      </c>
      <c r="AB21" s="32">
        <f>LN(AA2)</f>
        <v>1.9303107291617945E-2</v>
      </c>
      <c r="AE21" t="s">
        <v>31</v>
      </c>
      <c r="AF21" s="32">
        <f>LN(AE2)</f>
        <v>2.0401828652089768E-2</v>
      </c>
      <c r="AI21" t="s">
        <v>31</v>
      </c>
      <c r="AJ21" s="32">
        <f>LN(AI2)</f>
        <v>1.9852012905810592E-2</v>
      </c>
      <c r="AM21" t="s">
        <v>31</v>
      </c>
      <c r="AN21" s="32">
        <f>LN(AM2)</f>
        <v>1.9764829241434172E-2</v>
      </c>
      <c r="AQ21" t="s">
        <v>31</v>
      </c>
      <c r="AR21" s="32">
        <f>LN(AQ2)</f>
        <v>1.9199311751931868E-2</v>
      </c>
      <c r="AU21" t="s">
        <v>31</v>
      </c>
      <c r="AV21" s="32">
        <f>LN(AU2)</f>
        <v>1.9070005864511064E-2</v>
      </c>
      <c r="AY21" t="s">
        <v>31</v>
      </c>
      <c r="AZ21" s="32">
        <f>LN(AY2)</f>
        <v>1.8902432481477788E-2</v>
      </c>
      <c r="BC21" t="s">
        <v>31</v>
      </c>
      <c r="BD21" s="32">
        <f>LN(BC2)</f>
        <v>1.8873295378782972E-2</v>
      </c>
      <c r="BG21" t="s">
        <v>31</v>
      </c>
      <c r="BH21" s="32">
        <f>LN(BG2)</f>
        <v>2.0760857240451978E-2</v>
      </c>
      <c r="BK21" t="s">
        <v>31</v>
      </c>
      <c r="BL21" s="32">
        <f>LN(BK2)</f>
        <v>2.2239508496811746E-2</v>
      </c>
      <c r="BO21" t="s">
        <v>31</v>
      </c>
      <c r="BP21" s="32">
        <f>LN(BO2)</f>
        <v>2.2781500717993744E-2</v>
      </c>
    </row>
    <row r="22" spans="1:68">
      <c r="A22" t="s">
        <v>50</v>
      </c>
      <c r="B22" s="11">
        <f>ABS(B21-B20)</f>
        <v>9.3837529877787741E-3</v>
      </c>
      <c r="C22" s="11">
        <f>ABS(C21-C20)</f>
        <v>0.15125220005442536</v>
      </c>
      <c r="D22" s="11">
        <f>ABS(D21-D20)</f>
        <v>3.6149121372259607</v>
      </c>
      <c r="E22" s="11">
        <f>ABS(E21-E20)</f>
        <v>31</v>
      </c>
      <c r="F22" s="11">
        <f>ABS(F21-F20)</f>
        <v>3134.53</v>
      </c>
      <c r="G22" t="s">
        <v>41</v>
      </c>
      <c r="H22" s="32">
        <f>LN(H19)</f>
        <v>2.7625689028093703E-2</v>
      </c>
      <c r="K22" t="s">
        <v>41</v>
      </c>
      <c r="L22" s="32">
        <f>LN(L19)</f>
        <v>2.9825507134952443E-2</v>
      </c>
      <c r="O22" t="s">
        <v>41</v>
      </c>
      <c r="P22" s="32">
        <f>LN(P19)</f>
        <v>2.9089597922063375E-2</v>
      </c>
      <c r="S22" t="s">
        <v>41</v>
      </c>
      <c r="T22" s="32">
        <f>LN(T19)</f>
        <v>2.6144215148302272E-2</v>
      </c>
      <c r="W22" t="s">
        <v>41</v>
      </c>
      <c r="X22" s="32">
        <f>LN(X19)</f>
        <v>1.9406779800438735E-2</v>
      </c>
      <c r="AA22" t="s">
        <v>41</v>
      </c>
      <c r="AB22" s="32">
        <f>LN(AB19)</f>
        <v>2.8120751112658073E-2</v>
      </c>
      <c r="AE22" t="s">
        <v>41</v>
      </c>
      <c r="AF22" s="32">
        <f>LN(AF19)</f>
        <v>2.8858080823311375E-2</v>
      </c>
      <c r="AI22" t="s">
        <v>41</v>
      </c>
      <c r="AJ22" s="32">
        <f>LN(AJ19)</f>
        <v>2.8341628933408865E-2</v>
      </c>
      <c r="AM22" t="s">
        <v>41</v>
      </c>
      <c r="AN22" s="32">
        <f>LN(AN19)</f>
        <v>2.8087383140019396E-2</v>
      </c>
      <c r="AQ22" t="s">
        <v>41</v>
      </c>
      <c r="AR22" s="32">
        <f>LN(AR19)</f>
        <v>2.7875274966965031E-2</v>
      </c>
      <c r="AU22" t="s">
        <v>41</v>
      </c>
      <c r="AV22" s="32">
        <f>LN(AV19)</f>
        <v>2.7538786801706561E-2</v>
      </c>
      <c r="AY22" t="s">
        <v>41</v>
      </c>
      <c r="AZ22" s="32">
        <f>LN(AZ19)</f>
        <v>2.7415579790081281E-2</v>
      </c>
      <c r="BC22" t="s">
        <v>41</v>
      </c>
      <c r="BD22" s="32">
        <f>LN(BD19)</f>
        <v>2.7620910571877925E-2</v>
      </c>
      <c r="BG22" t="s">
        <v>41</v>
      </c>
      <c r="BH22" s="32">
        <f>LN(BH19)</f>
        <v>2.9760961612408574E-2</v>
      </c>
      <c r="BK22" t="s">
        <v>41</v>
      </c>
      <c r="BL22" s="32">
        <f>LN(BL19)</f>
        <v>3.1218109693611894E-2</v>
      </c>
      <c r="BO22" t="s">
        <v>41</v>
      </c>
      <c r="BP22" s="32">
        <f>LN(BP19)</f>
        <v>3.1805862349905803E-2</v>
      </c>
    </row>
    <row r="23" spans="1:68">
      <c r="A23" t="s">
        <v>51</v>
      </c>
      <c r="B23" s="11">
        <f>COUNT(B2:B17)</f>
        <v>16</v>
      </c>
      <c r="G23" t="s">
        <v>42</v>
      </c>
      <c r="H23" s="32">
        <f>LN(H20)</f>
        <v>1.0835203554914009E-2</v>
      </c>
      <c r="K23" t="s">
        <v>42</v>
      </c>
      <c r="L23" s="32">
        <f>LN(L20)</f>
        <v>1.1010407275859453E-2</v>
      </c>
      <c r="O23" t="s">
        <v>42</v>
      </c>
      <c r="P23" s="32">
        <f>LN(P20)</f>
        <v>1.0632105402599918E-2</v>
      </c>
      <c r="S23" t="s">
        <v>42</v>
      </c>
      <c r="T23" s="32">
        <f>LN(T20)</f>
        <v>8.1936066725684532E-3</v>
      </c>
      <c r="W23" t="s">
        <v>42</v>
      </c>
      <c r="X23" s="32">
        <f>LN(X20)</f>
        <v>7.3523887942997124E-3</v>
      </c>
      <c r="AA23" t="s">
        <v>42</v>
      </c>
      <c r="AB23" s="32">
        <f>LN(AB20)</f>
        <v>1.0407020432482435E-2</v>
      </c>
      <c r="AE23" t="s">
        <v>42</v>
      </c>
      <c r="AF23" s="32">
        <f>LN(AF20)</f>
        <v>1.18734579945596E-2</v>
      </c>
      <c r="AI23" t="s">
        <v>42</v>
      </c>
      <c r="AJ23" s="32">
        <f>LN(AJ20)</f>
        <v>1.1289705737715617E-2</v>
      </c>
      <c r="AM23" t="s">
        <v>42</v>
      </c>
      <c r="AN23" s="32">
        <f>LN(AN20)</f>
        <v>1.1372428730718021E-2</v>
      </c>
      <c r="AQ23" t="s">
        <v>42</v>
      </c>
      <c r="AR23" s="32">
        <f>LN(AR20)</f>
        <v>1.0447416938977237E-2</v>
      </c>
      <c r="AU23" t="s">
        <v>42</v>
      </c>
      <c r="AV23" s="32">
        <f>LN(AV20)</f>
        <v>1.0528891666206372E-2</v>
      </c>
      <c r="AY23" t="s">
        <v>42</v>
      </c>
      <c r="AZ23" s="32">
        <f>LN(AZ20)</f>
        <v>1.0316188770078916E-2</v>
      </c>
      <c r="BC23" t="s">
        <v>42</v>
      </c>
      <c r="BD23" s="32">
        <f>LN(BD20)</f>
        <v>1.0048483631769762E-2</v>
      </c>
      <c r="BG23" t="s">
        <v>42</v>
      </c>
      <c r="BH23" s="32">
        <f>LN(BH20)</f>
        <v>1.1679014781723661E-2</v>
      </c>
      <c r="BK23" t="s">
        <v>42</v>
      </c>
      <c r="BL23" s="32">
        <f>LN(BL20)</f>
        <v>1.317956109398989E-2</v>
      </c>
      <c r="BO23" t="s">
        <v>42</v>
      </c>
      <c r="BP23" s="32">
        <f>LN(BP20)</f>
        <v>1.3674957786644995E-2</v>
      </c>
    </row>
    <row r="24" spans="1:68">
      <c r="G24" t="s">
        <v>43</v>
      </c>
      <c r="H24" s="32">
        <f>H22-H21</f>
        <v>8.3600031002326498E-3</v>
      </c>
      <c r="K24" t="s">
        <v>43</v>
      </c>
      <c r="L24" s="32">
        <f>L22-L21</f>
        <v>9.3632995844095714E-3</v>
      </c>
      <c r="O24" t="s">
        <v>43</v>
      </c>
      <c r="P24" s="32">
        <f>P22-P21</f>
        <v>9.1861619854453763E-3</v>
      </c>
      <c r="S24" t="s">
        <v>43</v>
      </c>
      <c r="T24" s="32">
        <f>T22-T21</f>
        <v>8.9350267355477429E-3</v>
      </c>
      <c r="W24" t="s">
        <v>43</v>
      </c>
      <c r="X24" s="32">
        <f>X22-X21</f>
        <v>6.0090320702237653E-3</v>
      </c>
      <c r="AA24" t="s">
        <v>43</v>
      </c>
      <c r="AB24" s="32">
        <f>AB22-AB21</f>
        <v>8.8176438210401283E-3</v>
      </c>
      <c r="AE24" t="s">
        <v>43</v>
      </c>
      <c r="AF24" s="32">
        <f>AF22-AF21</f>
        <v>8.4562521712216072E-3</v>
      </c>
      <c r="AI24" t="s">
        <v>43</v>
      </c>
      <c r="AJ24" s="32">
        <f>AJ22-AJ21</f>
        <v>8.4896160275982728E-3</v>
      </c>
      <c r="AM24" t="s">
        <v>43</v>
      </c>
      <c r="AN24" s="32">
        <f>AN22-AN21</f>
        <v>8.3225538985852235E-3</v>
      </c>
      <c r="AQ24" t="s">
        <v>43</v>
      </c>
      <c r="AR24" s="32">
        <f>AR22-AR21</f>
        <v>8.6759632150331632E-3</v>
      </c>
      <c r="AU24" t="s">
        <v>43</v>
      </c>
      <c r="AV24" s="32">
        <f>AV22-AV21</f>
        <v>8.468780937195497E-3</v>
      </c>
      <c r="AY24" t="s">
        <v>43</v>
      </c>
      <c r="AZ24" s="32">
        <f>AZ22-AZ21</f>
        <v>8.5131473086034921E-3</v>
      </c>
      <c r="BC24" t="s">
        <v>43</v>
      </c>
      <c r="BD24" s="32">
        <f>BD22-BD21</f>
        <v>8.7476151930949535E-3</v>
      </c>
      <c r="BG24" t="s">
        <v>43</v>
      </c>
      <c r="BH24" s="32">
        <f>BH22-BH21</f>
        <v>9.0001043719565958E-3</v>
      </c>
      <c r="BK24" t="s">
        <v>43</v>
      </c>
      <c r="BL24" s="32">
        <f>BL22-BL21</f>
        <v>8.9786011968001483E-3</v>
      </c>
      <c r="BO24" t="s">
        <v>43</v>
      </c>
      <c r="BP24" s="32">
        <f>BP22-BP21</f>
        <v>9.024361631912059E-3</v>
      </c>
    </row>
    <row r="25" spans="1:68">
      <c r="G25" t="s">
        <v>44</v>
      </c>
      <c r="H25" s="32">
        <f>H21-H23</f>
        <v>8.4304823729470443E-3</v>
      </c>
      <c r="K25" t="s">
        <v>44</v>
      </c>
      <c r="L25" s="32">
        <f>L21-L23</f>
        <v>9.4518002746834182E-3</v>
      </c>
      <c r="O25" t="s">
        <v>44</v>
      </c>
      <c r="P25" s="32">
        <f>P21-P23</f>
        <v>9.271330534018081E-3</v>
      </c>
      <c r="S25" t="s">
        <v>44</v>
      </c>
      <c r="T25" s="32">
        <f>T21-T23</f>
        <v>9.0155817401860756E-3</v>
      </c>
      <c r="W25" t="s">
        <v>44</v>
      </c>
      <c r="X25" s="32">
        <f>X21-X23</f>
        <v>6.0453589359152574E-3</v>
      </c>
      <c r="AA25" t="s">
        <v>44</v>
      </c>
      <c r="AB25" s="32">
        <f>AB21-AB23</f>
        <v>8.8960868591355102E-3</v>
      </c>
      <c r="AE25" t="s">
        <v>44</v>
      </c>
      <c r="AF25" s="32">
        <f>AF21-AF23</f>
        <v>8.5283706575301679E-3</v>
      </c>
      <c r="AI25" t="s">
        <v>44</v>
      </c>
      <c r="AJ25" s="32">
        <f>AJ21-AJ23</f>
        <v>8.5623071680949753E-3</v>
      </c>
      <c r="AM25" t="s">
        <v>44</v>
      </c>
      <c r="AN25" s="32">
        <f>AN21-AN23</f>
        <v>8.3924005107161512E-3</v>
      </c>
      <c r="AQ25" t="s">
        <v>44</v>
      </c>
      <c r="AR25" s="32">
        <f>AR21-AR23</f>
        <v>8.7518948129546303E-3</v>
      </c>
      <c r="AU25" t="s">
        <v>44</v>
      </c>
      <c r="AV25" s="32">
        <f>AV21-AV23</f>
        <v>8.5411141983046928E-3</v>
      </c>
      <c r="AY25" t="s">
        <v>44</v>
      </c>
      <c r="AZ25" s="32">
        <f>AZ21-AZ23</f>
        <v>8.5862437113988724E-3</v>
      </c>
      <c r="BC25" t="s">
        <v>44</v>
      </c>
      <c r="BD25" s="32">
        <f>BD21-BD23</f>
        <v>8.8248117470132101E-3</v>
      </c>
      <c r="BG25" t="s">
        <v>44</v>
      </c>
      <c r="BH25" s="32">
        <f>BH21-BH23</f>
        <v>9.0818424587283172E-3</v>
      </c>
      <c r="BK25" t="s">
        <v>44</v>
      </c>
      <c r="BL25" s="32">
        <f>BL21-BL23</f>
        <v>9.0599474028218562E-3</v>
      </c>
      <c r="BO25" t="s">
        <v>44</v>
      </c>
      <c r="BP25" s="32">
        <f>BP21-BP23</f>
        <v>9.1065429313487486E-3</v>
      </c>
    </row>
    <row r="26" spans="1:68">
      <c r="G26" t="s">
        <v>45</v>
      </c>
      <c r="H26" s="33">
        <f>AVERAGE(H24:H25)</f>
        <v>8.3952427365898471E-3</v>
      </c>
      <c r="K26" t="s">
        <v>45</v>
      </c>
      <c r="L26" s="33">
        <f>AVERAGE(L24:L25)</f>
        <v>9.4075499295464948E-3</v>
      </c>
      <c r="O26" t="s">
        <v>45</v>
      </c>
      <c r="P26" s="33">
        <f>AVERAGE(P24:P25)</f>
        <v>9.2287462597317287E-3</v>
      </c>
      <c r="S26" t="s">
        <v>45</v>
      </c>
      <c r="T26" s="33">
        <f>AVERAGE(T24:T25)</f>
        <v>8.9753042378669101E-3</v>
      </c>
      <c r="W26" t="s">
        <v>45</v>
      </c>
      <c r="X26" s="33">
        <f>AVERAGE(X24:X25)</f>
        <v>6.0271955030695113E-3</v>
      </c>
      <c r="AA26" t="s">
        <v>45</v>
      </c>
      <c r="AB26" s="33">
        <f>AVERAGE(AB24:AB25)</f>
        <v>8.8568653400878192E-3</v>
      </c>
      <c r="AE26" t="s">
        <v>45</v>
      </c>
      <c r="AF26" s="33">
        <f>AVERAGE(AF24:AF25)</f>
        <v>8.4923114143758867E-3</v>
      </c>
      <c r="AI26" t="s">
        <v>45</v>
      </c>
      <c r="AJ26" s="33">
        <f>AVERAGE(AJ24:AJ25)</f>
        <v>8.5259615978466249E-3</v>
      </c>
      <c r="AM26" t="s">
        <v>45</v>
      </c>
      <c r="AN26" s="33">
        <f>AVERAGE(AN24:AN25)</f>
        <v>8.3574772046506873E-3</v>
      </c>
      <c r="AQ26" t="s">
        <v>45</v>
      </c>
      <c r="AR26" s="33">
        <f>AVERAGE(AR24:AR25)</f>
        <v>8.7139290139938968E-3</v>
      </c>
      <c r="AU26" t="s">
        <v>45</v>
      </c>
      <c r="AV26" s="33">
        <f>AVERAGE(AV24:AV25)</f>
        <v>8.5049475677500957E-3</v>
      </c>
      <c r="AY26" t="s">
        <v>45</v>
      </c>
      <c r="AZ26" s="33">
        <f>AVERAGE(AZ24:AZ25)</f>
        <v>8.5496955100011832E-3</v>
      </c>
      <c r="BC26" t="s">
        <v>45</v>
      </c>
      <c r="BD26" s="33">
        <f>AVERAGE(BD24:BD25)</f>
        <v>8.7862134700540818E-3</v>
      </c>
      <c r="BG26" t="s">
        <v>45</v>
      </c>
      <c r="BH26" s="33">
        <f>AVERAGE(BH24:BH25)</f>
        <v>9.0409734153424556E-3</v>
      </c>
      <c r="BK26" t="s">
        <v>45</v>
      </c>
      <c r="BL26" s="33">
        <f>AVERAGE(BL24:BL25)</f>
        <v>9.0192742998110031E-3</v>
      </c>
      <c r="BO26" t="s">
        <v>45</v>
      </c>
      <c r="BP26" s="33">
        <f>AVERAGE(BP24:BP25)</f>
        <v>9.0654522816304046E-3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CR29"/>
  <sheetViews>
    <sheetView workbookViewId="0">
      <selection activeCell="F1" sqref="F1"/>
    </sheetView>
  </sheetViews>
  <sheetFormatPr baseColWidth="10" defaultColWidth="8.83203125" defaultRowHeight="14" x14ac:dyDescent="0"/>
  <sheetData>
    <row r="1" spans="2:96" ht="16" thickTop="1" thickBot="1"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29">
        <f>LN(G2)</f>
        <v>4.042912941981331E-2</v>
      </c>
      <c r="H1" s="30">
        <f>G4</f>
        <v>0.58522386604057264</v>
      </c>
      <c r="I1" t="s">
        <v>1</v>
      </c>
      <c r="J1" t="s">
        <v>2</v>
      </c>
      <c r="K1" s="29">
        <f>LN(K2)</f>
        <v>3.2802089683530856E-2</v>
      </c>
      <c r="L1" s="30">
        <f>K4</f>
        <v>0.51489577678306531</v>
      </c>
      <c r="M1" t="s">
        <v>1</v>
      </c>
      <c r="N1" t="s">
        <v>2</v>
      </c>
      <c r="O1" s="29">
        <f>LN(O2)</f>
        <v>3.478064943890883E-2</v>
      </c>
      <c r="P1" s="30">
        <f>O4</f>
        <v>0.5238635014989812</v>
      </c>
      <c r="Q1" t="s">
        <v>1</v>
      </c>
      <c r="R1" t="s">
        <v>2</v>
      </c>
      <c r="S1" s="29">
        <f>LN(S2)</f>
        <v>4.2634546949719548E-2</v>
      </c>
      <c r="T1" s="30">
        <f>S4</f>
        <v>0.60684187691833547</v>
      </c>
      <c r="U1" t="s">
        <v>1</v>
      </c>
      <c r="V1" t="s">
        <v>2</v>
      </c>
      <c r="W1" s="29">
        <f>LN(W2)</f>
        <v>4.199158550353186E-2</v>
      </c>
      <c r="X1" s="30">
        <f>W4</f>
        <v>0.59921882952144712</v>
      </c>
      <c r="Y1" t="s">
        <v>1</v>
      </c>
      <c r="Z1" t="s">
        <v>2</v>
      </c>
      <c r="AA1" s="29">
        <f>LN(AA2)</f>
        <v>4.2203125811212355E-2</v>
      </c>
      <c r="AB1" s="30">
        <f>AA4</f>
        <v>0.61252713474870657</v>
      </c>
      <c r="AC1" t="s">
        <v>1</v>
      </c>
      <c r="AD1" t="s">
        <v>2</v>
      </c>
      <c r="AE1" s="29">
        <f>LN(AE2)</f>
        <v>3.938570726742617E-2</v>
      </c>
      <c r="AF1" s="30">
        <f>AE4</f>
        <v>0.5739779834381793</v>
      </c>
      <c r="AG1" t="s">
        <v>1</v>
      </c>
      <c r="AH1" t="s">
        <v>2</v>
      </c>
      <c r="AI1" s="29">
        <f>LN(AI2)</f>
        <v>4.1421550732189477E-2</v>
      </c>
      <c r="AJ1" s="30">
        <f>AI4</f>
        <v>0.60448250428002492</v>
      </c>
      <c r="AK1" t="s">
        <v>1</v>
      </c>
      <c r="AL1" t="s">
        <v>2</v>
      </c>
      <c r="AM1" s="29">
        <f>LN(AM2)</f>
        <v>4.1037727646407549E-2</v>
      </c>
      <c r="AN1" s="30">
        <f>AM4</f>
        <v>0.59805694642854479</v>
      </c>
      <c r="AO1" t="s">
        <v>1</v>
      </c>
      <c r="AP1" t="s">
        <v>2</v>
      </c>
      <c r="AQ1" s="29">
        <f>LN(AQ2)</f>
        <v>4.0504269699099489E-2</v>
      </c>
      <c r="AR1" s="30">
        <f>AQ4</f>
        <v>0.58466191421024827</v>
      </c>
      <c r="AS1" t="s">
        <v>1</v>
      </c>
      <c r="AT1" t="s">
        <v>2</v>
      </c>
      <c r="AU1" s="29">
        <f>LN(AU2)</f>
        <v>3.9959069844688354E-2</v>
      </c>
      <c r="AV1" s="30">
        <f>AU4</f>
        <v>0.59928781427097166</v>
      </c>
      <c r="AW1" t="s">
        <v>1</v>
      </c>
      <c r="AX1" t="s">
        <v>2</v>
      </c>
      <c r="AY1" s="29">
        <f>LN(AY2)</f>
        <v>4.0424477345205011E-2</v>
      </c>
      <c r="AZ1" s="30">
        <f>AY4</f>
        <v>0.58714023359123901</v>
      </c>
      <c r="BA1" t="s">
        <v>1</v>
      </c>
      <c r="BB1" t="s">
        <v>2</v>
      </c>
      <c r="BC1" s="29">
        <f>LN(BC2)</f>
        <v>4.0291668970187197E-2</v>
      </c>
      <c r="BD1" s="30">
        <f>BC4</f>
        <v>0.59566896484449294</v>
      </c>
      <c r="BE1" t="s">
        <v>1</v>
      </c>
      <c r="BF1" t="s">
        <v>2</v>
      </c>
      <c r="BG1" s="29">
        <f>LN(BG2)</f>
        <v>4.0108615001420607E-2</v>
      </c>
      <c r="BH1" s="30">
        <f>BG4</f>
        <v>0.58889519446718241</v>
      </c>
      <c r="BI1" t="s">
        <v>1</v>
      </c>
      <c r="BJ1" t="s">
        <v>2</v>
      </c>
      <c r="BK1" s="29">
        <f>LN(BK2)</f>
        <v>3.9944695324869495E-2</v>
      </c>
      <c r="BL1" s="30">
        <f>BK4</f>
        <v>0.58894229641112295</v>
      </c>
      <c r="BM1" t="s">
        <v>1</v>
      </c>
      <c r="BN1" t="s">
        <v>2</v>
      </c>
      <c r="BO1" s="29">
        <f>LN(BO2)</f>
        <v>4.0456269923507183E-2</v>
      </c>
      <c r="BP1" s="30">
        <f>BO4</f>
        <v>0.58380804042866319</v>
      </c>
      <c r="BQ1" t="s">
        <v>1</v>
      </c>
      <c r="BR1" t="s">
        <v>2</v>
      </c>
      <c r="BS1" s="29">
        <f>LN(BS2)</f>
        <v>3.9851490086128351E-2</v>
      </c>
      <c r="BT1" s="30">
        <f>BS4</f>
        <v>0.57975980911724212</v>
      </c>
      <c r="BU1" t="s">
        <v>1</v>
      </c>
      <c r="BV1" t="s">
        <v>2</v>
      </c>
      <c r="BW1" s="29">
        <f>LN(BW2)</f>
        <v>3.9860172142323749E-2</v>
      </c>
      <c r="BX1" s="30">
        <f>BW4</f>
        <v>0.57751998734840704</v>
      </c>
      <c r="BY1" t="s">
        <v>1</v>
      </c>
      <c r="BZ1" t="s">
        <v>2</v>
      </c>
      <c r="CA1" s="29">
        <f>LN(CA2)</f>
        <v>4.0284465444989391E-2</v>
      </c>
      <c r="CB1" s="30">
        <f>CA4</f>
        <v>0.57509318387655073</v>
      </c>
      <c r="CC1" t="s">
        <v>1</v>
      </c>
      <c r="CD1" t="s">
        <v>2</v>
      </c>
      <c r="CE1" s="29">
        <f>LN(CE2)</f>
        <v>4.2242890261780998E-2</v>
      </c>
      <c r="CF1" s="30">
        <f>CE4</f>
        <v>0.59375508363813689</v>
      </c>
      <c r="CG1" t="s">
        <v>1</v>
      </c>
      <c r="CH1" t="s">
        <v>2</v>
      </c>
      <c r="CI1" s="29">
        <f>LN(CI2)</f>
        <v>4.3354005036027092E-2</v>
      </c>
      <c r="CJ1" s="30">
        <f>CI4</f>
        <v>0.60924189974826792</v>
      </c>
      <c r="CK1" t="s">
        <v>1</v>
      </c>
      <c r="CL1" t="s">
        <v>2</v>
      </c>
      <c r="CM1" s="29">
        <f>LN(CM2)</f>
        <v>4.3800607846897627E-2</v>
      </c>
      <c r="CN1" s="30">
        <f>CM4</f>
        <v>0.61428859103092104</v>
      </c>
      <c r="CO1" t="s">
        <v>1</v>
      </c>
      <c r="CP1" t="s">
        <v>2</v>
      </c>
      <c r="CQ1" s="29">
        <f>LN(CQ2)</f>
        <v>4.1370999217527162E-2</v>
      </c>
      <c r="CR1" s="30">
        <f>CQ4</f>
        <v>0.55813411045765149</v>
      </c>
    </row>
    <row r="2" spans="2:96" ht="15" thickTop="1">
      <c r="B2">
        <v>3.2802089683530856E-2</v>
      </c>
      <c r="C2" s="31">
        <v>0.5148957767830652</v>
      </c>
      <c r="D2">
        <v>20.16684104294707</v>
      </c>
      <c r="E2">
        <v>1955</v>
      </c>
      <c r="F2">
        <v>261.13</v>
      </c>
      <c r="G2">
        <f t="array" ref="G2:H6">LOGEST(F2:F23,E2:E23,TRUE, TRUE)</f>
        <v>1.0412575125634862</v>
      </c>
      <c r="H2">
        <v>3.2203219299204623E-32</v>
      </c>
      <c r="I2">
        <v>1957</v>
      </c>
      <c r="J2">
        <v>332.46</v>
      </c>
      <c r="K2">
        <f t="array" ref="K2:L6">LOGEST(J2:J22,I2:I22,TRUE, TRUE)</f>
        <v>1.0333460091669708</v>
      </c>
      <c r="L2">
        <v>1.2202241848127519E-25</v>
      </c>
      <c r="M2">
        <v>1955</v>
      </c>
      <c r="N2">
        <v>261.13</v>
      </c>
      <c r="O2">
        <f t="array" ref="O2:P6">LOGEST(N2:N22,M2:M22,TRUE, TRUE)</f>
        <v>1.035392569947849</v>
      </c>
      <c r="P2">
        <v>2.4069843081288024E-27</v>
      </c>
      <c r="Q2">
        <v>1955</v>
      </c>
      <c r="R2">
        <v>261.13</v>
      </c>
      <c r="S2">
        <f t="array" ref="S2:T6">LOGEST(R2:R22,Q2:Q22,TRUE, TRUE)</f>
        <v>1.0435564542661939</v>
      </c>
      <c r="T2">
        <v>4.0015315965353561E-34</v>
      </c>
      <c r="U2">
        <v>1955</v>
      </c>
      <c r="V2">
        <v>261.13</v>
      </c>
      <c r="W2">
        <f t="array" ref="W2:X6">LOGEST(V2:V22,U2:U22,TRUE, TRUE)</f>
        <v>1.0428857033557755</v>
      </c>
      <c r="X2">
        <v>1.4346782894793715E-33</v>
      </c>
      <c r="Y2">
        <v>1955</v>
      </c>
      <c r="Z2">
        <v>261.13</v>
      </c>
      <c r="AA2">
        <f t="array" ref="AA2:AB6">LOGEST(Z2:Z22,Y2:Y22,TRUE, TRUE)</f>
        <v>1.0431063390541879</v>
      </c>
      <c r="AB2">
        <v>9.3807236670919488E-34</v>
      </c>
      <c r="AC2">
        <v>1955</v>
      </c>
      <c r="AD2">
        <v>261.13</v>
      </c>
      <c r="AE2">
        <f t="array" ref="AE2:AF6">LOGEST(AD2:AD22,AC2:AC22,TRUE, TRUE)</f>
        <v>1.0401716080354793</v>
      </c>
      <c r="AF2">
        <v>2.584936320678832E-31</v>
      </c>
      <c r="AG2">
        <v>1955</v>
      </c>
      <c r="AH2">
        <v>261.13</v>
      </c>
      <c r="AI2">
        <f t="array" ref="AI2:AJ6">LOGEST(AH2:AH22,AG2:AG22,TRUE, TRUE)</f>
        <v>1.0422913916475891</v>
      </c>
      <c r="AJ2">
        <v>4.4226749312068092E-33</v>
      </c>
      <c r="AK2">
        <v>1955</v>
      </c>
      <c r="AL2">
        <v>261.13</v>
      </c>
      <c r="AM2">
        <f t="array" ref="AM2:AN6">LOGEST(AL2:AL22,AK2:AK22,TRUE, TRUE)</f>
        <v>1.0418914129148091</v>
      </c>
      <c r="AN2">
        <v>9.4889908572688634E-33</v>
      </c>
      <c r="AO2">
        <v>1955</v>
      </c>
      <c r="AP2">
        <v>261.13</v>
      </c>
      <c r="AQ2">
        <f t="array" ref="AQ2:AR6">LOGEST(AP2:AP22,AO2:AO22,TRUE, TRUE)</f>
        <v>1.0413357558833647</v>
      </c>
      <c r="AR2">
        <v>2.7681351351684547E-32</v>
      </c>
      <c r="AS2">
        <v>1955</v>
      </c>
      <c r="AT2">
        <v>261.13</v>
      </c>
      <c r="AU2">
        <f t="array" ref="AU2:AV6">LOGEST(AT2:AT22,AS2:AS22,TRUE, TRUE)</f>
        <v>1.0407681745175621</v>
      </c>
      <c r="AV2">
        <v>8.3918172640209546E-32</v>
      </c>
      <c r="AW2">
        <v>1955</v>
      </c>
      <c r="AX2">
        <v>261.13</v>
      </c>
      <c r="AY2">
        <f t="array" ref="AY2:AZ6">LOGEST(AX2:AX22,AW2:AW22,TRUE, TRUE)</f>
        <v>1.0412526685671186</v>
      </c>
      <c r="AZ2">
        <v>3.2218503726676381E-32</v>
      </c>
      <c r="BA2">
        <v>1955</v>
      </c>
      <c r="BB2">
        <v>261.13</v>
      </c>
      <c r="BC2">
        <f t="array" ref="BC2:BD6">LOGEST(BB2:BB22,BA2:BA22,TRUE, TRUE)</f>
        <v>1.0411143906746576</v>
      </c>
      <c r="BD2">
        <v>4.1371328608939291E-32</v>
      </c>
      <c r="BE2">
        <v>1955</v>
      </c>
      <c r="BF2">
        <v>261.13</v>
      </c>
      <c r="BG2">
        <f t="array" ref="BG2:BH6">LOGEST(BF2:BF22,BE2:BE22,TRUE, TRUE)</f>
        <v>1.0409238279956641</v>
      </c>
      <c r="BH2">
        <v>5.9658813896033013E-32</v>
      </c>
      <c r="BI2">
        <v>1955</v>
      </c>
      <c r="BJ2">
        <v>261.13</v>
      </c>
      <c r="BK2">
        <f t="array" ref="BK2:BL6">LOGEST(BJ2:BJ22,BI2:BI22,TRUE, TRUE)</f>
        <v>1.0407532140823355</v>
      </c>
      <c r="BL2">
        <v>8.2311608972897697E-32</v>
      </c>
      <c r="BM2">
        <v>1955</v>
      </c>
      <c r="BN2">
        <v>261.13</v>
      </c>
      <c r="BO2">
        <f t="array" ref="BO2:BP6">LOGEST(BN2:BN22,BM2:BM22,TRUE, TRUE)</f>
        <v>1.0412857732003544</v>
      </c>
      <c r="BP2">
        <v>3.0547030627683055E-32</v>
      </c>
      <c r="BQ2">
        <v>1955</v>
      </c>
      <c r="BR2">
        <v>261.13</v>
      </c>
      <c r="BS2">
        <f t="array" ref="BS2:BT6">LOGEST(BR2:BR22,BQ2:BQ22,TRUE, TRUE)</f>
        <v>1.0406562149510301</v>
      </c>
      <c r="BT2">
        <v>9.9609989480805682E-32</v>
      </c>
      <c r="BU2">
        <v>1955</v>
      </c>
      <c r="BV2">
        <v>261.13</v>
      </c>
      <c r="BW2">
        <f t="array" ref="BW2:BX6">LOGEST(BV2:BV22,BU2:BU22,TRUE, TRUE)</f>
        <v>1.0406652500259899</v>
      </c>
      <c r="BX2">
        <v>9.8099521674185405E-32</v>
      </c>
      <c r="BY2">
        <v>1955</v>
      </c>
      <c r="BZ2">
        <v>261.13</v>
      </c>
      <c r="CA2">
        <f t="array" ref="CA2:CB6">LOGEST(BZ2:BZ22,BY2:BY22,TRUE, TRUE)</f>
        <v>1.0411068910079226</v>
      </c>
      <c r="CB2">
        <v>4.2782010451100458E-32</v>
      </c>
      <c r="CC2">
        <v>1955</v>
      </c>
      <c r="CD2">
        <v>261.13</v>
      </c>
      <c r="CE2">
        <f t="array" ref="CE2:CF6">LOGEST(CD2:CD22,CC2:CC22,TRUE, TRUE)</f>
        <v>1.0431478184293419</v>
      </c>
      <c r="CF2">
        <v>9.0565793017302392E-34</v>
      </c>
      <c r="CG2">
        <v>1955</v>
      </c>
      <c r="CH2">
        <v>261.13</v>
      </c>
      <c r="CI2">
        <f t="array" ref="CI2:CJ6">LOGEST(CH2:CH22,CG2:CG22,TRUE, TRUE)</f>
        <v>1.0443075195433305</v>
      </c>
      <c r="CJ2">
        <v>1.0128114956581352E-34</v>
      </c>
      <c r="CK2">
        <v>1955</v>
      </c>
      <c r="CL2">
        <v>261.13</v>
      </c>
      <c r="CM2">
        <f t="array" ref="CM2:CN6">LOGEST(CL2:CL22,CK2:CK22,TRUE, TRUE)</f>
        <v>1.0447740143781703</v>
      </c>
      <c r="CN2">
        <v>4.1955338859806798E-35</v>
      </c>
      <c r="CO2">
        <v>1955</v>
      </c>
      <c r="CP2">
        <v>261.13</v>
      </c>
      <c r="CQ2">
        <f t="array" ref="CQ2:CR6">LOGEST(CP2:CP22,CO2:CO22,TRUE, TRUE)</f>
        <v>1.0422387035707641</v>
      </c>
      <c r="CR2">
        <v>5.0286501027127485E-33</v>
      </c>
    </row>
    <row r="3" spans="2:96">
      <c r="B3">
        <v>3.478064943890883E-2</v>
      </c>
      <c r="C3" s="31">
        <v>0.52386350149898098</v>
      </c>
      <c r="D3">
        <v>20.904523303330283</v>
      </c>
      <c r="E3">
        <v>1957</v>
      </c>
      <c r="F3">
        <v>332.46</v>
      </c>
      <c r="G3">
        <v>7.6107114575650553E-3</v>
      </c>
      <c r="H3">
        <v>15.061234198467952</v>
      </c>
      <c r="I3">
        <v>1963</v>
      </c>
      <c r="J3">
        <v>1496.34</v>
      </c>
      <c r="K3">
        <v>7.3043668043107947E-3</v>
      </c>
      <c r="L3">
        <v>14.463271205760586</v>
      </c>
      <c r="M3">
        <v>1963</v>
      </c>
      <c r="N3">
        <v>1496.34</v>
      </c>
      <c r="O3">
        <v>7.6070724549690029E-3</v>
      </c>
      <c r="P3">
        <v>15.061938604826329</v>
      </c>
      <c r="Q3">
        <v>1957</v>
      </c>
      <c r="R3">
        <v>332.46</v>
      </c>
      <c r="S3">
        <v>7.8728269775428239E-3</v>
      </c>
      <c r="T3">
        <v>15.585903466986867</v>
      </c>
      <c r="U3">
        <v>1957</v>
      </c>
      <c r="V3">
        <v>332.46</v>
      </c>
      <c r="W3">
        <v>7.8785519147104542E-3</v>
      </c>
      <c r="X3">
        <v>15.596492772227636</v>
      </c>
      <c r="Y3">
        <v>1957</v>
      </c>
      <c r="Z3">
        <v>332.46</v>
      </c>
      <c r="AA3">
        <v>7.7006218791857914E-3</v>
      </c>
      <c r="AB3">
        <v>15.243531591695355</v>
      </c>
      <c r="AC3">
        <v>1957</v>
      </c>
      <c r="AD3">
        <v>332.46</v>
      </c>
      <c r="AE3">
        <v>7.7844915767830355E-3</v>
      </c>
      <c r="AF3">
        <v>15.408816214705496</v>
      </c>
      <c r="AG3">
        <v>1957</v>
      </c>
      <c r="AH3">
        <v>332.46</v>
      </c>
      <c r="AI3">
        <v>7.6867106862973855E-3</v>
      </c>
      <c r="AJ3">
        <v>15.214537688977432</v>
      </c>
      <c r="AK3">
        <v>1957</v>
      </c>
      <c r="AL3">
        <v>332.46</v>
      </c>
      <c r="AM3">
        <v>7.7182261330980178E-3</v>
      </c>
      <c r="AN3">
        <v>15.276184796343115</v>
      </c>
      <c r="AO3">
        <v>1957</v>
      </c>
      <c r="AP3">
        <v>332.46</v>
      </c>
      <c r="AQ3">
        <v>7.8319964529264523E-3</v>
      </c>
      <c r="AR3">
        <v>15.500991141381723</v>
      </c>
      <c r="AS3">
        <v>1957</v>
      </c>
      <c r="AT3">
        <v>332.46</v>
      </c>
      <c r="AU3">
        <v>7.4961301989906731E-3</v>
      </c>
      <c r="AV3">
        <v>14.835536354951955</v>
      </c>
      <c r="AW3">
        <v>1957</v>
      </c>
      <c r="AX3">
        <v>332.46</v>
      </c>
      <c r="AY3">
        <v>7.776747060042514E-3</v>
      </c>
      <c r="AZ3">
        <v>15.389793018811877</v>
      </c>
      <c r="BA3">
        <v>1957</v>
      </c>
      <c r="BB3">
        <v>332.46</v>
      </c>
      <c r="BC3">
        <v>7.615606728117068E-3</v>
      </c>
      <c r="BD3">
        <v>15.070541617768447</v>
      </c>
      <c r="BE3">
        <v>1957</v>
      </c>
      <c r="BF3">
        <v>332.46</v>
      </c>
      <c r="BG3">
        <v>7.688084297106856E-3</v>
      </c>
      <c r="BH3">
        <v>15.213234652923727</v>
      </c>
      <c r="BI3">
        <v>1957</v>
      </c>
      <c r="BJ3">
        <v>332.46</v>
      </c>
      <c r="BK3">
        <v>7.6559191001166873E-3</v>
      </c>
      <c r="BL3">
        <v>15.149220685142586</v>
      </c>
      <c r="BM3">
        <v>1957</v>
      </c>
      <c r="BN3">
        <v>332.46</v>
      </c>
      <c r="BO3">
        <v>7.836476664433387E-3</v>
      </c>
      <c r="BP3">
        <v>15.506126570372153</v>
      </c>
      <c r="BQ3">
        <v>1957</v>
      </c>
      <c r="BR3">
        <v>332.46</v>
      </c>
      <c r="BS3">
        <v>7.7838149773049887E-3</v>
      </c>
      <c r="BT3">
        <v>15.401180594315356</v>
      </c>
      <c r="BU3">
        <v>1957</v>
      </c>
      <c r="BV3">
        <v>332.46</v>
      </c>
      <c r="BW3">
        <v>7.8213540135040425E-3</v>
      </c>
      <c r="BX3">
        <v>15.475081996704972</v>
      </c>
      <c r="BY3">
        <v>1957</v>
      </c>
      <c r="BZ3">
        <v>332.46</v>
      </c>
      <c r="CA3">
        <v>7.9439873415983187E-3</v>
      </c>
      <c r="CB3">
        <v>15.716579801307626</v>
      </c>
      <c r="CC3">
        <v>1957</v>
      </c>
      <c r="CD3">
        <v>332.46</v>
      </c>
      <c r="CE3">
        <v>8.0161737829311415E-3</v>
      </c>
      <c r="CF3">
        <v>15.857087854471562</v>
      </c>
      <c r="CG3">
        <v>1957</v>
      </c>
      <c r="CH3">
        <v>332.46</v>
      </c>
      <c r="CI3">
        <v>7.9654723819360118E-3</v>
      </c>
      <c r="CJ3">
        <v>15.756027681418066</v>
      </c>
      <c r="CK3">
        <v>1957</v>
      </c>
      <c r="CL3">
        <v>332.46</v>
      </c>
      <c r="CM3">
        <v>7.9624800068537564E-3</v>
      </c>
      <c r="CN3">
        <v>15.749725549860495</v>
      </c>
      <c r="CO3">
        <v>1957</v>
      </c>
      <c r="CP3">
        <v>332.46</v>
      </c>
      <c r="CQ3">
        <v>8.4449127253725005E-3</v>
      </c>
      <c r="CR3">
        <v>16.702753649184441</v>
      </c>
    </row>
    <row r="4" spans="2:96" ht="15" thickBot="1">
      <c r="B4">
        <v>4.2634546949719548E-2</v>
      </c>
      <c r="C4" s="31">
        <v>0.60684187691833558</v>
      </c>
      <c r="D4">
        <v>29.326611824966506</v>
      </c>
      <c r="E4">
        <v>1963</v>
      </c>
      <c r="F4">
        <v>1496.34</v>
      </c>
      <c r="G4">
        <v>0.58522386604057264</v>
      </c>
      <c r="H4">
        <v>0.46629619729589777</v>
      </c>
      <c r="I4">
        <v>1965</v>
      </c>
      <c r="J4">
        <v>1496.34</v>
      </c>
      <c r="K4">
        <v>0.51489577678306531</v>
      </c>
      <c r="L4">
        <v>0.4102787072389637</v>
      </c>
      <c r="M4">
        <v>1965</v>
      </c>
      <c r="N4">
        <v>1496.34</v>
      </c>
      <c r="O4">
        <v>0.5238635014989812</v>
      </c>
      <c r="P4">
        <v>0.43373339022132468</v>
      </c>
      <c r="Q4">
        <v>1965</v>
      </c>
      <c r="R4">
        <v>1496.34</v>
      </c>
      <c r="S4">
        <v>0.60684187691833547</v>
      </c>
      <c r="T4">
        <v>0.46500802169976974</v>
      </c>
      <c r="U4">
        <v>1963</v>
      </c>
      <c r="V4">
        <v>1496.34</v>
      </c>
      <c r="W4">
        <v>0.59921882952144712</v>
      </c>
      <c r="X4">
        <v>0.469494461008093</v>
      </c>
      <c r="Y4">
        <v>1963</v>
      </c>
      <c r="Z4">
        <v>1496.34</v>
      </c>
      <c r="AA4">
        <v>0.61252713474870657</v>
      </c>
      <c r="AB4">
        <v>0.46237332882413867</v>
      </c>
      <c r="AC4">
        <v>1963</v>
      </c>
      <c r="AD4">
        <v>1496.34</v>
      </c>
      <c r="AE4">
        <v>0.5739779834381793</v>
      </c>
      <c r="AF4">
        <v>0.47036320107254764</v>
      </c>
      <c r="AG4">
        <v>1963</v>
      </c>
      <c r="AH4">
        <v>1496.34</v>
      </c>
      <c r="AI4">
        <v>0.60448250428002492</v>
      </c>
      <c r="AJ4">
        <v>0.46682361087490282</v>
      </c>
      <c r="AK4">
        <v>1963</v>
      </c>
      <c r="AL4">
        <v>1496.34</v>
      </c>
      <c r="AM4">
        <v>0.59805694642854479</v>
      </c>
      <c r="AN4">
        <v>0.47057374023406801</v>
      </c>
      <c r="AO4">
        <v>1963</v>
      </c>
      <c r="AP4">
        <v>1496.34</v>
      </c>
      <c r="AQ4">
        <v>0.58466191421024827</v>
      </c>
      <c r="AR4">
        <v>0.47823759729251603</v>
      </c>
      <c r="AS4">
        <v>1963</v>
      </c>
      <c r="AT4">
        <v>1496.34</v>
      </c>
      <c r="AU4">
        <v>0.59928781427097166</v>
      </c>
      <c r="AV4">
        <v>0.45873330400465323</v>
      </c>
      <c r="AW4">
        <v>1963</v>
      </c>
      <c r="AX4">
        <v>1496.34</v>
      </c>
      <c r="AY4">
        <v>0.58714023359123901</v>
      </c>
      <c r="AZ4">
        <v>0.4764683853456852</v>
      </c>
      <c r="BA4">
        <v>1963</v>
      </c>
      <c r="BB4">
        <v>1496.34</v>
      </c>
      <c r="BC4">
        <v>0.59566896484449294</v>
      </c>
      <c r="BD4">
        <v>0.46651863117217185</v>
      </c>
      <c r="BE4">
        <v>1963</v>
      </c>
      <c r="BF4">
        <v>1496.34</v>
      </c>
      <c r="BG4">
        <v>0.58889519446718241</v>
      </c>
      <c r="BH4">
        <v>0.47040833575652424</v>
      </c>
      <c r="BI4">
        <v>1963</v>
      </c>
      <c r="BJ4">
        <v>1496.34</v>
      </c>
      <c r="BK4">
        <v>0.58894229641112295</v>
      </c>
      <c r="BL4">
        <v>0.46796931308657086</v>
      </c>
      <c r="BM4">
        <v>1963</v>
      </c>
      <c r="BN4">
        <v>1496.34</v>
      </c>
      <c r="BO4">
        <v>0.58380804042866319</v>
      </c>
      <c r="BP4">
        <v>0.47838892741035749</v>
      </c>
      <c r="BQ4">
        <v>1963</v>
      </c>
      <c r="BR4">
        <v>1496.34</v>
      </c>
      <c r="BS4">
        <v>0.57975980911724212</v>
      </c>
      <c r="BT4">
        <v>0.47354409815297027</v>
      </c>
      <c r="BU4">
        <v>1963</v>
      </c>
      <c r="BV4">
        <v>1496.34</v>
      </c>
      <c r="BW4">
        <v>0.57751998734840704</v>
      </c>
      <c r="BX4">
        <v>0.4748043831890677</v>
      </c>
      <c r="BY4">
        <v>1963</v>
      </c>
      <c r="BZ4">
        <v>1496.34</v>
      </c>
      <c r="CA4">
        <v>0.57509318387655073</v>
      </c>
      <c r="CB4">
        <v>0.47828823303574708</v>
      </c>
      <c r="CC4">
        <v>1963</v>
      </c>
      <c r="CD4">
        <v>1496.34</v>
      </c>
      <c r="CE4">
        <v>0.59375508363813689</v>
      </c>
      <c r="CF4">
        <v>0.47069410173258358</v>
      </c>
      <c r="CG4">
        <v>1963</v>
      </c>
      <c r="CH4">
        <v>1496.34</v>
      </c>
      <c r="CI4">
        <v>0.60924189974826792</v>
      </c>
      <c r="CJ4">
        <v>0.46254641486192871</v>
      </c>
      <c r="CK4">
        <v>1963</v>
      </c>
      <c r="CL4">
        <v>1496.34</v>
      </c>
      <c r="CM4">
        <v>0.61428859103092104</v>
      </c>
      <c r="CN4">
        <v>0.45954978463788354</v>
      </c>
      <c r="CO4">
        <v>1963</v>
      </c>
      <c r="CP4">
        <v>1496.34</v>
      </c>
      <c r="CQ4">
        <v>0.55813411045765149</v>
      </c>
      <c r="CR4">
        <v>0.47736082828588594</v>
      </c>
    </row>
    <row r="5" spans="2:96" ht="16" thickTop="1" thickBot="1">
      <c r="B5">
        <v>4.199158550353186E-2</v>
      </c>
      <c r="C5" s="31">
        <v>0.59921882952144712</v>
      </c>
      <c r="D5">
        <v>28.407416813801522</v>
      </c>
      <c r="E5">
        <v>1965</v>
      </c>
      <c r="F5">
        <v>1496.34</v>
      </c>
      <c r="G5">
        <v>28.218782042932983</v>
      </c>
      <c r="H5">
        <v>20</v>
      </c>
      <c r="I5">
        <v>1967</v>
      </c>
      <c r="J5">
        <v>1851.01</v>
      </c>
      <c r="K5" s="28">
        <v>20.166841042947084</v>
      </c>
      <c r="L5">
        <v>19</v>
      </c>
      <c r="M5">
        <v>1967</v>
      </c>
      <c r="N5">
        <v>1851.01</v>
      </c>
      <c r="O5" s="28">
        <v>20.904523303330304</v>
      </c>
      <c r="P5">
        <v>19</v>
      </c>
      <c r="Q5">
        <v>1967</v>
      </c>
      <c r="R5">
        <v>1851.01</v>
      </c>
      <c r="S5" s="28">
        <v>29.326611824966495</v>
      </c>
      <c r="T5">
        <v>19</v>
      </c>
      <c r="U5">
        <v>1967</v>
      </c>
      <c r="V5">
        <v>1851.01</v>
      </c>
      <c r="W5" s="28">
        <v>28.407416813801511</v>
      </c>
      <c r="X5">
        <v>19</v>
      </c>
      <c r="Y5">
        <v>1965</v>
      </c>
      <c r="Z5">
        <v>1496.34</v>
      </c>
      <c r="AA5" s="28">
        <v>30.035691796579492</v>
      </c>
      <c r="AB5">
        <v>19</v>
      </c>
      <c r="AC5">
        <v>1965</v>
      </c>
      <c r="AD5">
        <v>1496.34</v>
      </c>
      <c r="AE5" s="28">
        <v>25.598634017410888</v>
      </c>
      <c r="AF5">
        <v>19</v>
      </c>
      <c r="AG5">
        <v>1965</v>
      </c>
      <c r="AH5">
        <v>1496.34</v>
      </c>
      <c r="AI5" s="28">
        <v>29.038330050137475</v>
      </c>
      <c r="AJ5">
        <v>19</v>
      </c>
      <c r="AK5">
        <v>1965</v>
      </c>
      <c r="AL5">
        <v>1496.34</v>
      </c>
      <c r="AM5" s="28">
        <v>28.27037780893577</v>
      </c>
      <c r="AN5">
        <v>19</v>
      </c>
      <c r="AO5">
        <v>1965</v>
      </c>
      <c r="AP5">
        <v>1496.34</v>
      </c>
      <c r="AQ5" s="28">
        <v>26.745864995434076</v>
      </c>
      <c r="AR5">
        <v>19</v>
      </c>
      <c r="AS5">
        <v>1965</v>
      </c>
      <c r="AT5">
        <v>1496.34</v>
      </c>
      <c r="AU5" s="28">
        <v>28.415578254583647</v>
      </c>
      <c r="AV5">
        <v>19</v>
      </c>
      <c r="AW5">
        <v>1965</v>
      </c>
      <c r="AX5">
        <v>1496.34</v>
      </c>
      <c r="AY5" s="28">
        <v>27.020468802931568</v>
      </c>
      <c r="AZ5">
        <v>19</v>
      </c>
      <c r="BA5">
        <v>1965</v>
      </c>
      <c r="BB5">
        <v>1496.34</v>
      </c>
      <c r="BC5" s="28">
        <v>27.991198666440571</v>
      </c>
      <c r="BD5">
        <v>19</v>
      </c>
      <c r="BE5">
        <v>1965</v>
      </c>
      <c r="BF5">
        <v>1496.34</v>
      </c>
      <c r="BG5" s="28">
        <v>27.216925086474745</v>
      </c>
      <c r="BH5">
        <v>19</v>
      </c>
      <c r="BI5">
        <v>1965</v>
      </c>
      <c r="BJ5">
        <v>1496.34</v>
      </c>
      <c r="BK5" s="28">
        <v>27.222220953686389</v>
      </c>
      <c r="BL5">
        <v>19</v>
      </c>
      <c r="BM5">
        <v>1965</v>
      </c>
      <c r="BN5">
        <v>1496.34</v>
      </c>
      <c r="BO5" s="28">
        <v>26.652011200719343</v>
      </c>
      <c r="BP5">
        <v>19</v>
      </c>
      <c r="BQ5">
        <v>1965</v>
      </c>
      <c r="BR5">
        <v>1496.34</v>
      </c>
      <c r="BS5" s="28">
        <v>26.212239124698048</v>
      </c>
      <c r="BT5">
        <v>19</v>
      </c>
      <c r="BU5">
        <v>1965</v>
      </c>
      <c r="BV5">
        <v>1496.34</v>
      </c>
      <c r="BW5" s="28">
        <v>25.972541732213848</v>
      </c>
      <c r="BX5">
        <v>19</v>
      </c>
      <c r="BY5">
        <v>1965</v>
      </c>
      <c r="BZ5">
        <v>1496.34</v>
      </c>
      <c r="CA5" s="28">
        <v>25.715686543564136</v>
      </c>
      <c r="CB5">
        <v>19</v>
      </c>
      <c r="CC5">
        <v>1965</v>
      </c>
      <c r="CD5">
        <v>1496.34</v>
      </c>
      <c r="CE5" s="28">
        <v>27.769816026634857</v>
      </c>
      <c r="CF5">
        <v>19</v>
      </c>
      <c r="CG5">
        <v>1965</v>
      </c>
      <c r="CH5">
        <v>1496.34</v>
      </c>
      <c r="CI5" s="28">
        <v>29.623432214866238</v>
      </c>
      <c r="CJ5">
        <v>19</v>
      </c>
      <c r="CK5">
        <v>1965</v>
      </c>
      <c r="CL5">
        <v>1496.34</v>
      </c>
      <c r="CM5" s="28">
        <v>30.259626648801461</v>
      </c>
      <c r="CN5">
        <v>19</v>
      </c>
      <c r="CO5">
        <v>1965</v>
      </c>
      <c r="CP5">
        <v>1496.34</v>
      </c>
      <c r="CQ5" s="28">
        <v>23.999472124174993</v>
      </c>
      <c r="CR5">
        <v>19</v>
      </c>
    </row>
    <row r="6" spans="2:96" ht="15" thickTop="1">
      <c r="B6">
        <v>4.2203125811212355E-2</v>
      </c>
      <c r="C6" s="31">
        <v>0.61252713474870668</v>
      </c>
      <c r="D6">
        <v>30.035691796579503</v>
      </c>
      <c r="E6">
        <v>1967</v>
      </c>
      <c r="F6">
        <v>1851.01</v>
      </c>
      <c r="G6">
        <v>6.1356702697320804</v>
      </c>
      <c r="H6">
        <v>4.3486428722522961</v>
      </c>
      <c r="I6">
        <v>1969</v>
      </c>
      <c r="J6">
        <v>832.76</v>
      </c>
      <c r="K6">
        <v>3.3946564743940124</v>
      </c>
      <c r="L6">
        <v>3.1982437346598305</v>
      </c>
      <c r="M6">
        <v>1969</v>
      </c>
      <c r="N6">
        <v>832.76</v>
      </c>
      <c r="O6">
        <v>3.9326562091442869</v>
      </c>
      <c r="P6">
        <v>3.574368422064794</v>
      </c>
      <c r="Q6">
        <v>1969</v>
      </c>
      <c r="R6">
        <v>832.76</v>
      </c>
      <c r="S6">
        <v>6.341365425566531</v>
      </c>
      <c r="T6">
        <v>4.1084167446575375</v>
      </c>
      <c r="U6">
        <v>1969</v>
      </c>
      <c r="V6">
        <v>832.76</v>
      </c>
      <c r="W6">
        <v>6.2617062407957533</v>
      </c>
      <c r="X6">
        <v>4.1880759294283152</v>
      </c>
      <c r="Y6">
        <v>1969</v>
      </c>
      <c r="Z6">
        <v>832.76</v>
      </c>
      <c r="AA6">
        <v>6.4213033731345268</v>
      </c>
      <c r="AB6">
        <v>4.0619928089503867</v>
      </c>
      <c r="AC6">
        <v>1967</v>
      </c>
      <c r="AD6">
        <v>1851.01</v>
      </c>
      <c r="AE6">
        <v>5.6634812355413855</v>
      </c>
      <c r="AF6">
        <v>4.2035892775410639</v>
      </c>
      <c r="AG6">
        <v>1967</v>
      </c>
      <c r="AH6">
        <v>1851.01</v>
      </c>
      <c r="AI6">
        <v>6.3281572751574533</v>
      </c>
      <c r="AJ6">
        <v>4.140561389735371</v>
      </c>
      <c r="AK6">
        <v>1967</v>
      </c>
      <c r="AL6">
        <v>1851.01</v>
      </c>
      <c r="AM6">
        <v>6.2601824259666845</v>
      </c>
      <c r="AN6">
        <v>4.2073532549597221</v>
      </c>
      <c r="AO6">
        <v>1967</v>
      </c>
      <c r="AP6">
        <v>1851.01</v>
      </c>
      <c r="AQ6">
        <v>6.1170788638111135</v>
      </c>
      <c r="AR6">
        <v>4.3455127898182555</v>
      </c>
      <c r="AS6">
        <v>1967</v>
      </c>
      <c r="AT6">
        <v>1851.01</v>
      </c>
      <c r="AU6">
        <v>5.9796675647517485</v>
      </c>
      <c r="AV6">
        <v>3.9982886398574866</v>
      </c>
      <c r="AW6">
        <v>1967</v>
      </c>
      <c r="AX6">
        <v>1851.01</v>
      </c>
      <c r="AY6">
        <v>6.1342441713970697</v>
      </c>
      <c r="AZ6">
        <v>4.3134203224445624</v>
      </c>
      <c r="BA6">
        <v>1967</v>
      </c>
      <c r="BB6">
        <v>1851.01</v>
      </c>
      <c r="BC6">
        <v>6.091994211453378</v>
      </c>
      <c r="BD6">
        <v>4.1351530313843812</v>
      </c>
      <c r="BE6">
        <v>1967</v>
      </c>
      <c r="BF6">
        <v>1851.01</v>
      </c>
      <c r="BG6">
        <v>6.0226701147741002</v>
      </c>
      <c r="BH6">
        <v>4.2043960446352342</v>
      </c>
      <c r="BI6">
        <v>1967</v>
      </c>
      <c r="BJ6">
        <v>1851.01</v>
      </c>
      <c r="BK6">
        <v>5.9615378452772712</v>
      </c>
      <c r="BL6">
        <v>4.1609102818236225</v>
      </c>
      <c r="BM6">
        <v>1967</v>
      </c>
      <c r="BN6">
        <v>1851.01</v>
      </c>
      <c r="BO6">
        <v>6.0994717656875617</v>
      </c>
      <c r="BP6">
        <v>4.3482633515078133</v>
      </c>
      <c r="BQ6">
        <v>1967</v>
      </c>
      <c r="BR6">
        <v>1851.01</v>
      </c>
      <c r="BS6">
        <v>5.8779376882989798</v>
      </c>
      <c r="BT6">
        <v>4.2606362450146893</v>
      </c>
      <c r="BU6">
        <v>1967</v>
      </c>
      <c r="BV6">
        <v>1851.01</v>
      </c>
      <c r="BW6">
        <v>5.8552290896981996</v>
      </c>
      <c r="BX6">
        <v>4.2833448436154695</v>
      </c>
      <c r="BY6">
        <v>1967</v>
      </c>
      <c r="BZ6">
        <v>1851.01</v>
      </c>
      <c r="CA6">
        <v>5.8827110381760148</v>
      </c>
      <c r="CB6">
        <v>4.3464330433486849</v>
      </c>
      <c r="CC6">
        <v>1967</v>
      </c>
      <c r="CD6">
        <v>1851.01</v>
      </c>
      <c r="CE6">
        <v>6.1524843119208281</v>
      </c>
      <c r="CF6">
        <v>4.2095058107110308</v>
      </c>
      <c r="CG6">
        <v>1967</v>
      </c>
      <c r="CH6">
        <v>1851.01</v>
      </c>
      <c r="CI6">
        <v>6.3379092059825579</v>
      </c>
      <c r="CJ6">
        <v>4.0650345321308459</v>
      </c>
      <c r="CK6">
        <v>1967</v>
      </c>
      <c r="CL6">
        <v>1851.01</v>
      </c>
      <c r="CM6">
        <v>6.3904096514596258</v>
      </c>
      <c r="CN6">
        <v>4.012534086653778</v>
      </c>
      <c r="CO6">
        <v>1967</v>
      </c>
      <c r="CP6">
        <v>1851.01</v>
      </c>
      <c r="CQ6">
        <v>5.4688403603247817</v>
      </c>
      <c r="CR6">
        <v>4.329593847253955</v>
      </c>
    </row>
    <row r="7" spans="2:96">
      <c r="B7">
        <v>3.938570726742617E-2</v>
      </c>
      <c r="C7" s="31">
        <v>0.5739779834381793</v>
      </c>
      <c r="D7">
        <v>25.598634017410888</v>
      </c>
      <c r="E7">
        <v>1969</v>
      </c>
      <c r="F7">
        <v>832.76</v>
      </c>
      <c r="G7" t="s">
        <v>27</v>
      </c>
      <c r="H7">
        <f>TINV(0.0455,H5)</f>
        <v>2.1330283618908976</v>
      </c>
      <c r="I7">
        <v>1971</v>
      </c>
      <c r="J7">
        <v>2027.05</v>
      </c>
      <c r="K7" t="s">
        <v>27</v>
      </c>
      <c r="L7">
        <f>TINV(0.0455,L5)</f>
        <v>2.1404966299111416</v>
      </c>
      <c r="M7">
        <v>1971</v>
      </c>
      <c r="N7">
        <v>2027.05</v>
      </c>
      <c r="O7" t="s">
        <v>27</v>
      </c>
      <c r="P7">
        <f>TINV(0.0455,P5)</f>
        <v>2.1404966299111416</v>
      </c>
      <c r="Q7">
        <v>1971</v>
      </c>
      <c r="R7">
        <v>2027.05</v>
      </c>
      <c r="S7" t="s">
        <v>27</v>
      </c>
      <c r="T7">
        <f>TINV(0.0455,T5)</f>
        <v>2.1404966299111416</v>
      </c>
      <c r="U7">
        <v>1971</v>
      </c>
      <c r="V7">
        <v>2027.05</v>
      </c>
      <c r="W7" t="s">
        <v>27</v>
      </c>
      <c r="X7">
        <f>TINV(0.0455,X5)</f>
        <v>2.1404966299111416</v>
      </c>
      <c r="Y7">
        <v>1971</v>
      </c>
      <c r="Z7">
        <v>2027.05</v>
      </c>
      <c r="AA7" t="s">
        <v>27</v>
      </c>
      <c r="AB7">
        <f>TINV(0.0455,AB5)</f>
        <v>2.1404966299111416</v>
      </c>
      <c r="AC7">
        <v>1971</v>
      </c>
      <c r="AD7">
        <v>2027.05</v>
      </c>
      <c r="AE7" t="s">
        <v>27</v>
      </c>
      <c r="AF7">
        <f>TINV(0.0455,AF5)</f>
        <v>2.1404966299111416</v>
      </c>
      <c r="AG7">
        <v>1969</v>
      </c>
      <c r="AH7">
        <v>832.76</v>
      </c>
      <c r="AI7" t="s">
        <v>27</v>
      </c>
      <c r="AJ7">
        <f>TINV(0.0455,AJ5)</f>
        <v>2.1404966299111416</v>
      </c>
      <c r="AK7">
        <v>1969</v>
      </c>
      <c r="AL7">
        <v>832.76</v>
      </c>
      <c r="AM7" t="s">
        <v>27</v>
      </c>
      <c r="AN7">
        <f>TINV(0.0455,AN5)</f>
        <v>2.1404966299111416</v>
      </c>
      <c r="AO7">
        <v>1969</v>
      </c>
      <c r="AP7">
        <v>832.76</v>
      </c>
      <c r="AQ7" t="s">
        <v>27</v>
      </c>
      <c r="AR7">
        <f>TINV(0.0455,AR5)</f>
        <v>2.1404966299111416</v>
      </c>
      <c r="AS7">
        <v>1969</v>
      </c>
      <c r="AT7">
        <v>832.76</v>
      </c>
      <c r="AU7" t="s">
        <v>27</v>
      </c>
      <c r="AV7">
        <f>TINV(0.0455,AV5)</f>
        <v>2.1404966299111416</v>
      </c>
      <c r="AW7">
        <v>1969</v>
      </c>
      <c r="AX7">
        <v>832.76</v>
      </c>
      <c r="AY7" t="s">
        <v>27</v>
      </c>
      <c r="AZ7">
        <f>TINV(0.0455,AZ5)</f>
        <v>2.1404966299111416</v>
      </c>
      <c r="BA7">
        <v>1969</v>
      </c>
      <c r="BB7">
        <v>832.76</v>
      </c>
      <c r="BC7" t="s">
        <v>27</v>
      </c>
      <c r="BD7">
        <f>TINV(0.0455,BD5)</f>
        <v>2.1404966299111416</v>
      </c>
      <c r="BE7">
        <v>1969</v>
      </c>
      <c r="BF7">
        <v>832.76</v>
      </c>
      <c r="BG7" t="s">
        <v>27</v>
      </c>
      <c r="BH7">
        <f>TINV(0.0455,BH5)</f>
        <v>2.1404966299111416</v>
      </c>
      <c r="BI7">
        <v>1969</v>
      </c>
      <c r="BJ7">
        <v>832.76</v>
      </c>
      <c r="BK7" t="s">
        <v>27</v>
      </c>
      <c r="BL7">
        <f>TINV(0.0455,BL5)</f>
        <v>2.1404966299111416</v>
      </c>
      <c r="BM7">
        <v>1969</v>
      </c>
      <c r="BN7">
        <v>832.76</v>
      </c>
      <c r="BO7" t="s">
        <v>27</v>
      </c>
      <c r="BP7">
        <f>TINV(0.0455,BP5)</f>
        <v>2.1404966299111416</v>
      </c>
      <c r="BQ7">
        <v>1969</v>
      </c>
      <c r="BR7">
        <v>832.76</v>
      </c>
      <c r="BS7" t="s">
        <v>27</v>
      </c>
      <c r="BT7">
        <f>TINV(0.0455,BT5)</f>
        <v>2.1404966299111416</v>
      </c>
      <c r="BU7">
        <v>1969</v>
      </c>
      <c r="BV7">
        <v>832.76</v>
      </c>
      <c r="BW7" t="s">
        <v>27</v>
      </c>
      <c r="BX7">
        <f>TINV(0.0455,BX5)</f>
        <v>2.1404966299111416</v>
      </c>
      <c r="BY7">
        <v>1969</v>
      </c>
      <c r="BZ7">
        <v>832.76</v>
      </c>
      <c r="CA7" t="s">
        <v>27</v>
      </c>
      <c r="CB7">
        <f>TINV(0.0455,CB5)</f>
        <v>2.1404966299111416</v>
      </c>
      <c r="CC7">
        <v>1969</v>
      </c>
      <c r="CD7">
        <v>832.76</v>
      </c>
      <c r="CE7" t="s">
        <v>27</v>
      </c>
      <c r="CF7">
        <f>TINV(0.0455,CF5)</f>
        <v>2.1404966299111416</v>
      </c>
      <c r="CG7">
        <v>1969</v>
      </c>
      <c r="CH7">
        <v>832.76</v>
      </c>
      <c r="CI7" t="s">
        <v>27</v>
      </c>
      <c r="CJ7">
        <f>TINV(0.0455,CJ5)</f>
        <v>2.1404966299111416</v>
      </c>
      <c r="CK7">
        <v>1969</v>
      </c>
      <c r="CL7">
        <v>832.76</v>
      </c>
      <c r="CM7" t="s">
        <v>27</v>
      </c>
      <c r="CN7">
        <f>TINV(0.0455,CN5)</f>
        <v>2.1404966299111416</v>
      </c>
      <c r="CO7">
        <v>1969</v>
      </c>
      <c r="CP7">
        <v>832.76</v>
      </c>
    </row>
    <row r="8" spans="2:96">
      <c r="B8">
        <v>4.1421550732189477E-2</v>
      </c>
      <c r="C8" s="31">
        <v>0.60448250428002503</v>
      </c>
      <c r="D8">
        <v>29.038330050137485</v>
      </c>
      <c r="E8">
        <v>1971</v>
      </c>
      <c r="F8">
        <v>2027.05</v>
      </c>
      <c r="G8" t="s">
        <v>28</v>
      </c>
      <c r="H8">
        <f>H7*G3</f>
        <v>1.6233863393154274E-2</v>
      </c>
      <c r="I8">
        <v>1973</v>
      </c>
      <c r="J8">
        <v>2036.28</v>
      </c>
      <c r="K8" t="s">
        <v>28</v>
      </c>
      <c r="L8">
        <f>L7*K3</f>
        <v>1.563497252826207E-2</v>
      </c>
      <c r="M8">
        <v>1973</v>
      </c>
      <c r="N8">
        <v>2036.28</v>
      </c>
      <c r="O8" t="s">
        <v>28</v>
      </c>
      <c r="P8">
        <f>P7*O3</f>
        <v>1.6282912953351027E-2</v>
      </c>
      <c r="Q8">
        <v>1973</v>
      </c>
      <c r="R8">
        <v>2036.28</v>
      </c>
      <c r="S8" t="s">
        <v>28</v>
      </c>
      <c r="T8">
        <f>T7*S3</f>
        <v>1.6851759613303933E-2</v>
      </c>
      <c r="U8">
        <v>1973</v>
      </c>
      <c r="V8">
        <v>2036.28</v>
      </c>
      <c r="W8" t="s">
        <v>28</v>
      </c>
      <c r="X8">
        <f>X7*W3</f>
        <v>1.6864013822017701E-2</v>
      </c>
      <c r="Y8">
        <v>1973</v>
      </c>
      <c r="Z8">
        <v>2036.28</v>
      </c>
      <c r="AA8" t="s">
        <v>28</v>
      </c>
      <c r="AB8">
        <f>AB7*AA3</f>
        <v>1.6483155180617191E-2</v>
      </c>
      <c r="AC8">
        <v>1973</v>
      </c>
      <c r="AD8">
        <v>2036.28</v>
      </c>
      <c r="AE8" t="s">
        <v>28</v>
      </c>
      <c r="AF8">
        <f>AF7*AE3</f>
        <v>1.6662677985675757E-2</v>
      </c>
      <c r="AG8">
        <v>1973</v>
      </c>
      <c r="AH8">
        <v>2036.28</v>
      </c>
      <c r="AI8" t="s">
        <v>28</v>
      </c>
      <c r="AJ8">
        <f>AJ7*AI3</f>
        <v>1.6453378319121512E-2</v>
      </c>
      <c r="AK8">
        <v>1971</v>
      </c>
      <c r="AL8">
        <v>2027.05</v>
      </c>
      <c r="AM8" t="s">
        <v>28</v>
      </c>
      <c r="AN8">
        <f>AN7*AM3</f>
        <v>1.6520837026788408E-2</v>
      </c>
      <c r="AO8">
        <v>1971</v>
      </c>
      <c r="AP8">
        <v>2027.05</v>
      </c>
      <c r="AQ8" t="s">
        <v>28</v>
      </c>
      <c r="AR8">
        <f>AR7*AQ3</f>
        <v>1.6764362012965085E-2</v>
      </c>
      <c r="AS8">
        <v>1971</v>
      </c>
      <c r="AT8">
        <v>2027.05</v>
      </c>
      <c r="AU8" t="s">
        <v>28</v>
      </c>
      <c r="AV8">
        <f>AV7*AU3</f>
        <v>1.6045441428314672E-2</v>
      </c>
      <c r="AW8">
        <v>1971</v>
      </c>
      <c r="AX8">
        <v>2027.05</v>
      </c>
      <c r="AY8" t="s">
        <v>28</v>
      </c>
      <c r="AZ8">
        <f>AZ7*AY3</f>
        <v>1.6646100873692379E-2</v>
      </c>
      <c r="BA8">
        <v>1971</v>
      </c>
      <c r="BB8">
        <v>2027.05</v>
      </c>
      <c r="BC8" t="s">
        <v>28</v>
      </c>
      <c r="BD8">
        <f>BD7*BC3</f>
        <v>1.6301180536263199E-2</v>
      </c>
      <c r="BE8">
        <v>1971</v>
      </c>
      <c r="BF8">
        <v>2027.05</v>
      </c>
      <c r="BG8" t="s">
        <v>28</v>
      </c>
      <c r="BH8">
        <f>BH7*BG3</f>
        <v>1.6456318528429995E-2</v>
      </c>
      <c r="BI8">
        <v>1971</v>
      </c>
      <c r="BJ8">
        <v>2027.05</v>
      </c>
      <c r="BK8" t="s">
        <v>28</v>
      </c>
      <c r="BL8">
        <f>BL7*BK3</f>
        <v>1.638746903267211E-2</v>
      </c>
      <c r="BM8">
        <v>1971</v>
      </c>
      <c r="BN8">
        <v>2027.05</v>
      </c>
      <c r="BO8" t="s">
        <v>28</v>
      </c>
      <c r="BP8">
        <f>BP7*BO3</f>
        <v>1.677395189059697E-2</v>
      </c>
      <c r="BQ8">
        <v>1971</v>
      </c>
      <c r="BR8">
        <v>2027.05</v>
      </c>
      <c r="BS8" t="s">
        <v>28</v>
      </c>
      <c r="BT8">
        <f>BT7*BS3</f>
        <v>1.6661229726773197E-2</v>
      </c>
      <c r="BU8">
        <v>1971</v>
      </c>
      <c r="BV8">
        <v>2027.05</v>
      </c>
      <c r="BW8" t="s">
        <v>28</v>
      </c>
      <c r="BX8">
        <f>BX7*BW3</f>
        <v>1.6741581907247383E-2</v>
      </c>
      <c r="BY8">
        <v>1971</v>
      </c>
      <c r="BZ8">
        <v>2027.05</v>
      </c>
      <c r="CA8" t="s">
        <v>28</v>
      </c>
      <c r="CB8">
        <f>CB7*CA3</f>
        <v>1.7004078132747971E-2</v>
      </c>
      <c r="CC8">
        <v>1971</v>
      </c>
      <c r="CD8">
        <v>2027.05</v>
      </c>
      <c r="CE8" t="s">
        <v>28</v>
      </c>
      <c r="CF8">
        <f>CF7*CE3</f>
        <v>1.7158592967146155E-2</v>
      </c>
      <c r="CG8">
        <v>1971</v>
      </c>
      <c r="CH8">
        <v>2027.05</v>
      </c>
      <c r="CI8" t="s">
        <v>28</v>
      </c>
      <c r="CJ8">
        <f>CJ7*CI3</f>
        <v>1.7050066789184307E-2</v>
      </c>
      <c r="CK8">
        <v>1971</v>
      </c>
      <c r="CL8">
        <v>2027.05</v>
      </c>
      <c r="CM8" t="s">
        <v>28</v>
      </c>
      <c r="CN8">
        <f>CN7*CM3</f>
        <v>1.7043661620405309E-2</v>
      </c>
      <c r="CO8">
        <v>1971</v>
      </c>
      <c r="CP8">
        <v>2027.05</v>
      </c>
    </row>
    <row r="9" spans="2:96">
      <c r="B9">
        <v>4.1037727646407549E-2</v>
      </c>
      <c r="C9" s="31">
        <v>0.59805694642854468</v>
      </c>
      <c r="D9">
        <v>28.270377808935759</v>
      </c>
      <c r="E9">
        <v>1973</v>
      </c>
      <c r="F9">
        <v>2036.28</v>
      </c>
      <c r="G9" t="s">
        <v>29</v>
      </c>
      <c r="H9">
        <f>G2+H8</f>
        <v>1.0574913759566404</v>
      </c>
      <c r="I9">
        <v>1974</v>
      </c>
      <c r="J9">
        <v>1553.61</v>
      </c>
      <c r="K9" t="s">
        <v>29</v>
      </c>
      <c r="L9">
        <f>K2+L8</f>
        <v>1.0489809816952329</v>
      </c>
      <c r="M9">
        <v>1974</v>
      </c>
      <c r="N9">
        <v>1553.61</v>
      </c>
      <c r="O9" t="s">
        <v>29</v>
      </c>
      <c r="P9">
        <f>O2+P8</f>
        <v>1.0516754829012001</v>
      </c>
      <c r="Q9">
        <v>1974</v>
      </c>
      <c r="R9">
        <v>1553.61</v>
      </c>
      <c r="S9" t="s">
        <v>29</v>
      </c>
      <c r="T9">
        <f>S2+T8</f>
        <v>1.0604082138794979</v>
      </c>
      <c r="U9">
        <v>1974</v>
      </c>
      <c r="V9">
        <v>1553.61</v>
      </c>
      <c r="W9" t="s">
        <v>29</v>
      </c>
      <c r="X9">
        <f>W2+X8</f>
        <v>1.0597497171777932</v>
      </c>
      <c r="Y9">
        <v>1974</v>
      </c>
      <c r="Z9">
        <v>1553.61</v>
      </c>
      <c r="AA9" t="s">
        <v>29</v>
      </c>
      <c r="AB9">
        <f>AA2+AB8</f>
        <v>1.0595894942348052</v>
      </c>
      <c r="AC9">
        <v>1974</v>
      </c>
      <c r="AD9">
        <v>1553.61</v>
      </c>
      <c r="AE9" t="s">
        <v>29</v>
      </c>
      <c r="AF9">
        <f>AE2+AF8</f>
        <v>1.056834286021155</v>
      </c>
      <c r="AG9">
        <v>1974</v>
      </c>
      <c r="AH9">
        <v>1553.61</v>
      </c>
      <c r="AI9" t="s">
        <v>29</v>
      </c>
      <c r="AJ9">
        <f>AI2+AJ8</f>
        <v>1.0587447699667105</v>
      </c>
      <c r="AK9">
        <v>1974</v>
      </c>
      <c r="AL9">
        <v>1553.61</v>
      </c>
      <c r="AM9" t="s">
        <v>29</v>
      </c>
      <c r="AN9">
        <f>AM2+AN8</f>
        <v>1.0584122499415975</v>
      </c>
      <c r="AO9">
        <v>1973</v>
      </c>
      <c r="AP9">
        <v>2036.28</v>
      </c>
      <c r="AQ9" t="s">
        <v>29</v>
      </c>
      <c r="AR9">
        <f>AQ2+AR8</f>
        <v>1.0581001178963299</v>
      </c>
      <c r="AS9">
        <v>1973</v>
      </c>
      <c r="AT9">
        <v>2036.28</v>
      </c>
      <c r="AU9" t="s">
        <v>29</v>
      </c>
      <c r="AV9">
        <f>AU2+AV8</f>
        <v>1.0568136159458767</v>
      </c>
      <c r="AW9">
        <v>1973</v>
      </c>
      <c r="AX9">
        <v>2036.28</v>
      </c>
      <c r="AY9" t="s">
        <v>29</v>
      </c>
      <c r="AZ9">
        <f>AY2+AZ8</f>
        <v>1.0578987694408111</v>
      </c>
      <c r="BA9">
        <v>1973</v>
      </c>
      <c r="BB9">
        <v>2036.28</v>
      </c>
      <c r="BC9" t="s">
        <v>29</v>
      </c>
      <c r="BD9">
        <f>BC2+BD8</f>
        <v>1.0574155712109208</v>
      </c>
      <c r="BE9">
        <v>1973</v>
      </c>
      <c r="BF9">
        <v>2036.28</v>
      </c>
      <c r="BG9" t="s">
        <v>29</v>
      </c>
      <c r="BH9">
        <f>BG2+BH8</f>
        <v>1.0573801465240942</v>
      </c>
      <c r="BI9">
        <v>1973</v>
      </c>
      <c r="BJ9">
        <v>2036.28</v>
      </c>
      <c r="BK9" t="s">
        <v>29</v>
      </c>
      <c r="BL9">
        <f>BK2+BL8</f>
        <v>1.0571406831150076</v>
      </c>
      <c r="BM9">
        <v>1973</v>
      </c>
      <c r="BN9">
        <v>2036.28</v>
      </c>
      <c r="BO9" t="s">
        <v>29</v>
      </c>
      <c r="BP9">
        <f>BO2+BP8</f>
        <v>1.0580597250909514</v>
      </c>
      <c r="BQ9">
        <v>1973</v>
      </c>
      <c r="BR9">
        <v>2036.28</v>
      </c>
      <c r="BS9" t="s">
        <v>29</v>
      </c>
      <c r="BT9">
        <f>BS2+BT8</f>
        <v>1.0573174446778033</v>
      </c>
      <c r="BU9">
        <v>1973</v>
      </c>
      <c r="BV9">
        <v>2036.28</v>
      </c>
      <c r="BW9" t="s">
        <v>29</v>
      </c>
      <c r="BX9">
        <f>BW2+BX8</f>
        <v>1.0574068319332373</v>
      </c>
      <c r="BY9">
        <v>1973</v>
      </c>
      <c r="BZ9">
        <v>2036.28</v>
      </c>
      <c r="CA9" t="s">
        <v>29</v>
      </c>
      <c r="CB9">
        <f>CA2+CB8</f>
        <v>1.0581109691406707</v>
      </c>
      <c r="CC9">
        <v>1973</v>
      </c>
      <c r="CD9">
        <v>2036.28</v>
      </c>
      <c r="CE9" t="s">
        <v>29</v>
      </c>
      <c r="CF9">
        <f>CE2+CF8</f>
        <v>1.060306411396488</v>
      </c>
      <c r="CG9">
        <v>1973</v>
      </c>
      <c r="CH9">
        <v>2036.28</v>
      </c>
      <c r="CI9" t="s">
        <v>29</v>
      </c>
      <c r="CJ9">
        <f>CI2+CJ8</f>
        <v>1.0613575863325149</v>
      </c>
      <c r="CK9">
        <v>1973</v>
      </c>
      <c r="CL9">
        <v>2036.28</v>
      </c>
      <c r="CM9" t="s">
        <v>29</v>
      </c>
      <c r="CN9">
        <f>CM2+CN8</f>
        <v>1.0618176759985756</v>
      </c>
      <c r="CO9">
        <v>1973</v>
      </c>
      <c r="CP9">
        <v>2036.28</v>
      </c>
    </row>
    <row r="10" spans="2:96">
      <c r="B10">
        <v>4.0504269699099489E-2</v>
      </c>
      <c r="C10" s="31">
        <v>0.58466191421024816</v>
      </c>
      <c r="D10">
        <v>26.745864995434069</v>
      </c>
      <c r="E10">
        <v>1974</v>
      </c>
      <c r="F10">
        <v>1553.61</v>
      </c>
      <c r="G10" t="s">
        <v>30</v>
      </c>
      <c r="H10">
        <f>G2-H8</f>
        <v>1.025023649170332</v>
      </c>
      <c r="I10">
        <v>1976</v>
      </c>
      <c r="J10">
        <v>895.25</v>
      </c>
      <c r="K10" t="s">
        <v>30</v>
      </c>
      <c r="L10">
        <f>K2-L8</f>
        <v>1.0177110366387088</v>
      </c>
      <c r="M10">
        <v>1976</v>
      </c>
      <c r="N10">
        <v>895.25</v>
      </c>
      <c r="O10" t="s">
        <v>30</v>
      </c>
      <c r="P10">
        <f>O2-P8</f>
        <v>1.019109656994498</v>
      </c>
      <c r="Q10">
        <v>1976</v>
      </c>
      <c r="R10">
        <v>895.25</v>
      </c>
      <c r="S10" t="s">
        <v>30</v>
      </c>
      <c r="T10">
        <f>S2-T8</f>
        <v>1.0267046946528899</v>
      </c>
      <c r="U10">
        <v>1976</v>
      </c>
      <c r="V10">
        <v>895.25</v>
      </c>
      <c r="W10" t="s">
        <v>30</v>
      </c>
      <c r="X10">
        <f>W2-X8</f>
        <v>1.0260216895337577</v>
      </c>
      <c r="Y10">
        <v>1976</v>
      </c>
      <c r="Z10">
        <v>895.25</v>
      </c>
      <c r="AA10" t="s">
        <v>30</v>
      </c>
      <c r="AB10">
        <f>AA2-AB8</f>
        <v>1.0266231838735707</v>
      </c>
      <c r="AC10">
        <v>1976</v>
      </c>
      <c r="AD10">
        <v>895.25</v>
      </c>
      <c r="AE10" t="s">
        <v>30</v>
      </c>
      <c r="AF10">
        <f>AE2-AF8</f>
        <v>1.0235089300498035</v>
      </c>
      <c r="AG10">
        <v>1976</v>
      </c>
      <c r="AH10">
        <v>895.25</v>
      </c>
      <c r="AI10" t="s">
        <v>30</v>
      </c>
      <c r="AJ10">
        <f>AI2-AJ8</f>
        <v>1.0258380133284677</v>
      </c>
      <c r="AK10">
        <v>1976</v>
      </c>
      <c r="AL10">
        <v>895.25</v>
      </c>
      <c r="AM10" t="s">
        <v>30</v>
      </c>
      <c r="AN10">
        <f>AM2-AN8</f>
        <v>1.0253705758880207</v>
      </c>
      <c r="AO10">
        <v>1976</v>
      </c>
      <c r="AP10">
        <v>895.25</v>
      </c>
      <c r="AQ10" t="s">
        <v>30</v>
      </c>
      <c r="AR10">
        <f>AQ2-AR8</f>
        <v>1.0245713938703995</v>
      </c>
      <c r="AS10">
        <v>1974</v>
      </c>
      <c r="AT10">
        <v>1553.61</v>
      </c>
      <c r="AU10" t="s">
        <v>30</v>
      </c>
      <c r="AV10">
        <f>AU2-AV8</f>
        <v>1.0247227330892474</v>
      </c>
      <c r="AW10">
        <v>1974</v>
      </c>
      <c r="AX10">
        <v>1553.61</v>
      </c>
      <c r="AY10" t="s">
        <v>30</v>
      </c>
      <c r="AZ10">
        <f>AY2-AZ8</f>
        <v>1.0246065676934262</v>
      </c>
      <c r="BA10">
        <v>1974</v>
      </c>
      <c r="BB10">
        <v>1553.61</v>
      </c>
      <c r="BC10" t="s">
        <v>30</v>
      </c>
      <c r="BD10">
        <f>BC2-BD8</f>
        <v>1.0248132101383944</v>
      </c>
      <c r="BE10">
        <v>1974</v>
      </c>
      <c r="BF10">
        <v>1553.61</v>
      </c>
      <c r="BG10" t="s">
        <v>30</v>
      </c>
      <c r="BH10">
        <f>BG2-BH8</f>
        <v>1.024467509467234</v>
      </c>
      <c r="BI10">
        <v>1974</v>
      </c>
      <c r="BJ10">
        <v>1553.61</v>
      </c>
      <c r="BK10" t="s">
        <v>30</v>
      </c>
      <c r="BL10">
        <f>BK2-BL8</f>
        <v>1.0243657450496633</v>
      </c>
      <c r="BM10">
        <v>1974</v>
      </c>
      <c r="BN10">
        <v>1553.61</v>
      </c>
      <c r="BO10" t="s">
        <v>30</v>
      </c>
      <c r="BP10">
        <f>BO2-BP8</f>
        <v>1.0245118213097575</v>
      </c>
      <c r="BQ10">
        <v>1974</v>
      </c>
      <c r="BR10">
        <v>1553.61</v>
      </c>
      <c r="BS10" t="s">
        <v>30</v>
      </c>
      <c r="BT10">
        <f>BS2-BT8</f>
        <v>1.0239949852242569</v>
      </c>
      <c r="BU10">
        <v>1974</v>
      </c>
      <c r="BV10">
        <v>1553.61</v>
      </c>
      <c r="BW10" t="s">
        <v>30</v>
      </c>
      <c r="BX10">
        <f>BW2-BX8</f>
        <v>1.0239236681187425</v>
      </c>
      <c r="BY10">
        <v>1974</v>
      </c>
      <c r="BZ10">
        <v>1553.61</v>
      </c>
      <c r="CA10" t="s">
        <v>30</v>
      </c>
      <c r="CB10">
        <f>CA2-CB8</f>
        <v>1.0241028128751746</v>
      </c>
      <c r="CC10">
        <v>1974</v>
      </c>
      <c r="CD10">
        <v>1553.61</v>
      </c>
      <c r="CE10" t="s">
        <v>30</v>
      </c>
      <c r="CF10">
        <f>CE2-CF8</f>
        <v>1.0259892254621958</v>
      </c>
      <c r="CG10">
        <v>1974</v>
      </c>
      <c r="CH10">
        <v>1553.61</v>
      </c>
      <c r="CI10" t="s">
        <v>30</v>
      </c>
      <c r="CJ10">
        <f>CI2-CJ8</f>
        <v>1.027257452754146</v>
      </c>
      <c r="CK10">
        <v>1974</v>
      </c>
      <c r="CL10">
        <v>1553.61</v>
      </c>
      <c r="CM10" t="s">
        <v>30</v>
      </c>
      <c r="CN10">
        <f>CM2-CN8</f>
        <v>1.027730352757765</v>
      </c>
      <c r="CO10">
        <v>1974</v>
      </c>
      <c r="CP10">
        <v>1553.61</v>
      </c>
    </row>
    <row r="11" spans="2:96">
      <c r="B11">
        <v>3.9959069844688354E-2</v>
      </c>
      <c r="C11" s="31">
        <v>0.59928781427097166</v>
      </c>
      <c r="D11">
        <v>28.41557825458365</v>
      </c>
      <c r="E11">
        <v>1976</v>
      </c>
      <c r="F11">
        <v>895.25</v>
      </c>
      <c r="G11" t="s">
        <v>31</v>
      </c>
      <c r="H11" s="32">
        <f>LN(G2)</f>
        <v>4.042912941981331E-2</v>
      </c>
      <c r="I11">
        <v>1979</v>
      </c>
      <c r="J11">
        <v>2163.25</v>
      </c>
      <c r="K11" t="s">
        <v>31</v>
      </c>
      <c r="L11" s="32">
        <f>LN(K2)</f>
        <v>3.2802089683530856E-2</v>
      </c>
      <c r="M11">
        <v>1979</v>
      </c>
      <c r="N11">
        <v>2163.25</v>
      </c>
      <c r="O11" t="s">
        <v>31</v>
      </c>
      <c r="P11" s="32">
        <f>LN(O2)</f>
        <v>3.478064943890883E-2</v>
      </c>
      <c r="Q11">
        <v>1979</v>
      </c>
      <c r="R11">
        <v>2163.25</v>
      </c>
      <c r="S11" t="s">
        <v>31</v>
      </c>
      <c r="T11" s="32">
        <f>LN(S2)</f>
        <v>4.2634546949719548E-2</v>
      </c>
      <c r="U11">
        <v>1979</v>
      </c>
      <c r="V11">
        <v>2163.25</v>
      </c>
      <c r="W11" t="s">
        <v>31</v>
      </c>
      <c r="X11" s="32">
        <f>LN(W2)</f>
        <v>4.199158550353186E-2</v>
      </c>
      <c r="Y11">
        <v>1979</v>
      </c>
      <c r="Z11">
        <v>2163.25</v>
      </c>
      <c r="AA11" t="s">
        <v>31</v>
      </c>
      <c r="AB11" s="32">
        <f>LN(AA2)</f>
        <v>4.2203125811212355E-2</v>
      </c>
      <c r="AC11">
        <v>1979</v>
      </c>
      <c r="AD11">
        <v>2163.25</v>
      </c>
      <c r="AE11" t="s">
        <v>31</v>
      </c>
      <c r="AF11" s="32">
        <f>LN(AE2)</f>
        <v>3.938570726742617E-2</v>
      </c>
      <c r="AG11">
        <v>1979</v>
      </c>
      <c r="AH11">
        <v>2163.25</v>
      </c>
      <c r="AI11" t="s">
        <v>31</v>
      </c>
      <c r="AJ11" s="32">
        <f>LN(AI2)</f>
        <v>4.1421550732189477E-2</v>
      </c>
      <c r="AK11">
        <v>1979</v>
      </c>
      <c r="AL11">
        <v>2163.25</v>
      </c>
      <c r="AM11" t="s">
        <v>31</v>
      </c>
      <c r="AN11" s="32">
        <f>LN(AM2)</f>
        <v>4.1037727646407549E-2</v>
      </c>
      <c r="AO11">
        <v>1979</v>
      </c>
      <c r="AP11">
        <v>2163.25</v>
      </c>
      <c r="AQ11" t="s">
        <v>31</v>
      </c>
      <c r="AR11" s="32">
        <f>LN(AQ2)</f>
        <v>4.0504269699099489E-2</v>
      </c>
      <c r="AS11">
        <v>1979</v>
      </c>
      <c r="AT11">
        <v>2163.25</v>
      </c>
      <c r="AU11" t="s">
        <v>31</v>
      </c>
      <c r="AV11" s="32">
        <f>LN(AU2)</f>
        <v>3.9959069844688354E-2</v>
      </c>
      <c r="AW11">
        <v>1976</v>
      </c>
      <c r="AX11">
        <v>895.25</v>
      </c>
      <c r="AY11" t="s">
        <v>31</v>
      </c>
      <c r="AZ11" s="32">
        <f>LN(AY2)</f>
        <v>4.0424477345205011E-2</v>
      </c>
      <c r="BA11">
        <v>1976</v>
      </c>
      <c r="BB11">
        <v>895.25</v>
      </c>
      <c r="BC11" t="s">
        <v>31</v>
      </c>
      <c r="BD11" s="32">
        <f>LN(BC2)</f>
        <v>4.0291668970187197E-2</v>
      </c>
      <c r="BE11">
        <v>1976</v>
      </c>
      <c r="BF11">
        <v>895.25</v>
      </c>
      <c r="BG11" t="s">
        <v>31</v>
      </c>
      <c r="BH11" s="32">
        <f>LN(BG2)</f>
        <v>4.0108615001420607E-2</v>
      </c>
      <c r="BI11">
        <v>1976</v>
      </c>
      <c r="BJ11">
        <v>895.25</v>
      </c>
      <c r="BK11" t="s">
        <v>31</v>
      </c>
      <c r="BL11" s="32">
        <f>LN(BK2)</f>
        <v>3.9944695324869495E-2</v>
      </c>
      <c r="BM11">
        <v>1976</v>
      </c>
      <c r="BN11">
        <v>895.25</v>
      </c>
      <c r="BO11" t="s">
        <v>31</v>
      </c>
      <c r="BP11" s="32">
        <f>LN(BO2)</f>
        <v>4.0456269923507183E-2</v>
      </c>
      <c r="BQ11">
        <v>1976</v>
      </c>
      <c r="BR11">
        <v>895.25</v>
      </c>
      <c r="BS11" t="s">
        <v>31</v>
      </c>
      <c r="BT11" s="32">
        <f>LN(BS2)</f>
        <v>3.9851490086128351E-2</v>
      </c>
      <c r="BU11">
        <v>1976</v>
      </c>
      <c r="BV11">
        <v>895.25</v>
      </c>
      <c r="BW11" t="s">
        <v>31</v>
      </c>
      <c r="BX11" s="32">
        <f>LN(BW2)</f>
        <v>3.9860172142323749E-2</v>
      </c>
      <c r="BY11">
        <v>1976</v>
      </c>
      <c r="BZ11">
        <v>895.25</v>
      </c>
      <c r="CA11" t="s">
        <v>31</v>
      </c>
      <c r="CB11" s="32">
        <f>LN(CA2)</f>
        <v>4.0284465444989391E-2</v>
      </c>
      <c r="CC11">
        <v>1976</v>
      </c>
      <c r="CD11">
        <v>895.25</v>
      </c>
      <c r="CE11" t="s">
        <v>31</v>
      </c>
      <c r="CF11" s="32">
        <f>LN(CE2)</f>
        <v>4.2242890261780998E-2</v>
      </c>
      <c r="CG11">
        <v>1976</v>
      </c>
      <c r="CH11">
        <v>895.25</v>
      </c>
      <c r="CI11" t="s">
        <v>31</v>
      </c>
      <c r="CJ11" s="32">
        <f>LN(CI2)</f>
        <v>4.3354005036027092E-2</v>
      </c>
      <c r="CK11">
        <v>1976</v>
      </c>
      <c r="CL11">
        <v>895.25</v>
      </c>
      <c r="CM11" t="s">
        <v>31</v>
      </c>
      <c r="CN11" s="32">
        <f>LN(CM2)</f>
        <v>4.3800607846897627E-2</v>
      </c>
      <c r="CO11">
        <v>1976</v>
      </c>
      <c r="CP11">
        <v>895.25</v>
      </c>
    </row>
    <row r="12" spans="2:96">
      <c r="B12">
        <v>4.0424477345205011E-2</v>
      </c>
      <c r="C12" s="31">
        <v>0.58714023359123912</v>
      </c>
      <c r="D12">
        <v>27.020468802931578</v>
      </c>
      <c r="E12">
        <v>1979</v>
      </c>
      <c r="F12">
        <v>2163.25</v>
      </c>
      <c r="G12" t="s">
        <v>32</v>
      </c>
      <c r="H12" s="32">
        <f>LN(H9)</f>
        <v>5.5899476781298522E-2</v>
      </c>
      <c r="I12">
        <v>1980</v>
      </c>
      <c r="J12">
        <v>2944.77</v>
      </c>
      <c r="K12" t="s">
        <v>32</v>
      </c>
      <c r="L12" s="32">
        <f>LN(L9)</f>
        <v>4.7819199311996616E-2</v>
      </c>
      <c r="M12">
        <v>1980</v>
      </c>
      <c r="N12">
        <v>2944.77</v>
      </c>
      <c r="O12" t="s">
        <v>32</v>
      </c>
      <c r="P12" s="32">
        <f>LN(P9)</f>
        <v>5.0384590397250503E-2</v>
      </c>
      <c r="Q12">
        <v>1980</v>
      </c>
      <c r="R12">
        <v>2944.77</v>
      </c>
      <c r="S12" t="s">
        <v>32</v>
      </c>
      <c r="T12" s="32">
        <f>LN(T9)</f>
        <v>5.8653941422629342E-2</v>
      </c>
      <c r="U12">
        <v>1980</v>
      </c>
      <c r="V12">
        <v>2944.77</v>
      </c>
      <c r="W12" t="s">
        <v>32</v>
      </c>
      <c r="X12" s="32">
        <f>LN(X9)</f>
        <v>5.8032764374228676E-2</v>
      </c>
      <c r="Y12">
        <v>1980</v>
      </c>
      <c r="Z12">
        <v>2944.77</v>
      </c>
      <c r="AA12" t="s">
        <v>32</v>
      </c>
      <c r="AB12" s="32">
        <f>LN(AB9)</f>
        <v>5.7881563525935535E-2</v>
      </c>
      <c r="AC12">
        <v>1980</v>
      </c>
      <c r="AD12">
        <v>2944.77</v>
      </c>
      <c r="AE12" t="s">
        <v>32</v>
      </c>
      <c r="AF12" s="32">
        <f>LN(AF9)</f>
        <v>5.5277916944555514E-2</v>
      </c>
      <c r="AG12">
        <v>1980</v>
      </c>
      <c r="AH12">
        <v>2944.77</v>
      </c>
      <c r="AI12" t="s">
        <v>32</v>
      </c>
      <c r="AJ12" s="32">
        <f>LN(AJ9)</f>
        <v>5.7084027152998658E-2</v>
      </c>
      <c r="AK12">
        <v>1980</v>
      </c>
      <c r="AL12">
        <v>2944.77</v>
      </c>
      <c r="AM12" t="s">
        <v>32</v>
      </c>
      <c r="AN12" s="32">
        <f>LN(AN9)</f>
        <v>5.6769907770524569E-2</v>
      </c>
      <c r="AO12">
        <v>1980</v>
      </c>
      <c r="AP12">
        <v>2944.77</v>
      </c>
      <c r="AQ12" t="s">
        <v>32</v>
      </c>
      <c r="AR12" s="32">
        <f>LN(AR9)</f>
        <v>5.6474958350645317E-2</v>
      </c>
      <c r="AS12">
        <v>1980</v>
      </c>
      <c r="AT12">
        <v>2944.77</v>
      </c>
      <c r="AU12" t="s">
        <v>32</v>
      </c>
      <c r="AV12" s="32">
        <f>LN(AV9)</f>
        <v>5.5258358270417113E-2</v>
      </c>
      <c r="AW12">
        <v>1980</v>
      </c>
      <c r="AX12">
        <v>2944.77</v>
      </c>
      <c r="AY12" t="s">
        <v>32</v>
      </c>
      <c r="AZ12" s="32">
        <f>LN(AZ9)</f>
        <v>5.6284647800548697E-2</v>
      </c>
      <c r="BA12">
        <v>1979</v>
      </c>
      <c r="BB12">
        <v>2163.25</v>
      </c>
      <c r="BC12" t="s">
        <v>32</v>
      </c>
      <c r="BD12" s="32">
        <f>LN(BD9)</f>
        <v>5.5827790652645294E-2</v>
      </c>
      <c r="BE12">
        <v>1979</v>
      </c>
      <c r="BF12">
        <v>2163.25</v>
      </c>
      <c r="BG12" t="s">
        <v>32</v>
      </c>
      <c r="BH12" s="32">
        <f>LN(BH9)</f>
        <v>5.5794288894974009E-2</v>
      </c>
      <c r="BI12">
        <v>1979</v>
      </c>
      <c r="BJ12">
        <v>2163.25</v>
      </c>
      <c r="BK12" t="s">
        <v>32</v>
      </c>
      <c r="BL12" s="32">
        <f>LN(BL9)</f>
        <v>5.5567794639865525E-2</v>
      </c>
      <c r="BM12">
        <v>1979</v>
      </c>
      <c r="BN12">
        <v>2163.25</v>
      </c>
      <c r="BO12" t="s">
        <v>32</v>
      </c>
      <c r="BP12" s="32">
        <f>LN(BP9)</f>
        <v>5.6436782779440475E-2</v>
      </c>
      <c r="BQ12">
        <v>1979</v>
      </c>
      <c r="BR12">
        <v>2163.25</v>
      </c>
      <c r="BS12" t="s">
        <v>32</v>
      </c>
      <c r="BT12" s="32">
        <f>LN(BT9)</f>
        <v>5.5734987889884569E-2</v>
      </c>
      <c r="BU12">
        <v>1979</v>
      </c>
      <c r="BV12">
        <v>2163.25</v>
      </c>
      <c r="BW12" t="s">
        <v>32</v>
      </c>
      <c r="BX12" s="32">
        <f>LN(BX9)</f>
        <v>5.5819525866277815E-2</v>
      </c>
      <c r="BY12">
        <v>1979</v>
      </c>
      <c r="BZ12">
        <v>2163.25</v>
      </c>
      <c r="CA12" t="s">
        <v>32</v>
      </c>
      <c r="CB12" s="32">
        <f>LN(CB9)</f>
        <v>5.6485213702209651E-2</v>
      </c>
      <c r="CC12">
        <v>1979</v>
      </c>
      <c r="CD12">
        <v>2163.25</v>
      </c>
      <c r="CE12" t="s">
        <v>32</v>
      </c>
      <c r="CF12" s="32">
        <f>LN(CF9)</f>
        <v>5.8557933707234916E-2</v>
      </c>
      <c r="CG12">
        <v>1979</v>
      </c>
      <c r="CH12">
        <v>2163.25</v>
      </c>
      <c r="CI12" t="s">
        <v>32</v>
      </c>
      <c r="CJ12" s="32">
        <f>LN(CJ9)</f>
        <v>5.9548830496889076E-2</v>
      </c>
      <c r="CK12">
        <v>1979</v>
      </c>
      <c r="CL12">
        <v>2163.25</v>
      </c>
      <c r="CM12" t="s">
        <v>32</v>
      </c>
      <c r="CN12" s="32">
        <f>LN(CN9)</f>
        <v>5.9982228230392474E-2</v>
      </c>
      <c r="CO12">
        <v>1979</v>
      </c>
      <c r="CP12">
        <v>2163.25</v>
      </c>
    </row>
    <row r="13" spans="2:96">
      <c r="B13">
        <v>4.0291668970187197E-2</v>
      </c>
      <c r="C13" s="31">
        <v>0.59566896484449294</v>
      </c>
      <c r="D13">
        <v>27.991198666440571</v>
      </c>
      <c r="E13">
        <v>1980</v>
      </c>
      <c r="F13">
        <v>2944.77</v>
      </c>
      <c r="G13" t="s">
        <v>33</v>
      </c>
      <c r="H13" s="32">
        <f>LN(H10)</f>
        <v>2.4715684685508131E-2</v>
      </c>
      <c r="I13">
        <v>1982</v>
      </c>
      <c r="J13">
        <v>2945</v>
      </c>
      <c r="K13" t="s">
        <v>33</v>
      </c>
      <c r="L13" s="32">
        <f>LN(L10)</f>
        <v>1.7556023844681457E-2</v>
      </c>
      <c r="M13">
        <v>1982</v>
      </c>
      <c r="N13">
        <v>2945</v>
      </c>
      <c r="O13" t="s">
        <v>33</v>
      </c>
      <c r="P13" s="32">
        <f>LN(P10)</f>
        <v>1.8929360810457489E-2</v>
      </c>
      <c r="Q13">
        <v>1982</v>
      </c>
      <c r="R13">
        <v>2945</v>
      </c>
      <c r="S13" t="s">
        <v>33</v>
      </c>
      <c r="T13" s="32">
        <f>LN(T10)</f>
        <v>2.6354347877721791E-2</v>
      </c>
      <c r="U13">
        <v>1982</v>
      </c>
      <c r="V13">
        <v>2945</v>
      </c>
      <c r="W13" t="s">
        <v>33</v>
      </c>
      <c r="X13" s="32">
        <f>LN(X10)</f>
        <v>2.5688886421583349E-2</v>
      </c>
      <c r="Y13">
        <v>1982</v>
      </c>
      <c r="Z13">
        <v>2945</v>
      </c>
      <c r="AA13" t="s">
        <v>33</v>
      </c>
      <c r="AB13" s="32">
        <f>LN(AB10)</f>
        <v>2.6274954050545401E-2</v>
      </c>
      <c r="AC13">
        <v>1982</v>
      </c>
      <c r="AD13">
        <v>2945</v>
      </c>
      <c r="AE13" t="s">
        <v>33</v>
      </c>
      <c r="AF13" s="32">
        <f>LN(AF10)</f>
        <v>2.3236851093165457E-2</v>
      </c>
      <c r="AG13">
        <v>1982</v>
      </c>
      <c r="AH13">
        <v>2945</v>
      </c>
      <c r="AI13" t="s">
        <v>33</v>
      </c>
      <c r="AJ13" s="32">
        <f>LN(AJ10)</f>
        <v>2.5509852537810081E-2</v>
      </c>
      <c r="AK13">
        <v>1982</v>
      </c>
      <c r="AL13">
        <v>2945</v>
      </c>
      <c r="AM13" t="s">
        <v>33</v>
      </c>
      <c r="AN13" s="32">
        <f>LN(AN10)</f>
        <v>2.5054084703182367E-2</v>
      </c>
      <c r="AO13">
        <v>1982</v>
      </c>
      <c r="AP13">
        <v>2945</v>
      </c>
      <c r="AQ13" t="s">
        <v>33</v>
      </c>
      <c r="AR13" s="32">
        <f>LN(AR10)</f>
        <v>2.4274372818748904E-2</v>
      </c>
      <c r="AS13">
        <v>1982</v>
      </c>
      <c r="AT13">
        <v>2945</v>
      </c>
      <c r="AU13" t="s">
        <v>33</v>
      </c>
      <c r="AV13" s="32">
        <f>LN(AV10)</f>
        <v>2.4422071694310082E-2</v>
      </c>
      <c r="AW13">
        <v>1982</v>
      </c>
      <c r="AX13">
        <v>2945</v>
      </c>
      <c r="AY13" t="s">
        <v>33</v>
      </c>
      <c r="AZ13" s="32">
        <f>LN(AZ10)</f>
        <v>2.4308702509668729E-2</v>
      </c>
      <c r="BA13">
        <v>1982</v>
      </c>
      <c r="BB13">
        <v>2945</v>
      </c>
      <c r="BC13" t="s">
        <v>33</v>
      </c>
      <c r="BD13" s="32">
        <f>LN(BD10)</f>
        <v>2.4510361972413998E-2</v>
      </c>
      <c r="BE13">
        <v>1980</v>
      </c>
      <c r="BF13">
        <v>2944.77</v>
      </c>
      <c r="BG13" t="s">
        <v>33</v>
      </c>
      <c r="BH13" s="32">
        <f>LN(BH10)</f>
        <v>2.4172974643159997E-2</v>
      </c>
      <c r="BI13">
        <v>1980</v>
      </c>
      <c r="BJ13">
        <v>2944.77</v>
      </c>
      <c r="BK13" t="s">
        <v>33</v>
      </c>
      <c r="BL13" s="32">
        <f>LN(BL10)</f>
        <v>2.4073635746321969E-2</v>
      </c>
      <c r="BM13">
        <v>1980</v>
      </c>
      <c r="BN13">
        <v>2944.77</v>
      </c>
      <c r="BO13" t="s">
        <v>33</v>
      </c>
      <c r="BP13" s="32">
        <f>LN(BP10)</f>
        <v>2.4216227243969417E-2</v>
      </c>
      <c r="BQ13">
        <v>1980</v>
      </c>
      <c r="BR13">
        <v>2944.77</v>
      </c>
      <c r="BS13" t="s">
        <v>33</v>
      </c>
      <c r="BT13" s="32">
        <f>LN(BT10)</f>
        <v>2.3711629363387908E-2</v>
      </c>
      <c r="BU13">
        <v>1980</v>
      </c>
      <c r="BV13">
        <v>2944.77</v>
      </c>
      <c r="BW13" t="s">
        <v>33</v>
      </c>
      <c r="BX13" s="32">
        <f>LN(BX10)</f>
        <v>2.3641980986068956E-2</v>
      </c>
      <c r="BY13">
        <v>1980</v>
      </c>
      <c r="BZ13">
        <v>2944.77</v>
      </c>
      <c r="CA13" t="s">
        <v>33</v>
      </c>
      <c r="CB13" s="32">
        <f>LN(CB10)</f>
        <v>2.3816924775664942E-2</v>
      </c>
      <c r="CC13">
        <v>1980</v>
      </c>
      <c r="CD13">
        <v>2944.77</v>
      </c>
      <c r="CE13" t="s">
        <v>33</v>
      </c>
      <c r="CF13" s="32">
        <f>LN(CF10)</f>
        <v>2.5657245194602205E-2</v>
      </c>
      <c r="CG13">
        <v>1980</v>
      </c>
      <c r="CH13">
        <v>2944.77</v>
      </c>
      <c r="CI13" t="s">
        <v>33</v>
      </c>
      <c r="CJ13" s="32">
        <f>LN(CJ10)</f>
        <v>2.6892583808990848E-2</v>
      </c>
      <c r="CK13">
        <v>1980</v>
      </c>
      <c r="CL13">
        <v>2944.77</v>
      </c>
      <c r="CM13" t="s">
        <v>33</v>
      </c>
      <c r="CN13" s="32">
        <f>LN(CN10)</f>
        <v>2.7352829860766242E-2</v>
      </c>
      <c r="CO13">
        <v>1980</v>
      </c>
      <c r="CP13">
        <v>2944.77</v>
      </c>
    </row>
    <row r="14" spans="2:96">
      <c r="B14">
        <v>4.0108615001420607E-2</v>
      </c>
      <c r="C14" s="31">
        <v>0.5888951944671823</v>
      </c>
      <c r="D14">
        <v>27.216925086474735</v>
      </c>
      <c r="E14">
        <v>1982</v>
      </c>
      <c r="F14">
        <v>2945</v>
      </c>
      <c r="G14" t="s">
        <v>34</v>
      </c>
      <c r="H14" s="32">
        <f>H12-H11</f>
        <v>1.5470347361485212E-2</v>
      </c>
      <c r="I14">
        <v>1983</v>
      </c>
      <c r="J14">
        <v>3229.4</v>
      </c>
      <c r="K14" t="s">
        <v>34</v>
      </c>
      <c r="L14" s="32">
        <f>L12-L11</f>
        <v>1.5017109628465759E-2</v>
      </c>
      <c r="M14">
        <v>1983</v>
      </c>
      <c r="N14">
        <v>3229.4</v>
      </c>
      <c r="O14" t="s">
        <v>34</v>
      </c>
      <c r="P14" s="32">
        <f>P12-P11</f>
        <v>1.5603940958341674E-2</v>
      </c>
      <c r="Q14">
        <v>1983</v>
      </c>
      <c r="R14">
        <v>3229.4</v>
      </c>
      <c r="S14" t="s">
        <v>34</v>
      </c>
      <c r="T14" s="32">
        <f>T12-T11</f>
        <v>1.6019394472909794E-2</v>
      </c>
      <c r="U14">
        <v>1983</v>
      </c>
      <c r="V14">
        <v>3229.4</v>
      </c>
      <c r="W14" t="s">
        <v>34</v>
      </c>
      <c r="X14" s="32">
        <f>X12-X11</f>
        <v>1.6041178870696816E-2</v>
      </c>
      <c r="Y14">
        <v>1983</v>
      </c>
      <c r="Z14">
        <v>3229.4</v>
      </c>
      <c r="AA14" t="s">
        <v>34</v>
      </c>
      <c r="AB14" s="32">
        <f>AB12-AB11</f>
        <v>1.567843771472318E-2</v>
      </c>
      <c r="AC14">
        <v>1983</v>
      </c>
      <c r="AD14">
        <v>3229.4</v>
      </c>
      <c r="AE14" t="s">
        <v>34</v>
      </c>
      <c r="AF14" s="32">
        <f>AF12-AF11</f>
        <v>1.5892209677129343E-2</v>
      </c>
      <c r="AG14">
        <v>1983</v>
      </c>
      <c r="AH14">
        <v>3229.4</v>
      </c>
      <c r="AI14" t="s">
        <v>34</v>
      </c>
      <c r="AJ14" s="32">
        <f>AJ12-AJ11</f>
        <v>1.5662476420809181E-2</v>
      </c>
      <c r="AK14">
        <v>1983</v>
      </c>
      <c r="AL14">
        <v>3229.4</v>
      </c>
      <c r="AM14" t="s">
        <v>34</v>
      </c>
      <c r="AN14" s="32">
        <f>AN12-AN11</f>
        <v>1.5732180124117021E-2</v>
      </c>
      <c r="AO14">
        <v>1983</v>
      </c>
      <c r="AP14">
        <v>3229.4</v>
      </c>
      <c r="AQ14" t="s">
        <v>34</v>
      </c>
      <c r="AR14" s="32">
        <f>AR12-AR11</f>
        <v>1.5970688651545828E-2</v>
      </c>
      <c r="AS14">
        <v>1983</v>
      </c>
      <c r="AT14">
        <v>3229.4</v>
      </c>
      <c r="AU14" t="s">
        <v>34</v>
      </c>
      <c r="AV14" s="32">
        <f>AV12-AV11</f>
        <v>1.5299288425728759E-2</v>
      </c>
      <c r="AW14">
        <v>1983</v>
      </c>
      <c r="AX14">
        <v>3229.4</v>
      </c>
      <c r="AY14" t="s">
        <v>34</v>
      </c>
      <c r="AZ14" s="32">
        <f>AZ12-AZ11</f>
        <v>1.5860170455343686E-2</v>
      </c>
      <c r="BA14">
        <v>1983</v>
      </c>
      <c r="BB14">
        <v>3229.4</v>
      </c>
      <c r="BC14" t="s">
        <v>34</v>
      </c>
      <c r="BD14" s="32">
        <f>BD12-BD11</f>
        <v>1.5536121682458097E-2</v>
      </c>
      <c r="BE14">
        <v>1983</v>
      </c>
      <c r="BF14">
        <v>3229.4</v>
      </c>
      <c r="BG14" t="s">
        <v>34</v>
      </c>
      <c r="BH14" s="32">
        <f>BH12-BH11</f>
        <v>1.5685673893553402E-2</v>
      </c>
      <c r="BI14">
        <v>1982</v>
      </c>
      <c r="BJ14">
        <v>2945</v>
      </c>
      <c r="BK14" t="s">
        <v>34</v>
      </c>
      <c r="BL14" s="32">
        <f>BL12-BL11</f>
        <v>1.5623099314996031E-2</v>
      </c>
      <c r="BM14">
        <v>1982</v>
      </c>
      <c r="BN14">
        <v>2945</v>
      </c>
      <c r="BO14" t="s">
        <v>34</v>
      </c>
      <c r="BP14" s="32">
        <f>BP12-BP11</f>
        <v>1.5980512855933292E-2</v>
      </c>
      <c r="BQ14">
        <v>1982</v>
      </c>
      <c r="BR14">
        <v>2945</v>
      </c>
      <c r="BS14" t="s">
        <v>34</v>
      </c>
      <c r="BT14" s="32">
        <f>BT12-BT11</f>
        <v>1.5883497803756218E-2</v>
      </c>
      <c r="BU14">
        <v>1982</v>
      </c>
      <c r="BV14">
        <v>2945</v>
      </c>
      <c r="BW14" t="s">
        <v>34</v>
      </c>
      <c r="BX14" s="32">
        <f>BX12-BX11</f>
        <v>1.5959353723954066E-2</v>
      </c>
      <c r="BY14">
        <v>1982</v>
      </c>
      <c r="BZ14">
        <v>2945</v>
      </c>
      <c r="CA14" t="s">
        <v>34</v>
      </c>
      <c r="CB14" s="32">
        <f>CB12-CB11</f>
        <v>1.620074825722026E-2</v>
      </c>
      <c r="CC14">
        <v>1982</v>
      </c>
      <c r="CD14">
        <v>2945</v>
      </c>
      <c r="CE14" t="s">
        <v>34</v>
      </c>
      <c r="CF14" s="32">
        <f>CF12-CF11</f>
        <v>1.6315043445453918E-2</v>
      </c>
      <c r="CG14">
        <v>1982</v>
      </c>
      <c r="CH14">
        <v>2945</v>
      </c>
      <c r="CI14" t="s">
        <v>34</v>
      </c>
      <c r="CJ14" s="32">
        <f>CJ12-CJ11</f>
        <v>1.6194825460861983E-2</v>
      </c>
      <c r="CK14">
        <v>1982</v>
      </c>
      <c r="CL14">
        <v>2945</v>
      </c>
      <c r="CM14" t="s">
        <v>34</v>
      </c>
      <c r="CN14" s="32">
        <f>CN12-CN11</f>
        <v>1.6181620383494848E-2</v>
      </c>
      <c r="CO14">
        <v>1982</v>
      </c>
      <c r="CP14">
        <v>2945</v>
      </c>
    </row>
    <row r="15" spans="2:96">
      <c r="B15">
        <v>3.9944695324869495E-2</v>
      </c>
      <c r="C15" s="31">
        <v>0.58894229641112295</v>
      </c>
      <c r="D15">
        <v>27.222220953686389</v>
      </c>
      <c r="E15">
        <v>1983</v>
      </c>
      <c r="F15">
        <v>3229.4</v>
      </c>
      <c r="G15" t="s">
        <v>35</v>
      </c>
      <c r="H15" s="32">
        <f>H11-H13</f>
        <v>1.5713444734305179E-2</v>
      </c>
      <c r="I15">
        <v>1984</v>
      </c>
      <c r="J15">
        <v>2162.86</v>
      </c>
      <c r="K15" t="s">
        <v>35</v>
      </c>
      <c r="L15" s="32">
        <f>L11-L13</f>
        <v>1.5246065838849399E-2</v>
      </c>
      <c r="M15">
        <v>1984</v>
      </c>
      <c r="N15">
        <v>2162.86</v>
      </c>
      <c r="O15" t="s">
        <v>35</v>
      </c>
      <c r="P15" s="32">
        <f>P11-P13</f>
        <v>1.5851288628451341E-2</v>
      </c>
      <c r="Q15">
        <v>1984</v>
      </c>
      <c r="R15">
        <v>2162.86</v>
      </c>
      <c r="S15" t="s">
        <v>35</v>
      </c>
      <c r="T15" s="32">
        <f>T11-T13</f>
        <v>1.6280199071997757E-2</v>
      </c>
      <c r="U15">
        <v>1984</v>
      </c>
      <c r="V15">
        <v>2162.86</v>
      </c>
      <c r="W15" t="s">
        <v>35</v>
      </c>
      <c r="X15" s="32">
        <f>X11-X13</f>
        <v>1.6302699081948511E-2</v>
      </c>
      <c r="Y15">
        <v>1984</v>
      </c>
      <c r="Z15">
        <v>2162.86</v>
      </c>
      <c r="AA15" t="s">
        <v>35</v>
      </c>
      <c r="AB15" s="32">
        <f>AB11-AB13</f>
        <v>1.5928171760666954E-2</v>
      </c>
      <c r="AC15">
        <v>1984</v>
      </c>
      <c r="AD15">
        <v>2162.86</v>
      </c>
      <c r="AE15" t="s">
        <v>35</v>
      </c>
      <c r="AF15" s="32">
        <f>AF11-AF13</f>
        <v>1.6148856174260713E-2</v>
      </c>
      <c r="AG15">
        <v>1984</v>
      </c>
      <c r="AH15">
        <v>2162.86</v>
      </c>
      <c r="AI15" t="s">
        <v>35</v>
      </c>
      <c r="AJ15" s="32">
        <f>AJ11-AJ13</f>
        <v>1.5911698194379396E-2</v>
      </c>
      <c r="AK15">
        <v>1984</v>
      </c>
      <c r="AL15">
        <v>2162.86</v>
      </c>
      <c r="AM15" t="s">
        <v>35</v>
      </c>
      <c r="AN15" s="32">
        <f>AN11-AN13</f>
        <v>1.5983642943225181E-2</v>
      </c>
      <c r="AO15">
        <v>1984</v>
      </c>
      <c r="AP15">
        <v>2162.86</v>
      </c>
      <c r="AQ15" t="s">
        <v>35</v>
      </c>
      <c r="AR15" s="32">
        <f>AR11-AR13</f>
        <v>1.6229896880350585E-2</v>
      </c>
      <c r="AS15">
        <v>1984</v>
      </c>
      <c r="AT15">
        <v>2162.86</v>
      </c>
      <c r="AU15" t="s">
        <v>35</v>
      </c>
      <c r="AV15" s="32">
        <f>AV11-AV13</f>
        <v>1.5536998150378272E-2</v>
      </c>
      <c r="AW15">
        <v>1984</v>
      </c>
      <c r="AX15">
        <v>2162.86</v>
      </c>
      <c r="AY15" t="s">
        <v>35</v>
      </c>
      <c r="AZ15" s="32">
        <f>AZ11-AZ13</f>
        <v>1.6115774835536282E-2</v>
      </c>
      <c r="BA15">
        <v>1984</v>
      </c>
      <c r="BB15">
        <v>2162.86</v>
      </c>
      <c r="BC15" t="s">
        <v>35</v>
      </c>
      <c r="BD15" s="32">
        <f>BD11-BD13</f>
        <v>1.5781306997773199E-2</v>
      </c>
      <c r="BE15">
        <v>1984</v>
      </c>
      <c r="BF15">
        <v>2162.86</v>
      </c>
      <c r="BG15" t="s">
        <v>35</v>
      </c>
      <c r="BH15" s="32">
        <f>BH11-BH13</f>
        <v>1.593564035826061E-2</v>
      </c>
      <c r="BI15">
        <v>1984</v>
      </c>
      <c r="BJ15">
        <v>2162.86</v>
      </c>
      <c r="BK15" t="s">
        <v>35</v>
      </c>
      <c r="BL15" s="32">
        <f>BL11-BL13</f>
        <v>1.5871059578547526E-2</v>
      </c>
      <c r="BM15">
        <v>1983</v>
      </c>
      <c r="BN15">
        <v>3229.4</v>
      </c>
      <c r="BO15" t="s">
        <v>35</v>
      </c>
      <c r="BP15" s="32">
        <f>BP11-BP13</f>
        <v>1.6240042679537766E-2</v>
      </c>
      <c r="BQ15">
        <v>1983</v>
      </c>
      <c r="BR15">
        <v>3229.4</v>
      </c>
      <c r="BS15" t="s">
        <v>35</v>
      </c>
      <c r="BT15" s="32">
        <f>BT11-BT13</f>
        <v>1.6139860722740443E-2</v>
      </c>
      <c r="BU15">
        <v>1983</v>
      </c>
      <c r="BV15">
        <v>3229.4</v>
      </c>
      <c r="BW15" t="s">
        <v>35</v>
      </c>
      <c r="BX15" s="32">
        <f>BX11-BX13</f>
        <v>1.6218191156254794E-2</v>
      </c>
      <c r="BY15">
        <v>1983</v>
      </c>
      <c r="BZ15">
        <v>3229.4</v>
      </c>
      <c r="CA15" t="s">
        <v>35</v>
      </c>
      <c r="CB15" s="32">
        <f>CB11-CB13</f>
        <v>1.6467540669324449E-2</v>
      </c>
      <c r="CC15">
        <v>1983</v>
      </c>
      <c r="CD15">
        <v>3229.4</v>
      </c>
      <c r="CE15" t="s">
        <v>35</v>
      </c>
      <c r="CF15" s="32">
        <f>CF11-CF13</f>
        <v>1.6585645067178793E-2</v>
      </c>
      <c r="CG15">
        <v>1983</v>
      </c>
      <c r="CH15">
        <v>3229.4</v>
      </c>
      <c r="CI15" t="s">
        <v>35</v>
      </c>
      <c r="CJ15" s="32">
        <f>CJ11-CJ13</f>
        <v>1.6461421227036244E-2</v>
      </c>
      <c r="CK15">
        <v>1983</v>
      </c>
      <c r="CL15">
        <v>3229.4</v>
      </c>
      <c r="CM15" t="s">
        <v>35</v>
      </c>
      <c r="CN15" s="32">
        <f>CN11-CN13</f>
        <v>1.6447777986131385E-2</v>
      </c>
      <c r="CO15">
        <v>1983</v>
      </c>
      <c r="CP15">
        <v>3229.4</v>
      </c>
    </row>
    <row r="16" spans="2:96">
      <c r="B16">
        <v>4.0456269923507183E-2</v>
      </c>
      <c r="C16" s="31">
        <v>0.58380804042866319</v>
      </c>
      <c r="D16">
        <v>26.652011200719343</v>
      </c>
      <c r="E16">
        <v>1984</v>
      </c>
      <c r="F16">
        <v>2162.86</v>
      </c>
      <c r="G16" t="s">
        <v>36</v>
      </c>
      <c r="H16" s="33">
        <f>AVERAGE(H14:H15)</f>
        <v>1.5591896047895196E-2</v>
      </c>
      <c r="I16">
        <v>1986</v>
      </c>
      <c r="J16">
        <v>3186.91</v>
      </c>
      <c r="K16" t="s">
        <v>36</v>
      </c>
      <c r="L16" s="33">
        <f>AVERAGE(L14:L15)</f>
        <v>1.5131587733657579E-2</v>
      </c>
      <c r="M16">
        <v>1986</v>
      </c>
      <c r="N16">
        <v>3186.91</v>
      </c>
      <c r="O16" t="s">
        <v>36</v>
      </c>
      <c r="P16" s="33">
        <f>AVERAGE(P14:P15)</f>
        <v>1.5727614793396509E-2</v>
      </c>
      <c r="Q16">
        <v>1986</v>
      </c>
      <c r="R16">
        <v>3186.91</v>
      </c>
      <c r="S16" t="s">
        <v>36</v>
      </c>
      <c r="T16" s="33">
        <f>AVERAGE(T14:T15)</f>
        <v>1.6149796772453776E-2</v>
      </c>
      <c r="U16">
        <v>1986</v>
      </c>
      <c r="V16">
        <v>3186.91</v>
      </c>
      <c r="W16" t="s">
        <v>36</v>
      </c>
      <c r="X16" s="33">
        <f>AVERAGE(X14:X15)</f>
        <v>1.6171938976322665E-2</v>
      </c>
      <c r="Y16">
        <v>1986</v>
      </c>
      <c r="Z16">
        <v>3186.91</v>
      </c>
      <c r="AA16" t="s">
        <v>36</v>
      </c>
      <c r="AB16" s="33">
        <f>AVERAGE(AB14:AB15)</f>
        <v>1.5803304737695069E-2</v>
      </c>
      <c r="AC16">
        <v>1986</v>
      </c>
      <c r="AD16">
        <v>3186.91</v>
      </c>
      <c r="AE16" t="s">
        <v>36</v>
      </c>
      <c r="AF16" s="33">
        <f>AVERAGE(AF14:AF15)</f>
        <v>1.6020532925695028E-2</v>
      </c>
      <c r="AG16">
        <v>1986</v>
      </c>
      <c r="AH16">
        <v>3186.91</v>
      </c>
      <c r="AI16" t="s">
        <v>36</v>
      </c>
      <c r="AJ16" s="33">
        <f>AVERAGE(AJ14:AJ15)</f>
        <v>1.5787087307594289E-2</v>
      </c>
      <c r="AK16">
        <v>1986</v>
      </c>
      <c r="AL16">
        <v>3186.91</v>
      </c>
      <c r="AM16" t="s">
        <v>36</v>
      </c>
      <c r="AN16" s="33">
        <f>AVERAGE(AN14:AN15)</f>
        <v>1.5857911533671103E-2</v>
      </c>
      <c r="AO16">
        <v>1986</v>
      </c>
      <c r="AP16">
        <v>3186.91</v>
      </c>
      <c r="AQ16" t="s">
        <v>36</v>
      </c>
      <c r="AR16" s="33">
        <f>AVERAGE(AR14:AR15)</f>
        <v>1.6100292765948206E-2</v>
      </c>
      <c r="AS16">
        <v>1986</v>
      </c>
      <c r="AT16">
        <v>3186.91</v>
      </c>
      <c r="AU16" t="s">
        <v>36</v>
      </c>
      <c r="AV16" s="33">
        <f>AVERAGE(AV14:AV15)</f>
        <v>1.5418143288053516E-2</v>
      </c>
      <c r="AW16">
        <v>1986</v>
      </c>
      <c r="AX16">
        <v>3186.91</v>
      </c>
      <c r="AY16" t="s">
        <v>36</v>
      </c>
      <c r="AZ16" s="33">
        <f>AVERAGE(AZ14:AZ15)</f>
        <v>1.5987972645439982E-2</v>
      </c>
      <c r="BA16">
        <v>1986</v>
      </c>
      <c r="BB16">
        <v>3186.91</v>
      </c>
      <c r="BC16" t="s">
        <v>36</v>
      </c>
      <c r="BD16" s="33">
        <f>AVERAGE(BD14:BD15)</f>
        <v>1.5658714340115648E-2</v>
      </c>
      <c r="BE16">
        <v>1986</v>
      </c>
      <c r="BF16">
        <v>3186.91</v>
      </c>
      <c r="BG16" t="s">
        <v>36</v>
      </c>
      <c r="BH16" s="33">
        <f>AVERAGE(BH14:BH15)</f>
        <v>1.5810657125907006E-2</v>
      </c>
      <c r="BI16">
        <v>1986</v>
      </c>
      <c r="BJ16">
        <v>3186.91</v>
      </c>
      <c r="BK16" t="s">
        <v>36</v>
      </c>
      <c r="BL16" s="33">
        <f>AVERAGE(BL14:BL15)</f>
        <v>1.5747079446771776E-2</v>
      </c>
      <c r="BM16">
        <v>1986</v>
      </c>
      <c r="BN16">
        <v>3186.91</v>
      </c>
      <c r="BO16" t="s">
        <v>36</v>
      </c>
      <c r="BP16" s="33">
        <f>AVERAGE(BP14:BP15)</f>
        <v>1.6110277767735527E-2</v>
      </c>
      <c r="BQ16">
        <v>1984</v>
      </c>
      <c r="BR16">
        <v>2162.86</v>
      </c>
      <c r="BS16" t="s">
        <v>36</v>
      </c>
      <c r="BT16" s="33">
        <f>AVERAGE(BT14:BT15)</f>
        <v>1.601167926324833E-2</v>
      </c>
      <c r="BU16">
        <v>1984</v>
      </c>
      <c r="BV16">
        <v>2162.86</v>
      </c>
      <c r="BW16" t="s">
        <v>36</v>
      </c>
      <c r="BX16" s="33">
        <f>AVERAGE(BX14:BX15)</f>
        <v>1.608877244010443E-2</v>
      </c>
      <c r="BY16">
        <v>1984</v>
      </c>
      <c r="BZ16">
        <v>2162.86</v>
      </c>
      <c r="CA16" t="s">
        <v>36</v>
      </c>
      <c r="CB16" s="33">
        <f>AVERAGE(CB14:CB15)</f>
        <v>1.6334144463272353E-2</v>
      </c>
      <c r="CC16">
        <v>1984</v>
      </c>
      <c r="CD16">
        <v>2162.86</v>
      </c>
      <c r="CE16" t="s">
        <v>36</v>
      </c>
      <c r="CF16" s="33">
        <f>AVERAGE(CF14:CF15)</f>
        <v>1.6450344256316356E-2</v>
      </c>
      <c r="CG16">
        <v>1984</v>
      </c>
      <c r="CH16">
        <v>2162.86</v>
      </c>
      <c r="CI16" t="s">
        <v>36</v>
      </c>
      <c r="CJ16" s="33">
        <f>AVERAGE(CJ14:CJ15)</f>
        <v>1.6328123343949112E-2</v>
      </c>
      <c r="CK16">
        <v>1984</v>
      </c>
      <c r="CL16">
        <v>2162.86</v>
      </c>
      <c r="CM16" t="s">
        <v>36</v>
      </c>
      <c r="CN16" s="33">
        <f>AVERAGE(CN14:CN15)</f>
        <v>1.6314699184813118E-2</v>
      </c>
      <c r="CO16">
        <v>1984</v>
      </c>
      <c r="CP16">
        <v>2162.86</v>
      </c>
    </row>
    <row r="17" spans="1:94">
      <c r="B17">
        <v>3.9851490086128566E-2</v>
      </c>
      <c r="C17" s="31">
        <v>0.5797598091172419</v>
      </c>
      <c r="D17">
        <v>26.212239124698019</v>
      </c>
      <c r="E17">
        <v>1986</v>
      </c>
      <c r="F17">
        <v>3186.91</v>
      </c>
      <c r="G17" t="s">
        <v>37</v>
      </c>
      <c r="H17">
        <f>TINV(0.3173,H5)</f>
        <v>1.0256556346040997</v>
      </c>
      <c r="I17">
        <v>1987</v>
      </c>
      <c r="J17">
        <v>3186.91</v>
      </c>
      <c r="K17" t="s">
        <v>37</v>
      </c>
      <c r="L17">
        <f>TINV(0.3173,L5)</f>
        <v>1.0270403026558601</v>
      </c>
      <c r="M17">
        <v>1987</v>
      </c>
      <c r="N17">
        <v>3186.91</v>
      </c>
      <c r="O17" t="s">
        <v>37</v>
      </c>
      <c r="P17">
        <f>TINV(0.3173,P5)</f>
        <v>1.0270403026558601</v>
      </c>
      <c r="Q17">
        <v>1987</v>
      </c>
      <c r="R17">
        <v>3186.91</v>
      </c>
      <c r="S17" t="s">
        <v>37</v>
      </c>
      <c r="T17">
        <f>TINV(0.3173,T5)</f>
        <v>1.0270403026558601</v>
      </c>
      <c r="U17">
        <v>1987</v>
      </c>
      <c r="V17">
        <v>3186.91</v>
      </c>
      <c r="W17" t="s">
        <v>37</v>
      </c>
      <c r="X17">
        <f>TINV(0.3173,X5)</f>
        <v>1.0270403026558601</v>
      </c>
      <c r="Y17">
        <v>1987</v>
      </c>
      <c r="Z17">
        <v>3186.91</v>
      </c>
      <c r="AA17" t="s">
        <v>37</v>
      </c>
      <c r="AB17">
        <f>TINV(0.3173,AB5)</f>
        <v>1.0270403026558601</v>
      </c>
      <c r="AC17">
        <v>1987</v>
      </c>
      <c r="AD17">
        <v>3186.91</v>
      </c>
      <c r="AE17" t="s">
        <v>37</v>
      </c>
      <c r="AF17">
        <f>TINV(0.3173,AF5)</f>
        <v>1.0270403026558601</v>
      </c>
      <c r="AG17">
        <v>1987</v>
      </c>
      <c r="AH17">
        <v>3186.91</v>
      </c>
      <c r="AI17" t="s">
        <v>37</v>
      </c>
      <c r="AJ17">
        <f>TINV(0.3173,AJ5)</f>
        <v>1.0270403026558601</v>
      </c>
      <c r="AK17">
        <v>1987</v>
      </c>
      <c r="AL17">
        <v>3186.91</v>
      </c>
      <c r="AM17" t="s">
        <v>37</v>
      </c>
      <c r="AN17">
        <f>TINV(0.3173,AN5)</f>
        <v>1.0270403026558601</v>
      </c>
      <c r="AO17">
        <v>1987</v>
      </c>
      <c r="AP17">
        <v>3186.91</v>
      </c>
      <c r="AQ17" t="s">
        <v>37</v>
      </c>
      <c r="AR17">
        <f>TINV(0.3173,AR5)</f>
        <v>1.0270403026558601</v>
      </c>
      <c r="AS17">
        <v>1987</v>
      </c>
      <c r="AT17">
        <v>3186.91</v>
      </c>
      <c r="AU17" t="s">
        <v>37</v>
      </c>
      <c r="AV17">
        <f>TINV(0.3173,AV5)</f>
        <v>1.0270403026558601</v>
      </c>
      <c r="AW17">
        <v>1987</v>
      </c>
      <c r="AX17">
        <v>3186.91</v>
      </c>
      <c r="AY17" t="s">
        <v>37</v>
      </c>
      <c r="AZ17">
        <f>TINV(0.3173,AZ5)</f>
        <v>1.0270403026558601</v>
      </c>
      <c r="BA17">
        <v>1987</v>
      </c>
      <c r="BB17">
        <v>3186.91</v>
      </c>
      <c r="BC17" t="s">
        <v>37</v>
      </c>
      <c r="BD17">
        <f>TINV(0.3173,BD5)</f>
        <v>1.0270403026558601</v>
      </c>
      <c r="BE17">
        <v>1987</v>
      </c>
      <c r="BF17">
        <v>3186.91</v>
      </c>
      <c r="BG17" t="s">
        <v>37</v>
      </c>
      <c r="BH17">
        <f>TINV(0.3173,BH5)</f>
        <v>1.0270403026558601</v>
      </c>
      <c r="BI17">
        <v>1987</v>
      </c>
      <c r="BJ17">
        <v>3186.91</v>
      </c>
      <c r="BK17" t="s">
        <v>37</v>
      </c>
      <c r="BL17">
        <f>TINV(0.3173,BL5)</f>
        <v>1.0270403026558601</v>
      </c>
      <c r="BM17">
        <v>1987</v>
      </c>
      <c r="BN17">
        <v>3186.91</v>
      </c>
      <c r="BO17" t="s">
        <v>37</v>
      </c>
      <c r="BP17">
        <f>TINV(0.3173,BP5)</f>
        <v>1.0270403026558601</v>
      </c>
      <c r="BQ17">
        <v>1987</v>
      </c>
      <c r="BR17">
        <v>3186.91</v>
      </c>
      <c r="BS17" t="s">
        <v>37</v>
      </c>
      <c r="BT17">
        <f>TINV(0.3173,BT5)</f>
        <v>1.0270403026558601</v>
      </c>
      <c r="BU17">
        <v>1986</v>
      </c>
      <c r="BV17">
        <v>3186.91</v>
      </c>
      <c r="BW17" t="s">
        <v>37</v>
      </c>
      <c r="BX17">
        <f>TINV(0.3173,BX5)</f>
        <v>1.0270403026558601</v>
      </c>
      <c r="BY17">
        <v>1986</v>
      </c>
      <c r="BZ17">
        <v>3186.91</v>
      </c>
      <c r="CA17" t="s">
        <v>37</v>
      </c>
      <c r="CB17">
        <f>TINV(0.3173,CB5)</f>
        <v>1.0270403026558601</v>
      </c>
      <c r="CC17">
        <v>1986</v>
      </c>
      <c r="CD17">
        <v>3186.91</v>
      </c>
      <c r="CE17" t="s">
        <v>37</v>
      </c>
      <c r="CF17">
        <f>TINV(0.3173,CF5)</f>
        <v>1.0270403026558601</v>
      </c>
      <c r="CG17">
        <v>1986</v>
      </c>
      <c r="CH17">
        <v>3186.91</v>
      </c>
      <c r="CI17" t="s">
        <v>37</v>
      </c>
      <c r="CJ17">
        <f>TINV(0.3173,CJ5)</f>
        <v>1.0270403026558601</v>
      </c>
      <c r="CK17">
        <v>1986</v>
      </c>
      <c r="CL17">
        <v>3186.91</v>
      </c>
      <c r="CM17" t="s">
        <v>37</v>
      </c>
      <c r="CN17">
        <f>TINV(0.3173,CN5)</f>
        <v>1.0270403026558601</v>
      </c>
      <c r="CO17">
        <v>1986</v>
      </c>
      <c r="CP17">
        <v>3186.91</v>
      </c>
    </row>
    <row r="18" spans="1:94">
      <c r="B18">
        <v>3.9860172142323749E-2</v>
      </c>
      <c r="C18" s="31">
        <v>0.57751998734840715</v>
      </c>
      <c r="D18">
        <v>25.972541732213859</v>
      </c>
      <c r="E18">
        <v>1987</v>
      </c>
      <c r="F18">
        <v>3186.91</v>
      </c>
      <c r="G18" t="s">
        <v>38</v>
      </c>
      <c r="H18">
        <f>H17*G3</f>
        <v>7.8059690897975794E-3</v>
      </c>
      <c r="I18">
        <v>1990</v>
      </c>
      <c r="J18">
        <v>2939.1</v>
      </c>
      <c r="K18" t="s">
        <v>38</v>
      </c>
      <c r="L18">
        <f>L17*K3</f>
        <v>7.5018790934087759E-3</v>
      </c>
      <c r="M18">
        <v>1990</v>
      </c>
      <c r="N18">
        <v>2939.1</v>
      </c>
      <c r="O18" t="s">
        <v>38</v>
      </c>
      <c r="P18">
        <f>P17*O3</f>
        <v>7.8127699964764211E-3</v>
      </c>
      <c r="Q18">
        <v>1990</v>
      </c>
      <c r="R18">
        <v>2939.1</v>
      </c>
      <c r="S18" t="s">
        <v>38</v>
      </c>
      <c r="T18">
        <f>T17*S3</f>
        <v>8.0857106017728029E-3</v>
      </c>
      <c r="U18">
        <v>1990</v>
      </c>
      <c r="V18">
        <v>2939.1</v>
      </c>
      <c r="W18" t="s">
        <v>38</v>
      </c>
      <c r="X18">
        <f>X17*W3</f>
        <v>8.0915903429741309E-3</v>
      </c>
      <c r="Y18">
        <v>1990</v>
      </c>
      <c r="Z18">
        <v>2939.1</v>
      </c>
      <c r="AA18" t="s">
        <v>38</v>
      </c>
      <c r="AB18">
        <f>AB17*AA3</f>
        <v>7.9088490254373128E-3</v>
      </c>
      <c r="AC18">
        <v>1990</v>
      </c>
      <c r="AD18">
        <v>2939.1</v>
      </c>
      <c r="AE18" t="s">
        <v>38</v>
      </c>
      <c r="AF18">
        <f>AF17*AE3</f>
        <v>7.9949865850412419E-3</v>
      </c>
      <c r="AG18">
        <v>1990</v>
      </c>
      <c r="AH18">
        <v>2939.1</v>
      </c>
      <c r="AI18" t="s">
        <v>38</v>
      </c>
      <c r="AJ18">
        <f>AJ17*AI3</f>
        <v>7.8945616696829007E-3</v>
      </c>
      <c r="AK18">
        <v>1990</v>
      </c>
      <c r="AL18">
        <v>2939.1</v>
      </c>
      <c r="AM18" t="s">
        <v>38</v>
      </c>
      <c r="AN18">
        <f>AN17*AM3</f>
        <v>7.9269293037033568E-3</v>
      </c>
      <c r="AO18">
        <v>1990</v>
      </c>
      <c r="AP18">
        <v>2939.1</v>
      </c>
      <c r="AQ18" t="s">
        <v>38</v>
      </c>
      <c r="AR18">
        <f>AR17*AQ3</f>
        <v>8.0437760074132062E-3</v>
      </c>
      <c r="AS18">
        <v>1990</v>
      </c>
      <c r="AT18">
        <v>2939.1</v>
      </c>
      <c r="AU18" t="s">
        <v>38</v>
      </c>
      <c r="AV18">
        <f>AV17*AU3</f>
        <v>7.6988278283191139E-3</v>
      </c>
      <c r="AW18">
        <v>1990</v>
      </c>
      <c r="AX18">
        <v>2939.1</v>
      </c>
      <c r="AY18" t="s">
        <v>38</v>
      </c>
      <c r="AZ18">
        <f>AZ17*AY3</f>
        <v>7.987032654224133E-3</v>
      </c>
      <c r="BA18">
        <v>1990</v>
      </c>
      <c r="BB18">
        <v>2939.1</v>
      </c>
      <c r="BC18" t="s">
        <v>38</v>
      </c>
      <c r="BD18">
        <f>BD17*BC3</f>
        <v>7.8215350389533572E-3</v>
      </c>
      <c r="BE18">
        <v>1990</v>
      </c>
      <c r="BF18">
        <v>2939.1</v>
      </c>
      <c r="BG18" t="s">
        <v>38</v>
      </c>
      <c r="BH18">
        <f>BH17*BG3</f>
        <v>7.8959724233443902E-3</v>
      </c>
      <c r="BI18">
        <v>1990</v>
      </c>
      <c r="BJ18">
        <v>2939.1</v>
      </c>
      <c r="BK18" t="s">
        <v>38</v>
      </c>
      <c r="BL18">
        <f>BL17*BK3</f>
        <v>7.862937469692622E-3</v>
      </c>
      <c r="BM18">
        <v>1990</v>
      </c>
      <c r="BN18">
        <v>2939.1</v>
      </c>
      <c r="BO18" t="s">
        <v>38</v>
      </c>
      <c r="BP18">
        <f>BP17*BO3</f>
        <v>8.0483773651952514E-3</v>
      </c>
      <c r="BQ18">
        <v>1990</v>
      </c>
      <c r="BR18">
        <v>2939.1</v>
      </c>
      <c r="BS18" t="s">
        <v>38</v>
      </c>
      <c r="BT18">
        <f>BT17*BS3</f>
        <v>7.9942916901085317E-3</v>
      </c>
      <c r="BU18">
        <v>1990</v>
      </c>
      <c r="BV18">
        <v>2939.1</v>
      </c>
      <c r="BW18" t="s">
        <v>38</v>
      </c>
      <c r="BX18">
        <f>BX17*BW3</f>
        <v>8.0328457932078174E-3</v>
      </c>
      <c r="BY18">
        <v>1987</v>
      </c>
      <c r="BZ18">
        <v>3186.91</v>
      </c>
      <c r="CA18" t="s">
        <v>38</v>
      </c>
      <c r="CB18">
        <f>CB17*CA3</f>
        <v>8.1587951636094593E-3</v>
      </c>
      <c r="CC18">
        <v>1987</v>
      </c>
      <c r="CD18">
        <v>3186.91</v>
      </c>
      <c r="CE18" t="s">
        <v>38</v>
      </c>
      <c r="CF18">
        <f>CF17*CE3</f>
        <v>8.2329335481635714E-3</v>
      </c>
      <c r="CG18">
        <v>1987</v>
      </c>
      <c r="CH18">
        <v>3186.91</v>
      </c>
      <c r="CI18" t="s">
        <v>38</v>
      </c>
      <c r="CJ18">
        <f>CJ17*CI3</f>
        <v>8.1808611659404569E-3</v>
      </c>
      <c r="CK18">
        <v>1987</v>
      </c>
      <c r="CL18">
        <v>3186.91</v>
      </c>
      <c r="CM18" t="s">
        <v>38</v>
      </c>
      <c r="CN18">
        <f>CN17*CM3</f>
        <v>8.1777878761303165E-3</v>
      </c>
      <c r="CO18">
        <v>1987</v>
      </c>
      <c r="CP18">
        <v>3186.91</v>
      </c>
    </row>
    <row r="19" spans="1:94">
      <c r="B19">
        <v>4.0284465444989391E-2</v>
      </c>
      <c r="C19" s="31">
        <v>0.57509318387655128</v>
      </c>
      <c r="D19">
        <v>25.715686543564189</v>
      </c>
      <c r="E19">
        <v>1990</v>
      </c>
      <c r="F19">
        <v>2939.1</v>
      </c>
      <c r="G19" t="s">
        <v>39</v>
      </c>
      <c r="H19">
        <f>G2+H18</f>
        <v>1.0490634816532838</v>
      </c>
      <c r="I19">
        <v>1996</v>
      </c>
      <c r="J19">
        <v>2525.1</v>
      </c>
      <c r="K19" t="s">
        <v>39</v>
      </c>
      <c r="L19">
        <f>K2+L18</f>
        <v>1.0408478882603796</v>
      </c>
      <c r="M19">
        <v>1996</v>
      </c>
      <c r="N19">
        <v>2525.1</v>
      </c>
      <c r="O19" t="s">
        <v>39</v>
      </c>
      <c r="P19">
        <f>O2+P18</f>
        <v>1.0432053399443255</v>
      </c>
      <c r="Q19">
        <v>1996</v>
      </c>
      <c r="R19">
        <v>2525.1</v>
      </c>
      <c r="S19" t="s">
        <v>39</v>
      </c>
      <c r="T19">
        <f>S2+T18</f>
        <v>1.0516421648679668</v>
      </c>
      <c r="U19">
        <v>1996</v>
      </c>
      <c r="V19">
        <v>2525.1</v>
      </c>
      <c r="W19" t="s">
        <v>39</v>
      </c>
      <c r="X19">
        <f>W2+X18</f>
        <v>1.0509772936987496</v>
      </c>
      <c r="Y19">
        <v>1996</v>
      </c>
      <c r="Z19">
        <v>2525.1</v>
      </c>
      <c r="AA19" t="s">
        <v>39</v>
      </c>
      <c r="AB19">
        <f>AA2+AB18</f>
        <v>1.0510151880796252</v>
      </c>
      <c r="AC19">
        <v>1996</v>
      </c>
      <c r="AD19">
        <v>2525.1</v>
      </c>
      <c r="AE19" t="s">
        <v>39</v>
      </c>
      <c r="AF19">
        <f>AE2+AF18</f>
        <v>1.0481665946205205</v>
      </c>
      <c r="AG19">
        <v>1996</v>
      </c>
      <c r="AH19">
        <v>2525.1</v>
      </c>
      <c r="AI19" t="s">
        <v>39</v>
      </c>
      <c r="AJ19">
        <f>AI2+AJ18</f>
        <v>1.0501859533172719</v>
      </c>
      <c r="AK19">
        <v>1996</v>
      </c>
      <c r="AL19">
        <v>2525.1</v>
      </c>
      <c r="AM19" t="s">
        <v>39</v>
      </c>
      <c r="AN19">
        <f>AM2+AN18</f>
        <v>1.0498183422185126</v>
      </c>
      <c r="AO19">
        <v>1996</v>
      </c>
      <c r="AP19">
        <v>2525.1</v>
      </c>
      <c r="AQ19" t="s">
        <v>39</v>
      </c>
      <c r="AR19">
        <f>AQ2+AR18</f>
        <v>1.0493795318907779</v>
      </c>
      <c r="AS19">
        <v>1996</v>
      </c>
      <c r="AT19">
        <v>2525.1</v>
      </c>
      <c r="AU19" t="s">
        <v>39</v>
      </c>
      <c r="AV19">
        <f>AU2+AV18</f>
        <v>1.0484670023458813</v>
      </c>
      <c r="AW19">
        <v>1996</v>
      </c>
      <c r="AX19">
        <v>2525.1</v>
      </c>
      <c r="AY19" t="s">
        <v>39</v>
      </c>
      <c r="AZ19">
        <f>AY2+AZ18</f>
        <v>1.0492397012213428</v>
      </c>
      <c r="BA19">
        <v>1996</v>
      </c>
      <c r="BB19">
        <v>2525.1</v>
      </c>
      <c r="BC19" t="s">
        <v>39</v>
      </c>
      <c r="BD19">
        <f>BC2+BD18</f>
        <v>1.0489359257136111</v>
      </c>
      <c r="BE19">
        <v>1996</v>
      </c>
      <c r="BF19">
        <v>2525.1</v>
      </c>
      <c r="BG19" t="s">
        <v>39</v>
      </c>
      <c r="BH19">
        <f>BG2+BH18</f>
        <v>1.0488198004190086</v>
      </c>
      <c r="BI19">
        <v>1996</v>
      </c>
      <c r="BJ19">
        <v>2525.1</v>
      </c>
      <c r="BK19" t="s">
        <v>39</v>
      </c>
      <c r="BL19">
        <f>BK2+BL18</f>
        <v>1.048616151552028</v>
      </c>
      <c r="BM19">
        <v>1996</v>
      </c>
      <c r="BN19">
        <v>2525.1</v>
      </c>
      <c r="BO19" t="s">
        <v>39</v>
      </c>
      <c r="BP19">
        <f>BO2+BP18</f>
        <v>1.0493341505655496</v>
      </c>
      <c r="BQ19">
        <v>1996</v>
      </c>
      <c r="BR19">
        <v>2525.1</v>
      </c>
      <c r="BS19" t="s">
        <v>39</v>
      </c>
      <c r="BT19">
        <f>BS2+BT18</f>
        <v>1.0486505066411387</v>
      </c>
      <c r="BU19">
        <v>1996</v>
      </c>
      <c r="BV19">
        <v>2525.1</v>
      </c>
      <c r="BW19" t="s">
        <v>39</v>
      </c>
      <c r="BX19">
        <f>BW2+BX18</f>
        <v>1.0486980958191976</v>
      </c>
      <c r="BY19">
        <v>1996</v>
      </c>
      <c r="BZ19">
        <v>2525.1</v>
      </c>
      <c r="CA19" t="s">
        <v>39</v>
      </c>
      <c r="CB19">
        <f>CA2+CB18</f>
        <v>1.0492656861715322</v>
      </c>
      <c r="CC19">
        <v>1990</v>
      </c>
      <c r="CD19">
        <v>2939.1</v>
      </c>
      <c r="CE19" t="s">
        <v>39</v>
      </c>
      <c r="CF19">
        <f>CE2+CF18</f>
        <v>1.0513807519775056</v>
      </c>
      <c r="CG19">
        <v>1990</v>
      </c>
      <c r="CH19">
        <v>2939.1</v>
      </c>
      <c r="CI19" t="s">
        <v>39</v>
      </c>
      <c r="CJ19">
        <f>CI2+CJ18</f>
        <v>1.0524883807092709</v>
      </c>
      <c r="CK19">
        <v>1990</v>
      </c>
      <c r="CL19">
        <v>2939.1</v>
      </c>
      <c r="CM19" t="s">
        <v>39</v>
      </c>
      <c r="CN19">
        <f>CM2+CN18</f>
        <v>1.0529518022543005</v>
      </c>
      <c r="CO19">
        <v>1990</v>
      </c>
      <c r="CP19">
        <v>2939.1</v>
      </c>
    </row>
    <row r="20" spans="1:94">
      <c r="B20">
        <v>4.2242890261780998E-2</v>
      </c>
      <c r="C20" s="31">
        <v>0.59375508363813656</v>
      </c>
      <c r="D20">
        <v>27.769816026634814</v>
      </c>
      <c r="E20">
        <v>1996</v>
      </c>
      <c r="F20">
        <v>2525.1</v>
      </c>
      <c r="G20" t="s">
        <v>40</v>
      </c>
      <c r="H20">
        <f>G2-H18</f>
        <v>1.0334515434736886</v>
      </c>
      <c r="I20">
        <v>1998</v>
      </c>
      <c r="J20">
        <v>2370.9</v>
      </c>
      <c r="K20" t="s">
        <v>40</v>
      </c>
      <c r="L20">
        <f>K2-L18</f>
        <v>1.0258441300735621</v>
      </c>
      <c r="M20">
        <v>1998</v>
      </c>
      <c r="N20">
        <v>2370.9</v>
      </c>
      <c r="O20" t="s">
        <v>40</v>
      </c>
      <c r="P20">
        <f>O2-P18</f>
        <v>1.0275797999513725</v>
      </c>
      <c r="Q20">
        <v>1998</v>
      </c>
      <c r="R20">
        <v>2370.9</v>
      </c>
      <c r="S20" t="s">
        <v>40</v>
      </c>
      <c r="T20">
        <f>S2-T18</f>
        <v>1.035470743664421</v>
      </c>
      <c r="U20">
        <v>1998</v>
      </c>
      <c r="V20">
        <v>2370.9</v>
      </c>
      <c r="W20" t="s">
        <v>40</v>
      </c>
      <c r="X20">
        <f>W2-X18</f>
        <v>1.0347941130128013</v>
      </c>
      <c r="Y20">
        <v>1998</v>
      </c>
      <c r="Z20">
        <v>2370.9</v>
      </c>
      <c r="AA20" t="s">
        <v>40</v>
      </c>
      <c r="AB20">
        <f>AA2-AB18</f>
        <v>1.0351974900287506</v>
      </c>
      <c r="AC20">
        <v>1998</v>
      </c>
      <c r="AD20">
        <v>2370.9</v>
      </c>
      <c r="AE20" t="s">
        <v>40</v>
      </c>
      <c r="AF20">
        <f>AE2-AF18</f>
        <v>1.032176621450438</v>
      </c>
      <c r="AG20">
        <v>1998</v>
      </c>
      <c r="AH20">
        <v>2370.9</v>
      </c>
      <c r="AI20" t="s">
        <v>40</v>
      </c>
      <c r="AJ20">
        <f>AI2-AJ18</f>
        <v>1.0343968299779063</v>
      </c>
      <c r="AK20">
        <v>1998</v>
      </c>
      <c r="AL20">
        <v>2370.9</v>
      </c>
      <c r="AM20" t="s">
        <v>40</v>
      </c>
      <c r="AN20">
        <f>AM2-AN18</f>
        <v>1.0339644836111057</v>
      </c>
      <c r="AO20">
        <v>1998</v>
      </c>
      <c r="AP20">
        <v>2370.9</v>
      </c>
      <c r="AQ20" t="s">
        <v>40</v>
      </c>
      <c r="AR20">
        <f>AQ2-AR18</f>
        <v>1.0332919798759514</v>
      </c>
      <c r="AS20">
        <v>1998</v>
      </c>
      <c r="AT20">
        <v>2370.9</v>
      </c>
      <c r="AU20" t="s">
        <v>40</v>
      </c>
      <c r="AV20">
        <f>AU2-AV18</f>
        <v>1.0330693466892429</v>
      </c>
      <c r="AW20">
        <v>1998</v>
      </c>
      <c r="AX20">
        <v>2370.9</v>
      </c>
      <c r="AY20" t="s">
        <v>40</v>
      </c>
      <c r="AZ20">
        <f>AY2-AZ18</f>
        <v>1.0332656359128944</v>
      </c>
      <c r="BA20">
        <v>1998</v>
      </c>
      <c r="BB20">
        <v>2370.9</v>
      </c>
      <c r="BC20" t="s">
        <v>40</v>
      </c>
      <c r="BD20">
        <f>BC2-BD18</f>
        <v>1.0332928556357042</v>
      </c>
      <c r="BE20">
        <v>1998</v>
      </c>
      <c r="BF20">
        <v>2370.9</v>
      </c>
      <c r="BG20" t="s">
        <v>40</v>
      </c>
      <c r="BH20">
        <f>BG2-BH18</f>
        <v>1.0330278555723196</v>
      </c>
      <c r="BI20">
        <v>1998</v>
      </c>
      <c r="BJ20">
        <v>2370.9</v>
      </c>
      <c r="BK20" t="s">
        <v>40</v>
      </c>
      <c r="BL20">
        <f>BK2-BL18</f>
        <v>1.0328902766126429</v>
      </c>
      <c r="BM20">
        <v>1998</v>
      </c>
      <c r="BN20">
        <v>2370.9</v>
      </c>
      <c r="BO20" t="s">
        <v>40</v>
      </c>
      <c r="BP20">
        <f>BO2-BP18</f>
        <v>1.0332373958351593</v>
      </c>
      <c r="BQ20">
        <v>1998</v>
      </c>
      <c r="BR20">
        <v>2370.9</v>
      </c>
      <c r="BS20" t="s">
        <v>40</v>
      </c>
      <c r="BT20">
        <f>BS2-BT18</f>
        <v>1.0326619232609215</v>
      </c>
      <c r="BU20">
        <v>1998</v>
      </c>
      <c r="BV20">
        <v>2370.9</v>
      </c>
      <c r="BW20" t="s">
        <v>40</v>
      </c>
      <c r="BX20">
        <f>BW2-BX18</f>
        <v>1.0326324042327821</v>
      </c>
      <c r="BY20">
        <v>1998</v>
      </c>
      <c r="BZ20">
        <v>2370.9</v>
      </c>
      <c r="CA20" t="s">
        <v>40</v>
      </c>
      <c r="CB20">
        <f>CA2-CB18</f>
        <v>1.0329480958443131</v>
      </c>
      <c r="CC20">
        <v>1998</v>
      </c>
      <c r="CD20">
        <v>2370.9</v>
      </c>
      <c r="CE20" t="s">
        <v>40</v>
      </c>
      <c r="CF20">
        <f>CE2-CF18</f>
        <v>1.0349148848811782</v>
      </c>
      <c r="CG20">
        <v>1996</v>
      </c>
      <c r="CH20">
        <v>2525.1</v>
      </c>
      <c r="CI20" t="s">
        <v>40</v>
      </c>
      <c r="CJ20">
        <f>CI2-CJ18</f>
        <v>1.03612665837739</v>
      </c>
      <c r="CK20">
        <v>1996</v>
      </c>
      <c r="CL20">
        <v>2525.1</v>
      </c>
      <c r="CM20" t="s">
        <v>40</v>
      </c>
      <c r="CN20">
        <f>CM2-CN18</f>
        <v>1.0365962265020401</v>
      </c>
      <c r="CO20">
        <v>1996</v>
      </c>
      <c r="CP20">
        <v>2525.1</v>
      </c>
    </row>
    <row r="21" spans="1:94">
      <c r="B21">
        <v>4.3354005036027092E-2</v>
      </c>
      <c r="C21" s="31">
        <v>0.60924189974826815</v>
      </c>
      <c r="D21">
        <v>29.62343221486627</v>
      </c>
      <c r="E21">
        <v>1998</v>
      </c>
      <c r="F21">
        <v>2370.9</v>
      </c>
      <c r="G21" t="s">
        <v>31</v>
      </c>
      <c r="H21" s="32">
        <f>LN(G2)</f>
        <v>4.042912941981331E-2</v>
      </c>
      <c r="I21">
        <v>1999</v>
      </c>
      <c r="J21">
        <v>2370.9</v>
      </c>
      <c r="K21" t="s">
        <v>31</v>
      </c>
      <c r="L21" s="32">
        <f>LN(K2)</f>
        <v>3.2802089683530856E-2</v>
      </c>
      <c r="M21">
        <v>1999</v>
      </c>
      <c r="N21">
        <v>2370.9</v>
      </c>
      <c r="O21" t="s">
        <v>31</v>
      </c>
      <c r="P21" s="32">
        <f>LN(O2)</f>
        <v>3.478064943890883E-2</v>
      </c>
      <c r="Q21">
        <v>1999</v>
      </c>
      <c r="R21">
        <v>2370.9</v>
      </c>
      <c r="S21" t="s">
        <v>31</v>
      </c>
      <c r="T21" s="32">
        <f>LN(S2)</f>
        <v>4.2634546949719548E-2</v>
      </c>
      <c r="U21">
        <v>1999</v>
      </c>
      <c r="V21">
        <v>2370.9</v>
      </c>
      <c r="W21" t="s">
        <v>31</v>
      </c>
      <c r="X21" s="32">
        <f>LN(W2)</f>
        <v>4.199158550353186E-2</v>
      </c>
      <c r="Y21">
        <v>1999</v>
      </c>
      <c r="Z21">
        <v>2370.9</v>
      </c>
      <c r="AA21" t="s">
        <v>31</v>
      </c>
      <c r="AB21" s="32">
        <f>LN(AA2)</f>
        <v>4.2203125811212355E-2</v>
      </c>
      <c r="AC21">
        <v>1999</v>
      </c>
      <c r="AD21">
        <v>2370.9</v>
      </c>
      <c r="AE21" t="s">
        <v>31</v>
      </c>
      <c r="AF21" s="32">
        <f>LN(AE2)</f>
        <v>3.938570726742617E-2</v>
      </c>
      <c r="AG21">
        <v>1999</v>
      </c>
      <c r="AH21">
        <v>2370.9</v>
      </c>
      <c r="AI21" t="s">
        <v>31</v>
      </c>
      <c r="AJ21" s="32">
        <f>LN(AI2)</f>
        <v>4.1421550732189477E-2</v>
      </c>
      <c r="AK21">
        <v>1999</v>
      </c>
      <c r="AL21">
        <v>2370.9</v>
      </c>
      <c r="AM21" t="s">
        <v>31</v>
      </c>
      <c r="AN21" s="32">
        <f>LN(AM2)</f>
        <v>4.1037727646407549E-2</v>
      </c>
      <c r="AO21">
        <v>1999</v>
      </c>
      <c r="AP21">
        <v>2370.9</v>
      </c>
      <c r="AQ21" t="s">
        <v>31</v>
      </c>
      <c r="AR21" s="32">
        <f>LN(AQ2)</f>
        <v>4.0504269699099489E-2</v>
      </c>
      <c r="AS21">
        <v>1999</v>
      </c>
      <c r="AT21">
        <v>2370.9</v>
      </c>
      <c r="AU21" t="s">
        <v>31</v>
      </c>
      <c r="AV21" s="32">
        <f>LN(AU2)</f>
        <v>3.9959069844688354E-2</v>
      </c>
      <c r="AW21">
        <v>1999</v>
      </c>
      <c r="AX21">
        <v>2370.9</v>
      </c>
      <c r="AY21" t="s">
        <v>31</v>
      </c>
      <c r="AZ21" s="32">
        <f>LN(AY2)</f>
        <v>4.0424477345205011E-2</v>
      </c>
      <c r="BA21">
        <v>1999</v>
      </c>
      <c r="BB21">
        <v>2370.9</v>
      </c>
      <c r="BC21" t="s">
        <v>31</v>
      </c>
      <c r="BD21" s="32">
        <f>LN(BC2)</f>
        <v>4.0291668970187197E-2</v>
      </c>
      <c r="BE21">
        <v>1999</v>
      </c>
      <c r="BF21">
        <v>2370.9</v>
      </c>
      <c r="BG21" t="s">
        <v>31</v>
      </c>
      <c r="BH21" s="32">
        <f>LN(BG2)</f>
        <v>4.0108615001420607E-2</v>
      </c>
      <c r="BI21">
        <v>1999</v>
      </c>
      <c r="BJ21">
        <v>2370.9</v>
      </c>
      <c r="BK21" t="s">
        <v>31</v>
      </c>
      <c r="BL21" s="32">
        <f>LN(BK2)</f>
        <v>3.9944695324869495E-2</v>
      </c>
      <c r="BM21">
        <v>1999</v>
      </c>
      <c r="BN21">
        <v>2370.9</v>
      </c>
      <c r="BO21" t="s">
        <v>31</v>
      </c>
      <c r="BP21" s="32">
        <f>LN(BO2)</f>
        <v>4.0456269923507183E-2</v>
      </c>
      <c r="BQ21">
        <v>1999</v>
      </c>
      <c r="BR21">
        <v>2370.9</v>
      </c>
      <c r="BS21" t="s">
        <v>31</v>
      </c>
      <c r="BT21" s="32">
        <f>LN(BS2)</f>
        <v>3.9851490086128351E-2</v>
      </c>
      <c r="BU21">
        <v>1999</v>
      </c>
      <c r="BV21">
        <v>2370.9</v>
      </c>
      <c r="BW21" t="s">
        <v>31</v>
      </c>
      <c r="BX21" s="32">
        <f>LN(BW2)</f>
        <v>3.9860172142323749E-2</v>
      </c>
      <c r="BY21">
        <v>1999</v>
      </c>
      <c r="BZ21">
        <v>2370.9</v>
      </c>
      <c r="CA21" t="s">
        <v>31</v>
      </c>
      <c r="CB21" s="32">
        <f>LN(CA2)</f>
        <v>4.0284465444989391E-2</v>
      </c>
      <c r="CC21">
        <v>1999</v>
      </c>
      <c r="CD21">
        <v>2370.9</v>
      </c>
      <c r="CE21" t="s">
        <v>31</v>
      </c>
      <c r="CF21" s="32">
        <f>LN(CE2)</f>
        <v>4.2242890261780998E-2</v>
      </c>
      <c r="CG21">
        <v>1999</v>
      </c>
      <c r="CH21">
        <v>2370.9</v>
      </c>
      <c r="CI21" t="s">
        <v>31</v>
      </c>
      <c r="CJ21" s="32">
        <f>LN(CI2)</f>
        <v>4.3354005036027092E-2</v>
      </c>
      <c r="CK21">
        <v>1998</v>
      </c>
      <c r="CL21">
        <v>2370.9</v>
      </c>
      <c r="CM21" t="s">
        <v>31</v>
      </c>
      <c r="CN21" s="32">
        <f>LN(CM2)</f>
        <v>4.3800607846897627E-2</v>
      </c>
      <c r="CO21">
        <v>1998</v>
      </c>
      <c r="CP21">
        <v>2370.9</v>
      </c>
    </row>
    <row r="22" spans="1:94">
      <c r="B22">
        <v>4.3800607846897627E-2</v>
      </c>
      <c r="C22" s="31">
        <v>0.61428859103092104</v>
      </c>
      <c r="D22">
        <v>30.259626648801461</v>
      </c>
      <c r="E22">
        <v>1999</v>
      </c>
      <c r="F22">
        <v>2370.9</v>
      </c>
      <c r="G22" t="s">
        <v>41</v>
      </c>
      <c r="H22" s="32">
        <f>LN(H19)</f>
        <v>4.7897843935153672E-2</v>
      </c>
      <c r="I22">
        <v>2002</v>
      </c>
      <c r="J22">
        <v>4029.78</v>
      </c>
      <c r="K22" t="s">
        <v>41</v>
      </c>
      <c r="L22" s="32">
        <f>LN(L19)</f>
        <v>4.0035658168809989E-2</v>
      </c>
      <c r="M22">
        <v>2002</v>
      </c>
      <c r="N22">
        <v>4029.78</v>
      </c>
      <c r="O22" t="s">
        <v>41</v>
      </c>
      <c r="P22" s="32">
        <f>LN(P19)</f>
        <v>4.2298030988812109E-2</v>
      </c>
      <c r="Q22">
        <v>2002</v>
      </c>
      <c r="R22">
        <v>4029.78</v>
      </c>
      <c r="S22" t="s">
        <v>41</v>
      </c>
      <c r="T22" s="32">
        <f>LN(T19)</f>
        <v>5.0352908988337892E-2</v>
      </c>
      <c r="U22">
        <v>2002</v>
      </c>
      <c r="V22">
        <v>4029.78</v>
      </c>
      <c r="W22" t="s">
        <v>41</v>
      </c>
      <c r="X22" s="32">
        <f>LN(X19)</f>
        <v>4.9720487188312859E-2</v>
      </c>
      <c r="Y22">
        <v>2002</v>
      </c>
      <c r="Z22">
        <v>4029.78</v>
      </c>
      <c r="AA22" t="s">
        <v>41</v>
      </c>
      <c r="AB22" s="32">
        <f>LN(AB19)</f>
        <v>4.9756542865208232E-2</v>
      </c>
      <c r="AC22">
        <v>2002</v>
      </c>
      <c r="AD22">
        <v>4029.78</v>
      </c>
      <c r="AE22" t="s">
        <v>41</v>
      </c>
      <c r="AF22" s="32">
        <f>LN(AF19)</f>
        <v>4.7042537597917496E-2</v>
      </c>
      <c r="AG22">
        <v>2002</v>
      </c>
      <c r="AH22">
        <v>4029.78</v>
      </c>
      <c r="AI22" t="s">
        <v>41</v>
      </c>
      <c r="AJ22" s="32">
        <f>LN(AJ19)</f>
        <v>4.8967246886763918E-2</v>
      </c>
      <c r="AK22">
        <v>2002</v>
      </c>
      <c r="AL22">
        <v>4029.78</v>
      </c>
      <c r="AM22" t="s">
        <v>41</v>
      </c>
      <c r="AN22" s="32">
        <f>LN(AN19)</f>
        <v>4.8617141790983108E-2</v>
      </c>
      <c r="AO22">
        <v>2002</v>
      </c>
      <c r="AP22">
        <v>4029.78</v>
      </c>
      <c r="AQ22" t="s">
        <v>41</v>
      </c>
      <c r="AR22" s="32">
        <f>LN(AR19)</f>
        <v>4.819906749742723E-2</v>
      </c>
      <c r="AS22">
        <v>2002</v>
      </c>
      <c r="AT22">
        <v>4029.78</v>
      </c>
      <c r="AU22" t="s">
        <v>41</v>
      </c>
      <c r="AV22" s="32">
        <f>LN(AV19)</f>
        <v>4.7329099568355411E-2</v>
      </c>
      <c r="AW22">
        <v>2002</v>
      </c>
      <c r="AX22">
        <v>4029.78</v>
      </c>
      <c r="AY22" t="s">
        <v>41</v>
      </c>
      <c r="AZ22" s="32">
        <f>LN(AZ19)</f>
        <v>4.8065807811786501E-2</v>
      </c>
      <c r="BA22">
        <v>2002</v>
      </c>
      <c r="BB22">
        <v>4029.78</v>
      </c>
      <c r="BC22" t="s">
        <v>41</v>
      </c>
      <c r="BD22" s="32">
        <f>LN(BD19)</f>
        <v>4.777624624605805E-2</v>
      </c>
      <c r="BE22">
        <v>2002</v>
      </c>
      <c r="BF22">
        <v>4029.78</v>
      </c>
      <c r="BG22" t="s">
        <v>41</v>
      </c>
      <c r="BH22" s="32">
        <f>LN(BH19)</f>
        <v>4.7665532407192568E-2</v>
      </c>
      <c r="BI22">
        <v>2002</v>
      </c>
      <c r="BJ22">
        <v>4029.78</v>
      </c>
      <c r="BK22" t="s">
        <v>41</v>
      </c>
      <c r="BL22" s="32">
        <f>LN(BL19)</f>
        <v>4.7471344005464142E-2</v>
      </c>
      <c r="BM22">
        <v>2002</v>
      </c>
      <c r="BN22">
        <v>4029.78</v>
      </c>
      <c r="BO22" t="s">
        <v>41</v>
      </c>
      <c r="BP22" s="32">
        <f>LN(BP19)</f>
        <v>4.8155820697623343E-2</v>
      </c>
      <c r="BQ22">
        <v>2002</v>
      </c>
      <c r="BR22">
        <v>4029.78</v>
      </c>
      <c r="BS22" t="s">
        <v>41</v>
      </c>
      <c r="BT22" s="32">
        <f>LN(BT19)</f>
        <v>4.7504105780395822E-2</v>
      </c>
      <c r="BU22">
        <v>2002</v>
      </c>
      <c r="BV22">
        <v>4029.78</v>
      </c>
      <c r="BW22" t="s">
        <v>41</v>
      </c>
      <c r="BX22" s="32">
        <f>LN(BX19)</f>
        <v>4.7549486102971918E-2</v>
      </c>
      <c r="BY22">
        <v>2002</v>
      </c>
      <c r="BZ22">
        <v>4029.78</v>
      </c>
      <c r="CA22" t="s">
        <v>41</v>
      </c>
      <c r="CB22" s="32">
        <f>LN(CB19)</f>
        <v>4.8090573009290198E-2</v>
      </c>
      <c r="CC22">
        <v>2002</v>
      </c>
      <c r="CD22">
        <v>4029.78</v>
      </c>
      <c r="CE22" t="s">
        <v>41</v>
      </c>
      <c r="CF22" s="32">
        <f>LN(CF19)</f>
        <v>5.0104302195027497E-2</v>
      </c>
      <c r="CG22">
        <v>2002</v>
      </c>
      <c r="CH22">
        <v>4029.78</v>
      </c>
      <c r="CI22" t="s">
        <v>41</v>
      </c>
      <c r="CJ22" s="32">
        <f>LN(CJ19)</f>
        <v>5.1157246807305476E-2</v>
      </c>
      <c r="CK22">
        <v>2002</v>
      </c>
      <c r="CL22">
        <v>4029.78</v>
      </c>
      <c r="CM22" t="s">
        <v>41</v>
      </c>
      <c r="CN22" s="32">
        <f>LN(CN19)</f>
        <v>5.1597460266004778E-2</v>
      </c>
      <c r="CO22">
        <v>1999</v>
      </c>
      <c r="CP22">
        <v>2370.9</v>
      </c>
    </row>
    <row r="23" spans="1:94">
      <c r="B23">
        <v>4.1370999217527162E-2</v>
      </c>
      <c r="C23" s="31">
        <v>0.55813411045765138</v>
      </c>
      <c r="D23">
        <v>23.999472124174975</v>
      </c>
      <c r="E23">
        <v>2002</v>
      </c>
      <c r="F23">
        <v>4029.78</v>
      </c>
      <c r="G23" t="s">
        <v>42</v>
      </c>
      <c r="H23" s="32">
        <f>LN(H20)</f>
        <v>3.2904213190184585E-2</v>
      </c>
      <c r="K23" t="s">
        <v>42</v>
      </c>
      <c r="L23" s="32">
        <f>LN(L20)</f>
        <v>2.5515815201290013E-2</v>
      </c>
      <c r="O23" t="s">
        <v>42</v>
      </c>
      <c r="P23" s="32">
        <f>LN(P20)</f>
        <v>2.7206328558796452E-2</v>
      </c>
      <c r="S23" t="s">
        <v>42</v>
      </c>
      <c r="T23" s="32">
        <f>LN(T20)</f>
        <v>3.4856148112428535E-2</v>
      </c>
      <c r="W23" t="s">
        <v>42</v>
      </c>
      <c r="X23" s="32">
        <f>LN(X20)</f>
        <v>3.4202482303892119E-2</v>
      </c>
      <c r="AA23" t="s">
        <v>42</v>
      </c>
      <c r="AB23" s="32">
        <f>LN(AB20)</f>
        <v>3.4592220137091546E-2</v>
      </c>
      <c r="AE23" t="s">
        <v>42</v>
      </c>
      <c r="AF23" s="32">
        <f>LN(AF20)</f>
        <v>3.1669797232083546E-2</v>
      </c>
      <c r="AI23" t="s">
        <v>42</v>
      </c>
      <c r="AJ23" s="32">
        <f>LN(AJ20)</f>
        <v>3.3818483870956186E-2</v>
      </c>
      <c r="AM23" t="s">
        <v>42</v>
      </c>
      <c r="AN23" s="32">
        <f>LN(AN20)</f>
        <v>3.3400426957730343E-2</v>
      </c>
      <c r="AQ23" t="s">
        <v>42</v>
      </c>
      <c r="AR23" s="32">
        <f>LN(AR20)</f>
        <v>3.2749802547304627E-2</v>
      </c>
      <c r="AU23" t="s">
        <v>42</v>
      </c>
      <c r="AV23" s="32">
        <f>LN(AV20)</f>
        <v>3.2534319238835922E-2</v>
      </c>
      <c r="AY23" t="s">
        <v>42</v>
      </c>
      <c r="AZ23" s="32">
        <f>LN(AZ20)</f>
        <v>3.2724307044196307E-2</v>
      </c>
      <c r="BC23" t="s">
        <v>42</v>
      </c>
      <c r="BD23" s="32">
        <f>LN(BD20)</f>
        <v>3.2750650090301814E-2</v>
      </c>
      <c r="BG23" t="s">
        <v>42</v>
      </c>
      <c r="BH23" s="32">
        <f>LN(BH20)</f>
        <v>3.2494155478018212E-2</v>
      </c>
      <c r="BK23" t="s">
        <v>42</v>
      </c>
      <c r="BL23" s="32">
        <f>LN(BL20)</f>
        <v>3.2360966308770181E-2</v>
      </c>
      <c r="BO23" t="s">
        <v>42</v>
      </c>
      <c r="BP23" s="32">
        <f>LN(BP20)</f>
        <v>3.2696975772668446E-2</v>
      </c>
      <c r="BS23" t="s">
        <v>42</v>
      </c>
      <c r="BT23" s="32">
        <f>LN(BT20)</f>
        <v>3.2139859959905578E-2</v>
      </c>
      <c r="BW23" t="s">
        <v>42</v>
      </c>
      <c r="BX23" s="32">
        <f>LN(BX20)</f>
        <v>3.2111274176515325E-2</v>
      </c>
      <c r="CA23" t="s">
        <v>42</v>
      </c>
      <c r="CB23" s="32">
        <f>LN(CB20)</f>
        <v>3.2416942838644186E-2</v>
      </c>
      <c r="CE23" t="s">
        <v>42</v>
      </c>
      <c r="CF23" s="32">
        <f>LN(CF20)</f>
        <v>3.4319186505919412E-2</v>
      </c>
      <c r="CI23" t="s">
        <v>42</v>
      </c>
      <c r="CJ23" s="32">
        <f>LN(CJ20)</f>
        <v>3.5489393485531415E-2</v>
      </c>
      <c r="CM23" t="s">
        <v>42</v>
      </c>
      <c r="CN23" s="32">
        <f>LN(CN20)</f>
        <v>3.5942486502556333E-2</v>
      </c>
    </row>
    <row r="24" spans="1:94">
      <c r="A24" t="s">
        <v>46</v>
      </c>
      <c r="B24" s="11">
        <f>AVERAGE(B2:B23)</f>
        <v>4.0395939962617207E-2</v>
      </c>
      <c r="C24" s="11">
        <f>AVERAGE(C2:C23)</f>
        <v>0.58500280350265366</v>
      </c>
      <c r="D24" s="11">
        <f>AVERAGE(D2:D23)</f>
        <v>26.934795865151504</v>
      </c>
      <c r="E24" s="11">
        <f>AVERAGE(E2:E23)</f>
        <v>1978.909090909091</v>
      </c>
      <c r="F24" s="11">
        <f>AVERAGE(F2:F23)</f>
        <v>2128.9595454545456</v>
      </c>
      <c r="G24" t="s">
        <v>43</v>
      </c>
      <c r="H24" s="32">
        <f>H22-H21</f>
        <v>7.468714515340362E-3</v>
      </c>
      <c r="K24" t="s">
        <v>43</v>
      </c>
      <c r="L24" s="32">
        <f>L22-L21</f>
        <v>7.2335684852791321E-3</v>
      </c>
      <c r="O24" t="s">
        <v>43</v>
      </c>
      <c r="P24" s="32">
        <f>P22-P21</f>
        <v>7.5173815499032792E-3</v>
      </c>
      <c r="S24" t="s">
        <v>43</v>
      </c>
      <c r="T24" s="32">
        <f>T22-T21</f>
        <v>7.7183620386183441E-3</v>
      </c>
      <c r="W24" t="s">
        <v>43</v>
      </c>
      <c r="X24" s="32">
        <f>X22-X21</f>
        <v>7.7289016847809991E-3</v>
      </c>
      <c r="AA24" t="s">
        <v>43</v>
      </c>
      <c r="AB24" s="32">
        <f>AB22-AB21</f>
        <v>7.553417053995877E-3</v>
      </c>
      <c r="AE24" t="s">
        <v>43</v>
      </c>
      <c r="AF24" s="32">
        <f>AF22-AF21</f>
        <v>7.6568303304913252E-3</v>
      </c>
      <c r="AI24" t="s">
        <v>43</v>
      </c>
      <c r="AJ24" s="32">
        <f>AJ22-AJ21</f>
        <v>7.5456961545744411E-3</v>
      </c>
      <c r="AM24" t="s">
        <v>43</v>
      </c>
      <c r="AN24" s="32">
        <f>AN22-AN21</f>
        <v>7.5794141445755595E-3</v>
      </c>
      <c r="AQ24" t="s">
        <v>43</v>
      </c>
      <c r="AR24" s="32">
        <f>AR22-AR21</f>
        <v>7.6947977983277405E-3</v>
      </c>
      <c r="AU24" t="s">
        <v>43</v>
      </c>
      <c r="AV24" s="32">
        <f>AV22-AV21</f>
        <v>7.370029723667057E-3</v>
      </c>
      <c r="AY24" t="s">
        <v>43</v>
      </c>
      <c r="AZ24" s="32">
        <f>AZ22-AZ21</f>
        <v>7.6413304665814905E-3</v>
      </c>
      <c r="BC24" t="s">
        <v>43</v>
      </c>
      <c r="BD24" s="32">
        <f>BD22-BD21</f>
        <v>7.4845772758708531E-3</v>
      </c>
      <c r="BG24" t="s">
        <v>43</v>
      </c>
      <c r="BH24" s="32">
        <f>BH22-BH21</f>
        <v>7.556917405771961E-3</v>
      </c>
      <c r="BK24" t="s">
        <v>43</v>
      </c>
      <c r="BL24" s="32">
        <f>BL22-BL21</f>
        <v>7.526648680594647E-3</v>
      </c>
      <c r="BO24" t="s">
        <v>43</v>
      </c>
      <c r="BP24" s="32">
        <f>BP22-BP21</f>
        <v>7.6995507741161595E-3</v>
      </c>
      <c r="BS24" t="s">
        <v>43</v>
      </c>
      <c r="BT24" s="32">
        <f>BT22-BT21</f>
        <v>7.6526156942674714E-3</v>
      </c>
      <c r="BW24" t="s">
        <v>43</v>
      </c>
      <c r="BX24" s="32">
        <f>BX22-BX21</f>
        <v>7.6893139606481684E-3</v>
      </c>
      <c r="CA24" t="s">
        <v>43</v>
      </c>
      <c r="CB24" s="32">
        <f>CB22-CB21</f>
        <v>7.8061075643008071E-3</v>
      </c>
      <c r="CE24" t="s">
        <v>43</v>
      </c>
      <c r="CF24" s="32">
        <f>CF22-CF21</f>
        <v>7.8614119332464996E-3</v>
      </c>
      <c r="CI24" t="s">
        <v>43</v>
      </c>
      <c r="CJ24" s="32">
        <f>CJ22-CJ21</f>
        <v>7.8032417712783839E-3</v>
      </c>
      <c r="CM24" t="s">
        <v>43</v>
      </c>
      <c r="CN24" s="32">
        <f>CN22-CN21</f>
        <v>7.7968524191071517E-3</v>
      </c>
    </row>
    <row r="25" spans="1:94">
      <c r="A25" t="s">
        <v>47</v>
      </c>
      <c r="B25" s="11">
        <f>STDEV(B2:B23)</f>
        <v>2.4718378335235689E-3</v>
      </c>
      <c r="C25" s="11">
        <f>STDEV(C2:C23)</f>
        <v>2.539316390996485E-2</v>
      </c>
      <c r="D25" s="11">
        <f>STDEV(D2:D23)</f>
        <v>2.5984714222175684</v>
      </c>
      <c r="E25" s="11">
        <f>STDEV(E2:E23)</f>
        <v>13.369863378256589</v>
      </c>
      <c r="F25" s="11">
        <f>STDEV(F2:F23)</f>
        <v>987.36706920826873</v>
      </c>
      <c r="G25" t="s">
        <v>44</v>
      </c>
      <c r="H25" s="32">
        <f>H21-H23</f>
        <v>7.5249162296287253E-3</v>
      </c>
      <c r="K25" t="s">
        <v>44</v>
      </c>
      <c r="L25" s="32">
        <f>L21-L23</f>
        <v>7.2862744822408433E-3</v>
      </c>
      <c r="O25" t="s">
        <v>44</v>
      </c>
      <c r="P25" s="32">
        <f>P21-P23</f>
        <v>7.5743208801123778E-3</v>
      </c>
      <c r="S25" t="s">
        <v>44</v>
      </c>
      <c r="T25" s="32">
        <f>T21-T23</f>
        <v>7.7783988372910132E-3</v>
      </c>
      <c r="W25" t="s">
        <v>44</v>
      </c>
      <c r="X25" s="32">
        <f>X21-X23</f>
        <v>7.7891031996397408E-3</v>
      </c>
      <c r="AA25" t="s">
        <v>44</v>
      </c>
      <c r="AB25" s="32">
        <f>AB21-AB23</f>
        <v>7.6109056741208089E-3</v>
      </c>
      <c r="AE25" t="s">
        <v>44</v>
      </c>
      <c r="AF25" s="32">
        <f>AF21-AF23</f>
        <v>7.7159100353426241E-3</v>
      </c>
      <c r="AI25" t="s">
        <v>44</v>
      </c>
      <c r="AJ25" s="32">
        <f>AJ21-AJ23</f>
        <v>7.6030668612332916E-3</v>
      </c>
      <c r="AM25" t="s">
        <v>44</v>
      </c>
      <c r="AN25" s="32">
        <f>AN21-AN23</f>
        <v>7.6373006886772052E-3</v>
      </c>
      <c r="AQ25" t="s">
        <v>44</v>
      </c>
      <c r="AR25" s="32">
        <f>AR21-AR23</f>
        <v>7.7544671517948624E-3</v>
      </c>
      <c r="AU25" t="s">
        <v>44</v>
      </c>
      <c r="AV25" s="32">
        <f>AV21-AV23</f>
        <v>7.4247506058524315E-3</v>
      </c>
      <c r="AY25" t="s">
        <v>44</v>
      </c>
      <c r="AZ25" s="32">
        <f>AZ21-AZ23</f>
        <v>7.7001703010087033E-3</v>
      </c>
      <c r="BC25" t="s">
        <v>44</v>
      </c>
      <c r="BD25" s="32">
        <f>BD21-BD23</f>
        <v>7.5410188798853833E-3</v>
      </c>
      <c r="BG25" t="s">
        <v>44</v>
      </c>
      <c r="BH25" s="32">
        <f>BH21-BH23</f>
        <v>7.6144595234023948E-3</v>
      </c>
      <c r="BK25" t="s">
        <v>44</v>
      </c>
      <c r="BL25" s="32">
        <f>BL21-BL23</f>
        <v>7.5837290160993137E-3</v>
      </c>
      <c r="BO25" t="s">
        <v>44</v>
      </c>
      <c r="BP25" s="32">
        <f>BP21-BP23</f>
        <v>7.7592941508387372E-3</v>
      </c>
      <c r="BS25" t="s">
        <v>44</v>
      </c>
      <c r="BT25" s="32">
        <f>BT21-BT23</f>
        <v>7.7116301262227724E-3</v>
      </c>
      <c r="BW25" t="s">
        <v>44</v>
      </c>
      <c r="BX25" s="32">
        <f>BX21-BX23</f>
        <v>7.7488979658084239E-3</v>
      </c>
      <c r="CA25" t="s">
        <v>44</v>
      </c>
      <c r="CB25" s="32">
        <f>CB21-CB23</f>
        <v>7.867522606345205E-3</v>
      </c>
      <c r="CE25" t="s">
        <v>44</v>
      </c>
      <c r="CF25" s="32">
        <f>CF21-CF23</f>
        <v>7.9237037558615858E-3</v>
      </c>
      <c r="CI25" t="s">
        <v>44</v>
      </c>
      <c r="CJ25" s="32">
        <f>CJ21-CJ23</f>
        <v>7.8646115504956773E-3</v>
      </c>
      <c r="CM25" t="s">
        <v>44</v>
      </c>
      <c r="CN25" s="32">
        <f>CN21-CN23</f>
        <v>7.8581213443412942E-3</v>
      </c>
    </row>
    <row r="26" spans="1:94">
      <c r="A26" t="s">
        <v>48</v>
      </c>
      <c r="B26" s="11">
        <f>MIN(B2:B23)</f>
        <v>3.2802089683530856E-2</v>
      </c>
      <c r="C26" s="11">
        <f>MIN(C2:C23)</f>
        <v>0.5148957767830652</v>
      </c>
      <c r="D26" s="11">
        <f>MIN(D2:D23)</f>
        <v>20.16684104294707</v>
      </c>
      <c r="E26" s="11">
        <f>MIN(E2:E23)</f>
        <v>1955</v>
      </c>
      <c r="F26" s="11">
        <f>MIN(F2:F23)</f>
        <v>261.13</v>
      </c>
      <c r="G26" t="s">
        <v>45</v>
      </c>
      <c r="H26" s="33">
        <f>AVERAGE(H24:H25)</f>
        <v>7.4968153724845436E-3</v>
      </c>
      <c r="K26" t="s">
        <v>45</v>
      </c>
      <c r="L26" s="33">
        <f>AVERAGE(L24:L25)</f>
        <v>7.2599214837599877E-3</v>
      </c>
      <c r="O26" t="s">
        <v>45</v>
      </c>
      <c r="P26" s="33">
        <f>AVERAGE(P24:P25)</f>
        <v>7.5458512150078285E-3</v>
      </c>
      <c r="S26" t="s">
        <v>45</v>
      </c>
      <c r="T26" s="33">
        <f>AVERAGE(T24:T25)</f>
        <v>7.7483804379546786E-3</v>
      </c>
      <c r="W26" t="s">
        <v>45</v>
      </c>
      <c r="X26" s="33">
        <f>AVERAGE(X24:X25)</f>
        <v>7.75900244221037E-3</v>
      </c>
      <c r="AA26" t="s">
        <v>45</v>
      </c>
      <c r="AB26" s="33">
        <f>AVERAGE(AB24:AB25)</f>
        <v>7.582161364058343E-3</v>
      </c>
      <c r="AE26" t="s">
        <v>45</v>
      </c>
      <c r="AF26" s="33">
        <f>AVERAGE(AF24:AF25)</f>
        <v>7.6863701829169746E-3</v>
      </c>
      <c r="AI26" t="s">
        <v>45</v>
      </c>
      <c r="AJ26" s="33">
        <f>AVERAGE(AJ24:AJ25)</f>
        <v>7.5743815079038664E-3</v>
      </c>
      <c r="AM26" t="s">
        <v>45</v>
      </c>
      <c r="AN26" s="33">
        <f>AVERAGE(AN24:AN25)</f>
        <v>7.6083574166263823E-3</v>
      </c>
      <c r="AQ26" t="s">
        <v>45</v>
      </c>
      <c r="AR26" s="33">
        <f>AVERAGE(AR24:AR25)</f>
        <v>7.7246324750613014E-3</v>
      </c>
      <c r="AU26" t="s">
        <v>45</v>
      </c>
      <c r="AV26" s="33">
        <f>AVERAGE(AV24:AV25)</f>
        <v>7.3973901647597443E-3</v>
      </c>
      <c r="AY26" t="s">
        <v>45</v>
      </c>
      <c r="AZ26" s="33">
        <f>AVERAGE(AZ24:AZ25)</f>
        <v>7.6707503837950969E-3</v>
      </c>
      <c r="BC26" t="s">
        <v>45</v>
      </c>
      <c r="BD26" s="33">
        <f>AVERAGE(BD24:BD25)</f>
        <v>7.5127980778781182E-3</v>
      </c>
      <c r="BG26" t="s">
        <v>45</v>
      </c>
      <c r="BH26" s="33">
        <f>AVERAGE(BH24:BH25)</f>
        <v>7.5856884645871779E-3</v>
      </c>
      <c r="BK26" t="s">
        <v>45</v>
      </c>
      <c r="BL26" s="33">
        <f>AVERAGE(BL24:BL25)</f>
        <v>7.5551888483469803E-3</v>
      </c>
      <c r="BO26" t="s">
        <v>45</v>
      </c>
      <c r="BP26" s="33">
        <f>AVERAGE(BP24:BP25)</f>
        <v>7.7294224624774484E-3</v>
      </c>
      <c r="BS26" t="s">
        <v>45</v>
      </c>
      <c r="BT26" s="33">
        <f>AVERAGE(BT24:BT25)</f>
        <v>7.6821229102451219E-3</v>
      </c>
      <c r="BW26" t="s">
        <v>45</v>
      </c>
      <c r="BX26" s="33">
        <f>AVERAGE(BX24:BX25)</f>
        <v>7.7191059632282961E-3</v>
      </c>
      <c r="CA26" t="s">
        <v>45</v>
      </c>
      <c r="CB26" s="33">
        <f>AVERAGE(CB24:CB25)</f>
        <v>7.8368150853230061E-3</v>
      </c>
      <c r="CE26" t="s">
        <v>45</v>
      </c>
      <c r="CF26" s="33">
        <f>AVERAGE(CF24:CF25)</f>
        <v>7.8925578445540427E-3</v>
      </c>
      <c r="CI26" t="s">
        <v>45</v>
      </c>
      <c r="CJ26" s="33">
        <f>AVERAGE(CJ24:CJ25)</f>
        <v>7.8339266608870306E-3</v>
      </c>
      <c r="CM26" t="s">
        <v>45</v>
      </c>
      <c r="CN26" s="33">
        <f>AVERAGE(CN24:CN25)</f>
        <v>7.827486881724223E-3</v>
      </c>
    </row>
    <row r="27" spans="1:94">
      <c r="A27" t="s">
        <v>49</v>
      </c>
      <c r="B27" s="11">
        <f>MAX(B2:B23)</f>
        <v>4.3800607846897627E-2</v>
      </c>
      <c r="C27" s="11">
        <f>MAX(C2:C23)</f>
        <v>0.61428859103092104</v>
      </c>
      <c r="D27" s="11">
        <f>MAX(D2:D23)</f>
        <v>30.259626648801461</v>
      </c>
      <c r="E27" s="11">
        <f>MAX(E2:E23)</f>
        <v>2002</v>
      </c>
      <c r="F27" s="11">
        <f>MAX(F2:F23)</f>
        <v>4029.78</v>
      </c>
    </row>
    <row r="28" spans="1:94">
      <c r="A28" t="s">
        <v>50</v>
      </c>
      <c r="B28" s="11">
        <f>ABS(B27-B26)</f>
        <v>1.099851816336677E-2</v>
      </c>
      <c r="C28" s="11">
        <f>ABS(C27-C26)</f>
        <v>9.9392814247855843E-2</v>
      </c>
      <c r="D28" s="11">
        <f>ABS(D27-D26)</f>
        <v>10.092785605854392</v>
      </c>
      <c r="E28" s="11">
        <f>ABS(E27-E26)</f>
        <v>47</v>
      </c>
      <c r="F28" s="11">
        <f>ABS(F27-F26)</f>
        <v>3768.65</v>
      </c>
    </row>
    <row r="29" spans="1:94">
      <c r="A29" t="s">
        <v>51</v>
      </c>
      <c r="B29" s="11">
        <f>COUNT(B2:B23)</f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3"/>
  <sheetViews>
    <sheetView workbookViewId="0">
      <selection sqref="A1:B23"/>
    </sheetView>
  </sheetViews>
  <sheetFormatPr baseColWidth="10" defaultColWidth="8.83203125" defaultRowHeight="14" x14ac:dyDescent="0"/>
  <sheetData>
    <row r="1" spans="1:2">
      <c r="A1" t="s">
        <v>1</v>
      </c>
      <c r="B1" t="s">
        <v>2</v>
      </c>
    </row>
    <row r="2" spans="1:2">
      <c r="A2">
        <v>1955</v>
      </c>
      <c r="B2">
        <v>261.13</v>
      </c>
    </row>
    <row r="3" spans="1:2">
      <c r="A3">
        <v>1957</v>
      </c>
      <c r="B3">
        <v>332.46</v>
      </c>
    </row>
    <row r="4" spans="1:2">
      <c r="A4">
        <v>1963</v>
      </c>
      <c r="B4">
        <v>1496.34</v>
      </c>
    </row>
    <row r="5" spans="1:2">
      <c r="A5">
        <v>1965</v>
      </c>
      <c r="B5">
        <v>1496.34</v>
      </c>
    </row>
    <row r="6" spans="1:2">
      <c r="A6">
        <v>1967</v>
      </c>
      <c r="B6">
        <v>1851.01</v>
      </c>
    </row>
    <row r="7" spans="1:2">
      <c r="A7">
        <v>1969</v>
      </c>
      <c r="B7">
        <v>832.76</v>
      </c>
    </row>
    <row r="8" spans="1:2">
      <c r="A8">
        <v>1971</v>
      </c>
      <c r="B8">
        <v>2027.05</v>
      </c>
    </row>
    <row r="9" spans="1:2">
      <c r="A9">
        <v>1973</v>
      </c>
      <c r="B9">
        <v>2036.28</v>
      </c>
    </row>
    <row r="10" spans="1:2">
      <c r="A10">
        <v>1974</v>
      </c>
      <c r="B10">
        <v>1553.61</v>
      </c>
    </row>
    <row r="11" spans="1:2">
      <c r="A11">
        <v>1976</v>
      </c>
      <c r="B11">
        <v>895.25</v>
      </c>
    </row>
    <row r="12" spans="1:2">
      <c r="A12">
        <v>1979</v>
      </c>
      <c r="B12">
        <v>2163.25</v>
      </c>
    </row>
    <row r="13" spans="1:2">
      <c r="A13">
        <v>1980</v>
      </c>
      <c r="B13">
        <v>2944.77</v>
      </c>
    </row>
    <row r="14" spans="1:2">
      <c r="A14">
        <v>1982</v>
      </c>
      <c r="B14">
        <v>2945</v>
      </c>
    </row>
    <row r="15" spans="1:2">
      <c r="A15">
        <v>1983</v>
      </c>
      <c r="B15">
        <v>3229.4</v>
      </c>
    </row>
    <row r="16" spans="1:2">
      <c r="A16">
        <v>1984</v>
      </c>
      <c r="B16">
        <v>2162.86</v>
      </c>
    </row>
    <row r="17" spans="1:2">
      <c r="A17">
        <v>1986</v>
      </c>
      <c r="B17">
        <v>3186.91</v>
      </c>
    </row>
    <row r="18" spans="1:2">
      <c r="A18">
        <v>1987</v>
      </c>
      <c r="B18">
        <v>3186.91</v>
      </c>
    </row>
    <row r="19" spans="1:2">
      <c r="A19">
        <v>1990</v>
      </c>
      <c r="B19">
        <v>2939.1</v>
      </c>
    </row>
    <row r="20" spans="1:2">
      <c r="A20">
        <v>1996</v>
      </c>
      <c r="B20">
        <v>2525.1</v>
      </c>
    </row>
    <row r="21" spans="1:2">
      <c r="A21">
        <v>1998</v>
      </c>
      <c r="B21">
        <v>2370.9</v>
      </c>
    </row>
    <row r="22" spans="1:2">
      <c r="A22">
        <v>1999</v>
      </c>
      <c r="B22">
        <v>2370.9</v>
      </c>
    </row>
    <row r="23" spans="1:2">
      <c r="A23">
        <v>2002</v>
      </c>
      <c r="B23">
        <v>4029.78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53"/>
  <sheetViews>
    <sheetView workbookViewId="0">
      <selection activeCell="A7" sqref="A7:B53"/>
    </sheetView>
  </sheetViews>
  <sheetFormatPr baseColWidth="10" defaultColWidth="8.83203125" defaultRowHeight="14" x14ac:dyDescent="0"/>
  <cols>
    <col min="2" max="2" width="9.1640625" customWidth="1"/>
  </cols>
  <sheetData>
    <row r="1" spans="1:12">
      <c r="A1" s="25" t="s">
        <v>5</v>
      </c>
    </row>
    <row r="6" spans="1:12">
      <c r="A6" s="11"/>
    </row>
    <row r="7" spans="1:12">
      <c r="A7" s="13" t="s">
        <v>1</v>
      </c>
      <c r="B7" s="10" t="s">
        <v>2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</row>
    <row r="8" spans="1:12">
      <c r="A8" s="6">
        <v>1955</v>
      </c>
      <c r="B8">
        <v>261.13</v>
      </c>
      <c r="G8">
        <v>1</v>
      </c>
      <c r="H8" s="26" t="s">
        <v>23</v>
      </c>
      <c r="I8" t="s">
        <v>20</v>
      </c>
      <c r="J8" t="s">
        <v>21</v>
      </c>
      <c r="K8" t="s">
        <v>22</v>
      </c>
    </row>
    <row r="9" spans="1:12">
      <c r="A9" s="6">
        <v>1956</v>
      </c>
    </row>
    <row r="10" spans="1:12">
      <c r="A10" s="6">
        <v>1957</v>
      </c>
      <c r="B10">
        <v>332.46</v>
      </c>
    </row>
    <row r="11" spans="1:12">
      <c r="A11" s="6">
        <v>1958</v>
      </c>
    </row>
    <row r="12" spans="1:12">
      <c r="A12" s="6">
        <v>1959</v>
      </c>
    </row>
    <row r="13" spans="1:12">
      <c r="A13" s="6">
        <v>1960</v>
      </c>
    </row>
    <row r="14" spans="1:12">
      <c r="A14" s="6">
        <v>1961</v>
      </c>
    </row>
    <row r="15" spans="1:12">
      <c r="A15" s="6">
        <v>1962</v>
      </c>
    </row>
    <row r="16" spans="1:12">
      <c r="A16" s="6">
        <v>1963</v>
      </c>
      <c r="B16" s="6">
        <v>1496.34</v>
      </c>
    </row>
    <row r="17" spans="1:2">
      <c r="A17" s="6">
        <v>1964</v>
      </c>
    </row>
    <row r="18" spans="1:2">
      <c r="A18" s="6">
        <v>1965</v>
      </c>
      <c r="B18" s="6">
        <v>1496.34</v>
      </c>
    </row>
    <row r="19" spans="1:2">
      <c r="A19" s="6">
        <v>1966</v>
      </c>
    </row>
    <row r="20" spans="1:2">
      <c r="A20" s="6">
        <v>1967</v>
      </c>
      <c r="B20" s="6">
        <v>1851.01</v>
      </c>
    </row>
    <row r="21" spans="1:2">
      <c r="A21" s="6">
        <v>1968</v>
      </c>
    </row>
    <row r="22" spans="1:2">
      <c r="A22" s="6">
        <v>1969</v>
      </c>
      <c r="B22" s="6">
        <v>832.76</v>
      </c>
    </row>
    <row r="23" spans="1:2">
      <c r="A23" s="6">
        <v>1970</v>
      </c>
      <c r="B23" s="6"/>
    </row>
    <row r="24" spans="1:2">
      <c r="A24" s="6">
        <v>1971</v>
      </c>
      <c r="B24" s="6">
        <v>2027.05</v>
      </c>
    </row>
    <row r="25" spans="1:2">
      <c r="A25" s="6">
        <v>1972</v>
      </c>
      <c r="B25" s="6"/>
    </row>
    <row r="26" spans="1:2">
      <c r="A26" s="6">
        <v>1973</v>
      </c>
      <c r="B26" s="6">
        <v>2036.28</v>
      </c>
    </row>
    <row r="27" spans="1:2">
      <c r="A27" s="6">
        <v>1974</v>
      </c>
      <c r="B27" s="6">
        <v>1553.61</v>
      </c>
    </row>
    <row r="28" spans="1:2">
      <c r="A28" s="6">
        <v>1975</v>
      </c>
      <c r="B28" s="6"/>
    </row>
    <row r="29" spans="1:2">
      <c r="A29" s="6">
        <v>1976</v>
      </c>
      <c r="B29" s="6">
        <v>895.25</v>
      </c>
    </row>
    <row r="30" spans="1:2">
      <c r="A30" s="6">
        <v>1977</v>
      </c>
      <c r="B30" s="6"/>
    </row>
    <row r="31" spans="1:2">
      <c r="A31" s="6">
        <v>1978</v>
      </c>
    </row>
    <row r="32" spans="1:2">
      <c r="A32" s="6">
        <v>1979</v>
      </c>
      <c r="B32" s="6">
        <v>2163.25</v>
      </c>
    </row>
    <row r="33" spans="1:2">
      <c r="A33" s="6">
        <v>1980</v>
      </c>
      <c r="B33" s="6">
        <v>2944.77</v>
      </c>
    </row>
    <row r="34" spans="1:2">
      <c r="A34" s="6">
        <v>1981</v>
      </c>
      <c r="B34" s="6"/>
    </row>
    <row r="35" spans="1:2">
      <c r="A35" s="6">
        <v>1982</v>
      </c>
      <c r="B35" s="8">
        <v>2945</v>
      </c>
    </row>
    <row r="36" spans="1:2">
      <c r="A36" s="6">
        <v>1983</v>
      </c>
      <c r="B36" s="6">
        <v>3229.4</v>
      </c>
    </row>
    <row r="37" spans="1:2">
      <c r="A37" s="6">
        <v>1984</v>
      </c>
      <c r="B37" s="6">
        <v>2162.86</v>
      </c>
    </row>
    <row r="38" spans="1:2">
      <c r="A38" s="6">
        <v>1985</v>
      </c>
      <c r="B38" s="6"/>
    </row>
    <row r="39" spans="1:2">
      <c r="A39" s="6">
        <v>1986</v>
      </c>
      <c r="B39" s="6">
        <v>3186.91</v>
      </c>
    </row>
    <row r="40" spans="1:2">
      <c r="A40" s="6">
        <v>1987</v>
      </c>
      <c r="B40" s="6">
        <v>3186.91</v>
      </c>
    </row>
    <row r="41" spans="1:2">
      <c r="A41" s="6">
        <v>1990</v>
      </c>
      <c r="B41" s="6">
        <v>2939.1</v>
      </c>
    </row>
    <row r="42" spans="1:2">
      <c r="A42" s="6">
        <v>1991</v>
      </c>
      <c r="B42" s="6"/>
    </row>
    <row r="43" spans="1:2">
      <c r="A43" s="6">
        <v>1993</v>
      </c>
    </row>
    <row r="44" spans="1:2">
      <c r="A44" s="6">
        <v>1994</v>
      </c>
    </row>
    <row r="45" spans="1:2">
      <c r="A45" s="6">
        <v>1995</v>
      </c>
    </row>
    <row r="46" spans="1:2">
      <c r="A46" s="6">
        <v>1996</v>
      </c>
      <c r="B46" s="7">
        <v>2525.1</v>
      </c>
    </row>
    <row r="47" spans="1:2">
      <c r="A47" s="6">
        <v>1997</v>
      </c>
      <c r="B47" s="7"/>
    </row>
    <row r="48" spans="1:2">
      <c r="A48" s="6">
        <v>1998</v>
      </c>
      <c r="B48" s="7">
        <v>2370.9</v>
      </c>
    </row>
    <row r="49" spans="1:2">
      <c r="A49" s="6">
        <v>1999</v>
      </c>
      <c r="B49" s="7"/>
    </row>
    <row r="50" spans="1:2">
      <c r="A50" s="6">
        <v>1999</v>
      </c>
      <c r="B50" s="7">
        <v>2370.9</v>
      </c>
    </row>
    <row r="51" spans="1:2">
      <c r="A51" s="6">
        <v>2000</v>
      </c>
      <c r="B51" s="7"/>
    </row>
    <row r="52" spans="1:2">
      <c r="A52" s="6">
        <v>2001</v>
      </c>
      <c r="B52" s="5"/>
    </row>
    <row r="53" spans="1:2">
      <c r="A53" s="6">
        <v>2002</v>
      </c>
      <c r="B53" s="4">
        <v>4029.78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13"/>
  <sheetViews>
    <sheetView workbookViewId="0">
      <selection activeCell="B5" sqref="B5"/>
    </sheetView>
  </sheetViews>
  <sheetFormatPr baseColWidth="10" defaultColWidth="8.83203125" defaultRowHeight="14" x14ac:dyDescent="0"/>
  <cols>
    <col min="2" max="2" width="10.6640625" customWidth="1"/>
    <col min="4" max="4" width="9.1640625" customWidth="1"/>
  </cols>
  <sheetData>
    <row r="1" spans="1:8">
      <c r="G1" s="24" t="s">
        <v>13</v>
      </c>
      <c r="H1" s="23">
        <v>1960</v>
      </c>
    </row>
    <row r="2" spans="1:8" ht="28">
      <c r="G2" s="17" t="s">
        <v>12</v>
      </c>
      <c r="H2" s="22" t="e">
        <f>#REF!+((F14-#REF!)/(E14-#REF!))*(1960-#REF!)</f>
        <v>#REF!</v>
      </c>
    </row>
    <row r="3" spans="1:8" ht="24">
      <c r="G3" s="21" t="s">
        <v>11</v>
      </c>
      <c r="H3" s="16">
        <v>70</v>
      </c>
    </row>
    <row r="4" spans="1:8" ht="22">
      <c r="E4" s="37" t="s">
        <v>10</v>
      </c>
      <c r="F4" s="38"/>
      <c r="G4" s="20" t="s">
        <v>9</v>
      </c>
      <c r="H4" s="16">
        <v>8</v>
      </c>
    </row>
    <row r="5" spans="1:8" ht="28">
      <c r="E5" s="19"/>
      <c r="F5" s="18"/>
      <c r="G5" s="17" t="s">
        <v>8</v>
      </c>
      <c r="H5" s="16">
        <f>H3*(H4-1)</f>
        <v>490</v>
      </c>
    </row>
    <row r="6" spans="1:8" ht="28">
      <c r="A6" s="11"/>
      <c r="B6" s="14" t="s">
        <v>7</v>
      </c>
      <c r="C6" s="15" t="s">
        <v>6</v>
      </c>
      <c r="D6" s="14" t="s">
        <v>5</v>
      </c>
      <c r="E6" s="39" t="s">
        <v>4</v>
      </c>
      <c r="F6" s="39"/>
      <c r="G6" s="39" t="s">
        <v>4</v>
      </c>
      <c r="H6" s="39"/>
    </row>
    <row r="7" spans="1:8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>
      <c r="I110" s="1"/>
    </row>
    <row r="113" spans="6:6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w_lit_comb_engines_orig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2013-11-14T16:23:58Z</dcterms:created>
  <dcterms:modified xsi:type="dcterms:W3CDTF">2013-11-18T18:27:22Z</dcterms:modified>
</cp:coreProperties>
</file>